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TOYOTA PP SUBARU/SUBARU 2016/INV PP RALLY 16/"/>
    </mc:Choice>
  </mc:AlternateContent>
  <bookViews>
    <workbookView xWindow="0" yWindow="0" windowWidth="21600" windowHeight="9735" activeTab="1"/>
  </bookViews>
  <sheets>
    <sheet name="BEPENSA" sheetId="5" r:id="rId1"/>
    <sheet name="TOYOTA" sheetId="4" r:id="rId2"/>
    <sheet name="Hoja1" sheetId="1" r:id="rId3"/>
    <sheet name="Hoja2" sheetId="2" r:id="rId4"/>
    <sheet name="Hoja3" sheetId="3" r:id="rId5"/>
  </sheets>
  <definedNames>
    <definedName name="_xlnm._FilterDatabase" localSheetId="0" hidden="1">BEPENSA!$A$9:$Q$60</definedName>
    <definedName name="_xlnm.Print_Area" localSheetId="0">BEPENSA!$F$72:$M$78</definedName>
    <definedName name="_xlnm.Print_Area" localSheetId="1">TOYOTA!$D$119:$H$119</definedName>
    <definedName name="_xlnm.Print_Titles" localSheetId="1">TOYOTA!$1:$9</definedName>
  </definedNames>
  <calcPr calcId="152511"/>
</workbook>
</file>

<file path=xl/calcChain.xml><?xml version="1.0" encoding="utf-8"?>
<calcChain xmlns="http://schemas.openxmlformats.org/spreadsheetml/2006/main">
  <c r="K50" i="5" l="1"/>
  <c r="J50" i="5" s="1"/>
  <c r="K49" i="5"/>
  <c r="J49" i="5" s="1"/>
  <c r="K48" i="5"/>
  <c r="J48" i="5" s="1"/>
  <c r="K47" i="5"/>
  <c r="J47" i="5"/>
  <c r="K46" i="5"/>
  <c r="J46" i="5" s="1"/>
  <c r="K45" i="5"/>
  <c r="J45" i="5" s="1"/>
  <c r="K44" i="5"/>
  <c r="J44" i="5"/>
  <c r="K43" i="5"/>
  <c r="J43" i="5"/>
  <c r="K42" i="5"/>
  <c r="J42" i="5" s="1"/>
  <c r="K41" i="5"/>
  <c r="J41" i="5" s="1"/>
  <c r="K40" i="5"/>
  <c r="J40" i="5" s="1"/>
  <c r="K39" i="5"/>
  <c r="J39" i="5"/>
  <c r="K38" i="5"/>
  <c r="J38" i="5" s="1"/>
  <c r="K37" i="5"/>
  <c r="J37" i="5" s="1"/>
  <c r="K36" i="5"/>
  <c r="J36" i="5"/>
  <c r="K35" i="5"/>
  <c r="J35" i="5"/>
  <c r="J20" i="5"/>
  <c r="K18" i="5"/>
  <c r="J18" i="5" s="1"/>
  <c r="K17" i="5"/>
  <c r="J17" i="5"/>
  <c r="K16" i="5"/>
  <c r="J16" i="5"/>
  <c r="K15" i="5"/>
  <c r="J15" i="5"/>
  <c r="K14" i="5"/>
  <c r="J14" i="5"/>
  <c r="K13" i="5"/>
  <c r="J13" i="5"/>
  <c r="K12" i="5"/>
  <c r="J12" i="5"/>
  <c r="M11" i="5"/>
  <c r="K11" i="5"/>
  <c r="J11" i="5" s="1"/>
  <c r="K10" i="5"/>
  <c r="J10" i="5"/>
  <c r="P4" i="5"/>
  <c r="P33" i="5" s="1"/>
  <c r="A3" i="5"/>
  <c r="D56" i="5" s="1"/>
  <c r="I112" i="4"/>
  <c r="K38" i="4"/>
  <c r="A3" i="4"/>
  <c r="P23" i="5" l="1"/>
  <c r="P27" i="5"/>
  <c r="P31" i="5"/>
  <c r="D43" i="5"/>
  <c r="D21" i="5"/>
  <c r="D25" i="5"/>
  <c r="D29" i="5"/>
  <c r="D33" i="5"/>
  <c r="D39" i="5"/>
  <c r="P19" i="5"/>
  <c r="P21" i="5"/>
  <c r="P25" i="5"/>
  <c r="P29" i="5"/>
  <c r="D35" i="5"/>
  <c r="D51" i="5"/>
  <c r="D20" i="5"/>
  <c r="D23" i="5"/>
  <c r="D27" i="5"/>
  <c r="D31" i="5"/>
  <c r="D47" i="5"/>
  <c r="D55" i="5"/>
  <c r="P10" i="5"/>
  <c r="P11" i="5"/>
  <c r="P12" i="5"/>
  <c r="P13" i="5"/>
  <c r="P14" i="5"/>
  <c r="P15" i="5"/>
  <c r="P16" i="5"/>
  <c r="P17" i="5"/>
  <c r="P18" i="5"/>
  <c r="D22" i="5"/>
  <c r="D24" i="5"/>
  <c r="D26" i="5"/>
  <c r="D28" i="5"/>
  <c r="D30" i="5"/>
  <c r="D32" i="5"/>
  <c r="D34" i="5"/>
  <c r="D37" i="5"/>
  <c r="D41" i="5"/>
  <c r="D45" i="5"/>
  <c r="D49" i="5"/>
  <c r="D53" i="5"/>
  <c r="D12" i="5"/>
  <c r="D13" i="5"/>
  <c r="D14" i="5"/>
  <c r="D15" i="5"/>
  <c r="D16" i="5"/>
  <c r="D17" i="5"/>
  <c r="D18" i="5"/>
  <c r="D19" i="5"/>
  <c r="P20" i="5"/>
  <c r="P22" i="5"/>
  <c r="P24" i="5"/>
  <c r="P26" i="5"/>
  <c r="P28" i="5"/>
  <c r="P30" i="5"/>
  <c r="P32" i="5"/>
  <c r="P34" i="5"/>
  <c r="D36" i="5"/>
  <c r="D40" i="5"/>
  <c r="D44" i="5"/>
  <c r="D48" i="5"/>
  <c r="D54" i="5"/>
  <c r="D38" i="5"/>
  <c r="D42" i="5"/>
  <c r="D46" i="5"/>
  <c r="D50" i="5"/>
  <c r="D52" i="5"/>
</calcChain>
</file>

<file path=xl/sharedStrings.xml><?xml version="1.0" encoding="utf-8"?>
<sst xmlns="http://schemas.openxmlformats.org/spreadsheetml/2006/main" count="918" uniqueCount="688">
  <si>
    <t>RALLY CHAMPION SA DE CV</t>
  </si>
  <si>
    <t>SALIDAS</t>
  </si>
  <si>
    <t>UNIDADES EN TOYOTA</t>
  </si>
  <si>
    <t>NO DE CONTRATO</t>
  </si>
  <si>
    <t>F. INICIO</t>
  </si>
  <si>
    <t>F.SALIDA</t>
  </si>
  <si>
    <t>TIPO</t>
  </si>
  <si>
    <t>VIN</t>
  </si>
  <si>
    <t>INV</t>
  </si>
  <si>
    <t>CLIENTE</t>
  </si>
  <si>
    <t>TOTAL</t>
  </si>
  <si>
    <t xml:space="preserve">NETEO </t>
  </si>
  <si>
    <t>F PAGO</t>
  </si>
  <si>
    <t xml:space="preserve">FORESTER XS 2.5 CVT 14MY      </t>
  </si>
  <si>
    <t xml:space="preserve">JF2SJDHC1EH523369             </t>
  </si>
  <si>
    <t>0029-SBN14</t>
  </si>
  <si>
    <t>AURELIO GONZALEZ VILLEGAS</t>
  </si>
  <si>
    <t>PAGO CH-14147 11/04/2014</t>
  </si>
  <si>
    <t xml:space="preserve">FORESTER XSL 2.5 CVT 14 MY    </t>
  </si>
  <si>
    <t xml:space="preserve">JF2SJDLC9EH537835             </t>
  </si>
  <si>
    <t>0035-SBN14</t>
  </si>
  <si>
    <t>GUILLERMO ROBERTO TORRES JIMENEZ</t>
  </si>
  <si>
    <t>PROPIA</t>
  </si>
  <si>
    <t>EH537239</t>
  </si>
  <si>
    <t>0037-SBN14</t>
  </si>
  <si>
    <t>MARIO DIAZ CASTAÑEDA</t>
  </si>
  <si>
    <t>PAGO DIRECTO A PLANTA</t>
  </si>
  <si>
    <t xml:space="preserve">IMPREZA SEDAN 2.0I CVT 2013   </t>
  </si>
  <si>
    <t xml:space="preserve">JF1GJ23D4DG004884             </t>
  </si>
  <si>
    <t>0012-SBN13</t>
  </si>
  <si>
    <t>PAGO CH-14257 07/05/2014</t>
  </si>
  <si>
    <t xml:space="preserve">FORESTER 2.0 XT 2014          </t>
  </si>
  <si>
    <t xml:space="preserve">JF2SJJLC3EH526392             </t>
  </si>
  <si>
    <t>0036-SBN14</t>
  </si>
  <si>
    <t>JAMAICA ARREGUIN MARIO ALBERTO</t>
  </si>
  <si>
    <t>PAGO CH-14390 05/06/2014</t>
  </si>
  <si>
    <t xml:space="preserve">XV 2.0I CVT 2013              </t>
  </si>
  <si>
    <t xml:space="preserve">JF1GP25D9DG065630             </t>
  </si>
  <si>
    <t>0002-SBN13</t>
  </si>
  <si>
    <t>BALDERAS BASURTO ANGEL ALFREDO</t>
  </si>
  <si>
    <t xml:space="preserve">JF2SJDHC7EH533694             </t>
  </si>
  <si>
    <t>0031-SBN14</t>
  </si>
  <si>
    <t>ENRIQUE ARISTA PUIGFERRAT</t>
  </si>
  <si>
    <t>PAGO CH-14463 17/06/2014</t>
  </si>
  <si>
    <t>DG068070</t>
  </si>
  <si>
    <t>0006-SBN13</t>
  </si>
  <si>
    <t>TRP SUPER TIENDAS S DE RL DE CV</t>
  </si>
  <si>
    <t>IMPREZA SEDAN 2.0I SPORT CVT 2</t>
  </si>
  <si>
    <t xml:space="preserve">JF1GJ24D1DG004386             </t>
  </si>
  <si>
    <t>0007-SBN13</t>
  </si>
  <si>
    <t>GRACIELA CUEVAS MOLINA</t>
  </si>
  <si>
    <t xml:space="preserve">JF2SJDHC0EH559084             </t>
  </si>
  <si>
    <t>0043-SBN14</t>
  </si>
  <si>
    <t>FERNANDEZ GOICOCHEA</t>
  </si>
  <si>
    <t xml:space="preserve">FORESTER XSL 2.5 CVT 15MY     </t>
  </si>
  <si>
    <t xml:space="preserve">JF2SJDVC6FH404304             </t>
  </si>
  <si>
    <t>0005-SBN15</t>
  </si>
  <si>
    <t>ALAN GRISHMAN</t>
  </si>
  <si>
    <t xml:space="preserve">JF2SJJLC8EH525397             </t>
  </si>
  <si>
    <t>0045-SBN14</t>
  </si>
  <si>
    <t>VEGA CARRION GUSTAVO</t>
  </si>
  <si>
    <t>PAGO CH-14546 08/07/2014</t>
  </si>
  <si>
    <t xml:space="preserve">JF1GJ23D3DG004794             </t>
  </si>
  <si>
    <t>0022-SBN14</t>
  </si>
  <si>
    <t xml:space="preserve">JURADO SANDOVAL CARLOS </t>
  </si>
  <si>
    <t>PAGO CH-14525 07/07/2014</t>
  </si>
  <si>
    <t xml:space="preserve">WRX 6MT 15MY                  </t>
  </si>
  <si>
    <t xml:space="preserve">JF1VA1H6XF9804222             </t>
  </si>
  <si>
    <t>0002-SBN15</t>
  </si>
  <si>
    <t>ROSIQUEZ DE LA CRUZ EVARISTO</t>
  </si>
  <si>
    <t>PAGO CH-2058 06/06/2014</t>
  </si>
  <si>
    <t xml:space="preserve">JF2SJDVC3FH408200             </t>
  </si>
  <si>
    <t>0003-SBN15</t>
  </si>
  <si>
    <t>FLORES RESENDIZ ERNESTINA</t>
  </si>
  <si>
    <t xml:space="preserve">JF2SJJLC4EH551821             </t>
  </si>
  <si>
    <t>0041-SBN14</t>
  </si>
  <si>
    <t>SUAREZ LEAL MAURICIO</t>
  </si>
  <si>
    <t xml:space="preserve">JF2SJDLC5EH552431             </t>
  </si>
  <si>
    <t>0046-SBN14</t>
  </si>
  <si>
    <t>AUTOS PEMIUM DE MEXICALI, SA DE CV</t>
  </si>
  <si>
    <t xml:space="preserve">FORESTER XS 2.5 CVT 15MY      </t>
  </si>
  <si>
    <t xml:space="preserve">JF2SJDLCXFH408942             </t>
  </si>
  <si>
    <t>0004-SBN15</t>
  </si>
  <si>
    <t>LUNA SANCHEZ ALEJANDRO</t>
  </si>
  <si>
    <t xml:space="preserve">JF1GJ23D5DG004750             </t>
  </si>
  <si>
    <t>0017-SBN13</t>
  </si>
  <si>
    <t>VILLAGRAN GARCIA EDGAR</t>
  </si>
  <si>
    <t xml:space="preserve">LEGACY 2.5I SPORT 2013        </t>
  </si>
  <si>
    <t xml:space="preserve">JF1BM93DXDG034112             </t>
  </si>
  <si>
    <t>0018-SBN13</t>
  </si>
  <si>
    <t>CONTROL SYSTEMS MEXICO, SA DE CV</t>
  </si>
  <si>
    <t>IMPREZA 2.0I LIMITED 14MY 2014</t>
  </si>
  <si>
    <t xml:space="preserve">JF1GJAH60EH023769             </t>
  </si>
  <si>
    <t>0052-SBN14</t>
  </si>
  <si>
    <t>GODOY VARGAS RAFAEL</t>
  </si>
  <si>
    <t>PAGO CH-2237 13/11/2014</t>
  </si>
  <si>
    <t xml:space="preserve">XV 2.0I-S CVT                 </t>
  </si>
  <si>
    <t xml:space="preserve">JF2GPAHC0EH284951             </t>
  </si>
  <si>
    <t>0053-SBN14</t>
  </si>
  <si>
    <t>ACOSTA ESQUEDA MIGUEL ANTONIO</t>
  </si>
  <si>
    <t xml:space="preserve">AUTO DIFERENTE                </t>
  </si>
  <si>
    <t xml:space="preserve">KL1JM5DEXCB111568             </t>
  </si>
  <si>
    <t>0016-SBU14</t>
  </si>
  <si>
    <t>CAMPOS TEJEDA ENRIQUE</t>
  </si>
  <si>
    <t xml:space="preserve">CAMIONETA DIFERENTE           </t>
  </si>
  <si>
    <t xml:space="preserve">93CCM8009EB225132             </t>
  </si>
  <si>
    <t>0017-SBU14</t>
  </si>
  <si>
    <t>SANCHEZ VILLAGOMEZ RAUL</t>
  </si>
  <si>
    <t>PAGO CH-2262 01/12/2014</t>
  </si>
  <si>
    <t xml:space="preserve">JF1VA1H61F9812631             </t>
  </si>
  <si>
    <t>0025-SBN15</t>
  </si>
  <si>
    <t xml:space="preserve">EDUARDO XAVIER CALDERON MEJIA </t>
  </si>
  <si>
    <t>PAGO CH-2280 09/12/14</t>
  </si>
  <si>
    <t xml:space="preserve">JF2SJDLC2FH408224             </t>
  </si>
  <si>
    <t>0017-SBN15</t>
  </si>
  <si>
    <t>RAMIREZ MORALES MA. ALBINA</t>
  </si>
  <si>
    <t>IMPREZA XV2.0I</t>
  </si>
  <si>
    <t>EH277462</t>
  </si>
  <si>
    <t>0049-SBN14</t>
  </si>
  <si>
    <t xml:space="preserve">CORREA TERAN JUAN ALBERTO </t>
  </si>
  <si>
    <t xml:space="preserve">XV 2.0I CVT 14MY 2014 </t>
  </si>
  <si>
    <t xml:space="preserve">JF2GPACC2EH269844 </t>
  </si>
  <si>
    <t>0056-SBN14</t>
  </si>
  <si>
    <t xml:space="preserve">MEJIA OLALDE MARIA GUADALUPE </t>
  </si>
  <si>
    <t>PAGO CH-2285  09/12/14</t>
  </si>
  <si>
    <t xml:space="preserve">IMPREZA 2.0I SPORT </t>
  </si>
  <si>
    <t>JF1GJAD64EH020220</t>
  </si>
  <si>
    <t>0057-SBN14</t>
  </si>
  <si>
    <t>RAMIREZ RESENDIZ ESTHER CONCEPCION</t>
  </si>
  <si>
    <t>PAGO CH-15340  11/12/2014</t>
  </si>
  <si>
    <t xml:space="preserve">FORESTER 2.0XT  15 MY </t>
  </si>
  <si>
    <t>JF2SJJVC4FH504089</t>
  </si>
  <si>
    <t>0027-SBN14</t>
  </si>
  <si>
    <t xml:space="preserve">UNNO MORIMOTO DANIEL YUICHIRO </t>
  </si>
  <si>
    <t>PAGO CH-2289 11/12/2014</t>
  </si>
  <si>
    <t xml:space="preserve">JF1VA1H67F8814762             </t>
  </si>
  <si>
    <t>0030-SBN15</t>
  </si>
  <si>
    <t>VALDEZ GALLEGOS JOSEFINA LAURA</t>
  </si>
  <si>
    <t>CH-2314</t>
  </si>
  <si>
    <t xml:space="preserve">IMPRESA  XV 2.0I </t>
  </si>
  <si>
    <t>JF2GPACC6EH294875</t>
  </si>
  <si>
    <t>0058-SBN14</t>
  </si>
  <si>
    <t xml:space="preserve">ANA MARIA LOPEZ MEJIA </t>
  </si>
  <si>
    <t>PAGO UNIDAD POR BONIFICACIONES</t>
  </si>
  <si>
    <t xml:space="preserve">FORESTER XS </t>
  </si>
  <si>
    <t>JF25JDLC4FH423467</t>
  </si>
  <si>
    <t>0028-SBN15</t>
  </si>
  <si>
    <t xml:space="preserve">GALLARDO BOZIKIAN DAYANNA </t>
  </si>
  <si>
    <t>FORESTER 2.0 XT 15MY</t>
  </si>
  <si>
    <t>JF2SJJVC7FH489782</t>
  </si>
  <si>
    <t>0029-SBN15</t>
  </si>
  <si>
    <t xml:space="preserve">KARLA MICHELL LOBATO MANDUJANO </t>
  </si>
  <si>
    <t>PAGO CH-2317 23/12/2014</t>
  </si>
  <si>
    <t>JF2SJDLC7FH416321</t>
  </si>
  <si>
    <t>0033-SBN15</t>
  </si>
  <si>
    <t xml:space="preserve">JESUS RAMOS DEL HOYO </t>
  </si>
  <si>
    <t>PAGO CH-73 18/12/2014 SANTANDER</t>
  </si>
  <si>
    <t xml:space="preserve">IMPREZA 2.0I LIMITED MY </t>
  </si>
  <si>
    <t>JF1GJAH61EH013901</t>
  </si>
  <si>
    <t>0055-SBN14</t>
  </si>
  <si>
    <t xml:space="preserve">DE LA TORRES CARLOS JOSE DE JESUS </t>
  </si>
  <si>
    <t>TOYOTA CELAYA</t>
  </si>
  <si>
    <t xml:space="preserve">IMPREZA HB LTD </t>
  </si>
  <si>
    <t>JF1GPAH61EH280129</t>
  </si>
  <si>
    <t xml:space="preserve">0061-SBN14 </t>
  </si>
  <si>
    <t>LUZ MARIA MARTINEZ LOMELI</t>
  </si>
  <si>
    <t>FORESTER X</t>
  </si>
  <si>
    <t xml:space="preserve">JF2SJDCC7FH419025 </t>
  </si>
  <si>
    <t>0040-SBN15</t>
  </si>
  <si>
    <t>MANUEL CLAUDIO MORALES GUILLAUMIN</t>
  </si>
  <si>
    <t>CH-2370</t>
  </si>
  <si>
    <t xml:space="preserve">WRX CVT 15MY </t>
  </si>
  <si>
    <t>JF1VA1H67F8816818</t>
  </si>
  <si>
    <t>0032-SBN15</t>
  </si>
  <si>
    <t>JOSE DESIDERIO TREJO RIOS</t>
  </si>
  <si>
    <t>IMPREZA 5 PUERTAS BASE</t>
  </si>
  <si>
    <t>JF2GPACC9EH308056</t>
  </si>
  <si>
    <t>0059-SBN14</t>
  </si>
  <si>
    <t>FINANCIERA BEPENSA S.A. DE C.V. SOFOM ENR</t>
  </si>
  <si>
    <t>CH-2377</t>
  </si>
  <si>
    <t>TRIBECA 3.0</t>
  </si>
  <si>
    <t>D3C4401448</t>
  </si>
  <si>
    <t>0014-SBN12</t>
  </si>
  <si>
    <t>MARISOL TEJEIDA DE CAMILO</t>
  </si>
  <si>
    <t xml:space="preserve">JF2SJDVC6FH410362             </t>
  </si>
  <si>
    <t>0010-SBN15</t>
  </si>
  <si>
    <t>FGR PROYECTOS INTEGRALES E INDUSTRIALES SA DE CV</t>
  </si>
  <si>
    <t xml:space="preserve">JF2GPAHCXEH246921             </t>
  </si>
  <si>
    <t>0054-SBN14</t>
  </si>
  <si>
    <t>PALAU AUTOMOTRIZ SA DE CV</t>
  </si>
  <si>
    <t>PP CELAYA</t>
  </si>
  <si>
    <t xml:space="preserve">JF2SJJLC6EH545681             </t>
  </si>
  <si>
    <t>0064-SBN14</t>
  </si>
  <si>
    <t>RAMIRO MORENO FUENTES</t>
  </si>
  <si>
    <t>PAGO CH-2417 12/03/2015</t>
  </si>
  <si>
    <t xml:space="preserve">FORESTER XT  2.0 CVT 15MY     </t>
  </si>
  <si>
    <t xml:space="preserve">JF2SJJVC4FH414344             </t>
  </si>
  <si>
    <t>0036-SBN15</t>
  </si>
  <si>
    <t>VICTOR MANUEL PACHECO HERNANDEZ</t>
  </si>
  <si>
    <t>PAGO CH-2406  04/03/2015</t>
  </si>
  <si>
    <t xml:space="preserve">JF2SJJLC5EH554470             </t>
  </si>
  <si>
    <t>0065-SBN14</t>
  </si>
  <si>
    <t>CUELLAR JOVEN LUZ SHIRLEY</t>
  </si>
  <si>
    <t>CH-2401 26/02/2015</t>
  </si>
  <si>
    <t>VOLKSWAGEN JETTA, 4P TDI L4/2.</t>
  </si>
  <si>
    <t>3VWBW49M5BM017099</t>
  </si>
  <si>
    <t>0022-SBU14</t>
  </si>
  <si>
    <t>ROSAS CRESENCIO RODRIGO</t>
  </si>
  <si>
    <t>PAGO CH-2411 10/03/2015</t>
  </si>
  <si>
    <t xml:space="preserve">JF2GPAHC3EH313049             </t>
  </si>
  <si>
    <t>0062-SBN14</t>
  </si>
  <si>
    <t>FLORES JIMENEZ LIZBETH</t>
  </si>
  <si>
    <t xml:space="preserve">JF2SJJVC7FH470343             </t>
  </si>
  <si>
    <t>0034-SBN15</t>
  </si>
  <si>
    <t>IMPREZA XV 2.0I LIMITED CVT 15</t>
  </si>
  <si>
    <t xml:space="preserve">JF2GPANC9FH245703             </t>
  </si>
  <si>
    <t xml:space="preserve">IMPRESA 5D 2.0I SPORT 14MY    </t>
  </si>
  <si>
    <t xml:space="preserve">JF1GJAD69EH016454             </t>
  </si>
  <si>
    <t xml:space="preserve">JF1VA1H60F9819389             </t>
  </si>
  <si>
    <t>JF1VA2T66F9811794</t>
  </si>
  <si>
    <t xml:space="preserve">IMPREZA  WRX 6MT 15MY 2015    </t>
  </si>
  <si>
    <t xml:space="preserve">JF1VA1H67F9828865             </t>
  </si>
  <si>
    <t>0050-SBN15</t>
  </si>
  <si>
    <t xml:space="preserve">JF2SJDLC5FH449043             </t>
  </si>
  <si>
    <t>0049-SBN15</t>
  </si>
  <si>
    <t xml:space="preserve">JF2SJJVC4FH489691             </t>
  </si>
  <si>
    <t>0046-SBN15</t>
  </si>
  <si>
    <t>ENERGIA AZTECA, SRL DE CV</t>
  </si>
  <si>
    <t>CH-2529</t>
  </si>
  <si>
    <t>CH-2529 23/06/2015</t>
  </si>
  <si>
    <t xml:space="preserve">JF2SJDLC1FH487577             </t>
  </si>
  <si>
    <t>0037-SBN15</t>
  </si>
  <si>
    <t>WOOD GAIL MARIE</t>
  </si>
  <si>
    <t>CH-2534</t>
  </si>
  <si>
    <t xml:space="preserve">JF1VA1H69F8821325             </t>
  </si>
  <si>
    <t>0039-SBN15</t>
  </si>
  <si>
    <t>BODA DIAMOND MEXICO, SA DE CV</t>
  </si>
  <si>
    <t>CH-2531</t>
  </si>
  <si>
    <t xml:space="preserve">OUTCACH 2.5I PRM 15MY         </t>
  </si>
  <si>
    <t xml:space="preserve">4S4BSCDC5F3229026             </t>
  </si>
  <si>
    <t>0024-SBN15</t>
  </si>
  <si>
    <t>MAGAÑA ZAMUDIO JUAN</t>
  </si>
  <si>
    <t>CH-2537</t>
  </si>
  <si>
    <t xml:space="preserve">JF2SJDVCXFH503658             </t>
  </si>
  <si>
    <t>0042-SBN15</t>
  </si>
  <si>
    <t>ARIAS VELAZCO EDUARDO</t>
  </si>
  <si>
    <t>CH-2561</t>
  </si>
  <si>
    <t xml:space="preserve">IMPREZA 2.0I S CVT 15MY 2015  </t>
  </si>
  <si>
    <t xml:space="preserve">JF2GPABC0FH258179             </t>
  </si>
  <si>
    <t>0051-SBN15</t>
  </si>
  <si>
    <t>QUIMICOS DE LA BUENA COSECHA</t>
  </si>
  <si>
    <t xml:space="preserve">LEGACY 2.5I PRM 15MY          </t>
  </si>
  <si>
    <t xml:space="preserve">4S3BNCD67F3016911             </t>
  </si>
  <si>
    <t>0053-SBN15</t>
  </si>
  <si>
    <t>SUN-WA TECHINOS MEXICO</t>
  </si>
  <si>
    <t>CH-2564</t>
  </si>
  <si>
    <t xml:space="preserve">JF2SJDLCXFH477484             </t>
  </si>
  <si>
    <t>0047-SBN15</t>
  </si>
  <si>
    <t xml:space="preserve">JF2GPABC7FH262908             </t>
  </si>
  <si>
    <t>0054-SBN15</t>
  </si>
  <si>
    <t>OLVERA LEDESMZA EDITH</t>
  </si>
  <si>
    <t>CH-2586</t>
  </si>
  <si>
    <t>IMPREZA WRX 6MT 16MY</t>
  </si>
  <si>
    <t>JF1VA1X61G9801244</t>
  </si>
  <si>
    <t>0001-SBN16</t>
  </si>
  <si>
    <t>MARTINEZ CASTRO JULIO CESAR</t>
  </si>
  <si>
    <t>CH-2590</t>
  </si>
  <si>
    <t>JF2SJDLCXFH556864</t>
  </si>
  <si>
    <t>0041-SBN16</t>
  </si>
  <si>
    <t xml:space="preserve">SBU GALERIAS S.A. DE C.V. </t>
  </si>
  <si>
    <t>FORESTER XSL 2.5 CVT</t>
  </si>
  <si>
    <t>JF2SJDVC8FH490635</t>
  </si>
  <si>
    <t>0038-SBN15</t>
  </si>
  <si>
    <t xml:space="preserve">BERUMEN JARK GERARDO </t>
  </si>
  <si>
    <t>CH-2593</t>
  </si>
  <si>
    <t>2015SUBAXV CROSSTRE</t>
  </si>
  <si>
    <t>JF2GPANC1FH281272</t>
  </si>
  <si>
    <t>0061-SBN15</t>
  </si>
  <si>
    <t>CAMPOS HINOJOSA GLORIA</t>
  </si>
  <si>
    <t>CH-2606</t>
  </si>
  <si>
    <t>IMPREZA WRX STI 6MT</t>
  </si>
  <si>
    <t>JF1VA2T68F9825714</t>
  </si>
  <si>
    <t>0056-SBN15</t>
  </si>
  <si>
    <t>LUIS BERNANBE TRUEBA</t>
  </si>
  <si>
    <t>CH-2609</t>
  </si>
  <si>
    <t>FORESTER XS 2.5 CVT</t>
  </si>
  <si>
    <t>JF2SJDLC9FH423996</t>
  </si>
  <si>
    <t>0048-SBN15</t>
  </si>
  <si>
    <t>SANDRA CASTRO HERNANDEZ</t>
  </si>
  <si>
    <t>IMPREZA 2.0I SPORT 1</t>
  </si>
  <si>
    <t>JF1GJAJ60FH011634</t>
  </si>
  <si>
    <t>0052-SBN15</t>
  </si>
  <si>
    <t xml:space="preserve">HIPOLITO BARRANCO RAMIREZ </t>
  </si>
  <si>
    <t>IMPREZA 5D 2.0I LIMI</t>
  </si>
  <si>
    <t>JF1GPAN69FH231332</t>
  </si>
  <si>
    <t>0043-SBN15</t>
  </si>
  <si>
    <t xml:space="preserve">RIVERA LEDESMA LUIS RODRIGO </t>
  </si>
  <si>
    <t>CH-2624</t>
  </si>
  <si>
    <t>IMPREZA 2.0I 15 MY 2</t>
  </si>
  <si>
    <t>JF1GJAB6XFH010389</t>
  </si>
  <si>
    <t>GARRIDO SICILIA ANDREA</t>
  </si>
  <si>
    <t>2015 SUBA IMPREZA P</t>
  </si>
  <si>
    <t>JF1GJAJ6XFH015089</t>
  </si>
  <si>
    <t>0057-SBN15</t>
  </si>
  <si>
    <t xml:space="preserve">SERIANEG S.C </t>
  </si>
  <si>
    <t>CH-2645</t>
  </si>
  <si>
    <t>2015SUBAFORESTERUT</t>
  </si>
  <si>
    <t>JF2SJDVC5FH543081</t>
  </si>
  <si>
    <t>0060-SBN15</t>
  </si>
  <si>
    <t xml:space="preserve">KARINA PINEDA BELTRAN </t>
  </si>
  <si>
    <t>JF2SJDLCXFH477484</t>
  </si>
  <si>
    <t xml:space="preserve">ADOLFO VICENTE HERMOSILLO MAGALDI </t>
  </si>
  <si>
    <t>IMPREZA XV 2.0I S MT</t>
  </si>
  <si>
    <t>JF2GPABC3FG235906</t>
  </si>
  <si>
    <t>CH-2646</t>
  </si>
  <si>
    <t>2015 SUBA IMPREZA 2</t>
  </si>
  <si>
    <t>JF1GJAN64FH014918</t>
  </si>
  <si>
    <t>TOSHIO KUBODERA ITO</t>
  </si>
  <si>
    <t>CH-2656</t>
  </si>
  <si>
    <t>2015 SUBA FORESTER</t>
  </si>
  <si>
    <t>JF2SJDVC9FH544606</t>
  </si>
  <si>
    <t>0058-SBN15</t>
  </si>
  <si>
    <t xml:space="preserve">MARIO LOPEZ PEREZ </t>
  </si>
  <si>
    <t>CH-2659</t>
  </si>
  <si>
    <t>JF2GPABC6FH316683</t>
  </si>
  <si>
    <t>0065-SBN15</t>
  </si>
  <si>
    <t>CH-2660</t>
  </si>
  <si>
    <t>JF2SJJVC6GH433866</t>
  </si>
  <si>
    <t>0002-SBN16</t>
  </si>
  <si>
    <t>2015 IMPRESA 5</t>
  </si>
  <si>
    <t>JF1GPAN63FH240124</t>
  </si>
  <si>
    <t>0063-SBN15</t>
  </si>
  <si>
    <t xml:space="preserve">PENILLAS BLANCO MARIA DE LAS MERCEDES </t>
  </si>
  <si>
    <t>CH-2676</t>
  </si>
  <si>
    <t>2016 SUBA FORESTER</t>
  </si>
  <si>
    <t>JF2SJDCC4GH432526</t>
  </si>
  <si>
    <t>0003-SBN16</t>
  </si>
  <si>
    <t xml:space="preserve">CLIP ART DE QUERETARO SA DE CV </t>
  </si>
  <si>
    <t>CH-2682</t>
  </si>
  <si>
    <t>2016SUBANA4D</t>
  </si>
  <si>
    <t>JF1VA1X6XG8807615</t>
  </si>
  <si>
    <t>0011-SBN16</t>
  </si>
  <si>
    <t xml:space="preserve">JAVIER RESENDIZ MUÑOS </t>
  </si>
  <si>
    <t>CH-2684</t>
  </si>
  <si>
    <t>2016SUBAFORESTERUT</t>
  </si>
  <si>
    <t>JF2SJDLC9GH441738</t>
  </si>
  <si>
    <t>0013-SBN16</t>
  </si>
  <si>
    <t xml:space="preserve">DAVID MICHAEL WILKERSON </t>
  </si>
  <si>
    <t>JF1VA1X64G9811170</t>
  </si>
  <si>
    <t>0009-SBN16</t>
  </si>
  <si>
    <t xml:space="preserve">GERARDO SALGADO DIAZ </t>
  </si>
  <si>
    <t>CH-2689</t>
  </si>
  <si>
    <t>2015SUBAOUTBACKUT</t>
  </si>
  <si>
    <t>4S4BSFLC2F3326638</t>
  </si>
  <si>
    <t>0071-SBN15</t>
  </si>
  <si>
    <t>CRISTIAN ALIKVAN SANCHEZ ARMAS</t>
  </si>
  <si>
    <t>CH-2697</t>
  </si>
  <si>
    <t>2016SUBAWRX STI LAU</t>
  </si>
  <si>
    <t>JF1VA2W61G9800361</t>
  </si>
  <si>
    <t>0007-SNB16</t>
  </si>
  <si>
    <t>GEISERCONSULTORES SC</t>
  </si>
  <si>
    <t>2016SUBACROSSTREKUT</t>
  </si>
  <si>
    <t>JF2GPALC7GH221906</t>
  </si>
  <si>
    <t>0030-SBN16</t>
  </si>
  <si>
    <t>JUNG SHIM LEE</t>
  </si>
  <si>
    <t>2016SUBANA</t>
  </si>
  <si>
    <t>JF1GJAL63GH004465</t>
  </si>
  <si>
    <t>0025-SBN16</t>
  </si>
  <si>
    <t xml:space="preserve">CALDERERA  DEL CENTRO SA DE CV </t>
  </si>
  <si>
    <t>CH-2795</t>
  </si>
  <si>
    <t>JF2SJDLC2GH444075</t>
  </si>
  <si>
    <t>0044-SBN16</t>
  </si>
  <si>
    <t xml:space="preserve">LEASING DE MEXICO S.A.P.I. </t>
  </si>
  <si>
    <t>JF2GPALC7GH234302</t>
  </si>
  <si>
    <t>0037-SBN16</t>
  </si>
  <si>
    <t xml:space="preserve">FERNANDO MARTINEZ VILLALOBOS </t>
  </si>
  <si>
    <t>INTERESES PLAN PISO FEBRERO 2016</t>
  </si>
  <si>
    <t xml:space="preserve">BBVA-TRANS </t>
  </si>
  <si>
    <t>JF2SJDCC5GH505323</t>
  </si>
  <si>
    <t>0033-SBN16</t>
  </si>
  <si>
    <t xml:space="preserve">BULMARO HEREDIA MARTINEZ </t>
  </si>
  <si>
    <t>2016SUBAWRX LIMITED</t>
  </si>
  <si>
    <t>JF1VA1L66G9819826</t>
  </si>
  <si>
    <t>0027-SBN16</t>
  </si>
  <si>
    <t xml:space="preserve">MG CONSULTORES SC </t>
  </si>
  <si>
    <t>JF2SJDWC9GH486013</t>
  </si>
  <si>
    <t>0028-SBN16</t>
  </si>
  <si>
    <t xml:space="preserve">JAVIER GOMEZ OROZCO </t>
  </si>
  <si>
    <t>JF2SJJVC3GH484516</t>
  </si>
  <si>
    <t>0031-SBN16</t>
  </si>
  <si>
    <t xml:space="preserve">STEPHEN ALAN SMITH </t>
  </si>
  <si>
    <t>JF2GPALC9GH223060</t>
  </si>
  <si>
    <t>0032-SBN16</t>
  </si>
  <si>
    <t>ANNA MARIA BRONZINI</t>
  </si>
  <si>
    <t>JF2SJDLC0GH505214</t>
  </si>
  <si>
    <t>0034-SBN16</t>
  </si>
  <si>
    <t xml:space="preserve">LABORATORIOS CLINIC SA DE CV </t>
  </si>
  <si>
    <t>JF2SJDWC1GH505184</t>
  </si>
  <si>
    <t>0035-SBN16</t>
  </si>
  <si>
    <t xml:space="preserve">ALAN GRISTMAN </t>
  </si>
  <si>
    <t>2011 RENAULT 2011</t>
  </si>
  <si>
    <t>VF1VY1GYXBC357573</t>
  </si>
  <si>
    <t>2014 SUBARU IMPREZA</t>
  </si>
  <si>
    <t>JF2GPAHC0EH281435</t>
  </si>
  <si>
    <t>0004-BN16</t>
  </si>
  <si>
    <t xml:space="preserve">IMELDA RUBI SOTO HERNANDEZ </t>
  </si>
  <si>
    <t xml:space="preserve">Actualizado al </t>
  </si>
  <si>
    <t>Fecha de factura</t>
  </si>
  <si>
    <t>Detalle de préstamo</t>
  </si>
  <si>
    <t>Número de serie</t>
  </si>
  <si>
    <t>Monto por vencer</t>
  </si>
  <si>
    <t>Saldo de capital principal</t>
  </si>
  <si>
    <t>JF1ZCAC13G9600760</t>
  </si>
  <si>
    <t>JF1ZCAC15G8600409</t>
  </si>
  <si>
    <t>JF1VA2Y64G9825073</t>
  </si>
  <si>
    <t>2013 HONDA ACCORD EX</t>
  </si>
  <si>
    <t>1HGCT227XDA900545</t>
  </si>
  <si>
    <t>2016 SUBA FORESTER,</t>
  </si>
  <si>
    <t>JF2SJJVC7GH436629</t>
  </si>
  <si>
    <t>14 unidades</t>
  </si>
  <si>
    <t>RENOVACION</t>
  </si>
  <si>
    <t>DIAS INV</t>
  </si>
  <si>
    <t>IVA</t>
  </si>
  <si>
    <t>IMPORTE</t>
  </si>
  <si>
    <t>F.VENCE</t>
  </si>
  <si>
    <t>DIAS</t>
  </si>
  <si>
    <t>CR-6367</t>
  </si>
  <si>
    <t>FORESTER</t>
  </si>
  <si>
    <t>JF2SHDEC3CH420807</t>
  </si>
  <si>
    <t>0012-SBN12</t>
  </si>
  <si>
    <t>VICTOR MANUEL DIAZ NAVARRETE</t>
  </si>
  <si>
    <t>PAGO CH-1582 23/05/2013</t>
  </si>
  <si>
    <t>JF2SHDEC2CH418322</t>
  </si>
  <si>
    <t>0002-SBN12</t>
  </si>
  <si>
    <t>IMAGEN SOLUCIONES INTEGRALES, S.A. DE C.V.</t>
  </si>
  <si>
    <t>PAGO CH-1434 27/11/2012</t>
  </si>
  <si>
    <t>PENDIENTE</t>
  </si>
  <si>
    <t>JF2SHJEC3CH421454</t>
  </si>
  <si>
    <t>0006-SBN12</t>
  </si>
  <si>
    <t>ADVANCE BUSINE</t>
  </si>
  <si>
    <t>PAGO CH-1671 12/09/2013</t>
  </si>
  <si>
    <t>IMPREZA</t>
  </si>
  <si>
    <t>JF1GV7F63BG524960</t>
  </si>
  <si>
    <t>0086-SBN11</t>
  </si>
  <si>
    <t>FINANCIERA BEPENSA</t>
  </si>
  <si>
    <t>PAGO CH-1507 04/03/2013</t>
  </si>
  <si>
    <t>JF1GR8H64BL833089</t>
  </si>
  <si>
    <t>0082-SBN11</t>
  </si>
  <si>
    <t>pagado</t>
  </si>
  <si>
    <t>PAGO CH-1620 26/07/2013</t>
  </si>
  <si>
    <t>LEGACY 2</t>
  </si>
  <si>
    <t>JF1BM92D5BG024991</t>
  </si>
  <si>
    <t>0080-SBN11</t>
  </si>
  <si>
    <t>LUIS ERNESTO CASTELAN CASILLAS</t>
  </si>
  <si>
    <t>PAGO CH-1616 16/07/2013</t>
  </si>
  <si>
    <t>CR-6609</t>
  </si>
  <si>
    <t>JF1BM95E6CG028344</t>
  </si>
  <si>
    <t>0001-SBN12</t>
  </si>
  <si>
    <t>RICARDO AZUELA MACIAS</t>
  </si>
  <si>
    <t>PAGO CH-1629 13/08/2013</t>
  </si>
  <si>
    <t>OUTBACK</t>
  </si>
  <si>
    <t>4S4BRJMC6C2220515</t>
  </si>
  <si>
    <t>0009-SBN12</t>
  </si>
  <si>
    <t>JOSEH VINCENT JEAN MARC</t>
  </si>
  <si>
    <t>PAGO CH-1440 07/12/2012</t>
  </si>
  <si>
    <t>TRIBECA</t>
  </si>
  <si>
    <t>4S4WX9JD2C4400579</t>
  </si>
  <si>
    <t>0010-SBN12</t>
  </si>
  <si>
    <t>HUMBERTO MARCOS GOMEZ ROJO</t>
  </si>
  <si>
    <t>PAGO CH-1747 01/11/2013</t>
  </si>
  <si>
    <t>PAGO CH-1628 31/07/2013</t>
  </si>
  <si>
    <t>CR-7032</t>
  </si>
  <si>
    <t>LEGACY 2.5i Sport 2013 SATIN WHITE PEARL</t>
  </si>
  <si>
    <t>JF1BM93D6DG034107</t>
  </si>
  <si>
    <t>0005-SBN13</t>
  </si>
  <si>
    <t>DEMO</t>
  </si>
  <si>
    <t>XV 2.0i-S CVT 2013 CRYSTAL BLACK SILICA</t>
  </si>
  <si>
    <t>JF1GP26D3DG068070</t>
  </si>
  <si>
    <t>FORESTER 2.5i XS 2014 DARK GRAY METALLIC</t>
  </si>
  <si>
    <t>JF2SJDHC5EH444402</t>
  </si>
  <si>
    <t>0002-SBN14</t>
  </si>
  <si>
    <t>CYNTHIA ITZEL BLANDINA RAMOS</t>
  </si>
  <si>
    <t>PAGO CH-1695  25/09/2013</t>
  </si>
  <si>
    <t>FORESTER 2.0XT 2014 MARINE BLUE PEARL</t>
  </si>
  <si>
    <t>JF2SJJLC8EH444304</t>
  </si>
  <si>
    <t>0001-SBN14</t>
  </si>
  <si>
    <t>AUTOS PREMIUM DE MEXICALE</t>
  </si>
  <si>
    <t>INTERCAMBIO A AUTOS DE MEXICALI POR INV 0004N/14</t>
  </si>
  <si>
    <t>CR-7033</t>
  </si>
  <si>
    <t>FORESTER 2.5i XS 2014 ICE SILVER METALLIC</t>
  </si>
  <si>
    <t>JF2SJDHC7EH443817</t>
  </si>
  <si>
    <t>0003-SBN14</t>
  </si>
  <si>
    <t>UNIFORZ, SA DE CV</t>
  </si>
  <si>
    <t>PAGO CH-1656 05/09/2013</t>
  </si>
  <si>
    <t>CR-6839</t>
  </si>
  <si>
    <t>IMPREZA SEDAN 2.0i-S CVT</t>
  </si>
  <si>
    <t>JF1GJ24D5DG003757</t>
  </si>
  <si>
    <t>0001-SBN13</t>
  </si>
  <si>
    <t>JAPONESA AUTOMOTRIZ</t>
  </si>
  <si>
    <t>PAGO CH-1627 31/07/2013</t>
  </si>
  <si>
    <t>XV 2.0i CVT</t>
  </si>
  <si>
    <t>JF1GP25D9DG065630</t>
  </si>
  <si>
    <t>XV 2.0i-S CVT</t>
  </si>
  <si>
    <t>JF1GP26D1DG065734</t>
  </si>
  <si>
    <t>0004-SBN13</t>
  </si>
  <si>
    <t>PAGO CH-1626 31/07/2013</t>
  </si>
  <si>
    <t>JF1GP26D9DG065335</t>
  </si>
  <si>
    <t>0003-SBN13</t>
  </si>
  <si>
    <t>MARIANA REYNOSO DE ANDA</t>
  </si>
  <si>
    <t>PAGO CH-1659 12/09/2013</t>
  </si>
  <si>
    <t>CR-7153</t>
  </si>
  <si>
    <t>JF1GJ24D1DG004386</t>
  </si>
  <si>
    <t>PAGO CH-1785 29/11/2013</t>
  </si>
  <si>
    <t>INTERCAMBIO</t>
  </si>
  <si>
    <t>JF2SJJLC9EH443789</t>
  </si>
  <si>
    <t>ALIZARDI BROWN ROBERT</t>
  </si>
  <si>
    <t>PAGO CH-1610 25/07/2013</t>
  </si>
  <si>
    <t>FORESTER 2.0 XT 14MY</t>
  </si>
  <si>
    <t>JF2SJJLC7EH481876</t>
  </si>
  <si>
    <t>0005-SBN14</t>
  </si>
  <si>
    <t>ARRENDADORA COMERCIAL DE CELAYA SA DE CV</t>
  </si>
  <si>
    <t>PAGO CH-1704 02/10/2013</t>
  </si>
  <si>
    <t>FORESTER XS 2.5 CVT 14MY</t>
  </si>
  <si>
    <t>JF2SJDHC9EH481453</t>
  </si>
  <si>
    <t>0006-SBN14</t>
  </si>
  <si>
    <t>JULIO FEDERICO LEYTE ALCIVIA</t>
  </si>
  <si>
    <t>IMPREZA XV 2.0I MY-13</t>
  </si>
  <si>
    <t>JF1GP26D4DG070295</t>
  </si>
  <si>
    <t>0008-SBN13</t>
  </si>
  <si>
    <t xml:space="preserve">LUIS FERNANDO IGLESIAS FERNANDEZ </t>
  </si>
  <si>
    <t>STI SEDAN</t>
  </si>
  <si>
    <t>JF1GV8J65EL003294</t>
  </si>
  <si>
    <t>0007-SBN14</t>
  </si>
  <si>
    <t>CONSUELO ANDRES MARCIAL</t>
  </si>
  <si>
    <t>PAGO CH-1705 02/10/2013</t>
  </si>
  <si>
    <t>LEGASY 2.5I GT</t>
  </si>
  <si>
    <t>JF1GP26D0DG076904</t>
  </si>
  <si>
    <t>0013-SBN13</t>
  </si>
  <si>
    <t>LUARCA HERNANDEZ FELIPA</t>
  </si>
  <si>
    <t>JF2SJJLC0EH496641</t>
  </si>
  <si>
    <t>0014-SBN14</t>
  </si>
  <si>
    <t>SANCHEZ AVILA ALEJANDRO</t>
  </si>
  <si>
    <t>PAGO CH-1794 31/12/2013</t>
  </si>
  <si>
    <t>JF2SJJLC6EH457617</t>
  </si>
  <si>
    <t>0017-SBN14</t>
  </si>
  <si>
    <t>JF2SJDBC5EH492782</t>
  </si>
  <si>
    <t>0008-SBN14</t>
  </si>
  <si>
    <t>JF2SJDLC8EH492614</t>
  </si>
  <si>
    <t>0015-SBN14</t>
  </si>
  <si>
    <t>JF2SJDLC1EH492969</t>
  </si>
  <si>
    <t>0016-SBN14</t>
  </si>
  <si>
    <t>FELIPE GONZALEZ CORDERO</t>
  </si>
  <si>
    <t>JF1GJ23D4DG004884</t>
  </si>
  <si>
    <t>JF1GJ23D5DG004750</t>
  </si>
  <si>
    <t>VLADIMIR ALFREDO OTERO JIMENEZ</t>
  </si>
  <si>
    <t>JF1GJ24DXDG004919</t>
  </si>
  <si>
    <t>0009-SBN13</t>
  </si>
  <si>
    <t>JOSE ARTURO DAVALOS VALDEZ</t>
  </si>
  <si>
    <t>PAGO CH-1789 03/12/2013</t>
  </si>
  <si>
    <t>JF1GP25D6DG077167</t>
  </si>
  <si>
    <t>0014-SBN13</t>
  </si>
  <si>
    <t>JF1GP25D2DG076825</t>
  </si>
  <si>
    <t>0015-SBN13</t>
  </si>
  <si>
    <t>JF1GP25DXDG075048</t>
  </si>
  <si>
    <t>0016-SBN13</t>
  </si>
  <si>
    <t>DRAKO MOTORSBMRCASH</t>
  </si>
  <si>
    <t>EH495351</t>
  </si>
  <si>
    <t>0013-SBN14</t>
  </si>
  <si>
    <t>JOSE JORGE PULIDO ROCHA</t>
  </si>
  <si>
    <t>PAGO CH-1741 29/10/2013</t>
  </si>
  <si>
    <t>LEGACY</t>
  </si>
  <si>
    <t>JF1BM93DXDG034112</t>
  </si>
  <si>
    <t>CR0000008807</t>
  </si>
  <si>
    <t>FORESTER XSL</t>
  </si>
  <si>
    <t>JF2SJDLC3EH523378</t>
  </si>
  <si>
    <t>0023-SBN14</t>
  </si>
  <si>
    <t>PAGO CH-1878 31/01/2014</t>
  </si>
  <si>
    <t>EH525064</t>
  </si>
  <si>
    <t>0026-SBN14</t>
  </si>
  <si>
    <t>CR0000008806</t>
  </si>
  <si>
    <t>FORESTER 2.5i XS</t>
  </si>
  <si>
    <t>JF2SJDHC9EH521501</t>
  </si>
  <si>
    <t>DG004217</t>
  </si>
  <si>
    <t>0021-SBN14</t>
  </si>
  <si>
    <t>INTERCAMBIO CON OTRA AGENCIA</t>
  </si>
  <si>
    <t>EH508996</t>
  </si>
  <si>
    <t>0020-SBN14</t>
  </si>
  <si>
    <t>FORESTER XT</t>
  </si>
  <si>
    <t>EH496422</t>
  </si>
  <si>
    <t>0018-SBN14</t>
  </si>
  <si>
    <t>CR0000007896</t>
  </si>
  <si>
    <t>FORESTER 2.5i X</t>
  </si>
  <si>
    <t>CASTREJON BERTAUD MARTHA</t>
  </si>
  <si>
    <t>PAGO CH-1899 11/02/2014</t>
  </si>
  <si>
    <t>FORESTER 2.5i XSL</t>
  </si>
  <si>
    <t>MARTINEZ CROWLER JORGE</t>
  </si>
  <si>
    <t>IMPRESA SPORT</t>
  </si>
  <si>
    <t>0021-SBN13</t>
  </si>
  <si>
    <t>PALAU AUTOMOTRIZ, SA DE CV</t>
  </si>
  <si>
    <t>PAGO CH-1883 31/01/2014</t>
  </si>
  <si>
    <t>CAPITAL PAGADO</t>
  </si>
  <si>
    <t>A1096</t>
  </si>
  <si>
    <t>PAGO CH-1901 12/02/2014</t>
  </si>
  <si>
    <t>LEGACY 2.5 GT 5AT</t>
  </si>
  <si>
    <t>FORESTER 2.0 XT</t>
  </si>
  <si>
    <t>JF2SJJLC5EH525826</t>
  </si>
  <si>
    <t>0025-SBN14</t>
  </si>
  <si>
    <t>A1778</t>
  </si>
  <si>
    <t>PAGO CH-1924 27/02/2014</t>
  </si>
  <si>
    <t>JF2SJJLC6EH513183</t>
  </si>
  <si>
    <t>0024-SBN14</t>
  </si>
  <si>
    <t>vendida y pagada</t>
  </si>
  <si>
    <t>A1775</t>
  </si>
  <si>
    <t>PAGADO CH-1907 19/02/2014</t>
  </si>
  <si>
    <t>A1777</t>
  </si>
  <si>
    <t>PAGADO CH-1878 ENE/14</t>
  </si>
  <si>
    <t>JF2SJJLCXEH506625</t>
  </si>
  <si>
    <t>A1695</t>
  </si>
  <si>
    <t>IMPREZA 2.0i</t>
  </si>
  <si>
    <t>JF1GJAH67EH015068</t>
  </si>
  <si>
    <t>0028-SBN14</t>
  </si>
  <si>
    <t>VENDIDA</t>
  </si>
  <si>
    <t>A1935</t>
  </si>
  <si>
    <t>PAGO CH-1920 27/02/2014</t>
  </si>
  <si>
    <t>vendido</t>
  </si>
  <si>
    <t>A1494</t>
  </si>
  <si>
    <t>PAGO CH-1923 27/02/2014</t>
  </si>
  <si>
    <t>TOYOTA</t>
  </si>
  <si>
    <t>IMPREZA SEDAN 2.0i SPORT CVT</t>
  </si>
  <si>
    <t>PP</t>
  </si>
  <si>
    <t>A1276</t>
  </si>
  <si>
    <t>PAGO CH-1921 27/02/2014</t>
  </si>
  <si>
    <t>LEGACY 2.5i Sport</t>
  </si>
  <si>
    <t>A1284</t>
  </si>
  <si>
    <t>A1097</t>
  </si>
  <si>
    <t>PAGO CH-1922 27/02/2014</t>
  </si>
  <si>
    <t>IMPREZA SEDAN 2.0i CVT</t>
  </si>
  <si>
    <t>A1487</t>
  </si>
  <si>
    <t>A1488</t>
  </si>
  <si>
    <t>A1489</t>
  </si>
  <si>
    <t>JFIBM93D6DG034107</t>
  </si>
  <si>
    <t>A1210</t>
  </si>
  <si>
    <t>IMPREZA SEDAN 2.0i</t>
  </si>
  <si>
    <t>JF1GJ23D3DG004794</t>
  </si>
  <si>
    <t>0022-SBN13</t>
  </si>
  <si>
    <t>A1932</t>
  </si>
  <si>
    <t>WRX STI SEDAN</t>
  </si>
  <si>
    <t>JF1GV8J6XEL007132</t>
  </si>
  <si>
    <t>0019-SBN14</t>
  </si>
  <si>
    <t>XV 2.0i-S</t>
  </si>
  <si>
    <t>JF1GP26D0DG078247</t>
  </si>
  <si>
    <t>JF2SJDBC5EH533458</t>
  </si>
  <si>
    <t xml:space="preserve">VENDIDA   </t>
  </si>
  <si>
    <t>A1934</t>
  </si>
  <si>
    <t>JF2SJDLC4EH549147</t>
  </si>
  <si>
    <t>0030-SBN14</t>
  </si>
  <si>
    <t>PAGADA</t>
  </si>
  <si>
    <t>PAGO CH-1933 04/03/2014</t>
  </si>
  <si>
    <t>2016SUBAFORESTER 2.</t>
  </si>
  <si>
    <t>2016SUBACROSSTREK P</t>
  </si>
  <si>
    <t>2016 SUBARU BRZ 6MT</t>
  </si>
  <si>
    <t>2016 SUBARU BRZ 6AT</t>
  </si>
  <si>
    <t>JF2SJDCC1GH518991</t>
  </si>
  <si>
    <t>JF2SJDLC9GH516454</t>
  </si>
  <si>
    <t>JF2GPABC0GH276053</t>
  </si>
  <si>
    <t>0043-SBN116</t>
  </si>
  <si>
    <t>YURII VOROBION</t>
  </si>
  <si>
    <t>BBVA-CH2872</t>
  </si>
  <si>
    <t>0020-SBN16</t>
  </si>
  <si>
    <t xml:space="preserve">CLINICAS PERIFERECAS Y AMBULATORIOS </t>
  </si>
  <si>
    <t>0005-SBU16</t>
  </si>
  <si>
    <t xml:space="preserve">NORMA ALICIA MENDOZA CEPILLO </t>
  </si>
  <si>
    <t>0042-SBN16</t>
  </si>
  <si>
    <t>ALFREDO MARTINEZ PEREZ</t>
  </si>
  <si>
    <t>BBVA-CH2880</t>
  </si>
  <si>
    <t>2016UNKXV 2.0I LIMI</t>
  </si>
  <si>
    <t>2016SUBAWRX STI4D</t>
  </si>
  <si>
    <t>LF2GPALC4GH223158</t>
  </si>
  <si>
    <t>JF2SJDLCXGH518732</t>
  </si>
  <si>
    <t>0038-SBN16</t>
  </si>
  <si>
    <t xml:space="preserve">SANDOVAL GUILLEN JAIME MANUEL </t>
  </si>
  <si>
    <t>BBVA-CH2941</t>
  </si>
  <si>
    <t>0049-SBN16</t>
  </si>
  <si>
    <t xml:space="preserve">MARIO SANCHEZ MEJIA </t>
  </si>
  <si>
    <t>0005-SBN16</t>
  </si>
  <si>
    <t xml:space="preserve">BEST PRACTICES CONSULTING SA DE CV </t>
  </si>
  <si>
    <t>BBVA-CH2947</t>
  </si>
  <si>
    <t>BBVA-CH2946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</si>
</sst>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/mm/yy;@"/>
    <numFmt numFmtId="165" formatCode="dd/mm/yyyy;@"/>
    <numFmt numFmtId="166" formatCode="_-* #,##0.00_-;\-* #,##0.00_-;_-* \-??_-;_-@_-"/>
    <numFmt numFmtId="167" formatCode="_-[$€-2]* #,##0.00_-;\-[$€-2]* #,##0.00_-;_-[$€-2]* \-??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36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indexed="3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193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8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8" fillId="0" borderId="0" applyFill="0" applyBorder="0" applyAlignment="0" applyProtection="0"/>
    <xf numFmtId="0" fontId="8" fillId="0" borderId="0"/>
    <xf numFmtId="0" fontId="1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8" fillId="0" borderId="0" applyFill="0" applyBorder="0" applyAlignment="0" applyProtection="0"/>
    <xf numFmtId="0" fontId="14" fillId="2" borderId="4" applyNumberFormat="0" applyFont="0" applyAlignment="0" applyProtection="0"/>
    <xf numFmtId="0" fontId="14" fillId="2" borderId="4" applyNumberFormat="0" applyFont="0" applyAlignment="0" applyProtection="0"/>
    <xf numFmtId="0" fontId="14" fillId="2" borderId="4" applyNumberFormat="0" applyFon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9" applyNumberFormat="0" applyFill="0" applyAlignment="0" applyProtection="0"/>
    <xf numFmtId="0" fontId="4" fillId="0" borderId="3" applyNumberFormat="0" applyFill="0" applyAlignment="0" applyProtection="0"/>
    <xf numFmtId="0" fontId="4" fillId="0" borderId="9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9" applyNumberFormat="0" applyFill="0" applyAlignment="0" applyProtection="0"/>
    <xf numFmtId="0" fontId="4" fillId="0" borderId="3" applyNumberFormat="0" applyFill="0" applyAlignment="0" applyProtection="0"/>
  </cellStyleXfs>
  <cellXfs count="142">
    <xf numFmtId="0" fontId="0" fillId="0" borderId="0" xfId="0"/>
    <xf numFmtId="0" fontId="7" fillId="0" borderId="5" xfId="1" applyFont="1" applyBorder="1"/>
    <xf numFmtId="0" fontId="8" fillId="0" borderId="0" xfId="1" applyFont="1"/>
    <xf numFmtId="0" fontId="8" fillId="0" borderId="0" xfId="1" applyFont="1" applyAlignment="1">
      <alignment horizontal="center"/>
    </xf>
    <xf numFmtId="0" fontId="9" fillId="0" borderId="0" xfId="1" applyFont="1"/>
    <xf numFmtId="0" fontId="6" fillId="0" borderId="0" xfId="1"/>
    <xf numFmtId="0" fontId="7" fillId="0" borderId="6" xfId="1" applyFont="1" applyBorder="1"/>
    <xf numFmtId="14" fontId="8" fillId="0" borderId="0" xfId="1" applyNumberFormat="1" applyFont="1"/>
    <xf numFmtId="0" fontId="8" fillId="27" borderId="0" xfId="1" applyFont="1" applyFill="1" applyAlignment="1">
      <alignment horizontal="center"/>
    </xf>
    <xf numFmtId="0" fontId="10" fillId="28" borderId="7" xfId="1" applyNumberFormat="1" applyFont="1" applyFill="1" applyBorder="1" applyAlignment="1">
      <alignment horizontal="center" vertical="center" wrapText="1"/>
    </xf>
    <xf numFmtId="0" fontId="10" fillId="28" borderId="7" xfId="2" applyNumberFormat="1" applyFont="1" applyFill="1" applyBorder="1" applyAlignment="1">
      <alignment horizontal="center" vertical="center" wrapText="1"/>
    </xf>
    <xf numFmtId="0" fontId="9" fillId="28" borderId="7" xfId="1" applyNumberFormat="1" applyFont="1" applyFill="1" applyBorder="1" applyAlignment="1">
      <alignment horizontal="center" vertical="center" wrapText="1"/>
    </xf>
    <xf numFmtId="0" fontId="11" fillId="28" borderId="7" xfId="1" applyNumberFormat="1" applyFont="1" applyFill="1" applyBorder="1" applyAlignment="1">
      <alignment horizontal="center" vertical="center"/>
    </xf>
    <xf numFmtId="0" fontId="6" fillId="0" borderId="0" xfId="1" applyNumberFormat="1" applyAlignment="1">
      <alignment horizontal="center" vertical="center"/>
    </xf>
    <xf numFmtId="43" fontId="0" fillId="0" borderId="0" xfId="2" applyFont="1" applyFill="1"/>
    <xf numFmtId="0" fontId="10" fillId="0" borderId="0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vertical="center" wrapText="1"/>
    </xf>
    <xf numFmtId="0" fontId="11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ill="1" applyAlignment="1">
      <alignment horizontal="center" vertical="center"/>
    </xf>
    <xf numFmtId="0" fontId="8" fillId="0" borderId="0" xfId="1" applyNumberFormat="1" applyFont="1" applyFill="1" applyBorder="1" applyAlignment="1">
      <alignment vertical="center" wrapText="1"/>
    </xf>
    <xf numFmtId="14" fontId="8" fillId="0" borderId="0" xfId="2" applyNumberFormat="1" applyFont="1" applyFill="1" applyBorder="1" applyAlignment="1">
      <alignment vertical="center" wrapText="1"/>
    </xf>
    <xf numFmtId="0" fontId="8" fillId="0" borderId="0" xfId="1" applyFont="1" applyAlignment="1"/>
    <xf numFmtId="0" fontId="8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Alignment="1">
      <alignment vertical="center"/>
    </xf>
    <xf numFmtId="0" fontId="8" fillId="0" borderId="0" xfId="1" applyFont="1" applyFill="1"/>
    <xf numFmtId="43" fontId="8" fillId="0" borderId="0" xfId="2" applyFont="1" applyFill="1"/>
    <xf numFmtId="0" fontId="9" fillId="0" borderId="0" xfId="1" applyFont="1" applyAlignment="1"/>
    <xf numFmtId="14" fontId="8" fillId="0" borderId="0" xfId="1" applyNumberFormat="1" applyFont="1" applyFill="1"/>
    <xf numFmtId="14" fontId="8" fillId="0" borderId="0" xfId="2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left" vertical="center" wrapText="1"/>
    </xf>
    <xf numFmtId="43" fontId="8" fillId="29" borderId="0" xfId="2" applyFont="1" applyFill="1"/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vertical="center" wrapText="1"/>
    </xf>
    <xf numFmtId="0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/>
    <xf numFmtId="14" fontId="6" fillId="0" borderId="0" xfId="1" applyNumberFormat="1"/>
    <xf numFmtId="0" fontId="6" fillId="0" borderId="0" xfId="1" applyFill="1"/>
    <xf numFmtId="165" fontId="8" fillId="0" borderId="0" xfId="1" applyNumberFormat="1" applyFont="1"/>
    <xf numFmtId="14" fontId="6" fillId="0" borderId="0" xfId="1" applyNumberFormat="1" applyFont="1"/>
    <xf numFmtId="0" fontId="9" fillId="0" borderId="0" xfId="1" applyNumberFormat="1" applyFont="1" applyFill="1" applyBorder="1" applyAlignment="1">
      <alignment horizontal="left" vertical="center" wrapText="1"/>
    </xf>
    <xf numFmtId="43" fontId="0" fillId="0" borderId="0" xfId="2" applyFont="1" applyAlignment="1">
      <alignment horizontal="center"/>
    </xf>
    <xf numFmtId="43" fontId="0" fillId="30" borderId="0" xfId="2" applyFont="1" applyFill="1" applyAlignment="1">
      <alignment horizontal="center"/>
    </xf>
    <xf numFmtId="0" fontId="6" fillId="29" borderId="0" xfId="1" applyFill="1"/>
    <xf numFmtId="0" fontId="12" fillId="0" borderId="0" xfId="1" applyFont="1"/>
    <xf numFmtId="14" fontId="6" fillId="0" borderId="0" xfId="1" applyNumberFormat="1" applyFill="1"/>
    <xf numFmtId="14" fontId="13" fillId="0" borderId="0" xfId="1" applyNumberFormat="1" applyFont="1" applyFill="1" applyAlignment="1">
      <alignment horizontal="right"/>
    </xf>
    <xf numFmtId="0" fontId="13" fillId="0" borderId="0" xfId="1" applyFont="1" applyFill="1" applyAlignment="1"/>
    <xf numFmtId="0" fontId="13" fillId="0" borderId="0" xfId="1" applyFont="1" applyFill="1"/>
    <xf numFmtId="166" fontId="8" fillId="0" borderId="0" xfId="2" applyNumberFormat="1" applyFont="1" applyFill="1"/>
    <xf numFmtId="0" fontId="13" fillId="0" borderId="0" xfId="1" applyFont="1"/>
    <xf numFmtId="166" fontId="12" fillId="0" borderId="0" xfId="2" applyNumberFormat="1" applyFont="1" applyFill="1" applyBorder="1" applyAlignment="1" applyProtection="1"/>
    <xf numFmtId="0" fontId="6" fillId="0" borderId="0" xfId="1" applyAlignment="1">
      <alignment horizontal="center"/>
    </xf>
    <xf numFmtId="43" fontId="0" fillId="0" borderId="0" xfId="2" applyFont="1"/>
    <xf numFmtId="0" fontId="6" fillId="0" borderId="0" xfId="1" applyBorder="1"/>
    <xf numFmtId="4" fontId="6" fillId="0" borderId="0" xfId="1" applyNumberFormat="1" applyFill="1"/>
    <xf numFmtId="166" fontId="0" fillId="0" borderId="0" xfId="2" applyNumberFormat="1" applyFont="1" applyFill="1" applyBorder="1" applyAlignment="1" applyProtection="1"/>
    <xf numFmtId="0" fontId="1" fillId="0" borderId="0" xfId="3"/>
    <xf numFmtId="14" fontId="1" fillId="0" borderId="0" xfId="3" applyNumberFormat="1"/>
    <xf numFmtId="43" fontId="0" fillId="0" borderId="0" xfId="2" applyFont="1" applyBorder="1"/>
    <xf numFmtId="43" fontId="14" fillId="0" borderId="0" xfId="4" applyFont="1" applyFill="1"/>
    <xf numFmtId="0" fontId="8" fillId="0" borderId="0" xfId="1" applyFont="1" applyBorder="1"/>
    <xf numFmtId="43" fontId="0" fillId="0" borderId="0" xfId="2" applyFont="1" applyAlignment="1">
      <alignment horizontal="left"/>
    </xf>
    <xf numFmtId="43" fontId="15" fillId="0" borderId="0" xfId="5" applyFont="1" applyFill="1"/>
    <xf numFmtId="43" fontId="0" fillId="0" borderId="0" xfId="2" applyFont="1" applyFill="1" applyBorder="1"/>
    <xf numFmtId="14" fontId="8" fillId="0" borderId="0" xfId="6" applyNumberFormat="1" applyFont="1"/>
    <xf numFmtId="0" fontId="8" fillId="0" borderId="0" xfId="6"/>
    <xf numFmtId="43" fontId="14" fillId="0" borderId="0" xfId="7" applyFont="1" applyFill="1"/>
    <xf numFmtId="43" fontId="0" fillId="0" borderId="0" xfId="7" applyFont="1" applyFill="1"/>
    <xf numFmtId="43" fontId="8" fillId="0" borderId="0" xfId="2" applyFont="1" applyFill="1" applyBorder="1"/>
    <xf numFmtId="43" fontId="8" fillId="0" borderId="0" xfId="7" applyFont="1" applyFill="1"/>
    <xf numFmtId="43" fontId="8" fillId="31" borderId="0" xfId="2" applyFont="1" applyFill="1"/>
    <xf numFmtId="43" fontId="8" fillId="32" borderId="0" xfId="2" applyFont="1" applyFill="1"/>
    <xf numFmtId="43" fontId="0" fillId="29" borderId="0" xfId="2" applyFont="1" applyFill="1"/>
    <xf numFmtId="4" fontId="6" fillId="0" borderId="0" xfId="1" applyNumberFormat="1"/>
    <xf numFmtId="0" fontId="7" fillId="0" borderId="0" xfId="1" applyFont="1"/>
    <xf numFmtId="0" fontId="6" fillId="0" borderId="8" xfId="1" applyFont="1" applyBorder="1" applyAlignment="1">
      <alignment horizontal="left"/>
    </xf>
    <xf numFmtId="0" fontId="6" fillId="0" borderId="8" xfId="1" applyFont="1" applyBorder="1"/>
    <xf numFmtId="0" fontId="6" fillId="0" borderId="8" xfId="1" applyFont="1" applyBorder="1" applyAlignment="1">
      <alignment horizontal="right"/>
    </xf>
    <xf numFmtId="0" fontId="6" fillId="0" borderId="8" xfId="1" applyBorder="1" applyAlignment="1">
      <alignment horizontal="center" wrapText="1"/>
    </xf>
    <xf numFmtId="43" fontId="8" fillId="0" borderId="8" xfId="2" applyFont="1" applyFill="1" applyBorder="1" applyAlignment="1" applyProtection="1"/>
    <xf numFmtId="43" fontId="16" fillId="0" borderId="0" xfId="2" applyFont="1" applyFill="1" applyBorder="1" applyAlignment="1" applyProtection="1"/>
    <xf numFmtId="43" fontId="17" fillId="0" borderId="0" xfId="2" applyFont="1" applyFill="1" applyBorder="1" applyAlignment="1" applyProtection="1"/>
    <xf numFmtId="0" fontId="6" fillId="0" borderId="0" xfId="1" applyFont="1" applyFill="1"/>
    <xf numFmtId="0" fontId="6" fillId="0" borderId="0" xfId="1" applyFont="1"/>
    <xf numFmtId="0" fontId="6" fillId="0" borderId="0" xfId="1" applyFont="1" applyAlignment="1">
      <alignment horizontal="left"/>
    </xf>
    <xf numFmtId="0" fontId="7" fillId="0" borderId="0" xfId="8" applyFont="1"/>
    <xf numFmtId="14" fontId="7" fillId="0" borderId="0" xfId="1" applyNumberFormat="1" applyFont="1"/>
    <xf numFmtId="43" fontId="8" fillId="0" borderId="0" xfId="2" applyFont="1" applyFill="1" applyBorder="1" applyAlignment="1" applyProtection="1"/>
    <xf numFmtId="0" fontId="7" fillId="0" borderId="0" xfId="1" applyFont="1" applyAlignment="1">
      <alignment horizontal="right"/>
    </xf>
    <xf numFmtId="0" fontId="10" fillId="28" borderId="7" xfId="1" applyFont="1" applyFill="1" applyBorder="1" applyAlignment="1">
      <alignment horizontal="center" vertical="center" wrapText="1"/>
    </xf>
    <xf numFmtId="43" fontId="10" fillId="28" borderId="7" xfId="2" applyFont="1" applyFill="1" applyBorder="1" applyAlignment="1">
      <alignment horizontal="center" wrapText="1"/>
    </xf>
    <xf numFmtId="0" fontId="10" fillId="28" borderId="7" xfId="1" applyFont="1" applyFill="1" applyBorder="1" applyAlignment="1">
      <alignment horizontal="center" wrapText="1"/>
    </xf>
    <xf numFmtId="0" fontId="9" fillId="28" borderId="7" xfId="1" applyFont="1" applyFill="1" applyBorder="1" applyAlignment="1">
      <alignment horizontal="center" wrapText="1"/>
    </xf>
    <xf numFmtId="0" fontId="11" fillId="28" borderId="7" xfId="1" applyFont="1" applyFill="1" applyBorder="1"/>
    <xf numFmtId="0" fontId="8" fillId="0" borderId="0" xfId="1" applyFont="1" applyFill="1" applyAlignment="1">
      <alignment horizontal="center"/>
    </xf>
    <xf numFmtId="43" fontId="8" fillId="27" borderId="0" xfId="2" applyFont="1" applyFill="1"/>
    <xf numFmtId="43" fontId="8" fillId="0" borderId="0" xfId="2" applyFont="1"/>
    <xf numFmtId="43" fontId="8" fillId="0" borderId="0" xfId="2" applyFont="1" applyBorder="1"/>
    <xf numFmtId="14" fontId="9" fillId="0" borderId="0" xfId="1" applyNumberFormat="1" applyFont="1" applyFill="1"/>
    <xf numFmtId="0" fontId="8" fillId="0" borderId="0" xfId="1" applyNumberFormat="1" applyFont="1"/>
    <xf numFmtId="0" fontId="9" fillId="0" borderId="0" xfId="1" applyFont="1" applyFill="1"/>
    <xf numFmtId="43" fontId="8" fillId="33" borderId="0" xfId="2" applyFont="1" applyFill="1"/>
    <xf numFmtId="0" fontId="9" fillId="0" borderId="0" xfId="1" applyFont="1" applyFill="1" applyBorder="1"/>
    <xf numFmtId="14" fontId="8" fillId="0" borderId="0" xfId="1" applyNumberFormat="1" applyFont="1" applyBorder="1"/>
    <xf numFmtId="0" fontId="8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center"/>
    </xf>
    <xf numFmtId="43" fontId="8" fillId="34" borderId="0" xfId="2" applyFont="1" applyFill="1" applyBorder="1" applyAlignment="1">
      <alignment horizontal="right" wrapText="1"/>
    </xf>
    <xf numFmtId="0" fontId="8" fillId="0" borderId="0" xfId="1" applyFont="1" applyFill="1" applyBorder="1"/>
    <xf numFmtId="43" fontId="8" fillId="34" borderId="0" xfId="2" applyFont="1" applyFill="1" applyBorder="1" applyAlignment="1">
      <alignment wrapText="1"/>
    </xf>
    <xf numFmtId="43" fontId="8" fillId="35" borderId="0" xfId="2" applyFont="1" applyFill="1" applyBorder="1" applyAlignment="1">
      <alignment horizontal="center" wrapText="1"/>
    </xf>
    <xf numFmtId="0" fontId="9" fillId="0" borderId="0" xfId="1" applyFont="1" applyBorder="1"/>
    <xf numFmtId="0" fontId="8" fillId="29" borderId="0" xfId="1" applyFont="1" applyFill="1" applyAlignment="1">
      <alignment horizontal="center"/>
    </xf>
    <xf numFmtId="43" fontId="8" fillId="34" borderId="0" xfId="2" applyFont="1" applyFill="1"/>
    <xf numFmtId="43" fontId="8" fillId="0" borderId="0" xfId="2" applyFont="1" applyFill="1" applyBorder="1" applyAlignment="1">
      <alignment horizontal="center" wrapText="1"/>
    </xf>
    <xf numFmtId="43" fontId="8" fillId="0" borderId="0" xfId="2" applyFont="1" applyAlignment="1">
      <alignment horizontal="center"/>
    </xf>
    <xf numFmtId="4" fontId="8" fillId="0" borderId="0" xfId="1" applyNumberFormat="1" applyFont="1"/>
    <xf numFmtId="0" fontId="19" fillId="0" borderId="0" xfId="1" applyFont="1" applyBorder="1"/>
    <xf numFmtId="4" fontId="19" fillId="0" borderId="0" xfId="1" applyNumberFormat="1" applyFont="1" applyBorder="1"/>
    <xf numFmtId="43" fontId="19" fillId="0" borderId="0" xfId="2" applyFont="1" applyBorder="1"/>
    <xf numFmtId="0" fontId="19" fillId="0" borderId="0" xfId="1" applyFont="1" applyFill="1" applyBorder="1"/>
    <xf numFmtId="43" fontId="19" fillId="0" borderId="0" xfId="2" applyFont="1" applyFill="1" applyBorder="1"/>
    <xf numFmtId="0" fontId="8" fillId="30" borderId="0" xfId="1" applyFont="1" applyFill="1" applyBorder="1"/>
    <xf numFmtId="0" fontId="19" fillId="30" borderId="0" xfId="1" applyFont="1" applyFill="1" applyBorder="1"/>
    <xf numFmtId="0" fontId="8" fillId="0" borderId="0" xfId="1" applyFont="1" applyFill="1" applyAlignment="1"/>
    <xf numFmtId="0" fontId="8" fillId="27" borderId="0" xfId="1" applyFont="1" applyFill="1" applyBorder="1"/>
    <xf numFmtId="43" fontId="8" fillId="29" borderId="0" xfId="2" applyFont="1" applyFill="1" applyBorder="1"/>
    <xf numFmtId="0" fontId="16" fillId="0" borderId="0" xfId="1" applyFont="1" applyFill="1"/>
    <xf numFmtId="0" fontId="16" fillId="0" borderId="0" xfId="1" applyFont="1" applyFill="1" applyAlignment="1"/>
    <xf numFmtId="0" fontId="16" fillId="0" borderId="0" xfId="1" applyFont="1" applyFill="1" applyAlignment="1">
      <alignment horizontal="center"/>
    </xf>
    <xf numFmtId="43" fontId="16" fillId="0" borderId="0" xfId="2" applyFont="1" applyFill="1"/>
    <xf numFmtId="4" fontId="0" fillId="0" borderId="0" xfId="0" applyNumberFormat="1"/>
    <xf numFmtId="14" fontId="0" fillId="0" borderId="0" xfId="0" applyNumberFormat="1"/>
    <xf numFmtId="0" fontId="6" fillId="36" borderId="0" xfId="1" applyFill="1"/>
    <xf numFmtId="14" fontId="0" fillId="36" borderId="0" xfId="0" applyNumberFormat="1" applyFill="1"/>
    <xf numFmtId="14" fontId="6" fillId="36" borderId="0" xfId="1" applyNumberFormat="1" applyFill="1"/>
    <xf numFmtId="0" fontId="0" fillId="36" borderId="0" xfId="0" applyFill="1"/>
    <xf numFmtId="4" fontId="0" fillId="36" borderId="0" xfId="0" applyNumberFormat="1" applyFill="1"/>
    <xf numFmtId="0" fontId="6" fillId="36" borderId="0" xfId="1" applyFont="1" applyFill="1"/>
    <xf numFmtId="0" fontId="0" fillId="37" borderId="0" xfId="0" applyFill="1"/>
    <xf numFmtId="0" fontId="6" fillId="37" borderId="0" xfId="1" applyFill="1"/>
    <xf numFmtId="4" fontId="0" fillId="37" borderId="0" xfId="0" applyNumberFormat="1" applyFill="1"/>
  </cellXfs>
  <cellStyles count="193">
    <cellStyle name="_abr" xfId="9"/>
    <cellStyle name="_celaya" xfId="10"/>
    <cellStyle name="_Pachuca" xfId="11"/>
    <cellStyle name="20% - Énfasis1 2" xfId="12"/>
    <cellStyle name="20% - Énfasis1 2 2" xfId="13"/>
    <cellStyle name="20% - Énfasis1 3" xfId="14"/>
    <cellStyle name="20% - Énfasis1 3 2" xfId="15"/>
    <cellStyle name="20% - Énfasis1 4" xfId="16"/>
    <cellStyle name="20% - Énfasis1 4 2" xfId="17"/>
    <cellStyle name="20% - Énfasis1 5" xfId="18"/>
    <cellStyle name="20% - Énfasis2 2" xfId="19"/>
    <cellStyle name="20% - Énfasis2 2 2" xfId="20"/>
    <cellStyle name="20% - Énfasis2 3" xfId="21"/>
    <cellStyle name="20% - Énfasis2 3 2" xfId="22"/>
    <cellStyle name="20% - Énfasis2 4" xfId="23"/>
    <cellStyle name="20% - Énfasis2 4 2" xfId="24"/>
    <cellStyle name="20% - Énfasis2 5" xfId="25"/>
    <cellStyle name="20% - Énfasis3 2" xfId="26"/>
    <cellStyle name="20% - Énfasis3 2 2" xfId="27"/>
    <cellStyle name="20% - Énfasis3 3" xfId="28"/>
    <cellStyle name="20% - Énfasis3 3 2" xfId="29"/>
    <cellStyle name="20% - Énfasis3 4" xfId="30"/>
    <cellStyle name="20% - Énfasis3 4 2" xfId="31"/>
    <cellStyle name="20% - Énfasis3 5" xfId="32"/>
    <cellStyle name="20% - Énfasis4 2" xfId="33"/>
    <cellStyle name="20% - Énfasis4 2 2" xfId="34"/>
    <cellStyle name="20% - Énfasis4 3" xfId="35"/>
    <cellStyle name="20% - Énfasis4 3 2" xfId="36"/>
    <cellStyle name="20% - Énfasis4 4" xfId="37"/>
    <cellStyle name="20% - Énfasis4 4 2" xfId="38"/>
    <cellStyle name="20% - Énfasis4 5" xfId="39"/>
    <cellStyle name="20% - Énfasis5 2" xfId="40"/>
    <cellStyle name="20% - Énfasis5 2 2" xfId="41"/>
    <cellStyle name="20% - Énfasis5 3" xfId="42"/>
    <cellStyle name="20% - Énfasis5 3 2" xfId="43"/>
    <cellStyle name="20% - Énfasis5 4" xfId="44"/>
    <cellStyle name="20% - Énfasis5 4 2" xfId="45"/>
    <cellStyle name="20% - Énfasis5 5" xfId="46"/>
    <cellStyle name="20% - Énfasis6 2" xfId="47"/>
    <cellStyle name="20% - Énfasis6 2 2" xfId="48"/>
    <cellStyle name="20% - Énfasis6 3" xfId="49"/>
    <cellStyle name="20% - Énfasis6 3 2" xfId="50"/>
    <cellStyle name="20% - Énfasis6 4" xfId="51"/>
    <cellStyle name="20% - Énfasis6 4 2" xfId="52"/>
    <cellStyle name="20% - Énfasis6 5" xfId="53"/>
    <cellStyle name="3232" xfId="54"/>
    <cellStyle name="40% - Énfasis1 2" xfId="55"/>
    <cellStyle name="40% - Énfasis1 2 2" xfId="56"/>
    <cellStyle name="40% - Énfasis1 3" xfId="57"/>
    <cellStyle name="40% - Énfasis1 3 2" xfId="58"/>
    <cellStyle name="40% - Énfasis1 4" xfId="59"/>
    <cellStyle name="40% - Énfasis1 4 2" xfId="60"/>
    <cellStyle name="40% - Énfasis1 5" xfId="61"/>
    <cellStyle name="40% - Énfasis2 2" xfId="62"/>
    <cellStyle name="40% - Énfasis2 2 2" xfId="63"/>
    <cellStyle name="40% - Énfasis2 3" xfId="64"/>
    <cellStyle name="40% - Énfasis2 3 2" xfId="65"/>
    <cellStyle name="40% - Énfasis2 4" xfId="66"/>
    <cellStyle name="40% - Énfasis2 4 2" xfId="67"/>
    <cellStyle name="40% - Énfasis2 5" xfId="68"/>
    <cellStyle name="40% - Énfasis3 2" xfId="69"/>
    <cellStyle name="40% - Énfasis3 2 2" xfId="70"/>
    <cellStyle name="40% - Énfasis3 3" xfId="71"/>
    <cellStyle name="40% - Énfasis3 3 2" xfId="72"/>
    <cellStyle name="40% - Énfasis3 4" xfId="73"/>
    <cellStyle name="40% - Énfasis3 4 2" xfId="74"/>
    <cellStyle name="40% - Énfasis3 5" xfId="75"/>
    <cellStyle name="40% - Énfasis4 2" xfId="76"/>
    <cellStyle name="40% - Énfasis4 2 2" xfId="77"/>
    <cellStyle name="40% - Énfasis4 3" xfId="78"/>
    <cellStyle name="40% - Énfasis4 3 2" xfId="79"/>
    <cellStyle name="40% - Énfasis4 4" xfId="80"/>
    <cellStyle name="40% - Énfasis4 4 2" xfId="81"/>
    <cellStyle name="40% - Énfasis4 5" xfId="82"/>
    <cellStyle name="40% - Énfasis5 2" xfId="83"/>
    <cellStyle name="40% - Énfasis5 2 2" xfId="84"/>
    <cellStyle name="40% - Énfasis5 3" xfId="85"/>
    <cellStyle name="40% - Énfasis5 3 2" xfId="86"/>
    <cellStyle name="40% - Énfasis5 4" xfId="87"/>
    <cellStyle name="40% - Énfasis5 4 2" xfId="88"/>
    <cellStyle name="40% - Énfasis5 5" xfId="89"/>
    <cellStyle name="40% - Énfasis6 2" xfId="90"/>
    <cellStyle name="40% - Énfasis6 2 2" xfId="91"/>
    <cellStyle name="40% - Énfasis6 3" xfId="92"/>
    <cellStyle name="40% - Énfasis6 3 2" xfId="93"/>
    <cellStyle name="40% - Énfasis6 4" xfId="94"/>
    <cellStyle name="40% - Énfasis6 4 2" xfId="95"/>
    <cellStyle name="40% - Énfasis6 5" xfId="96"/>
    <cellStyle name="60% - Énfasis1 2" xfId="97"/>
    <cellStyle name="60% - Énfasis1 2 2" xfId="98"/>
    <cellStyle name="60% - Énfasis1 3" xfId="99"/>
    <cellStyle name="60% - Énfasis1 3 2" xfId="100"/>
    <cellStyle name="60% - Énfasis1 4" xfId="101"/>
    <cellStyle name="60% - Énfasis1 4 2" xfId="102"/>
    <cellStyle name="60% - Énfasis1 5" xfId="103"/>
    <cellStyle name="60% - Énfasis2 2" xfId="104"/>
    <cellStyle name="60% - Énfasis2 2 2" xfId="105"/>
    <cellStyle name="60% - Énfasis2 3" xfId="106"/>
    <cellStyle name="60% - Énfasis2 3 2" xfId="107"/>
    <cellStyle name="60% - Énfasis2 4" xfId="108"/>
    <cellStyle name="60% - Énfasis2 4 2" xfId="109"/>
    <cellStyle name="60% - Énfasis2 5" xfId="110"/>
    <cellStyle name="60% - Énfasis3 2" xfId="111"/>
    <cellStyle name="60% - Énfasis3 2 2" xfId="112"/>
    <cellStyle name="60% - Énfasis3 3" xfId="113"/>
    <cellStyle name="60% - Énfasis3 3 2" xfId="114"/>
    <cellStyle name="60% - Énfasis3 4" xfId="115"/>
    <cellStyle name="60% - Énfasis3 4 2" xfId="116"/>
    <cellStyle name="60% - Énfasis3 5" xfId="117"/>
    <cellStyle name="60% - Énfasis4 2" xfId="118"/>
    <cellStyle name="60% - Énfasis4 2 2" xfId="119"/>
    <cellStyle name="60% - Énfasis4 3" xfId="120"/>
    <cellStyle name="60% - Énfasis4 3 2" xfId="121"/>
    <cellStyle name="60% - Énfasis4 4" xfId="122"/>
    <cellStyle name="60% - Énfasis4 4 2" xfId="123"/>
    <cellStyle name="60% - Énfasis4 5" xfId="124"/>
    <cellStyle name="60% - Énfasis5 2" xfId="125"/>
    <cellStyle name="60% - Énfasis5 2 2" xfId="126"/>
    <cellStyle name="60% - Énfasis5 3" xfId="127"/>
    <cellStyle name="60% - Énfasis5 3 2" xfId="128"/>
    <cellStyle name="60% - Énfasis5 4" xfId="129"/>
    <cellStyle name="60% - Énfasis5 4 2" xfId="130"/>
    <cellStyle name="60% - Énfasis5 5" xfId="131"/>
    <cellStyle name="60% - Énfasis6 2" xfId="132"/>
    <cellStyle name="60% - Énfasis6 2 2" xfId="133"/>
    <cellStyle name="60% - Énfasis6 3" xfId="134"/>
    <cellStyle name="60% - Énfasis6 3 2" xfId="135"/>
    <cellStyle name="60% - Énfasis6 4" xfId="136"/>
    <cellStyle name="60% - Énfasis6 4 2" xfId="137"/>
    <cellStyle name="60% - Énfasis6 5" xfId="138"/>
    <cellStyle name="Énfasis1 2" xfId="139"/>
    <cellStyle name="Énfasis1 3" xfId="140"/>
    <cellStyle name="Énfasis1 4" xfId="141"/>
    <cellStyle name="Énfasis1 5" xfId="142"/>
    <cellStyle name="Énfasis2 2" xfId="143"/>
    <cellStyle name="Énfasis2 3" xfId="144"/>
    <cellStyle name="Énfasis2 4" xfId="145"/>
    <cellStyle name="Énfasis2 5" xfId="146"/>
    <cellStyle name="Énfasis3 2" xfId="147"/>
    <cellStyle name="Énfasis3 3" xfId="148"/>
    <cellStyle name="Énfasis3 4" xfId="149"/>
    <cellStyle name="Énfasis3 5" xfId="150"/>
    <cellStyle name="Énfasis4 2" xfId="151"/>
    <cellStyle name="Énfasis4 3" xfId="152"/>
    <cellStyle name="Énfasis4 4" xfId="153"/>
    <cellStyle name="Énfasis4 5" xfId="154"/>
    <cellStyle name="Énfasis5 2" xfId="155"/>
    <cellStyle name="Énfasis5 3" xfId="156"/>
    <cellStyle name="Énfasis5 4" xfId="157"/>
    <cellStyle name="Énfasis5 5" xfId="158"/>
    <cellStyle name="Énfasis6 2" xfId="159"/>
    <cellStyle name="Énfasis6 3" xfId="160"/>
    <cellStyle name="Énfasis6 4" xfId="161"/>
    <cellStyle name="Énfasis6 5" xfId="162"/>
    <cellStyle name="Euro" xfId="163"/>
    <cellStyle name="Excel Built-in Normal" xfId="164"/>
    <cellStyle name="Hipervínculo 2" xfId="165"/>
    <cellStyle name="Millares 2" xfId="2"/>
    <cellStyle name="Millares 2 2" xfId="4"/>
    <cellStyle name="Millares 2 3" xfId="166"/>
    <cellStyle name="Millares 3" xfId="167"/>
    <cellStyle name="Millares 3 2" xfId="168"/>
    <cellStyle name="Millares 4" xfId="5"/>
    <cellStyle name="Millares 4 2" xfId="169"/>
    <cellStyle name="Millares 4 3" xfId="7"/>
    <cellStyle name="Millares 5" xfId="170"/>
    <cellStyle name="Millares 6" xfId="171"/>
    <cellStyle name="Normal" xfId="0" builtinId="0"/>
    <cellStyle name="Normal 2" xfId="1"/>
    <cellStyle name="Normal 2 2" xfId="3"/>
    <cellStyle name="Normal 3" xfId="6"/>
    <cellStyle name="Normal_export (7)" xfId="8"/>
    <cellStyle name="Notas 2" xfId="172"/>
    <cellStyle name="Notas 3" xfId="173"/>
    <cellStyle name="Notas 4" xfId="174"/>
    <cellStyle name="Título 1 2" xfId="175"/>
    <cellStyle name="Título 1 3" xfId="176"/>
    <cellStyle name="Título 1 4" xfId="177"/>
    <cellStyle name="Título 1 5" xfId="178"/>
    <cellStyle name="Título 2 2" xfId="179"/>
    <cellStyle name="Título 2 2 2" xfId="180"/>
    <cellStyle name="Título 2 3" xfId="181"/>
    <cellStyle name="Título 2 3 2" xfId="182"/>
    <cellStyle name="Título 2 4" xfId="183"/>
    <cellStyle name="Título 2 4 2" xfId="184"/>
    <cellStyle name="Título 2 5" xfId="185"/>
    <cellStyle name="Título 3 2" xfId="186"/>
    <cellStyle name="Título 3 2 2" xfId="187"/>
    <cellStyle name="Título 3 3" xfId="188"/>
    <cellStyle name="Título 3 3 2" xfId="189"/>
    <cellStyle name="Título 3 4" xfId="190"/>
    <cellStyle name="Título 3 4 2" xfId="191"/>
    <cellStyle name="Título 3 5" xfId="1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opLeftCell="D1" zoomScale="85" workbookViewId="0">
      <selection activeCell="I85" sqref="I85"/>
    </sheetView>
  </sheetViews>
  <sheetFormatPr baseColWidth="10" defaultRowHeight="12.75" outlineLevelRow="1" outlineLevelCol="1" x14ac:dyDescent="0.2"/>
  <cols>
    <col min="1" max="1" width="27.42578125" style="2" bestFit="1" customWidth="1"/>
    <col min="2" max="2" width="11.42578125" style="2"/>
    <col min="3" max="4" width="13" style="2" customWidth="1"/>
    <col min="5" max="5" width="11.42578125" style="2"/>
    <col min="6" max="6" width="44" style="2" bestFit="1" customWidth="1"/>
    <col min="7" max="7" width="20.42578125" style="2" customWidth="1"/>
    <col min="8" max="8" width="13.140625" style="3" bestFit="1" customWidth="1"/>
    <col min="9" max="9" width="24.42578125" style="2" customWidth="1"/>
    <col min="10" max="10" width="12.5703125" style="2" customWidth="1"/>
    <col min="11" max="11" width="12.5703125" style="2" hidden="1" customWidth="1" outlineLevel="1"/>
    <col min="12" max="12" width="11.5703125" style="2" hidden="1" customWidth="1" outlineLevel="1"/>
    <col min="13" max="13" width="11.42578125" style="2" collapsed="1"/>
    <col min="14" max="14" width="10.140625" style="2" bestFit="1" customWidth="1"/>
    <col min="15" max="15" width="24.28515625" style="4" bestFit="1" customWidth="1"/>
    <col min="16" max="16" width="10.28515625" style="2" bestFit="1" customWidth="1"/>
    <col min="17" max="17" width="14.42578125" style="2" customWidth="1"/>
    <col min="18" max="256" width="11.42578125" style="2"/>
    <col min="257" max="257" width="27.42578125" style="2" bestFit="1" customWidth="1"/>
    <col min="258" max="258" width="11.42578125" style="2"/>
    <col min="259" max="260" width="13" style="2" customWidth="1"/>
    <col min="261" max="261" width="11.42578125" style="2"/>
    <col min="262" max="262" width="44" style="2" bestFit="1" customWidth="1"/>
    <col min="263" max="263" width="20.42578125" style="2" customWidth="1"/>
    <col min="264" max="264" width="13.140625" style="2" bestFit="1" customWidth="1"/>
    <col min="265" max="265" width="24.42578125" style="2" customWidth="1"/>
    <col min="266" max="266" width="12.5703125" style="2" customWidth="1"/>
    <col min="267" max="268" width="0" style="2" hidden="1" customWidth="1"/>
    <col min="269" max="269" width="11.42578125" style="2"/>
    <col min="270" max="270" width="10.140625" style="2" bestFit="1" customWidth="1"/>
    <col min="271" max="271" width="24.28515625" style="2" bestFit="1" customWidth="1"/>
    <col min="272" max="272" width="10.28515625" style="2" bestFit="1" customWidth="1"/>
    <col min="273" max="273" width="14.42578125" style="2" customWidth="1"/>
    <col min="274" max="512" width="11.42578125" style="2"/>
    <col min="513" max="513" width="27.42578125" style="2" bestFit="1" customWidth="1"/>
    <col min="514" max="514" width="11.42578125" style="2"/>
    <col min="515" max="516" width="13" style="2" customWidth="1"/>
    <col min="517" max="517" width="11.42578125" style="2"/>
    <col min="518" max="518" width="44" style="2" bestFit="1" customWidth="1"/>
    <col min="519" max="519" width="20.42578125" style="2" customWidth="1"/>
    <col min="520" max="520" width="13.140625" style="2" bestFit="1" customWidth="1"/>
    <col min="521" max="521" width="24.42578125" style="2" customWidth="1"/>
    <col min="522" max="522" width="12.5703125" style="2" customWidth="1"/>
    <col min="523" max="524" width="0" style="2" hidden="1" customWidth="1"/>
    <col min="525" max="525" width="11.42578125" style="2"/>
    <col min="526" max="526" width="10.140625" style="2" bestFit="1" customWidth="1"/>
    <col min="527" max="527" width="24.28515625" style="2" bestFit="1" customWidth="1"/>
    <col min="528" max="528" width="10.28515625" style="2" bestFit="1" customWidth="1"/>
    <col min="529" max="529" width="14.42578125" style="2" customWidth="1"/>
    <col min="530" max="768" width="11.42578125" style="2"/>
    <col min="769" max="769" width="27.42578125" style="2" bestFit="1" customWidth="1"/>
    <col min="770" max="770" width="11.42578125" style="2"/>
    <col min="771" max="772" width="13" style="2" customWidth="1"/>
    <col min="773" max="773" width="11.42578125" style="2"/>
    <col min="774" max="774" width="44" style="2" bestFit="1" customWidth="1"/>
    <col min="775" max="775" width="20.42578125" style="2" customWidth="1"/>
    <col min="776" max="776" width="13.140625" style="2" bestFit="1" customWidth="1"/>
    <col min="777" max="777" width="24.42578125" style="2" customWidth="1"/>
    <col min="778" max="778" width="12.5703125" style="2" customWidth="1"/>
    <col min="779" max="780" width="0" style="2" hidden="1" customWidth="1"/>
    <col min="781" max="781" width="11.42578125" style="2"/>
    <col min="782" max="782" width="10.140625" style="2" bestFit="1" customWidth="1"/>
    <col min="783" max="783" width="24.28515625" style="2" bestFit="1" customWidth="1"/>
    <col min="784" max="784" width="10.28515625" style="2" bestFit="1" customWidth="1"/>
    <col min="785" max="785" width="14.42578125" style="2" customWidth="1"/>
    <col min="786" max="1024" width="11.42578125" style="2"/>
    <col min="1025" max="1025" width="27.42578125" style="2" bestFit="1" customWidth="1"/>
    <col min="1026" max="1026" width="11.42578125" style="2"/>
    <col min="1027" max="1028" width="13" style="2" customWidth="1"/>
    <col min="1029" max="1029" width="11.42578125" style="2"/>
    <col min="1030" max="1030" width="44" style="2" bestFit="1" customWidth="1"/>
    <col min="1031" max="1031" width="20.42578125" style="2" customWidth="1"/>
    <col min="1032" max="1032" width="13.140625" style="2" bestFit="1" customWidth="1"/>
    <col min="1033" max="1033" width="24.42578125" style="2" customWidth="1"/>
    <col min="1034" max="1034" width="12.5703125" style="2" customWidth="1"/>
    <col min="1035" max="1036" width="0" style="2" hidden="1" customWidth="1"/>
    <col min="1037" max="1037" width="11.42578125" style="2"/>
    <col min="1038" max="1038" width="10.140625" style="2" bestFit="1" customWidth="1"/>
    <col min="1039" max="1039" width="24.28515625" style="2" bestFit="1" customWidth="1"/>
    <col min="1040" max="1040" width="10.28515625" style="2" bestFit="1" customWidth="1"/>
    <col min="1041" max="1041" width="14.42578125" style="2" customWidth="1"/>
    <col min="1042" max="1280" width="11.42578125" style="2"/>
    <col min="1281" max="1281" width="27.42578125" style="2" bestFit="1" customWidth="1"/>
    <col min="1282" max="1282" width="11.42578125" style="2"/>
    <col min="1283" max="1284" width="13" style="2" customWidth="1"/>
    <col min="1285" max="1285" width="11.42578125" style="2"/>
    <col min="1286" max="1286" width="44" style="2" bestFit="1" customWidth="1"/>
    <col min="1287" max="1287" width="20.42578125" style="2" customWidth="1"/>
    <col min="1288" max="1288" width="13.140625" style="2" bestFit="1" customWidth="1"/>
    <col min="1289" max="1289" width="24.42578125" style="2" customWidth="1"/>
    <col min="1290" max="1290" width="12.5703125" style="2" customWidth="1"/>
    <col min="1291" max="1292" width="0" style="2" hidden="1" customWidth="1"/>
    <col min="1293" max="1293" width="11.42578125" style="2"/>
    <col min="1294" max="1294" width="10.140625" style="2" bestFit="1" customWidth="1"/>
    <col min="1295" max="1295" width="24.28515625" style="2" bestFit="1" customWidth="1"/>
    <col min="1296" max="1296" width="10.28515625" style="2" bestFit="1" customWidth="1"/>
    <col min="1297" max="1297" width="14.42578125" style="2" customWidth="1"/>
    <col min="1298" max="1536" width="11.42578125" style="2"/>
    <col min="1537" max="1537" width="27.42578125" style="2" bestFit="1" customWidth="1"/>
    <col min="1538" max="1538" width="11.42578125" style="2"/>
    <col min="1539" max="1540" width="13" style="2" customWidth="1"/>
    <col min="1541" max="1541" width="11.42578125" style="2"/>
    <col min="1542" max="1542" width="44" style="2" bestFit="1" customWidth="1"/>
    <col min="1543" max="1543" width="20.42578125" style="2" customWidth="1"/>
    <col min="1544" max="1544" width="13.140625" style="2" bestFit="1" customWidth="1"/>
    <col min="1545" max="1545" width="24.42578125" style="2" customWidth="1"/>
    <col min="1546" max="1546" width="12.5703125" style="2" customWidth="1"/>
    <col min="1547" max="1548" width="0" style="2" hidden="1" customWidth="1"/>
    <col min="1549" max="1549" width="11.42578125" style="2"/>
    <col min="1550" max="1550" width="10.140625" style="2" bestFit="1" customWidth="1"/>
    <col min="1551" max="1551" width="24.28515625" style="2" bestFit="1" customWidth="1"/>
    <col min="1552" max="1552" width="10.28515625" style="2" bestFit="1" customWidth="1"/>
    <col min="1553" max="1553" width="14.42578125" style="2" customWidth="1"/>
    <col min="1554" max="1792" width="11.42578125" style="2"/>
    <col min="1793" max="1793" width="27.42578125" style="2" bestFit="1" customWidth="1"/>
    <col min="1794" max="1794" width="11.42578125" style="2"/>
    <col min="1795" max="1796" width="13" style="2" customWidth="1"/>
    <col min="1797" max="1797" width="11.42578125" style="2"/>
    <col min="1798" max="1798" width="44" style="2" bestFit="1" customWidth="1"/>
    <col min="1799" max="1799" width="20.42578125" style="2" customWidth="1"/>
    <col min="1800" max="1800" width="13.140625" style="2" bestFit="1" customWidth="1"/>
    <col min="1801" max="1801" width="24.42578125" style="2" customWidth="1"/>
    <col min="1802" max="1802" width="12.5703125" style="2" customWidth="1"/>
    <col min="1803" max="1804" width="0" style="2" hidden="1" customWidth="1"/>
    <col min="1805" max="1805" width="11.42578125" style="2"/>
    <col min="1806" max="1806" width="10.140625" style="2" bestFit="1" customWidth="1"/>
    <col min="1807" max="1807" width="24.28515625" style="2" bestFit="1" customWidth="1"/>
    <col min="1808" max="1808" width="10.28515625" style="2" bestFit="1" customWidth="1"/>
    <col min="1809" max="1809" width="14.42578125" style="2" customWidth="1"/>
    <col min="1810" max="2048" width="11.42578125" style="2"/>
    <col min="2049" max="2049" width="27.42578125" style="2" bestFit="1" customWidth="1"/>
    <col min="2050" max="2050" width="11.42578125" style="2"/>
    <col min="2051" max="2052" width="13" style="2" customWidth="1"/>
    <col min="2053" max="2053" width="11.42578125" style="2"/>
    <col min="2054" max="2054" width="44" style="2" bestFit="1" customWidth="1"/>
    <col min="2055" max="2055" width="20.42578125" style="2" customWidth="1"/>
    <col min="2056" max="2056" width="13.140625" style="2" bestFit="1" customWidth="1"/>
    <col min="2057" max="2057" width="24.42578125" style="2" customWidth="1"/>
    <col min="2058" max="2058" width="12.5703125" style="2" customWidth="1"/>
    <col min="2059" max="2060" width="0" style="2" hidden="1" customWidth="1"/>
    <col min="2061" max="2061" width="11.42578125" style="2"/>
    <col min="2062" max="2062" width="10.140625" style="2" bestFit="1" customWidth="1"/>
    <col min="2063" max="2063" width="24.28515625" style="2" bestFit="1" customWidth="1"/>
    <col min="2064" max="2064" width="10.28515625" style="2" bestFit="1" customWidth="1"/>
    <col min="2065" max="2065" width="14.42578125" style="2" customWidth="1"/>
    <col min="2066" max="2304" width="11.42578125" style="2"/>
    <col min="2305" max="2305" width="27.42578125" style="2" bestFit="1" customWidth="1"/>
    <col min="2306" max="2306" width="11.42578125" style="2"/>
    <col min="2307" max="2308" width="13" style="2" customWidth="1"/>
    <col min="2309" max="2309" width="11.42578125" style="2"/>
    <col min="2310" max="2310" width="44" style="2" bestFit="1" customWidth="1"/>
    <col min="2311" max="2311" width="20.42578125" style="2" customWidth="1"/>
    <col min="2312" max="2312" width="13.140625" style="2" bestFit="1" customWidth="1"/>
    <col min="2313" max="2313" width="24.42578125" style="2" customWidth="1"/>
    <col min="2314" max="2314" width="12.5703125" style="2" customWidth="1"/>
    <col min="2315" max="2316" width="0" style="2" hidden="1" customWidth="1"/>
    <col min="2317" max="2317" width="11.42578125" style="2"/>
    <col min="2318" max="2318" width="10.140625" style="2" bestFit="1" customWidth="1"/>
    <col min="2319" max="2319" width="24.28515625" style="2" bestFit="1" customWidth="1"/>
    <col min="2320" max="2320" width="10.28515625" style="2" bestFit="1" customWidth="1"/>
    <col min="2321" max="2321" width="14.42578125" style="2" customWidth="1"/>
    <col min="2322" max="2560" width="11.42578125" style="2"/>
    <col min="2561" max="2561" width="27.42578125" style="2" bestFit="1" customWidth="1"/>
    <col min="2562" max="2562" width="11.42578125" style="2"/>
    <col min="2563" max="2564" width="13" style="2" customWidth="1"/>
    <col min="2565" max="2565" width="11.42578125" style="2"/>
    <col min="2566" max="2566" width="44" style="2" bestFit="1" customWidth="1"/>
    <col min="2567" max="2567" width="20.42578125" style="2" customWidth="1"/>
    <col min="2568" max="2568" width="13.140625" style="2" bestFit="1" customWidth="1"/>
    <col min="2569" max="2569" width="24.42578125" style="2" customWidth="1"/>
    <col min="2570" max="2570" width="12.5703125" style="2" customWidth="1"/>
    <col min="2571" max="2572" width="0" style="2" hidden="1" customWidth="1"/>
    <col min="2573" max="2573" width="11.42578125" style="2"/>
    <col min="2574" max="2574" width="10.140625" style="2" bestFit="1" customWidth="1"/>
    <col min="2575" max="2575" width="24.28515625" style="2" bestFit="1" customWidth="1"/>
    <col min="2576" max="2576" width="10.28515625" style="2" bestFit="1" customWidth="1"/>
    <col min="2577" max="2577" width="14.42578125" style="2" customWidth="1"/>
    <col min="2578" max="2816" width="11.42578125" style="2"/>
    <col min="2817" max="2817" width="27.42578125" style="2" bestFit="1" customWidth="1"/>
    <col min="2818" max="2818" width="11.42578125" style="2"/>
    <col min="2819" max="2820" width="13" style="2" customWidth="1"/>
    <col min="2821" max="2821" width="11.42578125" style="2"/>
    <col min="2822" max="2822" width="44" style="2" bestFit="1" customWidth="1"/>
    <col min="2823" max="2823" width="20.42578125" style="2" customWidth="1"/>
    <col min="2824" max="2824" width="13.140625" style="2" bestFit="1" customWidth="1"/>
    <col min="2825" max="2825" width="24.42578125" style="2" customWidth="1"/>
    <col min="2826" max="2826" width="12.5703125" style="2" customWidth="1"/>
    <col min="2827" max="2828" width="0" style="2" hidden="1" customWidth="1"/>
    <col min="2829" max="2829" width="11.42578125" style="2"/>
    <col min="2830" max="2830" width="10.140625" style="2" bestFit="1" customWidth="1"/>
    <col min="2831" max="2831" width="24.28515625" style="2" bestFit="1" customWidth="1"/>
    <col min="2832" max="2832" width="10.28515625" style="2" bestFit="1" customWidth="1"/>
    <col min="2833" max="2833" width="14.42578125" style="2" customWidth="1"/>
    <col min="2834" max="3072" width="11.42578125" style="2"/>
    <col min="3073" max="3073" width="27.42578125" style="2" bestFit="1" customWidth="1"/>
    <col min="3074" max="3074" width="11.42578125" style="2"/>
    <col min="3075" max="3076" width="13" style="2" customWidth="1"/>
    <col min="3077" max="3077" width="11.42578125" style="2"/>
    <col min="3078" max="3078" width="44" style="2" bestFit="1" customWidth="1"/>
    <col min="3079" max="3079" width="20.42578125" style="2" customWidth="1"/>
    <col min="3080" max="3080" width="13.140625" style="2" bestFit="1" customWidth="1"/>
    <col min="3081" max="3081" width="24.42578125" style="2" customWidth="1"/>
    <col min="3082" max="3082" width="12.5703125" style="2" customWidth="1"/>
    <col min="3083" max="3084" width="0" style="2" hidden="1" customWidth="1"/>
    <col min="3085" max="3085" width="11.42578125" style="2"/>
    <col min="3086" max="3086" width="10.140625" style="2" bestFit="1" customWidth="1"/>
    <col min="3087" max="3087" width="24.28515625" style="2" bestFit="1" customWidth="1"/>
    <col min="3088" max="3088" width="10.28515625" style="2" bestFit="1" customWidth="1"/>
    <col min="3089" max="3089" width="14.42578125" style="2" customWidth="1"/>
    <col min="3090" max="3328" width="11.42578125" style="2"/>
    <col min="3329" max="3329" width="27.42578125" style="2" bestFit="1" customWidth="1"/>
    <col min="3330" max="3330" width="11.42578125" style="2"/>
    <col min="3331" max="3332" width="13" style="2" customWidth="1"/>
    <col min="3333" max="3333" width="11.42578125" style="2"/>
    <col min="3334" max="3334" width="44" style="2" bestFit="1" customWidth="1"/>
    <col min="3335" max="3335" width="20.42578125" style="2" customWidth="1"/>
    <col min="3336" max="3336" width="13.140625" style="2" bestFit="1" customWidth="1"/>
    <col min="3337" max="3337" width="24.42578125" style="2" customWidth="1"/>
    <col min="3338" max="3338" width="12.5703125" style="2" customWidth="1"/>
    <col min="3339" max="3340" width="0" style="2" hidden="1" customWidth="1"/>
    <col min="3341" max="3341" width="11.42578125" style="2"/>
    <col min="3342" max="3342" width="10.140625" style="2" bestFit="1" customWidth="1"/>
    <col min="3343" max="3343" width="24.28515625" style="2" bestFit="1" customWidth="1"/>
    <col min="3344" max="3344" width="10.28515625" style="2" bestFit="1" customWidth="1"/>
    <col min="3345" max="3345" width="14.42578125" style="2" customWidth="1"/>
    <col min="3346" max="3584" width="11.42578125" style="2"/>
    <col min="3585" max="3585" width="27.42578125" style="2" bestFit="1" customWidth="1"/>
    <col min="3586" max="3586" width="11.42578125" style="2"/>
    <col min="3587" max="3588" width="13" style="2" customWidth="1"/>
    <col min="3589" max="3589" width="11.42578125" style="2"/>
    <col min="3590" max="3590" width="44" style="2" bestFit="1" customWidth="1"/>
    <col min="3591" max="3591" width="20.42578125" style="2" customWidth="1"/>
    <col min="3592" max="3592" width="13.140625" style="2" bestFit="1" customWidth="1"/>
    <col min="3593" max="3593" width="24.42578125" style="2" customWidth="1"/>
    <col min="3594" max="3594" width="12.5703125" style="2" customWidth="1"/>
    <col min="3595" max="3596" width="0" style="2" hidden="1" customWidth="1"/>
    <col min="3597" max="3597" width="11.42578125" style="2"/>
    <col min="3598" max="3598" width="10.140625" style="2" bestFit="1" customWidth="1"/>
    <col min="3599" max="3599" width="24.28515625" style="2" bestFit="1" customWidth="1"/>
    <col min="3600" max="3600" width="10.28515625" style="2" bestFit="1" customWidth="1"/>
    <col min="3601" max="3601" width="14.42578125" style="2" customWidth="1"/>
    <col min="3602" max="3840" width="11.42578125" style="2"/>
    <col min="3841" max="3841" width="27.42578125" style="2" bestFit="1" customWidth="1"/>
    <col min="3842" max="3842" width="11.42578125" style="2"/>
    <col min="3843" max="3844" width="13" style="2" customWidth="1"/>
    <col min="3845" max="3845" width="11.42578125" style="2"/>
    <col min="3846" max="3846" width="44" style="2" bestFit="1" customWidth="1"/>
    <col min="3847" max="3847" width="20.42578125" style="2" customWidth="1"/>
    <col min="3848" max="3848" width="13.140625" style="2" bestFit="1" customWidth="1"/>
    <col min="3849" max="3849" width="24.42578125" style="2" customWidth="1"/>
    <col min="3850" max="3850" width="12.5703125" style="2" customWidth="1"/>
    <col min="3851" max="3852" width="0" style="2" hidden="1" customWidth="1"/>
    <col min="3853" max="3853" width="11.42578125" style="2"/>
    <col min="3854" max="3854" width="10.140625" style="2" bestFit="1" customWidth="1"/>
    <col min="3855" max="3855" width="24.28515625" style="2" bestFit="1" customWidth="1"/>
    <col min="3856" max="3856" width="10.28515625" style="2" bestFit="1" customWidth="1"/>
    <col min="3857" max="3857" width="14.42578125" style="2" customWidth="1"/>
    <col min="3858" max="4096" width="11.42578125" style="2"/>
    <col min="4097" max="4097" width="27.42578125" style="2" bestFit="1" customWidth="1"/>
    <col min="4098" max="4098" width="11.42578125" style="2"/>
    <col min="4099" max="4100" width="13" style="2" customWidth="1"/>
    <col min="4101" max="4101" width="11.42578125" style="2"/>
    <col min="4102" max="4102" width="44" style="2" bestFit="1" customWidth="1"/>
    <col min="4103" max="4103" width="20.42578125" style="2" customWidth="1"/>
    <col min="4104" max="4104" width="13.140625" style="2" bestFit="1" customWidth="1"/>
    <col min="4105" max="4105" width="24.42578125" style="2" customWidth="1"/>
    <col min="4106" max="4106" width="12.5703125" style="2" customWidth="1"/>
    <col min="4107" max="4108" width="0" style="2" hidden="1" customWidth="1"/>
    <col min="4109" max="4109" width="11.42578125" style="2"/>
    <col min="4110" max="4110" width="10.140625" style="2" bestFit="1" customWidth="1"/>
    <col min="4111" max="4111" width="24.28515625" style="2" bestFit="1" customWidth="1"/>
    <col min="4112" max="4112" width="10.28515625" style="2" bestFit="1" customWidth="1"/>
    <col min="4113" max="4113" width="14.42578125" style="2" customWidth="1"/>
    <col min="4114" max="4352" width="11.42578125" style="2"/>
    <col min="4353" max="4353" width="27.42578125" style="2" bestFit="1" customWidth="1"/>
    <col min="4354" max="4354" width="11.42578125" style="2"/>
    <col min="4355" max="4356" width="13" style="2" customWidth="1"/>
    <col min="4357" max="4357" width="11.42578125" style="2"/>
    <col min="4358" max="4358" width="44" style="2" bestFit="1" customWidth="1"/>
    <col min="4359" max="4359" width="20.42578125" style="2" customWidth="1"/>
    <col min="4360" max="4360" width="13.140625" style="2" bestFit="1" customWidth="1"/>
    <col min="4361" max="4361" width="24.42578125" style="2" customWidth="1"/>
    <col min="4362" max="4362" width="12.5703125" style="2" customWidth="1"/>
    <col min="4363" max="4364" width="0" style="2" hidden="1" customWidth="1"/>
    <col min="4365" max="4365" width="11.42578125" style="2"/>
    <col min="4366" max="4366" width="10.140625" style="2" bestFit="1" customWidth="1"/>
    <col min="4367" max="4367" width="24.28515625" style="2" bestFit="1" customWidth="1"/>
    <col min="4368" max="4368" width="10.28515625" style="2" bestFit="1" customWidth="1"/>
    <col min="4369" max="4369" width="14.42578125" style="2" customWidth="1"/>
    <col min="4370" max="4608" width="11.42578125" style="2"/>
    <col min="4609" max="4609" width="27.42578125" style="2" bestFit="1" customWidth="1"/>
    <col min="4610" max="4610" width="11.42578125" style="2"/>
    <col min="4611" max="4612" width="13" style="2" customWidth="1"/>
    <col min="4613" max="4613" width="11.42578125" style="2"/>
    <col min="4614" max="4614" width="44" style="2" bestFit="1" customWidth="1"/>
    <col min="4615" max="4615" width="20.42578125" style="2" customWidth="1"/>
    <col min="4616" max="4616" width="13.140625" style="2" bestFit="1" customWidth="1"/>
    <col min="4617" max="4617" width="24.42578125" style="2" customWidth="1"/>
    <col min="4618" max="4618" width="12.5703125" style="2" customWidth="1"/>
    <col min="4619" max="4620" width="0" style="2" hidden="1" customWidth="1"/>
    <col min="4621" max="4621" width="11.42578125" style="2"/>
    <col min="4622" max="4622" width="10.140625" style="2" bestFit="1" customWidth="1"/>
    <col min="4623" max="4623" width="24.28515625" style="2" bestFit="1" customWidth="1"/>
    <col min="4624" max="4624" width="10.28515625" style="2" bestFit="1" customWidth="1"/>
    <col min="4625" max="4625" width="14.42578125" style="2" customWidth="1"/>
    <col min="4626" max="4864" width="11.42578125" style="2"/>
    <col min="4865" max="4865" width="27.42578125" style="2" bestFit="1" customWidth="1"/>
    <col min="4866" max="4866" width="11.42578125" style="2"/>
    <col min="4867" max="4868" width="13" style="2" customWidth="1"/>
    <col min="4869" max="4869" width="11.42578125" style="2"/>
    <col min="4870" max="4870" width="44" style="2" bestFit="1" customWidth="1"/>
    <col min="4871" max="4871" width="20.42578125" style="2" customWidth="1"/>
    <col min="4872" max="4872" width="13.140625" style="2" bestFit="1" customWidth="1"/>
    <col min="4873" max="4873" width="24.42578125" style="2" customWidth="1"/>
    <col min="4874" max="4874" width="12.5703125" style="2" customWidth="1"/>
    <col min="4875" max="4876" width="0" style="2" hidden="1" customWidth="1"/>
    <col min="4877" max="4877" width="11.42578125" style="2"/>
    <col min="4878" max="4878" width="10.140625" style="2" bestFit="1" customWidth="1"/>
    <col min="4879" max="4879" width="24.28515625" style="2" bestFit="1" customWidth="1"/>
    <col min="4880" max="4880" width="10.28515625" style="2" bestFit="1" customWidth="1"/>
    <col min="4881" max="4881" width="14.42578125" style="2" customWidth="1"/>
    <col min="4882" max="5120" width="11.42578125" style="2"/>
    <col min="5121" max="5121" width="27.42578125" style="2" bestFit="1" customWidth="1"/>
    <col min="5122" max="5122" width="11.42578125" style="2"/>
    <col min="5123" max="5124" width="13" style="2" customWidth="1"/>
    <col min="5125" max="5125" width="11.42578125" style="2"/>
    <col min="5126" max="5126" width="44" style="2" bestFit="1" customWidth="1"/>
    <col min="5127" max="5127" width="20.42578125" style="2" customWidth="1"/>
    <col min="5128" max="5128" width="13.140625" style="2" bestFit="1" customWidth="1"/>
    <col min="5129" max="5129" width="24.42578125" style="2" customWidth="1"/>
    <col min="5130" max="5130" width="12.5703125" style="2" customWidth="1"/>
    <col min="5131" max="5132" width="0" style="2" hidden="1" customWidth="1"/>
    <col min="5133" max="5133" width="11.42578125" style="2"/>
    <col min="5134" max="5134" width="10.140625" style="2" bestFit="1" customWidth="1"/>
    <col min="5135" max="5135" width="24.28515625" style="2" bestFit="1" customWidth="1"/>
    <col min="5136" max="5136" width="10.28515625" style="2" bestFit="1" customWidth="1"/>
    <col min="5137" max="5137" width="14.42578125" style="2" customWidth="1"/>
    <col min="5138" max="5376" width="11.42578125" style="2"/>
    <col min="5377" max="5377" width="27.42578125" style="2" bestFit="1" customWidth="1"/>
    <col min="5378" max="5378" width="11.42578125" style="2"/>
    <col min="5379" max="5380" width="13" style="2" customWidth="1"/>
    <col min="5381" max="5381" width="11.42578125" style="2"/>
    <col min="5382" max="5382" width="44" style="2" bestFit="1" customWidth="1"/>
    <col min="5383" max="5383" width="20.42578125" style="2" customWidth="1"/>
    <col min="5384" max="5384" width="13.140625" style="2" bestFit="1" customWidth="1"/>
    <col min="5385" max="5385" width="24.42578125" style="2" customWidth="1"/>
    <col min="5386" max="5386" width="12.5703125" style="2" customWidth="1"/>
    <col min="5387" max="5388" width="0" style="2" hidden="1" customWidth="1"/>
    <col min="5389" max="5389" width="11.42578125" style="2"/>
    <col min="5390" max="5390" width="10.140625" style="2" bestFit="1" customWidth="1"/>
    <col min="5391" max="5391" width="24.28515625" style="2" bestFit="1" customWidth="1"/>
    <col min="5392" max="5392" width="10.28515625" style="2" bestFit="1" customWidth="1"/>
    <col min="5393" max="5393" width="14.42578125" style="2" customWidth="1"/>
    <col min="5394" max="5632" width="11.42578125" style="2"/>
    <col min="5633" max="5633" width="27.42578125" style="2" bestFit="1" customWidth="1"/>
    <col min="5634" max="5634" width="11.42578125" style="2"/>
    <col min="5635" max="5636" width="13" style="2" customWidth="1"/>
    <col min="5637" max="5637" width="11.42578125" style="2"/>
    <col min="5638" max="5638" width="44" style="2" bestFit="1" customWidth="1"/>
    <col min="5639" max="5639" width="20.42578125" style="2" customWidth="1"/>
    <col min="5640" max="5640" width="13.140625" style="2" bestFit="1" customWidth="1"/>
    <col min="5641" max="5641" width="24.42578125" style="2" customWidth="1"/>
    <col min="5642" max="5642" width="12.5703125" style="2" customWidth="1"/>
    <col min="5643" max="5644" width="0" style="2" hidden="1" customWidth="1"/>
    <col min="5645" max="5645" width="11.42578125" style="2"/>
    <col min="5646" max="5646" width="10.140625" style="2" bestFit="1" customWidth="1"/>
    <col min="5647" max="5647" width="24.28515625" style="2" bestFit="1" customWidth="1"/>
    <col min="5648" max="5648" width="10.28515625" style="2" bestFit="1" customWidth="1"/>
    <col min="5649" max="5649" width="14.42578125" style="2" customWidth="1"/>
    <col min="5650" max="5888" width="11.42578125" style="2"/>
    <col min="5889" max="5889" width="27.42578125" style="2" bestFit="1" customWidth="1"/>
    <col min="5890" max="5890" width="11.42578125" style="2"/>
    <col min="5891" max="5892" width="13" style="2" customWidth="1"/>
    <col min="5893" max="5893" width="11.42578125" style="2"/>
    <col min="5894" max="5894" width="44" style="2" bestFit="1" customWidth="1"/>
    <col min="5895" max="5895" width="20.42578125" style="2" customWidth="1"/>
    <col min="5896" max="5896" width="13.140625" style="2" bestFit="1" customWidth="1"/>
    <col min="5897" max="5897" width="24.42578125" style="2" customWidth="1"/>
    <col min="5898" max="5898" width="12.5703125" style="2" customWidth="1"/>
    <col min="5899" max="5900" width="0" style="2" hidden="1" customWidth="1"/>
    <col min="5901" max="5901" width="11.42578125" style="2"/>
    <col min="5902" max="5902" width="10.140625" style="2" bestFit="1" customWidth="1"/>
    <col min="5903" max="5903" width="24.28515625" style="2" bestFit="1" customWidth="1"/>
    <col min="5904" max="5904" width="10.28515625" style="2" bestFit="1" customWidth="1"/>
    <col min="5905" max="5905" width="14.42578125" style="2" customWidth="1"/>
    <col min="5906" max="6144" width="11.42578125" style="2"/>
    <col min="6145" max="6145" width="27.42578125" style="2" bestFit="1" customWidth="1"/>
    <col min="6146" max="6146" width="11.42578125" style="2"/>
    <col min="6147" max="6148" width="13" style="2" customWidth="1"/>
    <col min="6149" max="6149" width="11.42578125" style="2"/>
    <col min="6150" max="6150" width="44" style="2" bestFit="1" customWidth="1"/>
    <col min="6151" max="6151" width="20.42578125" style="2" customWidth="1"/>
    <col min="6152" max="6152" width="13.140625" style="2" bestFit="1" customWidth="1"/>
    <col min="6153" max="6153" width="24.42578125" style="2" customWidth="1"/>
    <col min="6154" max="6154" width="12.5703125" style="2" customWidth="1"/>
    <col min="6155" max="6156" width="0" style="2" hidden="1" customWidth="1"/>
    <col min="6157" max="6157" width="11.42578125" style="2"/>
    <col min="6158" max="6158" width="10.140625" style="2" bestFit="1" customWidth="1"/>
    <col min="6159" max="6159" width="24.28515625" style="2" bestFit="1" customWidth="1"/>
    <col min="6160" max="6160" width="10.28515625" style="2" bestFit="1" customWidth="1"/>
    <col min="6161" max="6161" width="14.42578125" style="2" customWidth="1"/>
    <col min="6162" max="6400" width="11.42578125" style="2"/>
    <col min="6401" max="6401" width="27.42578125" style="2" bestFit="1" customWidth="1"/>
    <col min="6402" max="6402" width="11.42578125" style="2"/>
    <col min="6403" max="6404" width="13" style="2" customWidth="1"/>
    <col min="6405" max="6405" width="11.42578125" style="2"/>
    <col min="6406" max="6406" width="44" style="2" bestFit="1" customWidth="1"/>
    <col min="6407" max="6407" width="20.42578125" style="2" customWidth="1"/>
    <col min="6408" max="6408" width="13.140625" style="2" bestFit="1" customWidth="1"/>
    <col min="6409" max="6409" width="24.42578125" style="2" customWidth="1"/>
    <col min="6410" max="6410" width="12.5703125" style="2" customWidth="1"/>
    <col min="6411" max="6412" width="0" style="2" hidden="1" customWidth="1"/>
    <col min="6413" max="6413" width="11.42578125" style="2"/>
    <col min="6414" max="6414" width="10.140625" style="2" bestFit="1" customWidth="1"/>
    <col min="6415" max="6415" width="24.28515625" style="2" bestFit="1" customWidth="1"/>
    <col min="6416" max="6416" width="10.28515625" style="2" bestFit="1" customWidth="1"/>
    <col min="6417" max="6417" width="14.42578125" style="2" customWidth="1"/>
    <col min="6418" max="6656" width="11.42578125" style="2"/>
    <col min="6657" max="6657" width="27.42578125" style="2" bestFit="1" customWidth="1"/>
    <col min="6658" max="6658" width="11.42578125" style="2"/>
    <col min="6659" max="6660" width="13" style="2" customWidth="1"/>
    <col min="6661" max="6661" width="11.42578125" style="2"/>
    <col min="6662" max="6662" width="44" style="2" bestFit="1" customWidth="1"/>
    <col min="6663" max="6663" width="20.42578125" style="2" customWidth="1"/>
    <col min="6664" max="6664" width="13.140625" style="2" bestFit="1" customWidth="1"/>
    <col min="6665" max="6665" width="24.42578125" style="2" customWidth="1"/>
    <col min="6666" max="6666" width="12.5703125" style="2" customWidth="1"/>
    <col min="6667" max="6668" width="0" style="2" hidden="1" customWidth="1"/>
    <col min="6669" max="6669" width="11.42578125" style="2"/>
    <col min="6670" max="6670" width="10.140625" style="2" bestFit="1" customWidth="1"/>
    <col min="6671" max="6671" width="24.28515625" style="2" bestFit="1" customWidth="1"/>
    <col min="6672" max="6672" width="10.28515625" style="2" bestFit="1" customWidth="1"/>
    <col min="6673" max="6673" width="14.42578125" style="2" customWidth="1"/>
    <col min="6674" max="6912" width="11.42578125" style="2"/>
    <col min="6913" max="6913" width="27.42578125" style="2" bestFit="1" customWidth="1"/>
    <col min="6914" max="6914" width="11.42578125" style="2"/>
    <col min="6915" max="6916" width="13" style="2" customWidth="1"/>
    <col min="6917" max="6917" width="11.42578125" style="2"/>
    <col min="6918" max="6918" width="44" style="2" bestFit="1" customWidth="1"/>
    <col min="6919" max="6919" width="20.42578125" style="2" customWidth="1"/>
    <col min="6920" max="6920" width="13.140625" style="2" bestFit="1" customWidth="1"/>
    <col min="6921" max="6921" width="24.42578125" style="2" customWidth="1"/>
    <col min="6922" max="6922" width="12.5703125" style="2" customWidth="1"/>
    <col min="6923" max="6924" width="0" style="2" hidden="1" customWidth="1"/>
    <col min="6925" max="6925" width="11.42578125" style="2"/>
    <col min="6926" max="6926" width="10.140625" style="2" bestFit="1" customWidth="1"/>
    <col min="6927" max="6927" width="24.28515625" style="2" bestFit="1" customWidth="1"/>
    <col min="6928" max="6928" width="10.28515625" style="2" bestFit="1" customWidth="1"/>
    <col min="6929" max="6929" width="14.42578125" style="2" customWidth="1"/>
    <col min="6930" max="7168" width="11.42578125" style="2"/>
    <col min="7169" max="7169" width="27.42578125" style="2" bestFit="1" customWidth="1"/>
    <col min="7170" max="7170" width="11.42578125" style="2"/>
    <col min="7171" max="7172" width="13" style="2" customWidth="1"/>
    <col min="7173" max="7173" width="11.42578125" style="2"/>
    <col min="7174" max="7174" width="44" style="2" bestFit="1" customWidth="1"/>
    <col min="7175" max="7175" width="20.42578125" style="2" customWidth="1"/>
    <col min="7176" max="7176" width="13.140625" style="2" bestFit="1" customWidth="1"/>
    <col min="7177" max="7177" width="24.42578125" style="2" customWidth="1"/>
    <col min="7178" max="7178" width="12.5703125" style="2" customWidth="1"/>
    <col min="7179" max="7180" width="0" style="2" hidden="1" customWidth="1"/>
    <col min="7181" max="7181" width="11.42578125" style="2"/>
    <col min="7182" max="7182" width="10.140625" style="2" bestFit="1" customWidth="1"/>
    <col min="7183" max="7183" width="24.28515625" style="2" bestFit="1" customWidth="1"/>
    <col min="7184" max="7184" width="10.28515625" style="2" bestFit="1" customWidth="1"/>
    <col min="7185" max="7185" width="14.42578125" style="2" customWidth="1"/>
    <col min="7186" max="7424" width="11.42578125" style="2"/>
    <col min="7425" max="7425" width="27.42578125" style="2" bestFit="1" customWidth="1"/>
    <col min="7426" max="7426" width="11.42578125" style="2"/>
    <col min="7427" max="7428" width="13" style="2" customWidth="1"/>
    <col min="7429" max="7429" width="11.42578125" style="2"/>
    <col min="7430" max="7430" width="44" style="2" bestFit="1" customWidth="1"/>
    <col min="7431" max="7431" width="20.42578125" style="2" customWidth="1"/>
    <col min="7432" max="7432" width="13.140625" style="2" bestFit="1" customWidth="1"/>
    <col min="7433" max="7433" width="24.42578125" style="2" customWidth="1"/>
    <col min="7434" max="7434" width="12.5703125" style="2" customWidth="1"/>
    <col min="7435" max="7436" width="0" style="2" hidden="1" customWidth="1"/>
    <col min="7437" max="7437" width="11.42578125" style="2"/>
    <col min="7438" max="7438" width="10.140625" style="2" bestFit="1" customWidth="1"/>
    <col min="7439" max="7439" width="24.28515625" style="2" bestFit="1" customWidth="1"/>
    <col min="7440" max="7440" width="10.28515625" style="2" bestFit="1" customWidth="1"/>
    <col min="7441" max="7441" width="14.42578125" style="2" customWidth="1"/>
    <col min="7442" max="7680" width="11.42578125" style="2"/>
    <col min="7681" max="7681" width="27.42578125" style="2" bestFit="1" customWidth="1"/>
    <col min="7682" max="7682" width="11.42578125" style="2"/>
    <col min="7683" max="7684" width="13" style="2" customWidth="1"/>
    <col min="7685" max="7685" width="11.42578125" style="2"/>
    <col min="7686" max="7686" width="44" style="2" bestFit="1" customWidth="1"/>
    <col min="7687" max="7687" width="20.42578125" style="2" customWidth="1"/>
    <col min="7688" max="7688" width="13.140625" style="2" bestFit="1" customWidth="1"/>
    <col min="7689" max="7689" width="24.42578125" style="2" customWidth="1"/>
    <col min="7690" max="7690" width="12.5703125" style="2" customWidth="1"/>
    <col min="7691" max="7692" width="0" style="2" hidden="1" customWidth="1"/>
    <col min="7693" max="7693" width="11.42578125" style="2"/>
    <col min="7694" max="7694" width="10.140625" style="2" bestFit="1" customWidth="1"/>
    <col min="7695" max="7695" width="24.28515625" style="2" bestFit="1" customWidth="1"/>
    <col min="7696" max="7696" width="10.28515625" style="2" bestFit="1" customWidth="1"/>
    <col min="7697" max="7697" width="14.42578125" style="2" customWidth="1"/>
    <col min="7698" max="7936" width="11.42578125" style="2"/>
    <col min="7937" max="7937" width="27.42578125" style="2" bestFit="1" customWidth="1"/>
    <col min="7938" max="7938" width="11.42578125" style="2"/>
    <col min="7939" max="7940" width="13" style="2" customWidth="1"/>
    <col min="7941" max="7941" width="11.42578125" style="2"/>
    <col min="7942" max="7942" width="44" style="2" bestFit="1" customWidth="1"/>
    <col min="7943" max="7943" width="20.42578125" style="2" customWidth="1"/>
    <col min="7944" max="7944" width="13.140625" style="2" bestFit="1" customWidth="1"/>
    <col min="7945" max="7945" width="24.42578125" style="2" customWidth="1"/>
    <col min="7946" max="7946" width="12.5703125" style="2" customWidth="1"/>
    <col min="7947" max="7948" width="0" style="2" hidden="1" customWidth="1"/>
    <col min="7949" max="7949" width="11.42578125" style="2"/>
    <col min="7950" max="7950" width="10.140625" style="2" bestFit="1" customWidth="1"/>
    <col min="7951" max="7951" width="24.28515625" style="2" bestFit="1" customWidth="1"/>
    <col min="7952" max="7952" width="10.28515625" style="2" bestFit="1" customWidth="1"/>
    <col min="7953" max="7953" width="14.42578125" style="2" customWidth="1"/>
    <col min="7954" max="8192" width="11.42578125" style="2"/>
    <col min="8193" max="8193" width="27.42578125" style="2" bestFit="1" customWidth="1"/>
    <col min="8194" max="8194" width="11.42578125" style="2"/>
    <col min="8195" max="8196" width="13" style="2" customWidth="1"/>
    <col min="8197" max="8197" width="11.42578125" style="2"/>
    <col min="8198" max="8198" width="44" style="2" bestFit="1" customWidth="1"/>
    <col min="8199" max="8199" width="20.42578125" style="2" customWidth="1"/>
    <col min="8200" max="8200" width="13.140625" style="2" bestFit="1" customWidth="1"/>
    <col min="8201" max="8201" width="24.42578125" style="2" customWidth="1"/>
    <col min="8202" max="8202" width="12.5703125" style="2" customWidth="1"/>
    <col min="8203" max="8204" width="0" style="2" hidden="1" customWidth="1"/>
    <col min="8205" max="8205" width="11.42578125" style="2"/>
    <col min="8206" max="8206" width="10.140625" style="2" bestFit="1" customWidth="1"/>
    <col min="8207" max="8207" width="24.28515625" style="2" bestFit="1" customWidth="1"/>
    <col min="8208" max="8208" width="10.28515625" style="2" bestFit="1" customWidth="1"/>
    <col min="8209" max="8209" width="14.42578125" style="2" customWidth="1"/>
    <col min="8210" max="8448" width="11.42578125" style="2"/>
    <col min="8449" max="8449" width="27.42578125" style="2" bestFit="1" customWidth="1"/>
    <col min="8450" max="8450" width="11.42578125" style="2"/>
    <col min="8451" max="8452" width="13" style="2" customWidth="1"/>
    <col min="8453" max="8453" width="11.42578125" style="2"/>
    <col min="8454" max="8454" width="44" style="2" bestFit="1" customWidth="1"/>
    <col min="8455" max="8455" width="20.42578125" style="2" customWidth="1"/>
    <col min="8456" max="8456" width="13.140625" style="2" bestFit="1" customWidth="1"/>
    <col min="8457" max="8457" width="24.42578125" style="2" customWidth="1"/>
    <col min="8458" max="8458" width="12.5703125" style="2" customWidth="1"/>
    <col min="8459" max="8460" width="0" style="2" hidden="1" customWidth="1"/>
    <col min="8461" max="8461" width="11.42578125" style="2"/>
    <col min="8462" max="8462" width="10.140625" style="2" bestFit="1" customWidth="1"/>
    <col min="8463" max="8463" width="24.28515625" style="2" bestFit="1" customWidth="1"/>
    <col min="8464" max="8464" width="10.28515625" style="2" bestFit="1" customWidth="1"/>
    <col min="8465" max="8465" width="14.42578125" style="2" customWidth="1"/>
    <col min="8466" max="8704" width="11.42578125" style="2"/>
    <col min="8705" max="8705" width="27.42578125" style="2" bestFit="1" customWidth="1"/>
    <col min="8706" max="8706" width="11.42578125" style="2"/>
    <col min="8707" max="8708" width="13" style="2" customWidth="1"/>
    <col min="8709" max="8709" width="11.42578125" style="2"/>
    <col min="8710" max="8710" width="44" style="2" bestFit="1" customWidth="1"/>
    <col min="8711" max="8711" width="20.42578125" style="2" customWidth="1"/>
    <col min="8712" max="8712" width="13.140625" style="2" bestFit="1" customWidth="1"/>
    <col min="8713" max="8713" width="24.42578125" style="2" customWidth="1"/>
    <col min="8714" max="8714" width="12.5703125" style="2" customWidth="1"/>
    <col min="8715" max="8716" width="0" style="2" hidden="1" customWidth="1"/>
    <col min="8717" max="8717" width="11.42578125" style="2"/>
    <col min="8718" max="8718" width="10.140625" style="2" bestFit="1" customWidth="1"/>
    <col min="8719" max="8719" width="24.28515625" style="2" bestFit="1" customWidth="1"/>
    <col min="8720" max="8720" width="10.28515625" style="2" bestFit="1" customWidth="1"/>
    <col min="8721" max="8721" width="14.42578125" style="2" customWidth="1"/>
    <col min="8722" max="8960" width="11.42578125" style="2"/>
    <col min="8961" max="8961" width="27.42578125" style="2" bestFit="1" customWidth="1"/>
    <col min="8962" max="8962" width="11.42578125" style="2"/>
    <col min="8963" max="8964" width="13" style="2" customWidth="1"/>
    <col min="8965" max="8965" width="11.42578125" style="2"/>
    <col min="8966" max="8966" width="44" style="2" bestFit="1" customWidth="1"/>
    <col min="8967" max="8967" width="20.42578125" style="2" customWidth="1"/>
    <col min="8968" max="8968" width="13.140625" style="2" bestFit="1" customWidth="1"/>
    <col min="8969" max="8969" width="24.42578125" style="2" customWidth="1"/>
    <col min="8970" max="8970" width="12.5703125" style="2" customWidth="1"/>
    <col min="8971" max="8972" width="0" style="2" hidden="1" customWidth="1"/>
    <col min="8973" max="8973" width="11.42578125" style="2"/>
    <col min="8974" max="8974" width="10.140625" style="2" bestFit="1" customWidth="1"/>
    <col min="8975" max="8975" width="24.28515625" style="2" bestFit="1" customWidth="1"/>
    <col min="8976" max="8976" width="10.28515625" style="2" bestFit="1" customWidth="1"/>
    <col min="8977" max="8977" width="14.42578125" style="2" customWidth="1"/>
    <col min="8978" max="9216" width="11.42578125" style="2"/>
    <col min="9217" max="9217" width="27.42578125" style="2" bestFit="1" customWidth="1"/>
    <col min="9218" max="9218" width="11.42578125" style="2"/>
    <col min="9219" max="9220" width="13" style="2" customWidth="1"/>
    <col min="9221" max="9221" width="11.42578125" style="2"/>
    <col min="9222" max="9222" width="44" style="2" bestFit="1" customWidth="1"/>
    <col min="9223" max="9223" width="20.42578125" style="2" customWidth="1"/>
    <col min="9224" max="9224" width="13.140625" style="2" bestFit="1" customWidth="1"/>
    <col min="9225" max="9225" width="24.42578125" style="2" customWidth="1"/>
    <col min="9226" max="9226" width="12.5703125" style="2" customWidth="1"/>
    <col min="9227" max="9228" width="0" style="2" hidden="1" customWidth="1"/>
    <col min="9229" max="9229" width="11.42578125" style="2"/>
    <col min="9230" max="9230" width="10.140625" style="2" bestFit="1" customWidth="1"/>
    <col min="9231" max="9231" width="24.28515625" style="2" bestFit="1" customWidth="1"/>
    <col min="9232" max="9232" width="10.28515625" style="2" bestFit="1" customWidth="1"/>
    <col min="9233" max="9233" width="14.42578125" style="2" customWidth="1"/>
    <col min="9234" max="9472" width="11.42578125" style="2"/>
    <col min="9473" max="9473" width="27.42578125" style="2" bestFit="1" customWidth="1"/>
    <col min="9474" max="9474" width="11.42578125" style="2"/>
    <col min="9475" max="9476" width="13" style="2" customWidth="1"/>
    <col min="9477" max="9477" width="11.42578125" style="2"/>
    <col min="9478" max="9478" width="44" style="2" bestFit="1" customWidth="1"/>
    <col min="9479" max="9479" width="20.42578125" style="2" customWidth="1"/>
    <col min="9480" max="9480" width="13.140625" style="2" bestFit="1" customWidth="1"/>
    <col min="9481" max="9481" width="24.42578125" style="2" customWidth="1"/>
    <col min="9482" max="9482" width="12.5703125" style="2" customWidth="1"/>
    <col min="9483" max="9484" width="0" style="2" hidden="1" customWidth="1"/>
    <col min="9485" max="9485" width="11.42578125" style="2"/>
    <col min="9486" max="9486" width="10.140625" style="2" bestFit="1" customWidth="1"/>
    <col min="9487" max="9487" width="24.28515625" style="2" bestFit="1" customWidth="1"/>
    <col min="9488" max="9488" width="10.28515625" style="2" bestFit="1" customWidth="1"/>
    <col min="9489" max="9489" width="14.42578125" style="2" customWidth="1"/>
    <col min="9490" max="9728" width="11.42578125" style="2"/>
    <col min="9729" max="9729" width="27.42578125" style="2" bestFit="1" customWidth="1"/>
    <col min="9730" max="9730" width="11.42578125" style="2"/>
    <col min="9731" max="9732" width="13" style="2" customWidth="1"/>
    <col min="9733" max="9733" width="11.42578125" style="2"/>
    <col min="9734" max="9734" width="44" style="2" bestFit="1" customWidth="1"/>
    <col min="9735" max="9735" width="20.42578125" style="2" customWidth="1"/>
    <col min="9736" max="9736" width="13.140625" style="2" bestFit="1" customWidth="1"/>
    <col min="9737" max="9737" width="24.42578125" style="2" customWidth="1"/>
    <col min="9738" max="9738" width="12.5703125" style="2" customWidth="1"/>
    <col min="9739" max="9740" width="0" style="2" hidden="1" customWidth="1"/>
    <col min="9741" max="9741" width="11.42578125" style="2"/>
    <col min="9742" max="9742" width="10.140625" style="2" bestFit="1" customWidth="1"/>
    <col min="9743" max="9743" width="24.28515625" style="2" bestFit="1" customWidth="1"/>
    <col min="9744" max="9744" width="10.28515625" style="2" bestFit="1" customWidth="1"/>
    <col min="9745" max="9745" width="14.42578125" style="2" customWidth="1"/>
    <col min="9746" max="9984" width="11.42578125" style="2"/>
    <col min="9985" max="9985" width="27.42578125" style="2" bestFit="1" customWidth="1"/>
    <col min="9986" max="9986" width="11.42578125" style="2"/>
    <col min="9987" max="9988" width="13" style="2" customWidth="1"/>
    <col min="9989" max="9989" width="11.42578125" style="2"/>
    <col min="9990" max="9990" width="44" style="2" bestFit="1" customWidth="1"/>
    <col min="9991" max="9991" width="20.42578125" style="2" customWidth="1"/>
    <col min="9992" max="9992" width="13.140625" style="2" bestFit="1" customWidth="1"/>
    <col min="9993" max="9993" width="24.42578125" style="2" customWidth="1"/>
    <col min="9994" max="9994" width="12.5703125" style="2" customWidth="1"/>
    <col min="9995" max="9996" width="0" style="2" hidden="1" customWidth="1"/>
    <col min="9997" max="9997" width="11.42578125" style="2"/>
    <col min="9998" max="9998" width="10.140625" style="2" bestFit="1" customWidth="1"/>
    <col min="9999" max="9999" width="24.28515625" style="2" bestFit="1" customWidth="1"/>
    <col min="10000" max="10000" width="10.28515625" style="2" bestFit="1" customWidth="1"/>
    <col min="10001" max="10001" width="14.42578125" style="2" customWidth="1"/>
    <col min="10002" max="10240" width="11.42578125" style="2"/>
    <col min="10241" max="10241" width="27.42578125" style="2" bestFit="1" customWidth="1"/>
    <col min="10242" max="10242" width="11.42578125" style="2"/>
    <col min="10243" max="10244" width="13" style="2" customWidth="1"/>
    <col min="10245" max="10245" width="11.42578125" style="2"/>
    <col min="10246" max="10246" width="44" style="2" bestFit="1" customWidth="1"/>
    <col min="10247" max="10247" width="20.42578125" style="2" customWidth="1"/>
    <col min="10248" max="10248" width="13.140625" style="2" bestFit="1" customWidth="1"/>
    <col min="10249" max="10249" width="24.42578125" style="2" customWidth="1"/>
    <col min="10250" max="10250" width="12.5703125" style="2" customWidth="1"/>
    <col min="10251" max="10252" width="0" style="2" hidden="1" customWidth="1"/>
    <col min="10253" max="10253" width="11.42578125" style="2"/>
    <col min="10254" max="10254" width="10.140625" style="2" bestFit="1" customWidth="1"/>
    <col min="10255" max="10255" width="24.28515625" style="2" bestFit="1" customWidth="1"/>
    <col min="10256" max="10256" width="10.28515625" style="2" bestFit="1" customWidth="1"/>
    <col min="10257" max="10257" width="14.42578125" style="2" customWidth="1"/>
    <col min="10258" max="10496" width="11.42578125" style="2"/>
    <col min="10497" max="10497" width="27.42578125" style="2" bestFit="1" customWidth="1"/>
    <col min="10498" max="10498" width="11.42578125" style="2"/>
    <col min="10499" max="10500" width="13" style="2" customWidth="1"/>
    <col min="10501" max="10501" width="11.42578125" style="2"/>
    <col min="10502" max="10502" width="44" style="2" bestFit="1" customWidth="1"/>
    <col min="10503" max="10503" width="20.42578125" style="2" customWidth="1"/>
    <col min="10504" max="10504" width="13.140625" style="2" bestFit="1" customWidth="1"/>
    <col min="10505" max="10505" width="24.42578125" style="2" customWidth="1"/>
    <col min="10506" max="10506" width="12.5703125" style="2" customWidth="1"/>
    <col min="10507" max="10508" width="0" style="2" hidden="1" customWidth="1"/>
    <col min="10509" max="10509" width="11.42578125" style="2"/>
    <col min="10510" max="10510" width="10.140625" style="2" bestFit="1" customWidth="1"/>
    <col min="10511" max="10511" width="24.28515625" style="2" bestFit="1" customWidth="1"/>
    <col min="10512" max="10512" width="10.28515625" style="2" bestFit="1" customWidth="1"/>
    <col min="10513" max="10513" width="14.42578125" style="2" customWidth="1"/>
    <col min="10514" max="10752" width="11.42578125" style="2"/>
    <col min="10753" max="10753" width="27.42578125" style="2" bestFit="1" customWidth="1"/>
    <col min="10754" max="10754" width="11.42578125" style="2"/>
    <col min="10755" max="10756" width="13" style="2" customWidth="1"/>
    <col min="10757" max="10757" width="11.42578125" style="2"/>
    <col min="10758" max="10758" width="44" style="2" bestFit="1" customWidth="1"/>
    <col min="10759" max="10759" width="20.42578125" style="2" customWidth="1"/>
    <col min="10760" max="10760" width="13.140625" style="2" bestFit="1" customWidth="1"/>
    <col min="10761" max="10761" width="24.42578125" style="2" customWidth="1"/>
    <col min="10762" max="10762" width="12.5703125" style="2" customWidth="1"/>
    <col min="10763" max="10764" width="0" style="2" hidden="1" customWidth="1"/>
    <col min="10765" max="10765" width="11.42578125" style="2"/>
    <col min="10766" max="10766" width="10.140625" style="2" bestFit="1" customWidth="1"/>
    <col min="10767" max="10767" width="24.28515625" style="2" bestFit="1" customWidth="1"/>
    <col min="10768" max="10768" width="10.28515625" style="2" bestFit="1" customWidth="1"/>
    <col min="10769" max="10769" width="14.42578125" style="2" customWidth="1"/>
    <col min="10770" max="11008" width="11.42578125" style="2"/>
    <col min="11009" max="11009" width="27.42578125" style="2" bestFit="1" customWidth="1"/>
    <col min="11010" max="11010" width="11.42578125" style="2"/>
    <col min="11011" max="11012" width="13" style="2" customWidth="1"/>
    <col min="11013" max="11013" width="11.42578125" style="2"/>
    <col min="11014" max="11014" width="44" style="2" bestFit="1" customWidth="1"/>
    <col min="11015" max="11015" width="20.42578125" style="2" customWidth="1"/>
    <col min="11016" max="11016" width="13.140625" style="2" bestFit="1" customWidth="1"/>
    <col min="11017" max="11017" width="24.42578125" style="2" customWidth="1"/>
    <col min="11018" max="11018" width="12.5703125" style="2" customWidth="1"/>
    <col min="11019" max="11020" width="0" style="2" hidden="1" customWidth="1"/>
    <col min="11021" max="11021" width="11.42578125" style="2"/>
    <col min="11022" max="11022" width="10.140625" style="2" bestFit="1" customWidth="1"/>
    <col min="11023" max="11023" width="24.28515625" style="2" bestFit="1" customWidth="1"/>
    <col min="11024" max="11024" width="10.28515625" style="2" bestFit="1" customWidth="1"/>
    <col min="11025" max="11025" width="14.42578125" style="2" customWidth="1"/>
    <col min="11026" max="11264" width="11.42578125" style="2"/>
    <col min="11265" max="11265" width="27.42578125" style="2" bestFit="1" customWidth="1"/>
    <col min="11266" max="11266" width="11.42578125" style="2"/>
    <col min="11267" max="11268" width="13" style="2" customWidth="1"/>
    <col min="11269" max="11269" width="11.42578125" style="2"/>
    <col min="11270" max="11270" width="44" style="2" bestFit="1" customWidth="1"/>
    <col min="11271" max="11271" width="20.42578125" style="2" customWidth="1"/>
    <col min="11272" max="11272" width="13.140625" style="2" bestFit="1" customWidth="1"/>
    <col min="11273" max="11273" width="24.42578125" style="2" customWidth="1"/>
    <col min="11274" max="11274" width="12.5703125" style="2" customWidth="1"/>
    <col min="11275" max="11276" width="0" style="2" hidden="1" customWidth="1"/>
    <col min="11277" max="11277" width="11.42578125" style="2"/>
    <col min="11278" max="11278" width="10.140625" style="2" bestFit="1" customWidth="1"/>
    <col min="11279" max="11279" width="24.28515625" style="2" bestFit="1" customWidth="1"/>
    <col min="11280" max="11280" width="10.28515625" style="2" bestFit="1" customWidth="1"/>
    <col min="11281" max="11281" width="14.42578125" style="2" customWidth="1"/>
    <col min="11282" max="11520" width="11.42578125" style="2"/>
    <col min="11521" max="11521" width="27.42578125" style="2" bestFit="1" customWidth="1"/>
    <col min="11522" max="11522" width="11.42578125" style="2"/>
    <col min="11523" max="11524" width="13" style="2" customWidth="1"/>
    <col min="11525" max="11525" width="11.42578125" style="2"/>
    <col min="11526" max="11526" width="44" style="2" bestFit="1" customWidth="1"/>
    <col min="11527" max="11527" width="20.42578125" style="2" customWidth="1"/>
    <col min="11528" max="11528" width="13.140625" style="2" bestFit="1" customWidth="1"/>
    <col min="11529" max="11529" width="24.42578125" style="2" customWidth="1"/>
    <col min="11530" max="11530" width="12.5703125" style="2" customWidth="1"/>
    <col min="11531" max="11532" width="0" style="2" hidden="1" customWidth="1"/>
    <col min="11533" max="11533" width="11.42578125" style="2"/>
    <col min="11534" max="11534" width="10.140625" style="2" bestFit="1" customWidth="1"/>
    <col min="11535" max="11535" width="24.28515625" style="2" bestFit="1" customWidth="1"/>
    <col min="11536" max="11536" width="10.28515625" style="2" bestFit="1" customWidth="1"/>
    <col min="11537" max="11537" width="14.42578125" style="2" customWidth="1"/>
    <col min="11538" max="11776" width="11.42578125" style="2"/>
    <col min="11777" max="11777" width="27.42578125" style="2" bestFit="1" customWidth="1"/>
    <col min="11778" max="11778" width="11.42578125" style="2"/>
    <col min="11779" max="11780" width="13" style="2" customWidth="1"/>
    <col min="11781" max="11781" width="11.42578125" style="2"/>
    <col min="11782" max="11782" width="44" style="2" bestFit="1" customWidth="1"/>
    <col min="11783" max="11783" width="20.42578125" style="2" customWidth="1"/>
    <col min="11784" max="11784" width="13.140625" style="2" bestFit="1" customWidth="1"/>
    <col min="11785" max="11785" width="24.42578125" style="2" customWidth="1"/>
    <col min="11786" max="11786" width="12.5703125" style="2" customWidth="1"/>
    <col min="11787" max="11788" width="0" style="2" hidden="1" customWidth="1"/>
    <col min="11789" max="11789" width="11.42578125" style="2"/>
    <col min="11790" max="11790" width="10.140625" style="2" bestFit="1" customWidth="1"/>
    <col min="11791" max="11791" width="24.28515625" style="2" bestFit="1" customWidth="1"/>
    <col min="11792" max="11792" width="10.28515625" style="2" bestFit="1" customWidth="1"/>
    <col min="11793" max="11793" width="14.42578125" style="2" customWidth="1"/>
    <col min="11794" max="12032" width="11.42578125" style="2"/>
    <col min="12033" max="12033" width="27.42578125" style="2" bestFit="1" customWidth="1"/>
    <col min="12034" max="12034" width="11.42578125" style="2"/>
    <col min="12035" max="12036" width="13" style="2" customWidth="1"/>
    <col min="12037" max="12037" width="11.42578125" style="2"/>
    <col min="12038" max="12038" width="44" style="2" bestFit="1" customWidth="1"/>
    <col min="12039" max="12039" width="20.42578125" style="2" customWidth="1"/>
    <col min="12040" max="12040" width="13.140625" style="2" bestFit="1" customWidth="1"/>
    <col min="12041" max="12041" width="24.42578125" style="2" customWidth="1"/>
    <col min="12042" max="12042" width="12.5703125" style="2" customWidth="1"/>
    <col min="12043" max="12044" width="0" style="2" hidden="1" customWidth="1"/>
    <col min="12045" max="12045" width="11.42578125" style="2"/>
    <col min="12046" max="12046" width="10.140625" style="2" bestFit="1" customWidth="1"/>
    <col min="12047" max="12047" width="24.28515625" style="2" bestFit="1" customWidth="1"/>
    <col min="12048" max="12048" width="10.28515625" style="2" bestFit="1" customWidth="1"/>
    <col min="12049" max="12049" width="14.42578125" style="2" customWidth="1"/>
    <col min="12050" max="12288" width="11.42578125" style="2"/>
    <col min="12289" max="12289" width="27.42578125" style="2" bestFit="1" customWidth="1"/>
    <col min="12290" max="12290" width="11.42578125" style="2"/>
    <col min="12291" max="12292" width="13" style="2" customWidth="1"/>
    <col min="12293" max="12293" width="11.42578125" style="2"/>
    <col min="12294" max="12294" width="44" style="2" bestFit="1" customWidth="1"/>
    <col min="12295" max="12295" width="20.42578125" style="2" customWidth="1"/>
    <col min="12296" max="12296" width="13.140625" style="2" bestFit="1" customWidth="1"/>
    <col min="12297" max="12297" width="24.42578125" style="2" customWidth="1"/>
    <col min="12298" max="12298" width="12.5703125" style="2" customWidth="1"/>
    <col min="12299" max="12300" width="0" style="2" hidden="1" customWidth="1"/>
    <col min="12301" max="12301" width="11.42578125" style="2"/>
    <col min="12302" max="12302" width="10.140625" style="2" bestFit="1" customWidth="1"/>
    <col min="12303" max="12303" width="24.28515625" style="2" bestFit="1" customWidth="1"/>
    <col min="12304" max="12304" width="10.28515625" style="2" bestFit="1" customWidth="1"/>
    <col min="12305" max="12305" width="14.42578125" style="2" customWidth="1"/>
    <col min="12306" max="12544" width="11.42578125" style="2"/>
    <col min="12545" max="12545" width="27.42578125" style="2" bestFit="1" customWidth="1"/>
    <col min="12546" max="12546" width="11.42578125" style="2"/>
    <col min="12547" max="12548" width="13" style="2" customWidth="1"/>
    <col min="12549" max="12549" width="11.42578125" style="2"/>
    <col min="12550" max="12550" width="44" style="2" bestFit="1" customWidth="1"/>
    <col min="12551" max="12551" width="20.42578125" style="2" customWidth="1"/>
    <col min="12552" max="12552" width="13.140625" style="2" bestFit="1" customWidth="1"/>
    <col min="12553" max="12553" width="24.42578125" style="2" customWidth="1"/>
    <col min="12554" max="12554" width="12.5703125" style="2" customWidth="1"/>
    <col min="12555" max="12556" width="0" style="2" hidden="1" customWidth="1"/>
    <col min="12557" max="12557" width="11.42578125" style="2"/>
    <col min="12558" max="12558" width="10.140625" style="2" bestFit="1" customWidth="1"/>
    <col min="12559" max="12559" width="24.28515625" style="2" bestFit="1" customWidth="1"/>
    <col min="12560" max="12560" width="10.28515625" style="2" bestFit="1" customWidth="1"/>
    <col min="12561" max="12561" width="14.42578125" style="2" customWidth="1"/>
    <col min="12562" max="12800" width="11.42578125" style="2"/>
    <col min="12801" max="12801" width="27.42578125" style="2" bestFit="1" customWidth="1"/>
    <col min="12802" max="12802" width="11.42578125" style="2"/>
    <col min="12803" max="12804" width="13" style="2" customWidth="1"/>
    <col min="12805" max="12805" width="11.42578125" style="2"/>
    <col min="12806" max="12806" width="44" style="2" bestFit="1" customWidth="1"/>
    <col min="12807" max="12807" width="20.42578125" style="2" customWidth="1"/>
    <col min="12808" max="12808" width="13.140625" style="2" bestFit="1" customWidth="1"/>
    <col min="12809" max="12809" width="24.42578125" style="2" customWidth="1"/>
    <col min="12810" max="12810" width="12.5703125" style="2" customWidth="1"/>
    <col min="12811" max="12812" width="0" style="2" hidden="1" customWidth="1"/>
    <col min="12813" max="12813" width="11.42578125" style="2"/>
    <col min="12814" max="12814" width="10.140625" style="2" bestFit="1" customWidth="1"/>
    <col min="12815" max="12815" width="24.28515625" style="2" bestFit="1" customWidth="1"/>
    <col min="12816" max="12816" width="10.28515625" style="2" bestFit="1" customWidth="1"/>
    <col min="12817" max="12817" width="14.42578125" style="2" customWidth="1"/>
    <col min="12818" max="13056" width="11.42578125" style="2"/>
    <col min="13057" max="13057" width="27.42578125" style="2" bestFit="1" customWidth="1"/>
    <col min="13058" max="13058" width="11.42578125" style="2"/>
    <col min="13059" max="13060" width="13" style="2" customWidth="1"/>
    <col min="13061" max="13061" width="11.42578125" style="2"/>
    <col min="13062" max="13062" width="44" style="2" bestFit="1" customWidth="1"/>
    <col min="13063" max="13063" width="20.42578125" style="2" customWidth="1"/>
    <col min="13064" max="13064" width="13.140625" style="2" bestFit="1" customWidth="1"/>
    <col min="13065" max="13065" width="24.42578125" style="2" customWidth="1"/>
    <col min="13066" max="13066" width="12.5703125" style="2" customWidth="1"/>
    <col min="13067" max="13068" width="0" style="2" hidden="1" customWidth="1"/>
    <col min="13069" max="13069" width="11.42578125" style="2"/>
    <col min="13070" max="13070" width="10.140625" style="2" bestFit="1" customWidth="1"/>
    <col min="13071" max="13071" width="24.28515625" style="2" bestFit="1" customWidth="1"/>
    <col min="13072" max="13072" width="10.28515625" style="2" bestFit="1" customWidth="1"/>
    <col min="13073" max="13073" width="14.42578125" style="2" customWidth="1"/>
    <col min="13074" max="13312" width="11.42578125" style="2"/>
    <col min="13313" max="13313" width="27.42578125" style="2" bestFit="1" customWidth="1"/>
    <col min="13314" max="13314" width="11.42578125" style="2"/>
    <col min="13315" max="13316" width="13" style="2" customWidth="1"/>
    <col min="13317" max="13317" width="11.42578125" style="2"/>
    <col min="13318" max="13318" width="44" style="2" bestFit="1" customWidth="1"/>
    <col min="13319" max="13319" width="20.42578125" style="2" customWidth="1"/>
    <col min="13320" max="13320" width="13.140625" style="2" bestFit="1" customWidth="1"/>
    <col min="13321" max="13321" width="24.42578125" style="2" customWidth="1"/>
    <col min="13322" max="13322" width="12.5703125" style="2" customWidth="1"/>
    <col min="13323" max="13324" width="0" style="2" hidden="1" customWidth="1"/>
    <col min="13325" max="13325" width="11.42578125" style="2"/>
    <col min="13326" max="13326" width="10.140625" style="2" bestFit="1" customWidth="1"/>
    <col min="13327" max="13327" width="24.28515625" style="2" bestFit="1" customWidth="1"/>
    <col min="13328" max="13328" width="10.28515625" style="2" bestFit="1" customWidth="1"/>
    <col min="13329" max="13329" width="14.42578125" style="2" customWidth="1"/>
    <col min="13330" max="13568" width="11.42578125" style="2"/>
    <col min="13569" max="13569" width="27.42578125" style="2" bestFit="1" customWidth="1"/>
    <col min="13570" max="13570" width="11.42578125" style="2"/>
    <col min="13571" max="13572" width="13" style="2" customWidth="1"/>
    <col min="13573" max="13573" width="11.42578125" style="2"/>
    <col min="13574" max="13574" width="44" style="2" bestFit="1" customWidth="1"/>
    <col min="13575" max="13575" width="20.42578125" style="2" customWidth="1"/>
    <col min="13576" max="13576" width="13.140625" style="2" bestFit="1" customWidth="1"/>
    <col min="13577" max="13577" width="24.42578125" style="2" customWidth="1"/>
    <col min="13578" max="13578" width="12.5703125" style="2" customWidth="1"/>
    <col min="13579" max="13580" width="0" style="2" hidden="1" customWidth="1"/>
    <col min="13581" max="13581" width="11.42578125" style="2"/>
    <col min="13582" max="13582" width="10.140625" style="2" bestFit="1" customWidth="1"/>
    <col min="13583" max="13583" width="24.28515625" style="2" bestFit="1" customWidth="1"/>
    <col min="13584" max="13584" width="10.28515625" style="2" bestFit="1" customWidth="1"/>
    <col min="13585" max="13585" width="14.42578125" style="2" customWidth="1"/>
    <col min="13586" max="13824" width="11.42578125" style="2"/>
    <col min="13825" max="13825" width="27.42578125" style="2" bestFit="1" customWidth="1"/>
    <col min="13826" max="13826" width="11.42578125" style="2"/>
    <col min="13827" max="13828" width="13" style="2" customWidth="1"/>
    <col min="13829" max="13829" width="11.42578125" style="2"/>
    <col min="13830" max="13830" width="44" style="2" bestFit="1" customWidth="1"/>
    <col min="13831" max="13831" width="20.42578125" style="2" customWidth="1"/>
    <col min="13832" max="13832" width="13.140625" style="2" bestFit="1" customWidth="1"/>
    <col min="13833" max="13833" width="24.42578125" style="2" customWidth="1"/>
    <col min="13834" max="13834" width="12.5703125" style="2" customWidth="1"/>
    <col min="13835" max="13836" width="0" style="2" hidden="1" customWidth="1"/>
    <col min="13837" max="13837" width="11.42578125" style="2"/>
    <col min="13838" max="13838" width="10.140625" style="2" bestFit="1" customWidth="1"/>
    <col min="13839" max="13839" width="24.28515625" style="2" bestFit="1" customWidth="1"/>
    <col min="13840" max="13840" width="10.28515625" style="2" bestFit="1" customWidth="1"/>
    <col min="13841" max="13841" width="14.42578125" style="2" customWidth="1"/>
    <col min="13842" max="14080" width="11.42578125" style="2"/>
    <col min="14081" max="14081" width="27.42578125" style="2" bestFit="1" customWidth="1"/>
    <col min="14082" max="14082" width="11.42578125" style="2"/>
    <col min="14083" max="14084" width="13" style="2" customWidth="1"/>
    <col min="14085" max="14085" width="11.42578125" style="2"/>
    <col min="14086" max="14086" width="44" style="2" bestFit="1" customWidth="1"/>
    <col min="14087" max="14087" width="20.42578125" style="2" customWidth="1"/>
    <col min="14088" max="14088" width="13.140625" style="2" bestFit="1" customWidth="1"/>
    <col min="14089" max="14089" width="24.42578125" style="2" customWidth="1"/>
    <col min="14090" max="14090" width="12.5703125" style="2" customWidth="1"/>
    <col min="14091" max="14092" width="0" style="2" hidden="1" customWidth="1"/>
    <col min="14093" max="14093" width="11.42578125" style="2"/>
    <col min="14094" max="14094" width="10.140625" style="2" bestFit="1" customWidth="1"/>
    <col min="14095" max="14095" width="24.28515625" style="2" bestFit="1" customWidth="1"/>
    <col min="14096" max="14096" width="10.28515625" style="2" bestFit="1" customWidth="1"/>
    <col min="14097" max="14097" width="14.42578125" style="2" customWidth="1"/>
    <col min="14098" max="14336" width="11.42578125" style="2"/>
    <col min="14337" max="14337" width="27.42578125" style="2" bestFit="1" customWidth="1"/>
    <col min="14338" max="14338" width="11.42578125" style="2"/>
    <col min="14339" max="14340" width="13" style="2" customWidth="1"/>
    <col min="14341" max="14341" width="11.42578125" style="2"/>
    <col min="14342" max="14342" width="44" style="2" bestFit="1" customWidth="1"/>
    <col min="14343" max="14343" width="20.42578125" style="2" customWidth="1"/>
    <col min="14344" max="14344" width="13.140625" style="2" bestFit="1" customWidth="1"/>
    <col min="14345" max="14345" width="24.42578125" style="2" customWidth="1"/>
    <col min="14346" max="14346" width="12.5703125" style="2" customWidth="1"/>
    <col min="14347" max="14348" width="0" style="2" hidden="1" customWidth="1"/>
    <col min="14349" max="14349" width="11.42578125" style="2"/>
    <col min="14350" max="14350" width="10.140625" style="2" bestFit="1" customWidth="1"/>
    <col min="14351" max="14351" width="24.28515625" style="2" bestFit="1" customWidth="1"/>
    <col min="14352" max="14352" width="10.28515625" style="2" bestFit="1" customWidth="1"/>
    <col min="14353" max="14353" width="14.42578125" style="2" customWidth="1"/>
    <col min="14354" max="14592" width="11.42578125" style="2"/>
    <col min="14593" max="14593" width="27.42578125" style="2" bestFit="1" customWidth="1"/>
    <col min="14594" max="14594" width="11.42578125" style="2"/>
    <col min="14595" max="14596" width="13" style="2" customWidth="1"/>
    <col min="14597" max="14597" width="11.42578125" style="2"/>
    <col min="14598" max="14598" width="44" style="2" bestFit="1" customWidth="1"/>
    <col min="14599" max="14599" width="20.42578125" style="2" customWidth="1"/>
    <col min="14600" max="14600" width="13.140625" style="2" bestFit="1" customWidth="1"/>
    <col min="14601" max="14601" width="24.42578125" style="2" customWidth="1"/>
    <col min="14602" max="14602" width="12.5703125" style="2" customWidth="1"/>
    <col min="14603" max="14604" width="0" style="2" hidden="1" customWidth="1"/>
    <col min="14605" max="14605" width="11.42578125" style="2"/>
    <col min="14606" max="14606" width="10.140625" style="2" bestFit="1" customWidth="1"/>
    <col min="14607" max="14607" width="24.28515625" style="2" bestFit="1" customWidth="1"/>
    <col min="14608" max="14608" width="10.28515625" style="2" bestFit="1" customWidth="1"/>
    <col min="14609" max="14609" width="14.42578125" style="2" customWidth="1"/>
    <col min="14610" max="14848" width="11.42578125" style="2"/>
    <col min="14849" max="14849" width="27.42578125" style="2" bestFit="1" customWidth="1"/>
    <col min="14850" max="14850" width="11.42578125" style="2"/>
    <col min="14851" max="14852" width="13" style="2" customWidth="1"/>
    <col min="14853" max="14853" width="11.42578125" style="2"/>
    <col min="14854" max="14854" width="44" style="2" bestFit="1" customWidth="1"/>
    <col min="14855" max="14855" width="20.42578125" style="2" customWidth="1"/>
    <col min="14856" max="14856" width="13.140625" style="2" bestFit="1" customWidth="1"/>
    <col min="14857" max="14857" width="24.42578125" style="2" customWidth="1"/>
    <col min="14858" max="14858" width="12.5703125" style="2" customWidth="1"/>
    <col min="14859" max="14860" width="0" style="2" hidden="1" customWidth="1"/>
    <col min="14861" max="14861" width="11.42578125" style="2"/>
    <col min="14862" max="14862" width="10.140625" style="2" bestFit="1" customWidth="1"/>
    <col min="14863" max="14863" width="24.28515625" style="2" bestFit="1" customWidth="1"/>
    <col min="14864" max="14864" width="10.28515625" style="2" bestFit="1" customWidth="1"/>
    <col min="14865" max="14865" width="14.42578125" style="2" customWidth="1"/>
    <col min="14866" max="15104" width="11.42578125" style="2"/>
    <col min="15105" max="15105" width="27.42578125" style="2" bestFit="1" customWidth="1"/>
    <col min="15106" max="15106" width="11.42578125" style="2"/>
    <col min="15107" max="15108" width="13" style="2" customWidth="1"/>
    <col min="15109" max="15109" width="11.42578125" style="2"/>
    <col min="15110" max="15110" width="44" style="2" bestFit="1" customWidth="1"/>
    <col min="15111" max="15111" width="20.42578125" style="2" customWidth="1"/>
    <col min="15112" max="15112" width="13.140625" style="2" bestFit="1" customWidth="1"/>
    <col min="15113" max="15113" width="24.42578125" style="2" customWidth="1"/>
    <col min="15114" max="15114" width="12.5703125" style="2" customWidth="1"/>
    <col min="15115" max="15116" width="0" style="2" hidden="1" customWidth="1"/>
    <col min="15117" max="15117" width="11.42578125" style="2"/>
    <col min="15118" max="15118" width="10.140625" style="2" bestFit="1" customWidth="1"/>
    <col min="15119" max="15119" width="24.28515625" style="2" bestFit="1" customWidth="1"/>
    <col min="15120" max="15120" width="10.28515625" style="2" bestFit="1" customWidth="1"/>
    <col min="15121" max="15121" width="14.42578125" style="2" customWidth="1"/>
    <col min="15122" max="15360" width="11.42578125" style="2"/>
    <col min="15361" max="15361" width="27.42578125" style="2" bestFit="1" customWidth="1"/>
    <col min="15362" max="15362" width="11.42578125" style="2"/>
    <col min="15363" max="15364" width="13" style="2" customWidth="1"/>
    <col min="15365" max="15365" width="11.42578125" style="2"/>
    <col min="15366" max="15366" width="44" style="2" bestFit="1" customWidth="1"/>
    <col min="15367" max="15367" width="20.42578125" style="2" customWidth="1"/>
    <col min="15368" max="15368" width="13.140625" style="2" bestFit="1" customWidth="1"/>
    <col min="15369" max="15369" width="24.42578125" style="2" customWidth="1"/>
    <col min="15370" max="15370" width="12.5703125" style="2" customWidth="1"/>
    <col min="15371" max="15372" width="0" style="2" hidden="1" customWidth="1"/>
    <col min="15373" max="15373" width="11.42578125" style="2"/>
    <col min="15374" max="15374" width="10.140625" style="2" bestFit="1" customWidth="1"/>
    <col min="15375" max="15375" width="24.28515625" style="2" bestFit="1" customWidth="1"/>
    <col min="15376" max="15376" width="10.28515625" style="2" bestFit="1" customWidth="1"/>
    <col min="15377" max="15377" width="14.42578125" style="2" customWidth="1"/>
    <col min="15378" max="15616" width="11.42578125" style="2"/>
    <col min="15617" max="15617" width="27.42578125" style="2" bestFit="1" customWidth="1"/>
    <col min="15618" max="15618" width="11.42578125" style="2"/>
    <col min="15619" max="15620" width="13" style="2" customWidth="1"/>
    <col min="15621" max="15621" width="11.42578125" style="2"/>
    <col min="15622" max="15622" width="44" style="2" bestFit="1" customWidth="1"/>
    <col min="15623" max="15623" width="20.42578125" style="2" customWidth="1"/>
    <col min="15624" max="15624" width="13.140625" style="2" bestFit="1" customWidth="1"/>
    <col min="15625" max="15625" width="24.42578125" style="2" customWidth="1"/>
    <col min="15626" max="15626" width="12.5703125" style="2" customWidth="1"/>
    <col min="15627" max="15628" width="0" style="2" hidden="1" customWidth="1"/>
    <col min="15629" max="15629" width="11.42578125" style="2"/>
    <col min="15630" max="15630" width="10.140625" style="2" bestFit="1" customWidth="1"/>
    <col min="15631" max="15631" width="24.28515625" style="2" bestFit="1" customWidth="1"/>
    <col min="15632" max="15632" width="10.28515625" style="2" bestFit="1" customWidth="1"/>
    <col min="15633" max="15633" width="14.42578125" style="2" customWidth="1"/>
    <col min="15634" max="15872" width="11.42578125" style="2"/>
    <col min="15873" max="15873" width="27.42578125" style="2" bestFit="1" customWidth="1"/>
    <col min="15874" max="15874" width="11.42578125" style="2"/>
    <col min="15875" max="15876" width="13" style="2" customWidth="1"/>
    <col min="15877" max="15877" width="11.42578125" style="2"/>
    <col min="15878" max="15878" width="44" style="2" bestFit="1" customWidth="1"/>
    <col min="15879" max="15879" width="20.42578125" style="2" customWidth="1"/>
    <col min="15880" max="15880" width="13.140625" style="2" bestFit="1" customWidth="1"/>
    <col min="15881" max="15881" width="24.42578125" style="2" customWidth="1"/>
    <col min="15882" max="15882" width="12.5703125" style="2" customWidth="1"/>
    <col min="15883" max="15884" width="0" style="2" hidden="1" customWidth="1"/>
    <col min="15885" max="15885" width="11.42578125" style="2"/>
    <col min="15886" max="15886" width="10.140625" style="2" bestFit="1" customWidth="1"/>
    <col min="15887" max="15887" width="24.28515625" style="2" bestFit="1" customWidth="1"/>
    <col min="15888" max="15888" width="10.28515625" style="2" bestFit="1" customWidth="1"/>
    <col min="15889" max="15889" width="14.42578125" style="2" customWidth="1"/>
    <col min="15890" max="16128" width="11.42578125" style="2"/>
    <col min="16129" max="16129" width="27.42578125" style="2" bestFit="1" customWidth="1"/>
    <col min="16130" max="16130" width="11.42578125" style="2"/>
    <col min="16131" max="16132" width="13" style="2" customWidth="1"/>
    <col min="16133" max="16133" width="11.42578125" style="2"/>
    <col min="16134" max="16134" width="44" style="2" bestFit="1" customWidth="1"/>
    <col min="16135" max="16135" width="20.42578125" style="2" customWidth="1"/>
    <col min="16136" max="16136" width="13.140625" style="2" bestFit="1" customWidth="1"/>
    <col min="16137" max="16137" width="24.42578125" style="2" customWidth="1"/>
    <col min="16138" max="16138" width="12.5703125" style="2" customWidth="1"/>
    <col min="16139" max="16140" width="0" style="2" hidden="1" customWidth="1"/>
    <col min="16141" max="16141" width="11.42578125" style="2"/>
    <col min="16142" max="16142" width="10.140625" style="2" bestFit="1" customWidth="1"/>
    <col min="16143" max="16143" width="24.28515625" style="2" bestFit="1" customWidth="1"/>
    <col min="16144" max="16144" width="10.28515625" style="2" bestFit="1" customWidth="1"/>
    <col min="16145" max="16145" width="14.42578125" style="2" customWidth="1"/>
    <col min="16146" max="16384" width="11.42578125" style="2"/>
  </cols>
  <sheetData>
    <row r="1" spans="1:17" x14ac:dyDescent="0.2">
      <c r="A1" s="1" t="s">
        <v>0</v>
      </c>
    </row>
    <row r="2" spans="1:17" x14ac:dyDescent="0.2">
      <c r="A2" s="6" t="s">
        <v>1</v>
      </c>
    </row>
    <row r="3" spans="1:17" x14ac:dyDescent="0.2">
      <c r="A3" s="7">
        <f ca="1">TODAY()</f>
        <v>42627</v>
      </c>
      <c r="K3" s="2" t="s">
        <v>419</v>
      </c>
    </row>
    <row r="4" spans="1:17" x14ac:dyDescent="0.2">
      <c r="P4" s="7">
        <f ca="1">TODAY()</f>
        <v>42627</v>
      </c>
    </row>
    <row r="5" spans="1:17" x14ac:dyDescent="0.2">
      <c r="H5" s="8" t="s">
        <v>2</v>
      </c>
      <c r="P5" s="7"/>
    </row>
    <row r="6" spans="1:17" x14ac:dyDescent="0.2">
      <c r="P6" s="7"/>
    </row>
    <row r="7" spans="1:17" x14ac:dyDescent="0.2">
      <c r="P7" s="7"/>
    </row>
    <row r="8" spans="1:17" x14ac:dyDescent="0.2">
      <c r="P8" s="7"/>
    </row>
    <row r="9" spans="1:17" ht="25.5" x14ac:dyDescent="0.2">
      <c r="A9" s="90" t="s">
        <v>3</v>
      </c>
      <c r="B9" s="90" t="s">
        <v>4</v>
      </c>
      <c r="C9" s="90" t="s">
        <v>420</v>
      </c>
      <c r="D9" s="90" t="s">
        <v>421</v>
      </c>
      <c r="E9" s="91" t="s">
        <v>5</v>
      </c>
      <c r="F9" s="92" t="s">
        <v>6</v>
      </c>
      <c r="G9" s="92" t="s">
        <v>7</v>
      </c>
      <c r="H9" s="92" t="s">
        <v>8</v>
      </c>
      <c r="I9" s="92" t="s">
        <v>9</v>
      </c>
      <c r="J9" s="92" t="s">
        <v>10</v>
      </c>
      <c r="K9" s="92" t="s">
        <v>422</v>
      </c>
      <c r="L9" s="91" t="s">
        <v>423</v>
      </c>
      <c r="M9" s="92" t="s">
        <v>424</v>
      </c>
      <c r="N9" s="92" t="s">
        <v>11</v>
      </c>
      <c r="O9" s="93" t="s">
        <v>12</v>
      </c>
      <c r="P9" s="90" t="s">
        <v>425</v>
      </c>
      <c r="Q9" s="94"/>
    </row>
    <row r="10" spans="1:17" hidden="1" outlineLevel="1" x14ac:dyDescent="0.2">
      <c r="A10" s="2" t="s">
        <v>426</v>
      </c>
      <c r="B10" s="7">
        <v>41152</v>
      </c>
      <c r="C10" s="7"/>
      <c r="D10" s="7"/>
      <c r="E10" s="7">
        <v>41405</v>
      </c>
      <c r="F10" s="2" t="s">
        <v>427</v>
      </c>
      <c r="G10" s="24" t="s">
        <v>428</v>
      </c>
      <c r="H10" s="95" t="s">
        <v>429</v>
      </c>
      <c r="I10" s="2" t="s">
        <v>430</v>
      </c>
      <c r="J10" s="96">
        <f>+K10+L10</f>
        <v>342544.06760000001</v>
      </c>
      <c r="K10" s="97">
        <f>L10*0.16</f>
        <v>47247.457600000002</v>
      </c>
      <c r="L10" s="98">
        <v>295296.61</v>
      </c>
      <c r="N10" s="97"/>
      <c r="O10" s="99" t="s">
        <v>431</v>
      </c>
      <c r="P10" s="61">
        <f t="shared" ref="P10:P34" ca="1" si="0">DAYS360(B10,$P$4,365)</f>
        <v>1454</v>
      </c>
    </row>
    <row r="11" spans="1:17" hidden="1" outlineLevel="1" x14ac:dyDescent="0.2">
      <c r="B11" s="7">
        <v>41033</v>
      </c>
      <c r="C11" s="7"/>
      <c r="D11" s="7"/>
      <c r="E11" s="7">
        <v>41235</v>
      </c>
      <c r="F11" s="2" t="s">
        <v>427</v>
      </c>
      <c r="G11" s="24" t="s">
        <v>432</v>
      </c>
      <c r="H11" s="95" t="s">
        <v>433</v>
      </c>
      <c r="I11" s="2" t="s">
        <v>434</v>
      </c>
      <c r="J11" s="25">
        <f t="shared" ref="J11:J18" si="1">+K11+L11</f>
        <v>342534.08</v>
      </c>
      <c r="K11" s="97">
        <f t="shared" ref="K11:K18" si="2">L11*0.16</f>
        <v>47246.080000000002</v>
      </c>
      <c r="L11" s="97">
        <v>295288</v>
      </c>
      <c r="M11" s="7">
        <f>+E11+5</f>
        <v>41240</v>
      </c>
      <c r="N11" s="97">
        <v>0</v>
      </c>
      <c r="O11" s="99" t="s">
        <v>435</v>
      </c>
      <c r="P11" s="61">
        <f t="shared" ca="1" si="0"/>
        <v>1570</v>
      </c>
    </row>
    <row r="12" spans="1:17" hidden="1" outlineLevel="1" collapsed="1" x14ac:dyDescent="0.2">
      <c r="A12" s="2" t="s">
        <v>426</v>
      </c>
      <c r="B12" s="7">
        <v>41043</v>
      </c>
      <c r="C12" s="7">
        <v>41341</v>
      </c>
      <c r="D12" s="100">
        <f t="shared" ref="D12:D18" ca="1" si="3">$A$3-C12</f>
        <v>1286</v>
      </c>
      <c r="E12" s="2" t="s">
        <v>436</v>
      </c>
      <c r="F12" s="2" t="s">
        <v>427</v>
      </c>
      <c r="G12" s="24" t="s">
        <v>437</v>
      </c>
      <c r="H12" s="95" t="s">
        <v>438</v>
      </c>
      <c r="I12" s="2" t="s">
        <v>439</v>
      </c>
      <c r="J12" s="96">
        <f t="shared" si="1"/>
        <v>377426.88</v>
      </c>
      <c r="K12" s="97">
        <f t="shared" si="2"/>
        <v>52058.880000000005</v>
      </c>
      <c r="L12" s="97">
        <v>325368</v>
      </c>
      <c r="N12" s="97"/>
      <c r="O12" s="101" t="s">
        <v>440</v>
      </c>
      <c r="P12" s="61">
        <f t="shared" ca="1" si="0"/>
        <v>1560</v>
      </c>
    </row>
    <row r="13" spans="1:17" hidden="1" outlineLevel="1" x14ac:dyDescent="0.2">
      <c r="B13" s="7">
        <v>40816</v>
      </c>
      <c r="C13" s="7"/>
      <c r="D13" s="100">
        <f t="shared" ca="1" si="3"/>
        <v>42627</v>
      </c>
      <c r="E13" s="7">
        <v>41320</v>
      </c>
      <c r="F13" s="2" t="s">
        <v>441</v>
      </c>
      <c r="G13" s="24" t="s">
        <v>442</v>
      </c>
      <c r="H13" s="95" t="s">
        <v>443</v>
      </c>
      <c r="I13" s="2" t="s">
        <v>444</v>
      </c>
      <c r="J13" s="25">
        <f t="shared" si="1"/>
        <v>385351.304</v>
      </c>
      <c r="K13" s="97">
        <f t="shared" si="2"/>
        <v>53151.904000000002</v>
      </c>
      <c r="L13" s="97">
        <v>332199.40000000002</v>
      </c>
      <c r="N13" s="97"/>
      <c r="O13" s="99" t="s">
        <v>445</v>
      </c>
      <c r="P13" s="61">
        <f t="shared" ca="1" si="0"/>
        <v>1784</v>
      </c>
    </row>
    <row r="14" spans="1:17" ht="12" hidden="1" customHeight="1" outlineLevel="1" collapsed="1" x14ac:dyDescent="0.2">
      <c r="A14" s="2" t="s">
        <v>426</v>
      </c>
      <c r="B14" s="7">
        <v>40812</v>
      </c>
      <c r="C14" s="7">
        <v>41341</v>
      </c>
      <c r="D14" s="100">
        <f t="shared" ca="1" si="3"/>
        <v>1286</v>
      </c>
      <c r="F14" s="2" t="s">
        <v>441</v>
      </c>
      <c r="G14" s="24" t="s">
        <v>446</v>
      </c>
      <c r="H14" s="95" t="s">
        <v>447</v>
      </c>
      <c r="I14" s="24" t="s">
        <v>448</v>
      </c>
      <c r="J14" s="96">
        <f t="shared" si="1"/>
        <v>509817.21599999996</v>
      </c>
      <c r="K14" s="97">
        <f t="shared" si="2"/>
        <v>70319.615999999995</v>
      </c>
      <c r="L14" s="97">
        <v>439497.6</v>
      </c>
      <c r="N14" s="97"/>
      <c r="O14" s="101" t="s">
        <v>449</v>
      </c>
      <c r="P14" s="61">
        <f t="shared" ca="1" si="0"/>
        <v>1788</v>
      </c>
    </row>
    <row r="15" spans="1:17" hidden="1" outlineLevel="1" x14ac:dyDescent="0.2">
      <c r="A15" s="2" t="s">
        <v>426</v>
      </c>
      <c r="B15" s="7">
        <v>40808</v>
      </c>
      <c r="C15" s="7"/>
      <c r="D15" s="100">
        <f t="shared" ca="1" si="3"/>
        <v>42627</v>
      </c>
      <c r="E15" s="7">
        <v>41462</v>
      </c>
      <c r="F15" s="2" t="s">
        <v>450</v>
      </c>
      <c r="G15" s="24" t="s">
        <v>451</v>
      </c>
      <c r="H15" s="95" t="s">
        <v>452</v>
      </c>
      <c r="I15" s="2" t="s">
        <v>453</v>
      </c>
      <c r="J15" s="96">
        <f t="shared" si="1"/>
        <v>333735.64240000001</v>
      </c>
      <c r="K15" s="97">
        <f t="shared" si="2"/>
        <v>46032.502400000005</v>
      </c>
      <c r="L15" s="97">
        <v>287703.14</v>
      </c>
      <c r="N15" s="97"/>
      <c r="O15" s="101" t="s">
        <v>454</v>
      </c>
      <c r="P15" s="61">
        <f t="shared" ca="1" si="0"/>
        <v>1792</v>
      </c>
    </row>
    <row r="16" spans="1:17" hidden="1" outlineLevel="1" collapsed="1" x14ac:dyDescent="0.2">
      <c r="A16" s="2" t="s">
        <v>455</v>
      </c>
      <c r="B16" s="7">
        <v>41033</v>
      </c>
      <c r="C16" s="7">
        <v>41381</v>
      </c>
      <c r="D16" s="100">
        <f t="shared" ca="1" si="3"/>
        <v>1246</v>
      </c>
      <c r="E16" s="7">
        <v>41494</v>
      </c>
      <c r="F16" s="2" t="s">
        <v>450</v>
      </c>
      <c r="G16" s="24" t="s">
        <v>456</v>
      </c>
      <c r="H16" s="95" t="s">
        <v>457</v>
      </c>
      <c r="I16" s="2" t="s">
        <v>458</v>
      </c>
      <c r="J16" s="102">
        <f t="shared" si="1"/>
        <v>394123.92</v>
      </c>
      <c r="K16" s="97">
        <f t="shared" si="2"/>
        <v>54361.919999999998</v>
      </c>
      <c r="L16" s="97">
        <v>339762</v>
      </c>
      <c r="N16" s="97"/>
      <c r="O16" s="101" t="s">
        <v>459</v>
      </c>
      <c r="P16" s="61">
        <f t="shared" ca="1" si="0"/>
        <v>1570</v>
      </c>
      <c r="Q16" s="103" t="s">
        <v>459</v>
      </c>
    </row>
    <row r="17" spans="1:17" hidden="1" outlineLevel="1" x14ac:dyDescent="0.2">
      <c r="B17" s="7">
        <v>41086</v>
      </c>
      <c r="C17" s="7"/>
      <c r="D17" s="100">
        <f t="shared" ca="1" si="3"/>
        <v>42627</v>
      </c>
      <c r="E17" s="7">
        <v>41241</v>
      </c>
      <c r="F17" s="2" t="s">
        <v>460</v>
      </c>
      <c r="G17" s="24" t="s">
        <v>461</v>
      </c>
      <c r="H17" s="95" t="s">
        <v>462</v>
      </c>
      <c r="I17" s="2" t="s">
        <v>463</v>
      </c>
      <c r="J17" s="25">
        <f t="shared" si="1"/>
        <v>416066.48</v>
      </c>
      <c r="K17" s="97">
        <f t="shared" si="2"/>
        <v>57388.480000000003</v>
      </c>
      <c r="L17" s="97">
        <v>358678</v>
      </c>
      <c r="N17" s="97"/>
      <c r="O17" s="101" t="s">
        <v>464</v>
      </c>
      <c r="P17" s="61">
        <f t="shared" ca="1" si="0"/>
        <v>1518</v>
      </c>
    </row>
    <row r="18" spans="1:17" hidden="1" outlineLevel="1" collapsed="1" x14ac:dyDescent="0.2">
      <c r="A18" s="2" t="s">
        <v>455</v>
      </c>
      <c r="B18" s="7">
        <v>41086</v>
      </c>
      <c r="C18" s="7">
        <v>41381</v>
      </c>
      <c r="D18" s="100">
        <f t="shared" ca="1" si="3"/>
        <v>1246</v>
      </c>
      <c r="E18" s="7">
        <v>41578</v>
      </c>
      <c r="F18" s="2" t="s">
        <v>465</v>
      </c>
      <c r="G18" s="24" t="s">
        <v>466</v>
      </c>
      <c r="H18" s="95" t="s">
        <v>467</v>
      </c>
      <c r="I18" s="2" t="s">
        <v>468</v>
      </c>
      <c r="J18" s="31">
        <f t="shared" si="1"/>
        <v>484408.35559999995</v>
      </c>
      <c r="K18" s="97">
        <f t="shared" si="2"/>
        <v>66814.945599999992</v>
      </c>
      <c r="L18" s="97">
        <v>417593.41</v>
      </c>
      <c r="N18" s="97"/>
      <c r="O18" s="4" t="s">
        <v>469</v>
      </c>
      <c r="P18" s="61">
        <f t="shared" ca="1" si="0"/>
        <v>1518</v>
      </c>
      <c r="Q18" s="103" t="s">
        <v>470</v>
      </c>
    </row>
    <row r="19" spans="1:17" s="61" customFormat="1" ht="14.25" hidden="1" customHeight="1" outlineLevel="1" collapsed="1" x14ac:dyDescent="0.2">
      <c r="A19" s="61" t="s">
        <v>471</v>
      </c>
      <c r="B19" s="104">
        <v>41444</v>
      </c>
      <c r="D19" s="100">
        <f t="shared" ref="D19:D56" ca="1" si="4">$A$3-B19</f>
        <v>1183</v>
      </c>
      <c r="F19" s="105" t="s">
        <v>472</v>
      </c>
      <c r="G19" s="105" t="s">
        <v>473</v>
      </c>
      <c r="H19" s="106" t="s">
        <v>474</v>
      </c>
      <c r="J19" s="107">
        <v>364368.76</v>
      </c>
      <c r="K19" s="98"/>
      <c r="L19" s="98"/>
      <c r="N19" s="98"/>
      <c r="O19" s="103" t="s">
        <v>475</v>
      </c>
      <c r="P19" s="61">
        <f t="shared" ca="1" si="0"/>
        <v>1165</v>
      </c>
    </row>
    <row r="20" spans="1:17" s="61" customFormat="1" ht="13.5" hidden="1" customHeight="1" outlineLevel="1" x14ac:dyDescent="0.2">
      <c r="A20" s="61" t="s">
        <v>471</v>
      </c>
      <c r="B20" s="104">
        <v>41444</v>
      </c>
      <c r="D20" s="100">
        <f t="shared" ca="1" si="4"/>
        <v>1183</v>
      </c>
      <c r="F20" s="105" t="s">
        <v>476</v>
      </c>
      <c r="G20" s="105" t="s">
        <v>477</v>
      </c>
      <c r="H20" s="106" t="s">
        <v>45</v>
      </c>
      <c r="J20" s="107">
        <f>333350.36-10216.71</f>
        <v>323133.64999999997</v>
      </c>
      <c r="K20" s="98"/>
      <c r="L20" s="98"/>
      <c r="N20" s="98"/>
      <c r="O20" s="103" t="s">
        <v>475</v>
      </c>
      <c r="P20" s="61">
        <f t="shared" ca="1" si="0"/>
        <v>1165</v>
      </c>
    </row>
    <row r="21" spans="1:17" s="61" customFormat="1" ht="13.5" hidden="1" customHeight="1" outlineLevel="1" collapsed="1" x14ac:dyDescent="0.2">
      <c r="A21" s="61" t="s">
        <v>471</v>
      </c>
      <c r="B21" s="104">
        <v>41444</v>
      </c>
      <c r="D21" s="100">
        <f t="shared" ca="1" si="4"/>
        <v>1183</v>
      </c>
      <c r="E21" s="104">
        <v>41530</v>
      </c>
      <c r="F21" s="105" t="s">
        <v>478</v>
      </c>
      <c r="G21" s="105" t="s">
        <v>479</v>
      </c>
      <c r="H21" s="106" t="s">
        <v>480</v>
      </c>
      <c r="I21" s="2" t="s">
        <v>481</v>
      </c>
      <c r="J21" s="107">
        <v>337318.72</v>
      </c>
      <c r="K21" s="98"/>
      <c r="L21" s="98"/>
      <c r="N21" s="98"/>
      <c r="O21" s="103" t="s">
        <v>482</v>
      </c>
      <c r="P21" s="61">
        <f t="shared" ca="1" si="0"/>
        <v>1165</v>
      </c>
      <c r="Q21" s="103" t="s">
        <v>470</v>
      </c>
    </row>
    <row r="22" spans="1:17" s="61" customFormat="1" ht="13.5" hidden="1" customHeight="1" outlineLevel="1" x14ac:dyDescent="0.2">
      <c r="A22" s="61" t="s">
        <v>471</v>
      </c>
      <c r="B22" s="104">
        <v>41444</v>
      </c>
      <c r="D22" s="100">
        <f t="shared" ca="1" si="4"/>
        <v>1183</v>
      </c>
      <c r="F22" s="105" t="s">
        <v>483</v>
      </c>
      <c r="G22" s="105" t="s">
        <v>484</v>
      </c>
      <c r="H22" s="106" t="s">
        <v>485</v>
      </c>
      <c r="I22" s="108" t="s">
        <v>486</v>
      </c>
      <c r="J22" s="107">
        <v>415202.28</v>
      </c>
      <c r="K22" s="98"/>
      <c r="L22" s="98"/>
      <c r="N22" s="98"/>
      <c r="O22" s="103" t="s">
        <v>487</v>
      </c>
      <c r="P22" s="61">
        <f t="shared" ca="1" si="0"/>
        <v>1165</v>
      </c>
    </row>
    <row r="23" spans="1:17" s="61" customFormat="1" hidden="1" outlineLevel="1" x14ac:dyDescent="0.2">
      <c r="A23" s="108" t="s">
        <v>488</v>
      </c>
      <c r="B23" s="104">
        <v>41444</v>
      </c>
      <c r="D23" s="100">
        <f t="shared" ca="1" si="4"/>
        <v>1183</v>
      </c>
      <c r="E23" s="104">
        <v>41514</v>
      </c>
      <c r="F23" s="105" t="s">
        <v>489</v>
      </c>
      <c r="G23" s="105" t="s">
        <v>490</v>
      </c>
      <c r="H23" s="106" t="s">
        <v>491</v>
      </c>
      <c r="I23" s="61" t="s">
        <v>492</v>
      </c>
      <c r="J23" s="109">
        <v>331043.03000000003</v>
      </c>
      <c r="N23" s="98"/>
      <c r="O23" s="103" t="s">
        <v>493</v>
      </c>
      <c r="P23" s="61">
        <f t="shared" ca="1" si="0"/>
        <v>1165</v>
      </c>
    </row>
    <row r="24" spans="1:17" s="61" customFormat="1" hidden="1" outlineLevel="1" collapsed="1" x14ac:dyDescent="0.2">
      <c r="A24" s="61" t="s">
        <v>494</v>
      </c>
      <c r="B24" s="104">
        <v>41417</v>
      </c>
      <c r="D24" s="100">
        <f t="shared" ca="1" si="4"/>
        <v>1210</v>
      </c>
      <c r="E24" s="104">
        <v>41487</v>
      </c>
      <c r="F24" s="105" t="s">
        <v>495</v>
      </c>
      <c r="G24" s="105" t="s">
        <v>496</v>
      </c>
      <c r="H24" s="106" t="s">
        <v>497</v>
      </c>
      <c r="I24" s="108" t="s">
        <v>498</v>
      </c>
      <c r="J24" s="110">
        <v>305676.24</v>
      </c>
      <c r="N24" s="98"/>
      <c r="O24" s="111"/>
      <c r="P24" s="61">
        <f t="shared" ca="1" si="0"/>
        <v>1191</v>
      </c>
      <c r="Q24" s="103" t="s">
        <v>499</v>
      </c>
    </row>
    <row r="25" spans="1:17" s="61" customFormat="1" hidden="1" outlineLevel="1" x14ac:dyDescent="0.2">
      <c r="A25" s="61" t="s">
        <v>494</v>
      </c>
      <c r="B25" s="104">
        <v>41417</v>
      </c>
      <c r="D25" s="100">
        <f t="shared" ca="1" si="4"/>
        <v>1210</v>
      </c>
      <c r="F25" s="105" t="s">
        <v>500</v>
      </c>
      <c r="G25" s="105" t="s">
        <v>501</v>
      </c>
      <c r="H25" s="106" t="s">
        <v>38</v>
      </c>
      <c r="J25" s="110">
        <v>306876.84000000003</v>
      </c>
      <c r="N25" s="98"/>
      <c r="O25" s="111"/>
      <c r="P25" s="61">
        <f t="shared" ca="1" si="0"/>
        <v>1191</v>
      </c>
      <c r="Q25" s="103" t="s">
        <v>499</v>
      </c>
    </row>
    <row r="26" spans="1:17" s="61" customFormat="1" hidden="1" outlineLevel="1" x14ac:dyDescent="0.2">
      <c r="A26" s="61" t="s">
        <v>494</v>
      </c>
      <c r="B26" s="104">
        <v>41417</v>
      </c>
      <c r="D26" s="100">
        <f t="shared" ca="1" si="4"/>
        <v>1210</v>
      </c>
      <c r="F26" s="105" t="s">
        <v>502</v>
      </c>
      <c r="G26" s="105" t="s">
        <v>503</v>
      </c>
      <c r="H26" s="106" t="s">
        <v>504</v>
      </c>
      <c r="J26" s="110">
        <v>333350.36</v>
      </c>
      <c r="K26" s="108"/>
      <c r="N26" s="98"/>
      <c r="O26" s="111"/>
      <c r="P26" s="61">
        <f t="shared" ca="1" si="0"/>
        <v>1191</v>
      </c>
      <c r="Q26" s="103" t="s">
        <v>505</v>
      </c>
    </row>
    <row r="27" spans="1:17" s="61" customFormat="1" hidden="1" outlineLevel="1" x14ac:dyDescent="0.2">
      <c r="A27" s="61" t="s">
        <v>494</v>
      </c>
      <c r="B27" s="104">
        <v>41417</v>
      </c>
      <c r="D27" s="100">
        <f t="shared" ca="1" si="4"/>
        <v>1210</v>
      </c>
      <c r="F27" s="105" t="s">
        <v>502</v>
      </c>
      <c r="G27" s="105" t="s">
        <v>506</v>
      </c>
      <c r="H27" s="106" t="s">
        <v>507</v>
      </c>
      <c r="I27" s="108" t="s">
        <v>508</v>
      </c>
      <c r="J27" s="110">
        <v>333350.36</v>
      </c>
      <c r="N27" s="98"/>
      <c r="O27" s="111" t="s">
        <v>509</v>
      </c>
      <c r="P27" s="61">
        <f t="shared" ca="1" si="0"/>
        <v>1191</v>
      </c>
      <c r="Q27" s="103" t="s">
        <v>505</v>
      </c>
    </row>
    <row r="28" spans="1:17" hidden="1" outlineLevel="1" collapsed="1" x14ac:dyDescent="0.2">
      <c r="A28" s="108" t="s">
        <v>510</v>
      </c>
      <c r="B28" s="104">
        <v>41417</v>
      </c>
      <c r="D28" s="100">
        <f t="shared" ca="1" si="4"/>
        <v>1210</v>
      </c>
      <c r="G28" s="24" t="s">
        <v>511</v>
      </c>
      <c r="H28" s="112" t="s">
        <v>49</v>
      </c>
      <c r="J28" s="113">
        <v>305676.24</v>
      </c>
      <c r="N28" s="97"/>
      <c r="O28" s="103" t="s">
        <v>512</v>
      </c>
      <c r="P28" s="61">
        <f t="shared" ca="1" si="0"/>
        <v>1191</v>
      </c>
    </row>
    <row r="29" spans="1:17" ht="18" hidden="1" customHeight="1" outlineLevel="1" x14ac:dyDescent="0.2">
      <c r="A29" s="108" t="s">
        <v>513</v>
      </c>
      <c r="B29" s="7">
        <v>41473</v>
      </c>
      <c r="D29" s="100">
        <f t="shared" ca="1" si="4"/>
        <v>1154</v>
      </c>
      <c r="E29" s="7">
        <v>41477</v>
      </c>
      <c r="F29" s="105" t="s">
        <v>483</v>
      </c>
      <c r="G29" s="105" t="s">
        <v>514</v>
      </c>
      <c r="H29" s="3" t="s">
        <v>504</v>
      </c>
      <c r="I29" s="2" t="s">
        <v>515</v>
      </c>
      <c r="J29" s="110">
        <v>415205</v>
      </c>
      <c r="N29" s="97"/>
      <c r="O29" s="101" t="s">
        <v>516</v>
      </c>
      <c r="P29" s="61">
        <f t="shared" ca="1" si="0"/>
        <v>1136</v>
      </c>
    </row>
    <row r="30" spans="1:17" ht="13.5" hidden="1" customHeight="1" outlineLevel="1" collapsed="1" x14ac:dyDescent="0.2">
      <c r="B30" s="7">
        <v>41530</v>
      </c>
      <c r="D30" s="100">
        <f t="shared" ca="1" si="4"/>
        <v>1097</v>
      </c>
      <c r="E30" s="7">
        <v>41542</v>
      </c>
      <c r="F30" s="105" t="s">
        <v>517</v>
      </c>
      <c r="G30" s="105" t="s">
        <v>518</v>
      </c>
      <c r="H30" s="3" t="s">
        <v>519</v>
      </c>
      <c r="I30" s="2" t="s">
        <v>520</v>
      </c>
      <c r="J30" s="114">
        <v>415202.28</v>
      </c>
      <c r="O30" s="101" t="s">
        <v>521</v>
      </c>
      <c r="P30" s="108">
        <f t="shared" ca="1" si="0"/>
        <v>1081</v>
      </c>
    </row>
    <row r="31" spans="1:17" ht="12" hidden="1" customHeight="1" outlineLevel="1" x14ac:dyDescent="0.2">
      <c r="B31" s="7">
        <v>41540</v>
      </c>
      <c r="D31" s="100">
        <f t="shared" ca="1" si="4"/>
        <v>1087</v>
      </c>
      <c r="E31" s="7">
        <v>41542</v>
      </c>
      <c r="F31" s="105" t="s">
        <v>522</v>
      </c>
      <c r="G31" s="2" t="s">
        <v>523</v>
      </c>
      <c r="H31" s="3" t="s">
        <v>524</v>
      </c>
      <c r="I31" s="2" t="s">
        <v>525</v>
      </c>
      <c r="J31" s="114">
        <v>337318.72</v>
      </c>
      <c r="O31" s="101" t="s">
        <v>521</v>
      </c>
      <c r="P31" s="108">
        <f t="shared" ca="1" si="0"/>
        <v>1071</v>
      </c>
    </row>
    <row r="32" spans="1:17" ht="14.25" hidden="1" customHeight="1" outlineLevel="1" collapsed="1" x14ac:dyDescent="0.2">
      <c r="B32" s="7">
        <v>41513</v>
      </c>
      <c r="D32" s="100">
        <f t="shared" ca="1" si="4"/>
        <v>1114</v>
      </c>
      <c r="E32" s="7">
        <v>41580</v>
      </c>
      <c r="F32" s="105" t="s">
        <v>526</v>
      </c>
      <c r="G32" s="2" t="s">
        <v>527</v>
      </c>
      <c r="H32" s="3" t="s">
        <v>528</v>
      </c>
      <c r="I32" s="2" t="s">
        <v>529</v>
      </c>
      <c r="J32" s="31">
        <v>333350.36</v>
      </c>
      <c r="P32" s="108">
        <f t="shared" ca="1" si="0"/>
        <v>1097</v>
      </c>
    </row>
    <row r="33" spans="2:16" hidden="1" outlineLevel="1" x14ac:dyDescent="0.2">
      <c r="B33" s="7">
        <v>41546</v>
      </c>
      <c r="D33" s="100">
        <f t="shared" ca="1" si="4"/>
        <v>1081</v>
      </c>
      <c r="E33" s="7">
        <v>41545</v>
      </c>
      <c r="F33" s="105" t="s">
        <v>530</v>
      </c>
      <c r="G33" s="2" t="s">
        <v>531</v>
      </c>
      <c r="H33" s="115" t="s">
        <v>532</v>
      </c>
      <c r="I33" s="2" t="s">
        <v>533</v>
      </c>
      <c r="J33" s="97">
        <v>475086.12</v>
      </c>
      <c r="O33" s="4" t="s">
        <v>534</v>
      </c>
      <c r="P33" s="108">
        <f t="shared" ca="1" si="0"/>
        <v>1065</v>
      </c>
    </row>
    <row r="34" spans="2:16" hidden="1" outlineLevel="1" collapsed="1" x14ac:dyDescent="0.2">
      <c r="B34" s="7">
        <v>41571</v>
      </c>
      <c r="D34" s="100">
        <f t="shared" ca="1" si="4"/>
        <v>1056</v>
      </c>
      <c r="E34" s="7">
        <v>41576</v>
      </c>
      <c r="F34" s="105" t="s">
        <v>535</v>
      </c>
      <c r="G34" s="2" t="s">
        <v>536</v>
      </c>
      <c r="H34" s="112" t="s">
        <v>537</v>
      </c>
      <c r="I34" s="2" t="s">
        <v>538</v>
      </c>
      <c r="J34" s="97">
        <v>333350.36</v>
      </c>
      <c r="K34" s="97">
        <v>55457.120000000003</v>
      </c>
      <c r="L34" s="97">
        <v>346607</v>
      </c>
      <c r="O34" s="103" t="s">
        <v>512</v>
      </c>
      <c r="P34" s="108">
        <f t="shared" ca="1" si="0"/>
        <v>1040</v>
      </c>
    </row>
    <row r="35" spans="2:16" hidden="1" outlineLevel="1" collapsed="1" x14ac:dyDescent="0.2">
      <c r="B35" s="7">
        <v>41578</v>
      </c>
      <c r="D35" s="100">
        <f t="shared" ca="1" si="4"/>
        <v>1049</v>
      </c>
      <c r="E35" s="7">
        <v>41971</v>
      </c>
      <c r="F35" s="2" t="s">
        <v>427</v>
      </c>
      <c r="G35" s="2" t="s">
        <v>539</v>
      </c>
      <c r="H35" s="3" t="s">
        <v>540</v>
      </c>
      <c r="I35" s="2" t="s">
        <v>541</v>
      </c>
      <c r="J35" s="25">
        <f t="shared" ref="J35:J50" si="5">+K35+L35</f>
        <v>415202.28</v>
      </c>
      <c r="K35" s="97">
        <f t="shared" ref="K35:K50" si="6">L35*0.16</f>
        <v>57269.279999999999</v>
      </c>
      <c r="L35" s="116">
        <v>357933</v>
      </c>
      <c r="O35" s="4" t="s">
        <v>542</v>
      </c>
    </row>
    <row r="36" spans="2:16" hidden="1" outlineLevel="1" x14ac:dyDescent="0.2">
      <c r="B36" s="7">
        <v>41578</v>
      </c>
      <c r="D36" s="100">
        <f t="shared" ca="1" si="4"/>
        <v>1049</v>
      </c>
      <c r="F36" s="2" t="s">
        <v>427</v>
      </c>
      <c r="G36" s="2" t="s">
        <v>543</v>
      </c>
      <c r="H36" s="3" t="s">
        <v>544</v>
      </c>
      <c r="J36" s="25">
        <f t="shared" si="5"/>
        <v>415202.28</v>
      </c>
      <c r="K36" s="97">
        <f t="shared" si="6"/>
        <v>57269.279999999999</v>
      </c>
      <c r="L36" s="116">
        <v>357933</v>
      </c>
    </row>
    <row r="37" spans="2:16" hidden="1" outlineLevel="1" x14ac:dyDescent="0.2">
      <c r="B37" s="7">
        <v>41577</v>
      </c>
      <c r="D37" s="100">
        <f t="shared" ca="1" si="4"/>
        <v>1050</v>
      </c>
      <c r="F37" s="2" t="s">
        <v>427</v>
      </c>
      <c r="G37" s="2" t="s">
        <v>545</v>
      </c>
      <c r="H37" s="3" t="s">
        <v>546</v>
      </c>
      <c r="J37" s="25">
        <f t="shared" si="5"/>
        <v>314812.40000000002</v>
      </c>
      <c r="K37" s="97">
        <f t="shared" si="6"/>
        <v>43422.400000000001</v>
      </c>
      <c r="L37" s="116">
        <v>271390</v>
      </c>
    </row>
    <row r="38" spans="2:16" hidden="1" outlineLevel="1" x14ac:dyDescent="0.2">
      <c r="B38" s="7">
        <v>41578</v>
      </c>
      <c r="D38" s="100">
        <f t="shared" ca="1" si="4"/>
        <v>1049</v>
      </c>
      <c r="F38" s="2" t="s">
        <v>427</v>
      </c>
      <c r="G38" s="2" t="s">
        <v>547</v>
      </c>
      <c r="H38" s="3" t="s">
        <v>548</v>
      </c>
      <c r="J38" s="25">
        <f t="shared" si="5"/>
        <v>357557.24</v>
      </c>
      <c r="K38" s="97">
        <f t="shared" si="6"/>
        <v>49318.239999999998</v>
      </c>
      <c r="L38" s="116">
        <v>308239</v>
      </c>
    </row>
    <row r="39" spans="2:16" hidden="1" outlineLevel="1" x14ac:dyDescent="0.2">
      <c r="B39" s="7">
        <v>41578</v>
      </c>
      <c r="D39" s="100">
        <f t="shared" ca="1" si="4"/>
        <v>1049</v>
      </c>
      <c r="E39" s="7">
        <v>41589</v>
      </c>
      <c r="F39" s="2" t="s">
        <v>427</v>
      </c>
      <c r="G39" s="2" t="s">
        <v>549</v>
      </c>
      <c r="H39" s="3" t="s">
        <v>550</v>
      </c>
      <c r="I39" s="2" t="s">
        <v>551</v>
      </c>
      <c r="J39" s="31">
        <f t="shared" si="5"/>
        <v>357557.24</v>
      </c>
      <c r="K39" s="97">
        <f t="shared" si="6"/>
        <v>49318.239999999998</v>
      </c>
      <c r="L39" s="116">
        <v>308239</v>
      </c>
    </row>
    <row r="40" spans="2:16" hidden="1" outlineLevel="1" x14ac:dyDescent="0.2">
      <c r="B40" s="7">
        <v>41578</v>
      </c>
      <c r="D40" s="100">
        <f t="shared" ca="1" si="4"/>
        <v>1049</v>
      </c>
      <c r="F40" s="2" t="s">
        <v>441</v>
      </c>
      <c r="G40" s="2" t="s">
        <v>552</v>
      </c>
      <c r="H40" s="3" t="s">
        <v>29</v>
      </c>
      <c r="J40" s="25">
        <f t="shared" si="5"/>
        <v>286754.32</v>
      </c>
      <c r="K40" s="97">
        <f t="shared" si="6"/>
        <v>39552.32</v>
      </c>
      <c r="L40" s="116">
        <v>247202</v>
      </c>
    </row>
    <row r="41" spans="2:16" hidden="1" outlineLevel="1" x14ac:dyDescent="0.2">
      <c r="B41" s="7">
        <v>41578</v>
      </c>
      <c r="D41" s="100">
        <f t="shared" ca="1" si="4"/>
        <v>1049</v>
      </c>
      <c r="F41" s="2" t="s">
        <v>441</v>
      </c>
      <c r="G41" s="2" t="s">
        <v>553</v>
      </c>
      <c r="H41" s="3" t="s">
        <v>85</v>
      </c>
      <c r="J41" s="25">
        <f t="shared" si="5"/>
        <v>286754.32</v>
      </c>
      <c r="K41" s="97">
        <f t="shared" si="6"/>
        <v>39552.32</v>
      </c>
      <c r="L41" s="116">
        <v>247202</v>
      </c>
    </row>
    <row r="42" spans="2:16" hidden="1" outlineLevel="1" x14ac:dyDescent="0.2">
      <c r="B42" s="7">
        <v>41486</v>
      </c>
      <c r="D42" s="100">
        <f t="shared" ca="1" si="4"/>
        <v>1141</v>
      </c>
      <c r="E42" s="7">
        <v>41607</v>
      </c>
      <c r="F42" s="2" t="s">
        <v>441</v>
      </c>
      <c r="G42" s="2" t="s">
        <v>511</v>
      </c>
      <c r="H42" s="3" t="s">
        <v>49</v>
      </c>
      <c r="I42" s="2" t="s">
        <v>554</v>
      </c>
      <c r="J42" s="25">
        <f t="shared" si="5"/>
        <v>305676.24</v>
      </c>
      <c r="K42" s="97">
        <f t="shared" si="6"/>
        <v>42162.239999999998</v>
      </c>
      <c r="L42" s="116">
        <v>263514</v>
      </c>
    </row>
    <row r="43" spans="2:16" hidden="1" outlineLevel="1" x14ac:dyDescent="0.2">
      <c r="B43" s="7">
        <v>41571</v>
      </c>
      <c r="D43" s="100">
        <f t="shared" ca="1" si="4"/>
        <v>1056</v>
      </c>
      <c r="E43" s="7">
        <v>41607</v>
      </c>
      <c r="F43" s="2" t="s">
        <v>441</v>
      </c>
      <c r="G43" s="2" t="s">
        <v>555</v>
      </c>
      <c r="H43" s="3" t="s">
        <v>556</v>
      </c>
      <c r="I43" s="2" t="s">
        <v>557</v>
      </c>
      <c r="J43" s="96">
        <f t="shared" si="5"/>
        <v>305676.24</v>
      </c>
      <c r="K43" s="97">
        <f t="shared" si="6"/>
        <v>42162.239999999998</v>
      </c>
      <c r="L43" s="116">
        <v>263514</v>
      </c>
      <c r="O43" s="4" t="s">
        <v>558</v>
      </c>
    </row>
    <row r="44" spans="2:16" hidden="1" outlineLevel="1" x14ac:dyDescent="0.2">
      <c r="B44" s="7">
        <v>41425</v>
      </c>
      <c r="D44" s="100">
        <f t="shared" ca="1" si="4"/>
        <v>1202</v>
      </c>
      <c r="F44" s="2" t="s">
        <v>441</v>
      </c>
      <c r="G44" s="2" t="s">
        <v>501</v>
      </c>
      <c r="H44" s="3" t="s">
        <v>38</v>
      </c>
      <c r="J44" s="25">
        <f t="shared" si="5"/>
        <v>306876.84000000003</v>
      </c>
      <c r="K44" s="97">
        <f t="shared" si="6"/>
        <v>42327.840000000004</v>
      </c>
      <c r="L44" s="116">
        <v>264549</v>
      </c>
    </row>
    <row r="45" spans="2:16" hidden="1" outlineLevel="1" x14ac:dyDescent="0.2">
      <c r="B45" s="7">
        <v>41578</v>
      </c>
      <c r="D45" s="100">
        <f t="shared" ca="1" si="4"/>
        <v>1049</v>
      </c>
      <c r="F45" s="2" t="s">
        <v>441</v>
      </c>
      <c r="G45" s="2" t="s">
        <v>559</v>
      </c>
      <c r="H45" s="3" t="s">
        <v>560</v>
      </c>
      <c r="J45" s="25">
        <f t="shared" si="5"/>
        <v>306876.84000000003</v>
      </c>
      <c r="K45" s="97">
        <f t="shared" si="6"/>
        <v>42327.840000000004</v>
      </c>
      <c r="L45" s="116">
        <v>264549</v>
      </c>
    </row>
    <row r="46" spans="2:16" hidden="1" outlineLevel="1" x14ac:dyDescent="0.2">
      <c r="B46" s="7">
        <v>41578</v>
      </c>
      <c r="D46" s="100">
        <f t="shared" ca="1" si="4"/>
        <v>1049</v>
      </c>
      <c r="E46" s="7">
        <v>41599</v>
      </c>
      <c r="F46" s="2" t="s">
        <v>441</v>
      </c>
      <c r="G46" s="2" t="s">
        <v>561</v>
      </c>
      <c r="H46" s="3" t="s">
        <v>562</v>
      </c>
      <c r="J46" s="25">
        <f t="shared" si="5"/>
        <v>306876.84000000003</v>
      </c>
      <c r="K46" s="97">
        <f t="shared" si="6"/>
        <v>42327.840000000004</v>
      </c>
      <c r="L46" s="116">
        <v>264549</v>
      </c>
    </row>
    <row r="47" spans="2:16" hidden="1" outlineLevel="1" x14ac:dyDescent="0.2">
      <c r="B47" s="7">
        <v>41578</v>
      </c>
      <c r="D47" s="100">
        <f t="shared" ca="1" si="4"/>
        <v>1049</v>
      </c>
      <c r="F47" s="2" t="s">
        <v>441</v>
      </c>
      <c r="G47" s="2" t="s">
        <v>563</v>
      </c>
      <c r="H47" s="3" t="s">
        <v>564</v>
      </c>
      <c r="J47" s="25">
        <f t="shared" si="5"/>
        <v>306876.84000000003</v>
      </c>
      <c r="K47" s="97">
        <f t="shared" si="6"/>
        <v>42327.840000000004</v>
      </c>
      <c r="L47" s="116">
        <v>264549</v>
      </c>
    </row>
    <row r="48" spans="2:16" hidden="1" outlineLevel="1" x14ac:dyDescent="0.2">
      <c r="B48" s="7">
        <v>41425</v>
      </c>
      <c r="D48" s="100">
        <f t="shared" ca="1" si="4"/>
        <v>1202</v>
      </c>
      <c r="E48" s="7">
        <v>41612</v>
      </c>
      <c r="F48" s="2" t="s">
        <v>441</v>
      </c>
      <c r="G48" s="2" t="s">
        <v>503</v>
      </c>
      <c r="H48" s="3" t="s">
        <v>504</v>
      </c>
      <c r="I48" s="2" t="s">
        <v>565</v>
      </c>
      <c r="J48" s="96">
        <f t="shared" si="5"/>
        <v>333350.36</v>
      </c>
      <c r="K48" s="97">
        <f t="shared" si="6"/>
        <v>45979.360000000001</v>
      </c>
      <c r="L48" s="116">
        <v>287371</v>
      </c>
    </row>
    <row r="49" spans="1:15" hidden="1" outlineLevel="1" x14ac:dyDescent="0.2">
      <c r="B49" s="7">
        <v>41452</v>
      </c>
      <c r="D49" s="100">
        <f t="shared" ca="1" si="4"/>
        <v>1175</v>
      </c>
      <c r="F49" s="2" t="s">
        <v>441</v>
      </c>
      <c r="G49" s="2" t="s">
        <v>477</v>
      </c>
      <c r="H49" s="3" t="s">
        <v>45</v>
      </c>
      <c r="J49" s="25">
        <f t="shared" si="5"/>
        <v>333350.36</v>
      </c>
      <c r="K49" s="97">
        <f t="shared" si="6"/>
        <v>45979.360000000001</v>
      </c>
      <c r="L49" s="116">
        <v>287371</v>
      </c>
    </row>
    <row r="50" spans="1:15" hidden="1" outlineLevel="1" x14ac:dyDescent="0.2">
      <c r="B50" s="7">
        <v>41452</v>
      </c>
      <c r="D50" s="100">
        <f t="shared" ca="1" si="4"/>
        <v>1175</v>
      </c>
      <c r="F50" s="2" t="s">
        <v>450</v>
      </c>
      <c r="G50" s="2" t="s">
        <v>473</v>
      </c>
      <c r="H50" s="3" t="s">
        <v>474</v>
      </c>
      <c r="J50" s="25">
        <f t="shared" si="5"/>
        <v>364368.76</v>
      </c>
      <c r="K50" s="97">
        <f t="shared" si="6"/>
        <v>50257.760000000002</v>
      </c>
      <c r="L50" s="116">
        <v>314111</v>
      </c>
    </row>
    <row r="51" spans="1:15" hidden="1" outlineLevel="1" x14ac:dyDescent="0.2">
      <c r="B51" s="7">
        <v>41578</v>
      </c>
      <c r="D51" s="100">
        <f t="shared" ca="1" si="4"/>
        <v>1049</v>
      </c>
      <c r="E51" s="7">
        <v>41580</v>
      </c>
      <c r="F51" s="2" t="s">
        <v>427</v>
      </c>
      <c r="G51" s="2" t="s">
        <v>566</v>
      </c>
      <c r="H51" s="3" t="s">
        <v>567</v>
      </c>
      <c r="I51" s="2" t="s">
        <v>568</v>
      </c>
      <c r="J51" s="31">
        <v>357557.24</v>
      </c>
      <c r="O51" s="4" t="s">
        <v>569</v>
      </c>
    </row>
    <row r="52" spans="1:15" hidden="1" outlineLevel="1" collapsed="1" x14ac:dyDescent="0.2">
      <c r="B52" s="7">
        <v>41486</v>
      </c>
      <c r="D52" s="100">
        <f t="shared" ca="1" si="4"/>
        <v>1141</v>
      </c>
      <c r="F52" s="2" t="s">
        <v>570</v>
      </c>
      <c r="G52" s="2" t="s">
        <v>571</v>
      </c>
      <c r="H52" s="3" t="s">
        <v>89</v>
      </c>
      <c r="J52" s="97">
        <v>364368.76</v>
      </c>
    </row>
    <row r="53" spans="1:15" hidden="1" outlineLevel="1" x14ac:dyDescent="0.2">
      <c r="A53" s="61" t="s">
        <v>572</v>
      </c>
      <c r="B53" s="7">
        <v>41639</v>
      </c>
      <c r="D53" s="100">
        <f t="shared" ca="1" si="4"/>
        <v>988</v>
      </c>
      <c r="E53" s="7">
        <v>41668</v>
      </c>
      <c r="F53" s="2" t="s">
        <v>573</v>
      </c>
      <c r="G53" s="117" t="s">
        <v>574</v>
      </c>
      <c r="H53" s="3" t="s">
        <v>575</v>
      </c>
      <c r="J53" s="118">
        <v>357556.66</v>
      </c>
      <c r="O53" s="4" t="s">
        <v>576</v>
      </c>
    </row>
    <row r="54" spans="1:15" hidden="1" outlineLevel="1" x14ac:dyDescent="0.2">
      <c r="B54" s="7">
        <v>41639</v>
      </c>
      <c r="D54" s="100">
        <f t="shared" ca="1" si="4"/>
        <v>988</v>
      </c>
      <c r="E54" s="7">
        <v>41669</v>
      </c>
      <c r="F54" s="2" t="s">
        <v>573</v>
      </c>
      <c r="G54" s="5" t="s">
        <v>577</v>
      </c>
      <c r="H54" s="3" t="s">
        <v>578</v>
      </c>
      <c r="J54" s="97">
        <v>0</v>
      </c>
    </row>
    <row r="55" spans="1:15" hidden="1" outlineLevel="1" collapsed="1" x14ac:dyDescent="0.2">
      <c r="A55" s="61" t="s">
        <v>579</v>
      </c>
      <c r="B55" s="7">
        <v>41639</v>
      </c>
      <c r="D55" s="100">
        <f t="shared" ca="1" si="4"/>
        <v>988</v>
      </c>
      <c r="E55" s="7">
        <v>41670</v>
      </c>
      <c r="F55" s="117" t="s">
        <v>580</v>
      </c>
      <c r="G55" s="117" t="s">
        <v>581</v>
      </c>
      <c r="H55" s="3" t="s">
        <v>63</v>
      </c>
      <c r="J55" s="119">
        <v>337318.14</v>
      </c>
    </row>
    <row r="56" spans="1:15" hidden="1" outlineLevel="1" x14ac:dyDescent="0.2">
      <c r="B56" s="7">
        <v>41670</v>
      </c>
      <c r="D56" s="100">
        <f t="shared" ca="1" si="4"/>
        <v>957</v>
      </c>
      <c r="E56" s="7">
        <v>41674</v>
      </c>
      <c r="G56" s="5" t="s">
        <v>582</v>
      </c>
      <c r="H56" s="3" t="s">
        <v>583</v>
      </c>
      <c r="J56" s="97">
        <v>0</v>
      </c>
      <c r="O56" s="4" t="s">
        <v>584</v>
      </c>
    </row>
    <row r="57" spans="1:15" hidden="1" outlineLevel="1" collapsed="1" x14ac:dyDescent="0.2">
      <c r="E57" s="7">
        <v>41995</v>
      </c>
      <c r="F57" s="24" t="s">
        <v>573</v>
      </c>
      <c r="G57" s="37" t="s">
        <v>585</v>
      </c>
      <c r="H57" s="95" t="s">
        <v>586</v>
      </c>
      <c r="J57" s="25">
        <v>0</v>
      </c>
    </row>
    <row r="58" spans="1:15" hidden="1" outlineLevel="1" x14ac:dyDescent="0.2">
      <c r="E58" s="7">
        <v>41994</v>
      </c>
      <c r="F58" s="24" t="s">
        <v>587</v>
      </c>
      <c r="G58" s="37" t="s">
        <v>588</v>
      </c>
      <c r="H58" s="95" t="s">
        <v>589</v>
      </c>
      <c r="J58" s="25">
        <v>0</v>
      </c>
    </row>
    <row r="59" spans="1:15" hidden="1" outlineLevel="1" collapsed="1" x14ac:dyDescent="0.2">
      <c r="A59" s="61" t="s">
        <v>590</v>
      </c>
      <c r="E59" s="7">
        <v>41619</v>
      </c>
      <c r="F59" s="108" t="s">
        <v>591</v>
      </c>
      <c r="G59" s="108" t="s">
        <v>545</v>
      </c>
      <c r="H59" s="95" t="s">
        <v>546</v>
      </c>
      <c r="I59" s="108" t="s">
        <v>592</v>
      </c>
      <c r="J59" s="69">
        <v>314812</v>
      </c>
      <c r="O59" s="4" t="s">
        <v>593</v>
      </c>
    </row>
    <row r="60" spans="1:15" hidden="1" outlineLevel="1" x14ac:dyDescent="0.2">
      <c r="A60" s="61" t="s">
        <v>572</v>
      </c>
      <c r="E60" s="7">
        <v>41670</v>
      </c>
      <c r="F60" s="120" t="s">
        <v>594</v>
      </c>
      <c r="G60" s="120" t="s">
        <v>574</v>
      </c>
      <c r="H60" s="95" t="s">
        <v>575</v>
      </c>
      <c r="J60" s="121">
        <v>357556.66</v>
      </c>
      <c r="O60" s="4" t="s">
        <v>576</v>
      </c>
    </row>
    <row r="61" spans="1:15" hidden="1" outlineLevel="1" x14ac:dyDescent="0.2">
      <c r="E61" s="7">
        <v>41669</v>
      </c>
      <c r="F61" s="120" t="s">
        <v>594</v>
      </c>
      <c r="G61" s="37" t="s">
        <v>577</v>
      </c>
      <c r="H61" s="95" t="s">
        <v>578</v>
      </c>
      <c r="J61" s="25">
        <v>0</v>
      </c>
    </row>
    <row r="62" spans="1:15" hidden="1" outlineLevel="1" collapsed="1" x14ac:dyDescent="0.2">
      <c r="A62" s="61" t="s">
        <v>579</v>
      </c>
      <c r="E62" s="7">
        <v>41670</v>
      </c>
      <c r="F62" s="120" t="s">
        <v>580</v>
      </c>
      <c r="G62" s="120" t="s">
        <v>581</v>
      </c>
      <c r="H62" s="106" t="s">
        <v>63</v>
      </c>
      <c r="I62" s="108" t="s">
        <v>595</v>
      </c>
      <c r="J62" s="121">
        <v>337318.14</v>
      </c>
      <c r="O62" s="4" t="s">
        <v>593</v>
      </c>
    </row>
    <row r="63" spans="1:15" hidden="1" outlineLevel="1" x14ac:dyDescent="0.2">
      <c r="E63" s="7">
        <v>41643</v>
      </c>
      <c r="F63" s="120" t="s">
        <v>596</v>
      </c>
      <c r="G63" s="37" t="s">
        <v>582</v>
      </c>
      <c r="H63" s="95" t="s">
        <v>597</v>
      </c>
      <c r="I63" s="2" t="s">
        <v>598</v>
      </c>
      <c r="J63" s="25">
        <v>305677.40000000002</v>
      </c>
      <c r="O63" s="4" t="s">
        <v>599</v>
      </c>
    </row>
    <row r="64" spans="1:15" hidden="1" outlineLevel="1" collapsed="1" x14ac:dyDescent="0.2">
      <c r="F64" s="120" t="s">
        <v>600</v>
      </c>
      <c r="G64" s="120" t="s">
        <v>496</v>
      </c>
      <c r="H64" s="95" t="s">
        <v>497</v>
      </c>
      <c r="I64" s="24"/>
      <c r="J64" s="121">
        <v>305676.24</v>
      </c>
      <c r="M64" s="2" t="s">
        <v>601</v>
      </c>
      <c r="O64" s="4" t="s">
        <v>602</v>
      </c>
    </row>
    <row r="65" spans="6:16" hidden="1" outlineLevel="1" x14ac:dyDescent="0.2">
      <c r="F65" s="120" t="s">
        <v>603</v>
      </c>
      <c r="G65" s="120" t="s">
        <v>456</v>
      </c>
      <c r="H65" s="95" t="s">
        <v>457</v>
      </c>
      <c r="I65" s="24"/>
      <c r="J65" s="69">
        <v>394123.92</v>
      </c>
      <c r="O65" s="4" t="s">
        <v>602</v>
      </c>
    </row>
    <row r="66" spans="6:16" hidden="1" outlineLevel="1" x14ac:dyDescent="0.2">
      <c r="F66" s="117" t="s">
        <v>604</v>
      </c>
      <c r="G66" s="117" t="s">
        <v>605</v>
      </c>
      <c r="H66" s="95" t="s">
        <v>606</v>
      </c>
      <c r="I66" s="24"/>
      <c r="J66" s="121">
        <v>415201.7</v>
      </c>
      <c r="K66" s="24"/>
      <c r="L66" s="24"/>
      <c r="M66" s="24" t="s">
        <v>607</v>
      </c>
      <c r="O66" s="4" t="s">
        <v>608</v>
      </c>
    </row>
    <row r="67" spans="6:16" hidden="1" outlineLevel="1" x14ac:dyDescent="0.2">
      <c r="F67" s="117" t="s">
        <v>604</v>
      </c>
      <c r="G67" s="117" t="s">
        <v>609</v>
      </c>
      <c r="H67" s="95" t="s">
        <v>610</v>
      </c>
      <c r="I67" s="24" t="s">
        <v>611</v>
      </c>
      <c r="J67" s="121">
        <v>415201.7</v>
      </c>
      <c r="K67" s="24"/>
      <c r="L67" s="24"/>
      <c r="M67" s="24" t="s">
        <v>612</v>
      </c>
      <c r="O67" s="4" t="s">
        <v>613</v>
      </c>
    </row>
    <row r="68" spans="6:16" hidden="1" outlineLevel="1" x14ac:dyDescent="0.2">
      <c r="F68" s="117" t="s">
        <v>594</v>
      </c>
      <c r="G68" s="117" t="s">
        <v>574</v>
      </c>
      <c r="H68" s="95" t="s">
        <v>575</v>
      </c>
      <c r="I68" s="24"/>
      <c r="J68" s="121">
        <v>357556.66</v>
      </c>
      <c r="K68" s="24"/>
      <c r="L68" s="24"/>
      <c r="M68" s="24" t="s">
        <v>614</v>
      </c>
      <c r="O68" s="4" t="s">
        <v>615</v>
      </c>
    </row>
    <row r="69" spans="6:16" hidden="1" outlineLevel="1" x14ac:dyDescent="0.2">
      <c r="F69" s="61" t="s">
        <v>604</v>
      </c>
      <c r="G69" s="61" t="s">
        <v>616</v>
      </c>
      <c r="H69" s="95" t="s">
        <v>583</v>
      </c>
      <c r="I69" s="108" t="s">
        <v>611</v>
      </c>
      <c r="J69" s="69">
        <v>415201.7</v>
      </c>
      <c r="K69" s="24"/>
      <c r="L69" s="24"/>
      <c r="M69" s="24" t="s">
        <v>617</v>
      </c>
      <c r="O69" s="4" t="s">
        <v>608</v>
      </c>
    </row>
    <row r="70" spans="6:16" hidden="1" outlineLevel="1" x14ac:dyDescent="0.2">
      <c r="F70" s="120" t="s">
        <v>618</v>
      </c>
      <c r="G70" s="21" t="s">
        <v>619</v>
      </c>
      <c r="H70" s="95" t="s">
        <v>620</v>
      </c>
      <c r="I70" s="24" t="s">
        <v>621</v>
      </c>
      <c r="J70" s="25">
        <v>305676.24</v>
      </c>
      <c r="K70" s="24"/>
      <c r="L70" s="24"/>
      <c r="M70" s="24" t="s">
        <v>622</v>
      </c>
      <c r="O70" s="4" t="s">
        <v>623</v>
      </c>
    </row>
    <row r="71" spans="6:16" hidden="1" outlineLevel="1" x14ac:dyDescent="0.2">
      <c r="F71" s="61" t="s">
        <v>500</v>
      </c>
      <c r="G71" s="122" t="s">
        <v>559</v>
      </c>
      <c r="H71" s="8" t="s">
        <v>560</v>
      </c>
      <c r="I71" s="108" t="s">
        <v>624</v>
      </c>
      <c r="J71" s="69">
        <v>306877</v>
      </c>
      <c r="K71" s="24"/>
      <c r="L71" s="24"/>
      <c r="M71" s="24" t="s">
        <v>625</v>
      </c>
      <c r="O71" s="4" t="s">
        <v>626</v>
      </c>
      <c r="P71" s="2" t="s">
        <v>627</v>
      </c>
    </row>
    <row r="72" spans="6:16" hidden="1" outlineLevel="1" x14ac:dyDescent="0.2">
      <c r="F72" s="61" t="s">
        <v>628</v>
      </c>
      <c r="G72" s="61" t="s">
        <v>511</v>
      </c>
      <c r="H72" s="8" t="s">
        <v>49</v>
      </c>
      <c r="I72" s="108" t="s">
        <v>629</v>
      </c>
      <c r="J72" s="69">
        <v>305676.24</v>
      </c>
      <c r="K72" s="24"/>
      <c r="L72" s="24"/>
      <c r="M72" s="24" t="s">
        <v>630</v>
      </c>
      <c r="O72" s="4" t="s">
        <v>631</v>
      </c>
      <c r="P72" s="2" t="s">
        <v>627</v>
      </c>
    </row>
    <row r="73" spans="6:16" hidden="1" outlineLevel="1" x14ac:dyDescent="0.2">
      <c r="F73" s="61" t="s">
        <v>632</v>
      </c>
      <c r="G73" s="61" t="s">
        <v>571</v>
      </c>
      <c r="H73" s="8" t="s">
        <v>89</v>
      </c>
      <c r="I73" s="108" t="s">
        <v>629</v>
      </c>
      <c r="J73" s="69">
        <v>364368.76</v>
      </c>
      <c r="K73" s="24"/>
      <c r="L73" s="24"/>
      <c r="M73" s="24" t="s">
        <v>633</v>
      </c>
      <c r="O73" s="4" t="s">
        <v>631</v>
      </c>
      <c r="P73" s="2" t="s">
        <v>627</v>
      </c>
    </row>
    <row r="74" spans="6:16" hidden="1" outlineLevel="1" x14ac:dyDescent="0.2">
      <c r="F74" s="117" t="s">
        <v>500</v>
      </c>
      <c r="G74" s="123" t="s">
        <v>501</v>
      </c>
      <c r="H74" s="8" t="s">
        <v>38</v>
      </c>
      <c r="I74" s="24" t="s">
        <v>629</v>
      </c>
      <c r="J74" s="121">
        <v>306876.84000000003</v>
      </c>
      <c r="K74" s="24"/>
      <c r="L74" s="24"/>
      <c r="M74" s="24" t="s">
        <v>634</v>
      </c>
      <c r="O74" s="4" t="s">
        <v>635</v>
      </c>
      <c r="P74" s="2" t="s">
        <v>627</v>
      </c>
    </row>
    <row r="75" spans="6:16" hidden="1" outlineLevel="1" x14ac:dyDescent="0.2">
      <c r="F75" s="61" t="s">
        <v>636</v>
      </c>
      <c r="G75" s="122" t="s">
        <v>553</v>
      </c>
      <c r="H75" s="8" t="s">
        <v>85</v>
      </c>
      <c r="I75" s="108" t="s">
        <v>629</v>
      </c>
      <c r="J75" s="69">
        <v>286754</v>
      </c>
      <c r="K75" s="24"/>
      <c r="L75" s="24"/>
      <c r="M75" s="24" t="s">
        <v>637</v>
      </c>
      <c r="O75" s="4" t="s">
        <v>623</v>
      </c>
      <c r="P75" s="2" t="s">
        <v>627</v>
      </c>
    </row>
    <row r="76" spans="6:16" hidden="1" outlineLevel="1" x14ac:dyDescent="0.2">
      <c r="F76" s="61" t="s">
        <v>636</v>
      </c>
      <c r="G76" s="122" t="s">
        <v>552</v>
      </c>
      <c r="H76" s="8" t="s">
        <v>29</v>
      </c>
      <c r="I76" s="108" t="s">
        <v>629</v>
      </c>
      <c r="J76" s="69">
        <v>286754</v>
      </c>
      <c r="K76" s="24"/>
      <c r="L76" s="24"/>
      <c r="M76" s="24" t="s">
        <v>638</v>
      </c>
      <c r="O76" s="4" t="s">
        <v>623</v>
      </c>
      <c r="P76" s="2" t="s">
        <v>627</v>
      </c>
    </row>
    <row r="77" spans="6:16" hidden="1" outlineLevel="1" x14ac:dyDescent="0.2">
      <c r="F77" s="61" t="s">
        <v>500</v>
      </c>
      <c r="G77" s="122" t="s">
        <v>563</v>
      </c>
      <c r="H77" s="8" t="s">
        <v>564</v>
      </c>
      <c r="I77" s="24"/>
      <c r="J77" s="69">
        <v>306877</v>
      </c>
      <c r="K77" s="24"/>
      <c r="L77" s="24"/>
      <c r="M77" s="24" t="s">
        <v>639</v>
      </c>
      <c r="O77" s="4" t="s">
        <v>635</v>
      </c>
      <c r="P77" s="2" t="s">
        <v>627</v>
      </c>
    </row>
    <row r="78" spans="6:16" hidden="1" outlineLevel="1" x14ac:dyDescent="0.2">
      <c r="F78" s="61" t="s">
        <v>632</v>
      </c>
      <c r="G78" s="122" t="s">
        <v>640</v>
      </c>
      <c r="H78" s="8" t="s">
        <v>474</v>
      </c>
      <c r="I78" s="24"/>
      <c r="J78" s="69">
        <v>364368.76</v>
      </c>
      <c r="K78" s="24"/>
      <c r="L78" s="24"/>
      <c r="M78" s="24" t="s">
        <v>641</v>
      </c>
      <c r="O78" s="4" t="s">
        <v>635</v>
      </c>
      <c r="P78" s="2" t="s">
        <v>627</v>
      </c>
    </row>
    <row r="79" spans="6:16" hidden="1" outlineLevel="1" x14ac:dyDescent="0.2">
      <c r="F79" s="2" t="s">
        <v>642</v>
      </c>
      <c r="G79" s="124" t="s">
        <v>643</v>
      </c>
      <c r="H79" s="8" t="s">
        <v>644</v>
      </c>
      <c r="J79" s="97">
        <v>281478.32</v>
      </c>
      <c r="M79" s="2" t="s">
        <v>645</v>
      </c>
      <c r="O79" s="4" t="s">
        <v>631</v>
      </c>
      <c r="P79" s="2" t="s">
        <v>627</v>
      </c>
    </row>
    <row r="80" spans="6:16" collapsed="1" x14ac:dyDescent="0.2">
      <c r="F80" s="108" t="s">
        <v>646</v>
      </c>
      <c r="G80" s="125" t="s">
        <v>647</v>
      </c>
      <c r="H80" s="95" t="s">
        <v>648</v>
      </c>
      <c r="I80" s="108" t="s">
        <v>621</v>
      </c>
      <c r="J80" s="69">
        <v>475086</v>
      </c>
    </row>
    <row r="81" spans="1:18" x14ac:dyDescent="0.2">
      <c r="F81" s="108" t="s">
        <v>500</v>
      </c>
      <c r="G81" s="108" t="s">
        <v>561</v>
      </c>
      <c r="H81" s="95" t="s">
        <v>562</v>
      </c>
      <c r="I81" s="108" t="s">
        <v>621</v>
      </c>
      <c r="J81" s="69">
        <v>306877</v>
      </c>
    </row>
    <row r="82" spans="1:18" x14ac:dyDescent="0.2">
      <c r="F82" s="108" t="s">
        <v>649</v>
      </c>
      <c r="G82" s="108" t="s">
        <v>650</v>
      </c>
      <c r="H82" s="95" t="s">
        <v>586</v>
      </c>
      <c r="I82" s="108" t="s">
        <v>621</v>
      </c>
      <c r="J82" s="126">
        <v>333349.77</v>
      </c>
    </row>
    <row r="83" spans="1:18" x14ac:dyDescent="0.2">
      <c r="A83" s="61"/>
      <c r="F83" s="120" t="s">
        <v>618</v>
      </c>
      <c r="G83" s="2" t="s">
        <v>651</v>
      </c>
      <c r="H83" s="95" t="s">
        <v>132</v>
      </c>
      <c r="I83" s="108" t="s">
        <v>652</v>
      </c>
      <c r="J83" s="31">
        <v>314811.82</v>
      </c>
      <c r="M83" s="24" t="s">
        <v>653</v>
      </c>
      <c r="R83" s="116"/>
    </row>
    <row r="84" spans="1:18" x14ac:dyDescent="0.2">
      <c r="A84" s="61"/>
      <c r="G84" s="2" t="s">
        <v>654</v>
      </c>
      <c r="H84" s="3" t="s">
        <v>655</v>
      </c>
      <c r="I84" s="108" t="s">
        <v>656</v>
      </c>
      <c r="J84" s="116">
        <v>357557.24</v>
      </c>
      <c r="O84" s="4" t="s">
        <v>657</v>
      </c>
    </row>
    <row r="85" spans="1:18" x14ac:dyDescent="0.2">
      <c r="A85" s="61"/>
      <c r="F85" s="127"/>
      <c r="G85" s="128"/>
      <c r="H85" s="129"/>
      <c r="I85" s="127"/>
      <c r="J85" s="130"/>
      <c r="M85" s="127"/>
    </row>
    <row r="86" spans="1:18" x14ac:dyDescent="0.2">
      <c r="A86" s="61"/>
      <c r="F86" s="5"/>
    </row>
    <row r="87" spans="1:18" x14ac:dyDescent="0.2">
      <c r="A87" s="61"/>
    </row>
    <row r="88" spans="1:18" x14ac:dyDescent="0.2">
      <c r="A88" s="61"/>
    </row>
    <row r="89" spans="1:18" x14ac:dyDescent="0.2">
      <c r="A89" s="61"/>
    </row>
    <row r="90" spans="1:18" x14ac:dyDescent="0.2">
      <c r="A90" s="61"/>
    </row>
    <row r="96" spans="1:18" x14ac:dyDescent="0.2">
      <c r="G96" s="117"/>
    </row>
    <row r="97" spans="7:8" x14ac:dyDescent="0.2">
      <c r="G97" s="21"/>
      <c r="H97" s="5"/>
    </row>
    <row r="98" spans="7:8" x14ac:dyDescent="0.2">
      <c r="G98" s="21"/>
    </row>
  </sheetData>
  <autoFilter ref="A9:Q60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tabSelected="1" topLeftCell="C1" workbookViewId="0">
      <pane ySplit="17" topLeftCell="A116" activePane="bottomLeft" state="frozen"/>
      <selection pane="bottomLeft" activeCell="H125" sqref="H125"/>
    </sheetView>
  </sheetViews>
  <sheetFormatPr baseColWidth="10" defaultRowHeight="12.75" outlineLevelRow="1" x14ac:dyDescent="0.2"/>
  <cols>
    <col min="1" max="2" width="11.42578125" style="5"/>
    <col min="3" max="3" width="11.5703125" style="5" bestFit="1" customWidth="1"/>
    <col min="4" max="4" width="31.140625" style="5" bestFit="1" customWidth="1"/>
    <col min="5" max="5" width="27.85546875" style="5" bestFit="1" customWidth="1"/>
    <col min="6" max="6" width="21.85546875" style="5" bestFit="1" customWidth="1"/>
    <col min="7" max="7" width="38.42578125" style="5" bestFit="1" customWidth="1"/>
    <col min="8" max="8" width="11.5703125" style="5" bestFit="1" customWidth="1"/>
    <col min="9" max="9" width="11.7109375" style="5" bestFit="1" customWidth="1"/>
    <col min="10" max="10" width="14.42578125" style="5" customWidth="1"/>
    <col min="11" max="11" width="27.7109375" style="5" customWidth="1"/>
    <col min="12" max="258" width="11.42578125" style="5"/>
    <col min="259" max="259" width="11.5703125" style="5" bestFit="1" customWidth="1"/>
    <col min="260" max="260" width="31.140625" style="5" bestFit="1" customWidth="1"/>
    <col min="261" max="261" width="27.85546875" style="5" bestFit="1" customWidth="1"/>
    <col min="262" max="262" width="21.85546875" style="5" bestFit="1" customWidth="1"/>
    <col min="263" max="263" width="38.42578125" style="5" bestFit="1" customWidth="1"/>
    <col min="264" max="264" width="11.5703125" style="5" bestFit="1" customWidth="1"/>
    <col min="265" max="265" width="11.7109375" style="5" bestFit="1" customWidth="1"/>
    <col min="266" max="266" width="14.42578125" style="5" customWidth="1"/>
    <col min="267" max="267" width="27.7109375" style="5" customWidth="1"/>
    <col min="268" max="514" width="11.42578125" style="5"/>
    <col min="515" max="515" width="11.5703125" style="5" bestFit="1" customWidth="1"/>
    <col min="516" max="516" width="31.140625" style="5" bestFit="1" customWidth="1"/>
    <col min="517" max="517" width="27.85546875" style="5" bestFit="1" customWidth="1"/>
    <col min="518" max="518" width="21.85546875" style="5" bestFit="1" customWidth="1"/>
    <col min="519" max="519" width="38.42578125" style="5" bestFit="1" customWidth="1"/>
    <col min="520" max="520" width="11.5703125" style="5" bestFit="1" customWidth="1"/>
    <col min="521" max="521" width="11.7109375" style="5" bestFit="1" customWidth="1"/>
    <col min="522" max="522" width="14.42578125" style="5" customWidth="1"/>
    <col min="523" max="523" width="27.7109375" style="5" customWidth="1"/>
    <col min="524" max="770" width="11.42578125" style="5"/>
    <col min="771" max="771" width="11.5703125" style="5" bestFit="1" customWidth="1"/>
    <col min="772" max="772" width="31.140625" style="5" bestFit="1" customWidth="1"/>
    <col min="773" max="773" width="27.85546875" style="5" bestFit="1" customWidth="1"/>
    <col min="774" max="774" width="21.85546875" style="5" bestFit="1" customWidth="1"/>
    <col min="775" max="775" width="38.42578125" style="5" bestFit="1" customWidth="1"/>
    <col min="776" max="776" width="11.5703125" style="5" bestFit="1" customWidth="1"/>
    <col min="777" max="777" width="11.7109375" style="5" bestFit="1" customWidth="1"/>
    <col min="778" max="778" width="14.42578125" style="5" customWidth="1"/>
    <col min="779" max="779" width="27.7109375" style="5" customWidth="1"/>
    <col min="780" max="1026" width="11.42578125" style="5"/>
    <col min="1027" max="1027" width="11.5703125" style="5" bestFit="1" customWidth="1"/>
    <col min="1028" max="1028" width="31.140625" style="5" bestFit="1" customWidth="1"/>
    <col min="1029" max="1029" width="27.85546875" style="5" bestFit="1" customWidth="1"/>
    <col min="1030" max="1030" width="21.85546875" style="5" bestFit="1" customWidth="1"/>
    <col min="1031" max="1031" width="38.42578125" style="5" bestFit="1" customWidth="1"/>
    <col min="1032" max="1032" width="11.5703125" style="5" bestFit="1" customWidth="1"/>
    <col min="1033" max="1033" width="11.7109375" style="5" bestFit="1" customWidth="1"/>
    <col min="1034" max="1034" width="14.42578125" style="5" customWidth="1"/>
    <col min="1035" max="1035" width="27.7109375" style="5" customWidth="1"/>
    <col min="1036" max="1282" width="11.42578125" style="5"/>
    <col min="1283" max="1283" width="11.5703125" style="5" bestFit="1" customWidth="1"/>
    <col min="1284" max="1284" width="31.140625" style="5" bestFit="1" customWidth="1"/>
    <col min="1285" max="1285" width="27.85546875" style="5" bestFit="1" customWidth="1"/>
    <col min="1286" max="1286" width="21.85546875" style="5" bestFit="1" customWidth="1"/>
    <col min="1287" max="1287" width="38.42578125" style="5" bestFit="1" customWidth="1"/>
    <col min="1288" max="1288" width="11.5703125" style="5" bestFit="1" customWidth="1"/>
    <col min="1289" max="1289" width="11.7109375" style="5" bestFit="1" customWidth="1"/>
    <col min="1290" max="1290" width="14.42578125" style="5" customWidth="1"/>
    <col min="1291" max="1291" width="27.7109375" style="5" customWidth="1"/>
    <col min="1292" max="1538" width="11.42578125" style="5"/>
    <col min="1539" max="1539" width="11.5703125" style="5" bestFit="1" customWidth="1"/>
    <col min="1540" max="1540" width="31.140625" style="5" bestFit="1" customWidth="1"/>
    <col min="1541" max="1541" width="27.85546875" style="5" bestFit="1" customWidth="1"/>
    <col min="1542" max="1542" width="21.85546875" style="5" bestFit="1" customWidth="1"/>
    <col min="1543" max="1543" width="38.42578125" style="5" bestFit="1" customWidth="1"/>
    <col min="1544" max="1544" width="11.5703125" style="5" bestFit="1" customWidth="1"/>
    <col min="1545" max="1545" width="11.7109375" style="5" bestFit="1" customWidth="1"/>
    <col min="1546" max="1546" width="14.42578125" style="5" customWidth="1"/>
    <col min="1547" max="1547" width="27.7109375" style="5" customWidth="1"/>
    <col min="1548" max="1794" width="11.42578125" style="5"/>
    <col min="1795" max="1795" width="11.5703125" style="5" bestFit="1" customWidth="1"/>
    <col min="1796" max="1796" width="31.140625" style="5" bestFit="1" customWidth="1"/>
    <col min="1797" max="1797" width="27.85546875" style="5" bestFit="1" customWidth="1"/>
    <col min="1798" max="1798" width="21.85546875" style="5" bestFit="1" customWidth="1"/>
    <col min="1799" max="1799" width="38.42578125" style="5" bestFit="1" customWidth="1"/>
    <col min="1800" max="1800" width="11.5703125" style="5" bestFit="1" customWidth="1"/>
    <col min="1801" max="1801" width="11.7109375" style="5" bestFit="1" customWidth="1"/>
    <col min="1802" max="1802" width="14.42578125" style="5" customWidth="1"/>
    <col min="1803" max="1803" width="27.7109375" style="5" customWidth="1"/>
    <col min="1804" max="2050" width="11.42578125" style="5"/>
    <col min="2051" max="2051" width="11.5703125" style="5" bestFit="1" customWidth="1"/>
    <col min="2052" max="2052" width="31.140625" style="5" bestFit="1" customWidth="1"/>
    <col min="2053" max="2053" width="27.85546875" style="5" bestFit="1" customWidth="1"/>
    <col min="2054" max="2054" width="21.85546875" style="5" bestFit="1" customWidth="1"/>
    <col min="2055" max="2055" width="38.42578125" style="5" bestFit="1" customWidth="1"/>
    <col min="2056" max="2056" width="11.5703125" style="5" bestFit="1" customWidth="1"/>
    <col min="2057" max="2057" width="11.7109375" style="5" bestFit="1" customWidth="1"/>
    <col min="2058" max="2058" width="14.42578125" style="5" customWidth="1"/>
    <col min="2059" max="2059" width="27.7109375" style="5" customWidth="1"/>
    <col min="2060" max="2306" width="11.42578125" style="5"/>
    <col min="2307" max="2307" width="11.5703125" style="5" bestFit="1" customWidth="1"/>
    <col min="2308" max="2308" width="31.140625" style="5" bestFit="1" customWidth="1"/>
    <col min="2309" max="2309" width="27.85546875" style="5" bestFit="1" customWidth="1"/>
    <col min="2310" max="2310" width="21.85546875" style="5" bestFit="1" customWidth="1"/>
    <col min="2311" max="2311" width="38.42578125" style="5" bestFit="1" customWidth="1"/>
    <col min="2312" max="2312" width="11.5703125" style="5" bestFit="1" customWidth="1"/>
    <col min="2313" max="2313" width="11.7109375" style="5" bestFit="1" customWidth="1"/>
    <col min="2314" max="2314" width="14.42578125" style="5" customWidth="1"/>
    <col min="2315" max="2315" width="27.7109375" style="5" customWidth="1"/>
    <col min="2316" max="2562" width="11.42578125" style="5"/>
    <col min="2563" max="2563" width="11.5703125" style="5" bestFit="1" customWidth="1"/>
    <col min="2564" max="2564" width="31.140625" style="5" bestFit="1" customWidth="1"/>
    <col min="2565" max="2565" width="27.85546875" style="5" bestFit="1" customWidth="1"/>
    <col min="2566" max="2566" width="21.85546875" style="5" bestFit="1" customWidth="1"/>
    <col min="2567" max="2567" width="38.42578125" style="5" bestFit="1" customWidth="1"/>
    <col min="2568" max="2568" width="11.5703125" style="5" bestFit="1" customWidth="1"/>
    <col min="2569" max="2569" width="11.7109375" style="5" bestFit="1" customWidth="1"/>
    <col min="2570" max="2570" width="14.42578125" style="5" customWidth="1"/>
    <col min="2571" max="2571" width="27.7109375" style="5" customWidth="1"/>
    <col min="2572" max="2818" width="11.42578125" style="5"/>
    <col min="2819" max="2819" width="11.5703125" style="5" bestFit="1" customWidth="1"/>
    <col min="2820" max="2820" width="31.140625" style="5" bestFit="1" customWidth="1"/>
    <col min="2821" max="2821" width="27.85546875" style="5" bestFit="1" customWidth="1"/>
    <col min="2822" max="2822" width="21.85546875" style="5" bestFit="1" customWidth="1"/>
    <col min="2823" max="2823" width="38.42578125" style="5" bestFit="1" customWidth="1"/>
    <col min="2824" max="2824" width="11.5703125" style="5" bestFit="1" customWidth="1"/>
    <col min="2825" max="2825" width="11.7109375" style="5" bestFit="1" customWidth="1"/>
    <col min="2826" max="2826" width="14.42578125" style="5" customWidth="1"/>
    <col min="2827" max="2827" width="27.7109375" style="5" customWidth="1"/>
    <col min="2828" max="3074" width="11.42578125" style="5"/>
    <col min="3075" max="3075" width="11.5703125" style="5" bestFit="1" customWidth="1"/>
    <col min="3076" max="3076" width="31.140625" style="5" bestFit="1" customWidth="1"/>
    <col min="3077" max="3077" width="27.85546875" style="5" bestFit="1" customWidth="1"/>
    <col min="3078" max="3078" width="21.85546875" style="5" bestFit="1" customWidth="1"/>
    <col min="3079" max="3079" width="38.42578125" style="5" bestFit="1" customWidth="1"/>
    <col min="3080" max="3080" width="11.5703125" style="5" bestFit="1" customWidth="1"/>
    <col min="3081" max="3081" width="11.7109375" style="5" bestFit="1" customWidth="1"/>
    <col min="3082" max="3082" width="14.42578125" style="5" customWidth="1"/>
    <col min="3083" max="3083" width="27.7109375" style="5" customWidth="1"/>
    <col min="3084" max="3330" width="11.42578125" style="5"/>
    <col min="3331" max="3331" width="11.5703125" style="5" bestFit="1" customWidth="1"/>
    <col min="3332" max="3332" width="31.140625" style="5" bestFit="1" customWidth="1"/>
    <col min="3333" max="3333" width="27.85546875" style="5" bestFit="1" customWidth="1"/>
    <col min="3334" max="3334" width="21.85546875" style="5" bestFit="1" customWidth="1"/>
    <col min="3335" max="3335" width="38.42578125" style="5" bestFit="1" customWidth="1"/>
    <col min="3336" max="3336" width="11.5703125" style="5" bestFit="1" customWidth="1"/>
    <col min="3337" max="3337" width="11.7109375" style="5" bestFit="1" customWidth="1"/>
    <col min="3338" max="3338" width="14.42578125" style="5" customWidth="1"/>
    <col min="3339" max="3339" width="27.7109375" style="5" customWidth="1"/>
    <col min="3340" max="3586" width="11.42578125" style="5"/>
    <col min="3587" max="3587" width="11.5703125" style="5" bestFit="1" customWidth="1"/>
    <col min="3588" max="3588" width="31.140625" style="5" bestFit="1" customWidth="1"/>
    <col min="3589" max="3589" width="27.85546875" style="5" bestFit="1" customWidth="1"/>
    <col min="3590" max="3590" width="21.85546875" style="5" bestFit="1" customWidth="1"/>
    <col min="3591" max="3591" width="38.42578125" style="5" bestFit="1" customWidth="1"/>
    <col min="3592" max="3592" width="11.5703125" style="5" bestFit="1" customWidth="1"/>
    <col min="3593" max="3593" width="11.7109375" style="5" bestFit="1" customWidth="1"/>
    <col min="3594" max="3594" width="14.42578125" style="5" customWidth="1"/>
    <col min="3595" max="3595" width="27.7109375" style="5" customWidth="1"/>
    <col min="3596" max="3842" width="11.42578125" style="5"/>
    <col min="3843" max="3843" width="11.5703125" style="5" bestFit="1" customWidth="1"/>
    <col min="3844" max="3844" width="31.140625" style="5" bestFit="1" customWidth="1"/>
    <col min="3845" max="3845" width="27.85546875" style="5" bestFit="1" customWidth="1"/>
    <col min="3846" max="3846" width="21.85546875" style="5" bestFit="1" customWidth="1"/>
    <col min="3847" max="3847" width="38.42578125" style="5" bestFit="1" customWidth="1"/>
    <col min="3848" max="3848" width="11.5703125" style="5" bestFit="1" customWidth="1"/>
    <col min="3849" max="3849" width="11.7109375" style="5" bestFit="1" customWidth="1"/>
    <col min="3850" max="3850" width="14.42578125" style="5" customWidth="1"/>
    <col min="3851" max="3851" width="27.7109375" style="5" customWidth="1"/>
    <col min="3852" max="4098" width="11.42578125" style="5"/>
    <col min="4099" max="4099" width="11.5703125" style="5" bestFit="1" customWidth="1"/>
    <col min="4100" max="4100" width="31.140625" style="5" bestFit="1" customWidth="1"/>
    <col min="4101" max="4101" width="27.85546875" style="5" bestFit="1" customWidth="1"/>
    <col min="4102" max="4102" width="21.85546875" style="5" bestFit="1" customWidth="1"/>
    <col min="4103" max="4103" width="38.42578125" style="5" bestFit="1" customWidth="1"/>
    <col min="4104" max="4104" width="11.5703125" style="5" bestFit="1" customWidth="1"/>
    <col min="4105" max="4105" width="11.7109375" style="5" bestFit="1" customWidth="1"/>
    <col min="4106" max="4106" width="14.42578125" style="5" customWidth="1"/>
    <col min="4107" max="4107" width="27.7109375" style="5" customWidth="1"/>
    <col min="4108" max="4354" width="11.42578125" style="5"/>
    <col min="4355" max="4355" width="11.5703125" style="5" bestFit="1" customWidth="1"/>
    <col min="4356" max="4356" width="31.140625" style="5" bestFit="1" customWidth="1"/>
    <col min="4357" max="4357" width="27.85546875" style="5" bestFit="1" customWidth="1"/>
    <col min="4358" max="4358" width="21.85546875" style="5" bestFit="1" customWidth="1"/>
    <col min="4359" max="4359" width="38.42578125" style="5" bestFit="1" customWidth="1"/>
    <col min="4360" max="4360" width="11.5703125" style="5" bestFit="1" customWidth="1"/>
    <col min="4361" max="4361" width="11.7109375" style="5" bestFit="1" customWidth="1"/>
    <col min="4362" max="4362" width="14.42578125" style="5" customWidth="1"/>
    <col min="4363" max="4363" width="27.7109375" style="5" customWidth="1"/>
    <col min="4364" max="4610" width="11.42578125" style="5"/>
    <col min="4611" max="4611" width="11.5703125" style="5" bestFit="1" customWidth="1"/>
    <col min="4612" max="4612" width="31.140625" style="5" bestFit="1" customWidth="1"/>
    <col min="4613" max="4613" width="27.85546875" style="5" bestFit="1" customWidth="1"/>
    <col min="4614" max="4614" width="21.85546875" style="5" bestFit="1" customWidth="1"/>
    <col min="4615" max="4615" width="38.42578125" style="5" bestFit="1" customWidth="1"/>
    <col min="4616" max="4616" width="11.5703125" style="5" bestFit="1" customWidth="1"/>
    <col min="4617" max="4617" width="11.7109375" style="5" bestFit="1" customWidth="1"/>
    <col min="4618" max="4618" width="14.42578125" style="5" customWidth="1"/>
    <col min="4619" max="4619" width="27.7109375" style="5" customWidth="1"/>
    <col min="4620" max="4866" width="11.42578125" style="5"/>
    <col min="4867" max="4867" width="11.5703125" style="5" bestFit="1" customWidth="1"/>
    <col min="4868" max="4868" width="31.140625" style="5" bestFit="1" customWidth="1"/>
    <col min="4869" max="4869" width="27.85546875" style="5" bestFit="1" customWidth="1"/>
    <col min="4870" max="4870" width="21.85546875" style="5" bestFit="1" customWidth="1"/>
    <col min="4871" max="4871" width="38.42578125" style="5" bestFit="1" customWidth="1"/>
    <col min="4872" max="4872" width="11.5703125" style="5" bestFit="1" customWidth="1"/>
    <col min="4873" max="4873" width="11.7109375" style="5" bestFit="1" customWidth="1"/>
    <col min="4874" max="4874" width="14.42578125" style="5" customWidth="1"/>
    <col min="4875" max="4875" width="27.7109375" style="5" customWidth="1"/>
    <col min="4876" max="5122" width="11.42578125" style="5"/>
    <col min="5123" max="5123" width="11.5703125" style="5" bestFit="1" customWidth="1"/>
    <col min="5124" max="5124" width="31.140625" style="5" bestFit="1" customWidth="1"/>
    <col min="5125" max="5125" width="27.85546875" style="5" bestFit="1" customWidth="1"/>
    <col min="5126" max="5126" width="21.85546875" style="5" bestFit="1" customWidth="1"/>
    <col min="5127" max="5127" width="38.42578125" style="5" bestFit="1" customWidth="1"/>
    <col min="5128" max="5128" width="11.5703125" style="5" bestFit="1" customWidth="1"/>
    <col min="5129" max="5129" width="11.7109375" style="5" bestFit="1" customWidth="1"/>
    <col min="5130" max="5130" width="14.42578125" style="5" customWidth="1"/>
    <col min="5131" max="5131" width="27.7109375" style="5" customWidth="1"/>
    <col min="5132" max="5378" width="11.42578125" style="5"/>
    <col min="5379" max="5379" width="11.5703125" style="5" bestFit="1" customWidth="1"/>
    <col min="5380" max="5380" width="31.140625" style="5" bestFit="1" customWidth="1"/>
    <col min="5381" max="5381" width="27.85546875" style="5" bestFit="1" customWidth="1"/>
    <col min="5382" max="5382" width="21.85546875" style="5" bestFit="1" customWidth="1"/>
    <col min="5383" max="5383" width="38.42578125" style="5" bestFit="1" customWidth="1"/>
    <col min="5384" max="5384" width="11.5703125" style="5" bestFit="1" customWidth="1"/>
    <col min="5385" max="5385" width="11.7109375" style="5" bestFit="1" customWidth="1"/>
    <col min="5386" max="5386" width="14.42578125" style="5" customWidth="1"/>
    <col min="5387" max="5387" width="27.7109375" style="5" customWidth="1"/>
    <col min="5388" max="5634" width="11.42578125" style="5"/>
    <col min="5635" max="5635" width="11.5703125" style="5" bestFit="1" customWidth="1"/>
    <col min="5636" max="5636" width="31.140625" style="5" bestFit="1" customWidth="1"/>
    <col min="5637" max="5637" width="27.85546875" style="5" bestFit="1" customWidth="1"/>
    <col min="5638" max="5638" width="21.85546875" style="5" bestFit="1" customWidth="1"/>
    <col min="5639" max="5639" width="38.42578125" style="5" bestFit="1" customWidth="1"/>
    <col min="5640" max="5640" width="11.5703125" style="5" bestFit="1" customWidth="1"/>
    <col min="5641" max="5641" width="11.7109375" style="5" bestFit="1" customWidth="1"/>
    <col min="5642" max="5642" width="14.42578125" style="5" customWidth="1"/>
    <col min="5643" max="5643" width="27.7109375" style="5" customWidth="1"/>
    <col min="5644" max="5890" width="11.42578125" style="5"/>
    <col min="5891" max="5891" width="11.5703125" style="5" bestFit="1" customWidth="1"/>
    <col min="5892" max="5892" width="31.140625" style="5" bestFit="1" customWidth="1"/>
    <col min="5893" max="5893" width="27.85546875" style="5" bestFit="1" customWidth="1"/>
    <col min="5894" max="5894" width="21.85546875" style="5" bestFit="1" customWidth="1"/>
    <col min="5895" max="5895" width="38.42578125" style="5" bestFit="1" customWidth="1"/>
    <col min="5896" max="5896" width="11.5703125" style="5" bestFit="1" customWidth="1"/>
    <col min="5897" max="5897" width="11.7109375" style="5" bestFit="1" customWidth="1"/>
    <col min="5898" max="5898" width="14.42578125" style="5" customWidth="1"/>
    <col min="5899" max="5899" width="27.7109375" style="5" customWidth="1"/>
    <col min="5900" max="6146" width="11.42578125" style="5"/>
    <col min="6147" max="6147" width="11.5703125" style="5" bestFit="1" customWidth="1"/>
    <col min="6148" max="6148" width="31.140625" style="5" bestFit="1" customWidth="1"/>
    <col min="6149" max="6149" width="27.85546875" style="5" bestFit="1" customWidth="1"/>
    <col min="6150" max="6150" width="21.85546875" style="5" bestFit="1" customWidth="1"/>
    <col min="6151" max="6151" width="38.42578125" style="5" bestFit="1" customWidth="1"/>
    <col min="6152" max="6152" width="11.5703125" style="5" bestFit="1" customWidth="1"/>
    <col min="6153" max="6153" width="11.7109375" style="5" bestFit="1" customWidth="1"/>
    <col min="6154" max="6154" width="14.42578125" style="5" customWidth="1"/>
    <col min="6155" max="6155" width="27.7109375" style="5" customWidth="1"/>
    <col min="6156" max="6402" width="11.42578125" style="5"/>
    <col min="6403" max="6403" width="11.5703125" style="5" bestFit="1" customWidth="1"/>
    <col min="6404" max="6404" width="31.140625" style="5" bestFit="1" customWidth="1"/>
    <col min="6405" max="6405" width="27.85546875" style="5" bestFit="1" customWidth="1"/>
    <col min="6406" max="6406" width="21.85546875" style="5" bestFit="1" customWidth="1"/>
    <col min="6407" max="6407" width="38.42578125" style="5" bestFit="1" customWidth="1"/>
    <col min="6408" max="6408" width="11.5703125" style="5" bestFit="1" customWidth="1"/>
    <col min="6409" max="6409" width="11.7109375" style="5" bestFit="1" customWidth="1"/>
    <col min="6410" max="6410" width="14.42578125" style="5" customWidth="1"/>
    <col min="6411" max="6411" width="27.7109375" style="5" customWidth="1"/>
    <col min="6412" max="6658" width="11.42578125" style="5"/>
    <col min="6659" max="6659" width="11.5703125" style="5" bestFit="1" customWidth="1"/>
    <col min="6660" max="6660" width="31.140625" style="5" bestFit="1" customWidth="1"/>
    <col min="6661" max="6661" width="27.85546875" style="5" bestFit="1" customWidth="1"/>
    <col min="6662" max="6662" width="21.85546875" style="5" bestFit="1" customWidth="1"/>
    <col min="6663" max="6663" width="38.42578125" style="5" bestFit="1" customWidth="1"/>
    <col min="6664" max="6664" width="11.5703125" style="5" bestFit="1" customWidth="1"/>
    <col min="6665" max="6665" width="11.7109375" style="5" bestFit="1" customWidth="1"/>
    <col min="6666" max="6666" width="14.42578125" style="5" customWidth="1"/>
    <col min="6667" max="6667" width="27.7109375" style="5" customWidth="1"/>
    <col min="6668" max="6914" width="11.42578125" style="5"/>
    <col min="6915" max="6915" width="11.5703125" style="5" bestFit="1" customWidth="1"/>
    <col min="6916" max="6916" width="31.140625" style="5" bestFit="1" customWidth="1"/>
    <col min="6917" max="6917" width="27.85546875" style="5" bestFit="1" customWidth="1"/>
    <col min="6918" max="6918" width="21.85546875" style="5" bestFit="1" customWidth="1"/>
    <col min="6919" max="6919" width="38.42578125" style="5" bestFit="1" customWidth="1"/>
    <col min="6920" max="6920" width="11.5703125" style="5" bestFit="1" customWidth="1"/>
    <col min="6921" max="6921" width="11.7109375" style="5" bestFit="1" customWidth="1"/>
    <col min="6922" max="6922" width="14.42578125" style="5" customWidth="1"/>
    <col min="6923" max="6923" width="27.7109375" style="5" customWidth="1"/>
    <col min="6924" max="7170" width="11.42578125" style="5"/>
    <col min="7171" max="7171" width="11.5703125" style="5" bestFit="1" customWidth="1"/>
    <col min="7172" max="7172" width="31.140625" style="5" bestFit="1" customWidth="1"/>
    <col min="7173" max="7173" width="27.85546875" style="5" bestFit="1" customWidth="1"/>
    <col min="7174" max="7174" width="21.85546875" style="5" bestFit="1" customWidth="1"/>
    <col min="7175" max="7175" width="38.42578125" style="5" bestFit="1" customWidth="1"/>
    <col min="7176" max="7176" width="11.5703125" style="5" bestFit="1" customWidth="1"/>
    <col min="7177" max="7177" width="11.7109375" style="5" bestFit="1" customWidth="1"/>
    <col min="7178" max="7178" width="14.42578125" style="5" customWidth="1"/>
    <col min="7179" max="7179" width="27.7109375" style="5" customWidth="1"/>
    <col min="7180" max="7426" width="11.42578125" style="5"/>
    <col min="7427" max="7427" width="11.5703125" style="5" bestFit="1" customWidth="1"/>
    <col min="7428" max="7428" width="31.140625" style="5" bestFit="1" customWidth="1"/>
    <col min="7429" max="7429" width="27.85546875" style="5" bestFit="1" customWidth="1"/>
    <col min="7430" max="7430" width="21.85546875" style="5" bestFit="1" customWidth="1"/>
    <col min="7431" max="7431" width="38.42578125" style="5" bestFit="1" customWidth="1"/>
    <col min="7432" max="7432" width="11.5703125" style="5" bestFit="1" customWidth="1"/>
    <col min="7433" max="7433" width="11.7109375" style="5" bestFit="1" customWidth="1"/>
    <col min="7434" max="7434" width="14.42578125" style="5" customWidth="1"/>
    <col min="7435" max="7435" width="27.7109375" style="5" customWidth="1"/>
    <col min="7436" max="7682" width="11.42578125" style="5"/>
    <col min="7683" max="7683" width="11.5703125" style="5" bestFit="1" customWidth="1"/>
    <col min="7684" max="7684" width="31.140625" style="5" bestFit="1" customWidth="1"/>
    <col min="7685" max="7685" width="27.85546875" style="5" bestFit="1" customWidth="1"/>
    <col min="7686" max="7686" width="21.85546875" style="5" bestFit="1" customWidth="1"/>
    <col min="7687" max="7687" width="38.42578125" style="5" bestFit="1" customWidth="1"/>
    <col min="7688" max="7688" width="11.5703125" style="5" bestFit="1" customWidth="1"/>
    <col min="7689" max="7689" width="11.7109375" style="5" bestFit="1" customWidth="1"/>
    <col min="7690" max="7690" width="14.42578125" style="5" customWidth="1"/>
    <col min="7691" max="7691" width="27.7109375" style="5" customWidth="1"/>
    <col min="7692" max="7938" width="11.42578125" style="5"/>
    <col min="7939" max="7939" width="11.5703125" style="5" bestFit="1" customWidth="1"/>
    <col min="7940" max="7940" width="31.140625" style="5" bestFit="1" customWidth="1"/>
    <col min="7941" max="7941" width="27.85546875" style="5" bestFit="1" customWidth="1"/>
    <col min="7942" max="7942" width="21.85546875" style="5" bestFit="1" customWidth="1"/>
    <col min="7943" max="7943" width="38.42578125" style="5" bestFit="1" customWidth="1"/>
    <col min="7944" max="7944" width="11.5703125" style="5" bestFit="1" customWidth="1"/>
    <col min="7945" max="7945" width="11.7109375" style="5" bestFit="1" customWidth="1"/>
    <col min="7946" max="7946" width="14.42578125" style="5" customWidth="1"/>
    <col min="7947" max="7947" width="27.7109375" style="5" customWidth="1"/>
    <col min="7948" max="8194" width="11.42578125" style="5"/>
    <col min="8195" max="8195" width="11.5703125" style="5" bestFit="1" customWidth="1"/>
    <col min="8196" max="8196" width="31.140625" style="5" bestFit="1" customWidth="1"/>
    <col min="8197" max="8197" width="27.85546875" style="5" bestFit="1" customWidth="1"/>
    <col min="8198" max="8198" width="21.85546875" style="5" bestFit="1" customWidth="1"/>
    <col min="8199" max="8199" width="38.42578125" style="5" bestFit="1" customWidth="1"/>
    <col min="8200" max="8200" width="11.5703125" style="5" bestFit="1" customWidth="1"/>
    <col min="8201" max="8201" width="11.7109375" style="5" bestFit="1" customWidth="1"/>
    <col min="8202" max="8202" width="14.42578125" style="5" customWidth="1"/>
    <col min="8203" max="8203" width="27.7109375" style="5" customWidth="1"/>
    <col min="8204" max="8450" width="11.42578125" style="5"/>
    <col min="8451" max="8451" width="11.5703125" style="5" bestFit="1" customWidth="1"/>
    <col min="8452" max="8452" width="31.140625" style="5" bestFit="1" customWidth="1"/>
    <col min="8453" max="8453" width="27.85546875" style="5" bestFit="1" customWidth="1"/>
    <col min="8454" max="8454" width="21.85546875" style="5" bestFit="1" customWidth="1"/>
    <col min="8455" max="8455" width="38.42578125" style="5" bestFit="1" customWidth="1"/>
    <col min="8456" max="8456" width="11.5703125" style="5" bestFit="1" customWidth="1"/>
    <col min="8457" max="8457" width="11.7109375" style="5" bestFit="1" customWidth="1"/>
    <col min="8458" max="8458" width="14.42578125" style="5" customWidth="1"/>
    <col min="8459" max="8459" width="27.7109375" style="5" customWidth="1"/>
    <col min="8460" max="8706" width="11.42578125" style="5"/>
    <col min="8707" max="8707" width="11.5703125" style="5" bestFit="1" customWidth="1"/>
    <col min="8708" max="8708" width="31.140625" style="5" bestFit="1" customWidth="1"/>
    <col min="8709" max="8709" width="27.85546875" style="5" bestFit="1" customWidth="1"/>
    <col min="8710" max="8710" width="21.85546875" style="5" bestFit="1" customWidth="1"/>
    <col min="8711" max="8711" width="38.42578125" style="5" bestFit="1" customWidth="1"/>
    <col min="8712" max="8712" width="11.5703125" style="5" bestFit="1" customWidth="1"/>
    <col min="8713" max="8713" width="11.7109375" style="5" bestFit="1" customWidth="1"/>
    <col min="8714" max="8714" width="14.42578125" style="5" customWidth="1"/>
    <col min="8715" max="8715" width="27.7109375" style="5" customWidth="1"/>
    <col min="8716" max="8962" width="11.42578125" style="5"/>
    <col min="8963" max="8963" width="11.5703125" style="5" bestFit="1" customWidth="1"/>
    <col min="8964" max="8964" width="31.140625" style="5" bestFit="1" customWidth="1"/>
    <col min="8965" max="8965" width="27.85546875" style="5" bestFit="1" customWidth="1"/>
    <col min="8966" max="8966" width="21.85546875" style="5" bestFit="1" customWidth="1"/>
    <col min="8967" max="8967" width="38.42578125" style="5" bestFit="1" customWidth="1"/>
    <col min="8968" max="8968" width="11.5703125" style="5" bestFit="1" customWidth="1"/>
    <col min="8969" max="8969" width="11.7109375" style="5" bestFit="1" customWidth="1"/>
    <col min="8970" max="8970" width="14.42578125" style="5" customWidth="1"/>
    <col min="8971" max="8971" width="27.7109375" style="5" customWidth="1"/>
    <col min="8972" max="9218" width="11.42578125" style="5"/>
    <col min="9219" max="9219" width="11.5703125" style="5" bestFit="1" customWidth="1"/>
    <col min="9220" max="9220" width="31.140625" style="5" bestFit="1" customWidth="1"/>
    <col min="9221" max="9221" width="27.85546875" style="5" bestFit="1" customWidth="1"/>
    <col min="9222" max="9222" width="21.85546875" style="5" bestFit="1" customWidth="1"/>
    <col min="9223" max="9223" width="38.42578125" style="5" bestFit="1" customWidth="1"/>
    <col min="9224" max="9224" width="11.5703125" style="5" bestFit="1" customWidth="1"/>
    <col min="9225" max="9225" width="11.7109375" style="5" bestFit="1" customWidth="1"/>
    <col min="9226" max="9226" width="14.42578125" style="5" customWidth="1"/>
    <col min="9227" max="9227" width="27.7109375" style="5" customWidth="1"/>
    <col min="9228" max="9474" width="11.42578125" style="5"/>
    <col min="9475" max="9475" width="11.5703125" style="5" bestFit="1" customWidth="1"/>
    <col min="9476" max="9476" width="31.140625" style="5" bestFit="1" customWidth="1"/>
    <col min="9477" max="9477" width="27.85546875" style="5" bestFit="1" customWidth="1"/>
    <col min="9478" max="9478" width="21.85546875" style="5" bestFit="1" customWidth="1"/>
    <col min="9479" max="9479" width="38.42578125" style="5" bestFit="1" customWidth="1"/>
    <col min="9480" max="9480" width="11.5703125" style="5" bestFit="1" customWidth="1"/>
    <col min="9481" max="9481" width="11.7109375" style="5" bestFit="1" customWidth="1"/>
    <col min="9482" max="9482" width="14.42578125" style="5" customWidth="1"/>
    <col min="9483" max="9483" width="27.7109375" style="5" customWidth="1"/>
    <col min="9484" max="9730" width="11.42578125" style="5"/>
    <col min="9731" max="9731" width="11.5703125" style="5" bestFit="1" customWidth="1"/>
    <col min="9732" max="9732" width="31.140625" style="5" bestFit="1" customWidth="1"/>
    <col min="9733" max="9733" width="27.85546875" style="5" bestFit="1" customWidth="1"/>
    <col min="9734" max="9734" width="21.85546875" style="5" bestFit="1" customWidth="1"/>
    <col min="9735" max="9735" width="38.42578125" style="5" bestFit="1" customWidth="1"/>
    <col min="9736" max="9736" width="11.5703125" style="5" bestFit="1" customWidth="1"/>
    <col min="9737" max="9737" width="11.7109375" style="5" bestFit="1" customWidth="1"/>
    <col min="9738" max="9738" width="14.42578125" style="5" customWidth="1"/>
    <col min="9739" max="9739" width="27.7109375" style="5" customWidth="1"/>
    <col min="9740" max="9986" width="11.42578125" style="5"/>
    <col min="9987" max="9987" width="11.5703125" style="5" bestFit="1" customWidth="1"/>
    <col min="9988" max="9988" width="31.140625" style="5" bestFit="1" customWidth="1"/>
    <col min="9989" max="9989" width="27.85546875" style="5" bestFit="1" customWidth="1"/>
    <col min="9990" max="9990" width="21.85546875" style="5" bestFit="1" customWidth="1"/>
    <col min="9991" max="9991" width="38.42578125" style="5" bestFit="1" customWidth="1"/>
    <col min="9992" max="9992" width="11.5703125" style="5" bestFit="1" customWidth="1"/>
    <col min="9993" max="9993" width="11.7109375" style="5" bestFit="1" customWidth="1"/>
    <col min="9994" max="9994" width="14.42578125" style="5" customWidth="1"/>
    <col min="9995" max="9995" width="27.7109375" style="5" customWidth="1"/>
    <col min="9996" max="10242" width="11.42578125" style="5"/>
    <col min="10243" max="10243" width="11.5703125" style="5" bestFit="1" customWidth="1"/>
    <col min="10244" max="10244" width="31.140625" style="5" bestFit="1" customWidth="1"/>
    <col min="10245" max="10245" width="27.85546875" style="5" bestFit="1" customWidth="1"/>
    <col min="10246" max="10246" width="21.85546875" style="5" bestFit="1" customWidth="1"/>
    <col min="10247" max="10247" width="38.42578125" style="5" bestFit="1" customWidth="1"/>
    <col min="10248" max="10248" width="11.5703125" style="5" bestFit="1" customWidth="1"/>
    <col min="10249" max="10249" width="11.7109375" style="5" bestFit="1" customWidth="1"/>
    <col min="10250" max="10250" width="14.42578125" style="5" customWidth="1"/>
    <col min="10251" max="10251" width="27.7109375" style="5" customWidth="1"/>
    <col min="10252" max="10498" width="11.42578125" style="5"/>
    <col min="10499" max="10499" width="11.5703125" style="5" bestFit="1" customWidth="1"/>
    <col min="10500" max="10500" width="31.140625" style="5" bestFit="1" customWidth="1"/>
    <col min="10501" max="10501" width="27.85546875" style="5" bestFit="1" customWidth="1"/>
    <col min="10502" max="10502" width="21.85546875" style="5" bestFit="1" customWidth="1"/>
    <col min="10503" max="10503" width="38.42578125" style="5" bestFit="1" customWidth="1"/>
    <col min="10504" max="10504" width="11.5703125" style="5" bestFit="1" customWidth="1"/>
    <col min="10505" max="10505" width="11.7109375" style="5" bestFit="1" customWidth="1"/>
    <col min="10506" max="10506" width="14.42578125" style="5" customWidth="1"/>
    <col min="10507" max="10507" width="27.7109375" style="5" customWidth="1"/>
    <col min="10508" max="10754" width="11.42578125" style="5"/>
    <col min="10755" max="10755" width="11.5703125" style="5" bestFit="1" customWidth="1"/>
    <col min="10756" max="10756" width="31.140625" style="5" bestFit="1" customWidth="1"/>
    <col min="10757" max="10757" width="27.85546875" style="5" bestFit="1" customWidth="1"/>
    <col min="10758" max="10758" width="21.85546875" style="5" bestFit="1" customWidth="1"/>
    <col min="10759" max="10759" width="38.42578125" style="5" bestFit="1" customWidth="1"/>
    <col min="10760" max="10760" width="11.5703125" style="5" bestFit="1" customWidth="1"/>
    <col min="10761" max="10761" width="11.7109375" style="5" bestFit="1" customWidth="1"/>
    <col min="10762" max="10762" width="14.42578125" style="5" customWidth="1"/>
    <col min="10763" max="10763" width="27.7109375" style="5" customWidth="1"/>
    <col min="10764" max="11010" width="11.42578125" style="5"/>
    <col min="11011" max="11011" width="11.5703125" style="5" bestFit="1" customWidth="1"/>
    <col min="11012" max="11012" width="31.140625" style="5" bestFit="1" customWidth="1"/>
    <col min="11013" max="11013" width="27.85546875" style="5" bestFit="1" customWidth="1"/>
    <col min="11014" max="11014" width="21.85546875" style="5" bestFit="1" customWidth="1"/>
    <col min="11015" max="11015" width="38.42578125" style="5" bestFit="1" customWidth="1"/>
    <col min="11016" max="11016" width="11.5703125" style="5" bestFit="1" customWidth="1"/>
    <col min="11017" max="11017" width="11.7109375" style="5" bestFit="1" customWidth="1"/>
    <col min="11018" max="11018" width="14.42578125" style="5" customWidth="1"/>
    <col min="11019" max="11019" width="27.7109375" style="5" customWidth="1"/>
    <col min="11020" max="11266" width="11.42578125" style="5"/>
    <col min="11267" max="11267" width="11.5703125" style="5" bestFit="1" customWidth="1"/>
    <col min="11268" max="11268" width="31.140625" style="5" bestFit="1" customWidth="1"/>
    <col min="11269" max="11269" width="27.85546875" style="5" bestFit="1" customWidth="1"/>
    <col min="11270" max="11270" width="21.85546875" style="5" bestFit="1" customWidth="1"/>
    <col min="11271" max="11271" width="38.42578125" style="5" bestFit="1" customWidth="1"/>
    <col min="11272" max="11272" width="11.5703125" style="5" bestFit="1" customWidth="1"/>
    <col min="11273" max="11273" width="11.7109375" style="5" bestFit="1" customWidth="1"/>
    <col min="11274" max="11274" width="14.42578125" style="5" customWidth="1"/>
    <col min="11275" max="11275" width="27.7109375" style="5" customWidth="1"/>
    <col min="11276" max="11522" width="11.42578125" style="5"/>
    <col min="11523" max="11523" width="11.5703125" style="5" bestFit="1" customWidth="1"/>
    <col min="11524" max="11524" width="31.140625" style="5" bestFit="1" customWidth="1"/>
    <col min="11525" max="11525" width="27.85546875" style="5" bestFit="1" customWidth="1"/>
    <col min="11526" max="11526" width="21.85546875" style="5" bestFit="1" customWidth="1"/>
    <col min="11527" max="11527" width="38.42578125" style="5" bestFit="1" customWidth="1"/>
    <col min="11528" max="11528" width="11.5703125" style="5" bestFit="1" customWidth="1"/>
    <col min="11529" max="11529" width="11.7109375" style="5" bestFit="1" customWidth="1"/>
    <col min="11530" max="11530" width="14.42578125" style="5" customWidth="1"/>
    <col min="11531" max="11531" width="27.7109375" style="5" customWidth="1"/>
    <col min="11532" max="11778" width="11.42578125" style="5"/>
    <col min="11779" max="11779" width="11.5703125" style="5" bestFit="1" customWidth="1"/>
    <col min="11780" max="11780" width="31.140625" style="5" bestFit="1" customWidth="1"/>
    <col min="11781" max="11781" width="27.85546875" style="5" bestFit="1" customWidth="1"/>
    <col min="11782" max="11782" width="21.85546875" style="5" bestFit="1" customWidth="1"/>
    <col min="11783" max="11783" width="38.42578125" style="5" bestFit="1" customWidth="1"/>
    <col min="11784" max="11784" width="11.5703125" style="5" bestFit="1" customWidth="1"/>
    <col min="11785" max="11785" width="11.7109375" style="5" bestFit="1" customWidth="1"/>
    <col min="11786" max="11786" width="14.42578125" style="5" customWidth="1"/>
    <col min="11787" max="11787" width="27.7109375" style="5" customWidth="1"/>
    <col min="11788" max="12034" width="11.42578125" style="5"/>
    <col min="12035" max="12035" width="11.5703125" style="5" bestFit="1" customWidth="1"/>
    <col min="12036" max="12036" width="31.140625" style="5" bestFit="1" customWidth="1"/>
    <col min="12037" max="12037" width="27.85546875" style="5" bestFit="1" customWidth="1"/>
    <col min="12038" max="12038" width="21.85546875" style="5" bestFit="1" customWidth="1"/>
    <col min="12039" max="12039" width="38.42578125" style="5" bestFit="1" customWidth="1"/>
    <col min="12040" max="12040" width="11.5703125" style="5" bestFit="1" customWidth="1"/>
    <col min="12041" max="12041" width="11.7109375" style="5" bestFit="1" customWidth="1"/>
    <col min="12042" max="12042" width="14.42578125" style="5" customWidth="1"/>
    <col min="12043" max="12043" width="27.7109375" style="5" customWidth="1"/>
    <col min="12044" max="12290" width="11.42578125" style="5"/>
    <col min="12291" max="12291" width="11.5703125" style="5" bestFit="1" customWidth="1"/>
    <col min="12292" max="12292" width="31.140625" style="5" bestFit="1" customWidth="1"/>
    <col min="12293" max="12293" width="27.85546875" style="5" bestFit="1" customWidth="1"/>
    <col min="12294" max="12294" width="21.85546875" style="5" bestFit="1" customWidth="1"/>
    <col min="12295" max="12295" width="38.42578125" style="5" bestFit="1" customWidth="1"/>
    <col min="12296" max="12296" width="11.5703125" style="5" bestFit="1" customWidth="1"/>
    <col min="12297" max="12297" width="11.7109375" style="5" bestFit="1" customWidth="1"/>
    <col min="12298" max="12298" width="14.42578125" style="5" customWidth="1"/>
    <col min="12299" max="12299" width="27.7109375" style="5" customWidth="1"/>
    <col min="12300" max="12546" width="11.42578125" style="5"/>
    <col min="12547" max="12547" width="11.5703125" style="5" bestFit="1" customWidth="1"/>
    <col min="12548" max="12548" width="31.140625" style="5" bestFit="1" customWidth="1"/>
    <col min="12549" max="12549" width="27.85546875" style="5" bestFit="1" customWidth="1"/>
    <col min="12550" max="12550" width="21.85546875" style="5" bestFit="1" customWidth="1"/>
    <col min="12551" max="12551" width="38.42578125" style="5" bestFit="1" customWidth="1"/>
    <col min="12552" max="12552" width="11.5703125" style="5" bestFit="1" customWidth="1"/>
    <col min="12553" max="12553" width="11.7109375" style="5" bestFit="1" customWidth="1"/>
    <col min="12554" max="12554" width="14.42578125" style="5" customWidth="1"/>
    <col min="12555" max="12555" width="27.7109375" style="5" customWidth="1"/>
    <col min="12556" max="12802" width="11.42578125" style="5"/>
    <col min="12803" max="12803" width="11.5703125" style="5" bestFit="1" customWidth="1"/>
    <col min="12804" max="12804" width="31.140625" style="5" bestFit="1" customWidth="1"/>
    <col min="12805" max="12805" width="27.85546875" style="5" bestFit="1" customWidth="1"/>
    <col min="12806" max="12806" width="21.85546875" style="5" bestFit="1" customWidth="1"/>
    <col min="12807" max="12807" width="38.42578125" style="5" bestFit="1" customWidth="1"/>
    <col min="12808" max="12808" width="11.5703125" style="5" bestFit="1" customWidth="1"/>
    <col min="12809" max="12809" width="11.7109375" style="5" bestFit="1" customWidth="1"/>
    <col min="12810" max="12810" width="14.42578125" style="5" customWidth="1"/>
    <col min="12811" max="12811" width="27.7109375" style="5" customWidth="1"/>
    <col min="12812" max="13058" width="11.42578125" style="5"/>
    <col min="13059" max="13059" width="11.5703125" style="5" bestFit="1" customWidth="1"/>
    <col min="13060" max="13060" width="31.140625" style="5" bestFit="1" customWidth="1"/>
    <col min="13061" max="13061" width="27.85546875" style="5" bestFit="1" customWidth="1"/>
    <col min="13062" max="13062" width="21.85546875" style="5" bestFit="1" customWidth="1"/>
    <col min="13063" max="13063" width="38.42578125" style="5" bestFit="1" customWidth="1"/>
    <col min="13064" max="13064" width="11.5703125" style="5" bestFit="1" customWidth="1"/>
    <col min="13065" max="13065" width="11.7109375" style="5" bestFit="1" customWidth="1"/>
    <col min="13066" max="13066" width="14.42578125" style="5" customWidth="1"/>
    <col min="13067" max="13067" width="27.7109375" style="5" customWidth="1"/>
    <col min="13068" max="13314" width="11.42578125" style="5"/>
    <col min="13315" max="13315" width="11.5703125" style="5" bestFit="1" customWidth="1"/>
    <col min="13316" max="13316" width="31.140625" style="5" bestFit="1" customWidth="1"/>
    <col min="13317" max="13317" width="27.85546875" style="5" bestFit="1" customWidth="1"/>
    <col min="13318" max="13318" width="21.85546875" style="5" bestFit="1" customWidth="1"/>
    <col min="13319" max="13319" width="38.42578125" style="5" bestFit="1" customWidth="1"/>
    <col min="13320" max="13320" width="11.5703125" style="5" bestFit="1" customWidth="1"/>
    <col min="13321" max="13321" width="11.7109375" style="5" bestFit="1" customWidth="1"/>
    <col min="13322" max="13322" width="14.42578125" style="5" customWidth="1"/>
    <col min="13323" max="13323" width="27.7109375" style="5" customWidth="1"/>
    <col min="13324" max="13570" width="11.42578125" style="5"/>
    <col min="13571" max="13571" width="11.5703125" style="5" bestFit="1" customWidth="1"/>
    <col min="13572" max="13572" width="31.140625" style="5" bestFit="1" customWidth="1"/>
    <col min="13573" max="13573" width="27.85546875" style="5" bestFit="1" customWidth="1"/>
    <col min="13574" max="13574" width="21.85546875" style="5" bestFit="1" customWidth="1"/>
    <col min="13575" max="13575" width="38.42578125" style="5" bestFit="1" customWidth="1"/>
    <col min="13576" max="13576" width="11.5703125" style="5" bestFit="1" customWidth="1"/>
    <col min="13577" max="13577" width="11.7109375" style="5" bestFit="1" customWidth="1"/>
    <col min="13578" max="13578" width="14.42578125" style="5" customWidth="1"/>
    <col min="13579" max="13579" width="27.7109375" style="5" customWidth="1"/>
    <col min="13580" max="13826" width="11.42578125" style="5"/>
    <col min="13827" max="13827" width="11.5703125" style="5" bestFit="1" customWidth="1"/>
    <col min="13828" max="13828" width="31.140625" style="5" bestFit="1" customWidth="1"/>
    <col min="13829" max="13829" width="27.85546875" style="5" bestFit="1" customWidth="1"/>
    <col min="13830" max="13830" width="21.85546875" style="5" bestFit="1" customWidth="1"/>
    <col min="13831" max="13831" width="38.42578125" style="5" bestFit="1" customWidth="1"/>
    <col min="13832" max="13832" width="11.5703125" style="5" bestFit="1" customWidth="1"/>
    <col min="13833" max="13833" width="11.7109375" style="5" bestFit="1" customWidth="1"/>
    <col min="13834" max="13834" width="14.42578125" style="5" customWidth="1"/>
    <col min="13835" max="13835" width="27.7109375" style="5" customWidth="1"/>
    <col min="13836" max="14082" width="11.42578125" style="5"/>
    <col min="14083" max="14083" width="11.5703125" style="5" bestFit="1" customWidth="1"/>
    <col min="14084" max="14084" width="31.140625" style="5" bestFit="1" customWidth="1"/>
    <col min="14085" max="14085" width="27.85546875" style="5" bestFit="1" customWidth="1"/>
    <col min="14086" max="14086" width="21.85546875" style="5" bestFit="1" customWidth="1"/>
    <col min="14087" max="14087" width="38.42578125" style="5" bestFit="1" customWidth="1"/>
    <col min="14088" max="14088" width="11.5703125" style="5" bestFit="1" customWidth="1"/>
    <col min="14089" max="14089" width="11.7109375" style="5" bestFit="1" customWidth="1"/>
    <col min="14090" max="14090" width="14.42578125" style="5" customWidth="1"/>
    <col min="14091" max="14091" width="27.7109375" style="5" customWidth="1"/>
    <col min="14092" max="14338" width="11.42578125" style="5"/>
    <col min="14339" max="14339" width="11.5703125" style="5" bestFit="1" customWidth="1"/>
    <col min="14340" max="14340" width="31.140625" style="5" bestFit="1" customWidth="1"/>
    <col min="14341" max="14341" width="27.85546875" style="5" bestFit="1" customWidth="1"/>
    <col min="14342" max="14342" width="21.85546875" style="5" bestFit="1" customWidth="1"/>
    <col min="14343" max="14343" width="38.42578125" style="5" bestFit="1" customWidth="1"/>
    <col min="14344" max="14344" width="11.5703125" style="5" bestFit="1" customWidth="1"/>
    <col min="14345" max="14345" width="11.7109375" style="5" bestFit="1" customWidth="1"/>
    <col min="14346" max="14346" width="14.42578125" style="5" customWidth="1"/>
    <col min="14347" max="14347" width="27.7109375" style="5" customWidth="1"/>
    <col min="14348" max="14594" width="11.42578125" style="5"/>
    <col min="14595" max="14595" width="11.5703125" style="5" bestFit="1" customWidth="1"/>
    <col min="14596" max="14596" width="31.140625" style="5" bestFit="1" customWidth="1"/>
    <col min="14597" max="14597" width="27.85546875" style="5" bestFit="1" customWidth="1"/>
    <col min="14598" max="14598" width="21.85546875" style="5" bestFit="1" customWidth="1"/>
    <col min="14599" max="14599" width="38.42578125" style="5" bestFit="1" customWidth="1"/>
    <col min="14600" max="14600" width="11.5703125" style="5" bestFit="1" customWidth="1"/>
    <col min="14601" max="14601" width="11.7109375" style="5" bestFit="1" customWidth="1"/>
    <col min="14602" max="14602" width="14.42578125" style="5" customWidth="1"/>
    <col min="14603" max="14603" width="27.7109375" style="5" customWidth="1"/>
    <col min="14604" max="14850" width="11.42578125" style="5"/>
    <col min="14851" max="14851" width="11.5703125" style="5" bestFit="1" customWidth="1"/>
    <col min="14852" max="14852" width="31.140625" style="5" bestFit="1" customWidth="1"/>
    <col min="14853" max="14853" width="27.85546875" style="5" bestFit="1" customWidth="1"/>
    <col min="14854" max="14854" width="21.85546875" style="5" bestFit="1" customWidth="1"/>
    <col min="14855" max="14855" width="38.42578125" style="5" bestFit="1" customWidth="1"/>
    <col min="14856" max="14856" width="11.5703125" style="5" bestFit="1" customWidth="1"/>
    <col min="14857" max="14857" width="11.7109375" style="5" bestFit="1" customWidth="1"/>
    <col min="14858" max="14858" width="14.42578125" style="5" customWidth="1"/>
    <col min="14859" max="14859" width="27.7109375" style="5" customWidth="1"/>
    <col min="14860" max="15106" width="11.42578125" style="5"/>
    <col min="15107" max="15107" width="11.5703125" style="5" bestFit="1" customWidth="1"/>
    <col min="15108" max="15108" width="31.140625" style="5" bestFit="1" customWidth="1"/>
    <col min="15109" max="15109" width="27.85546875" style="5" bestFit="1" customWidth="1"/>
    <col min="15110" max="15110" width="21.85546875" style="5" bestFit="1" customWidth="1"/>
    <col min="15111" max="15111" width="38.42578125" style="5" bestFit="1" customWidth="1"/>
    <col min="15112" max="15112" width="11.5703125" style="5" bestFit="1" customWidth="1"/>
    <col min="15113" max="15113" width="11.7109375" style="5" bestFit="1" customWidth="1"/>
    <col min="15114" max="15114" width="14.42578125" style="5" customWidth="1"/>
    <col min="15115" max="15115" width="27.7109375" style="5" customWidth="1"/>
    <col min="15116" max="15362" width="11.42578125" style="5"/>
    <col min="15363" max="15363" width="11.5703125" style="5" bestFit="1" customWidth="1"/>
    <col min="15364" max="15364" width="31.140625" style="5" bestFit="1" customWidth="1"/>
    <col min="15365" max="15365" width="27.85546875" style="5" bestFit="1" customWidth="1"/>
    <col min="15366" max="15366" width="21.85546875" style="5" bestFit="1" customWidth="1"/>
    <col min="15367" max="15367" width="38.42578125" style="5" bestFit="1" customWidth="1"/>
    <col min="15368" max="15368" width="11.5703125" style="5" bestFit="1" customWidth="1"/>
    <col min="15369" max="15369" width="11.7109375" style="5" bestFit="1" customWidth="1"/>
    <col min="15370" max="15370" width="14.42578125" style="5" customWidth="1"/>
    <col min="15371" max="15371" width="27.7109375" style="5" customWidth="1"/>
    <col min="15372" max="15618" width="11.42578125" style="5"/>
    <col min="15619" max="15619" width="11.5703125" style="5" bestFit="1" customWidth="1"/>
    <col min="15620" max="15620" width="31.140625" style="5" bestFit="1" customWidth="1"/>
    <col min="15621" max="15621" width="27.85546875" style="5" bestFit="1" customWidth="1"/>
    <col min="15622" max="15622" width="21.85546875" style="5" bestFit="1" customWidth="1"/>
    <col min="15623" max="15623" width="38.42578125" style="5" bestFit="1" customWidth="1"/>
    <col min="15624" max="15624" width="11.5703125" style="5" bestFit="1" customWidth="1"/>
    <col min="15625" max="15625" width="11.7109375" style="5" bestFit="1" customWidth="1"/>
    <col min="15626" max="15626" width="14.42578125" style="5" customWidth="1"/>
    <col min="15627" max="15627" width="27.7109375" style="5" customWidth="1"/>
    <col min="15628" max="15874" width="11.42578125" style="5"/>
    <col min="15875" max="15875" width="11.5703125" style="5" bestFit="1" customWidth="1"/>
    <col min="15876" max="15876" width="31.140625" style="5" bestFit="1" customWidth="1"/>
    <col min="15877" max="15877" width="27.85546875" style="5" bestFit="1" customWidth="1"/>
    <col min="15878" max="15878" width="21.85546875" style="5" bestFit="1" customWidth="1"/>
    <col min="15879" max="15879" width="38.42578125" style="5" bestFit="1" customWidth="1"/>
    <col min="15880" max="15880" width="11.5703125" style="5" bestFit="1" customWidth="1"/>
    <col min="15881" max="15881" width="11.7109375" style="5" bestFit="1" customWidth="1"/>
    <col min="15882" max="15882" width="14.42578125" style="5" customWidth="1"/>
    <col min="15883" max="15883" width="27.7109375" style="5" customWidth="1"/>
    <col min="15884" max="16130" width="11.42578125" style="5"/>
    <col min="16131" max="16131" width="11.5703125" style="5" bestFit="1" customWidth="1"/>
    <col min="16132" max="16132" width="31.140625" style="5" bestFit="1" customWidth="1"/>
    <col min="16133" max="16133" width="27.85546875" style="5" bestFit="1" customWidth="1"/>
    <col min="16134" max="16134" width="21.85546875" style="5" bestFit="1" customWidth="1"/>
    <col min="16135" max="16135" width="38.42578125" style="5" bestFit="1" customWidth="1"/>
    <col min="16136" max="16136" width="11.5703125" style="5" bestFit="1" customWidth="1"/>
    <col min="16137" max="16137" width="11.7109375" style="5" bestFit="1" customWidth="1"/>
    <col min="16138" max="16138" width="14.42578125" style="5" customWidth="1"/>
    <col min="16139" max="16139" width="27.7109375" style="5" customWidth="1"/>
    <col min="16140" max="16384" width="11.42578125" style="5"/>
  </cols>
  <sheetData>
    <row r="1" spans="1:11" x14ac:dyDescent="0.2">
      <c r="A1" s="1" t="s">
        <v>0</v>
      </c>
      <c r="B1" s="2"/>
      <c r="C1" s="2"/>
      <c r="D1" s="2"/>
      <c r="E1" s="2"/>
      <c r="F1" s="3"/>
      <c r="G1" s="2"/>
      <c r="H1" s="2"/>
      <c r="I1" s="2"/>
      <c r="J1" s="4"/>
      <c r="K1" s="2"/>
    </row>
    <row r="2" spans="1:11" x14ac:dyDescent="0.2">
      <c r="A2" s="6" t="s">
        <v>1</v>
      </c>
      <c r="B2" s="2"/>
      <c r="C2" s="2"/>
      <c r="D2" s="2"/>
      <c r="E2" s="2"/>
      <c r="F2" s="3"/>
      <c r="G2" s="2"/>
      <c r="H2" s="2"/>
      <c r="I2" s="2"/>
      <c r="J2" s="4"/>
      <c r="K2" s="2"/>
    </row>
    <row r="3" spans="1:11" x14ac:dyDescent="0.2">
      <c r="A3" s="7">
        <f ca="1">TODAY()</f>
        <v>42627</v>
      </c>
      <c r="B3" s="2"/>
      <c r="C3" s="2"/>
      <c r="D3" s="2"/>
      <c r="E3" s="2"/>
      <c r="F3" s="3"/>
      <c r="G3" s="2"/>
      <c r="H3" s="2"/>
      <c r="I3" s="2"/>
      <c r="J3" s="4"/>
      <c r="K3" s="2"/>
    </row>
    <row r="4" spans="1:11" x14ac:dyDescent="0.2">
      <c r="A4" s="2"/>
      <c r="B4" s="2"/>
      <c r="C4" s="2"/>
      <c r="D4" s="2"/>
      <c r="E4" s="2"/>
      <c r="F4" s="3"/>
      <c r="G4" s="2"/>
      <c r="H4" s="2"/>
      <c r="I4" s="2"/>
      <c r="J4" s="4"/>
      <c r="K4" s="2"/>
    </row>
    <row r="5" spans="1:11" x14ac:dyDescent="0.2">
      <c r="A5" s="2"/>
      <c r="B5" s="2"/>
      <c r="C5" s="2"/>
      <c r="D5" s="2"/>
      <c r="E5" s="2"/>
      <c r="F5" s="8" t="s">
        <v>2</v>
      </c>
      <c r="G5" s="2"/>
      <c r="H5" s="2"/>
      <c r="I5" s="2"/>
      <c r="J5" s="4"/>
      <c r="K5" s="2"/>
    </row>
    <row r="6" spans="1:11" x14ac:dyDescent="0.2">
      <c r="A6" s="2"/>
      <c r="B6" s="2"/>
      <c r="C6" s="2"/>
      <c r="D6" s="2"/>
      <c r="E6" s="2"/>
      <c r="F6" s="3"/>
      <c r="G6" s="2"/>
      <c r="H6" s="2"/>
      <c r="I6" s="2"/>
      <c r="J6" s="4"/>
      <c r="K6" s="2"/>
    </row>
    <row r="7" spans="1:11" x14ac:dyDescent="0.2">
      <c r="A7" s="2"/>
      <c r="B7" s="2"/>
      <c r="C7" s="2"/>
      <c r="D7" s="2"/>
      <c r="E7" s="2"/>
      <c r="F7" s="3"/>
      <c r="G7" s="2"/>
      <c r="H7" s="2"/>
      <c r="I7" s="2"/>
      <c r="J7" s="4"/>
      <c r="K7" s="2"/>
    </row>
    <row r="8" spans="1:11" x14ac:dyDescent="0.2">
      <c r="A8" s="2"/>
      <c r="B8" s="2"/>
      <c r="C8" s="2"/>
      <c r="D8" s="2"/>
      <c r="E8" s="2"/>
      <c r="F8" s="3"/>
      <c r="G8" s="2"/>
      <c r="H8" s="2"/>
      <c r="I8" s="2"/>
      <c r="J8" s="4"/>
      <c r="K8" s="2"/>
    </row>
    <row r="9" spans="1:11" s="13" customFormat="1" ht="25.5" x14ac:dyDescent="0.25">
      <c r="A9" s="9" t="s">
        <v>3</v>
      </c>
      <c r="B9" s="9" t="s">
        <v>4</v>
      </c>
      <c r="C9" s="10" t="s">
        <v>5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9" t="s">
        <v>11</v>
      </c>
      <c r="J9" s="11" t="s">
        <v>12</v>
      </c>
      <c r="K9" s="12"/>
    </row>
    <row r="10" spans="1:11" s="18" customFormat="1" ht="38.25" hidden="1" x14ac:dyDescent="0.25">
      <c r="A10" s="2">
        <v>14</v>
      </c>
      <c r="B10" s="7">
        <v>41725</v>
      </c>
      <c r="C10" s="7">
        <v>41716</v>
      </c>
      <c r="D10" s="2" t="s">
        <v>13</v>
      </c>
      <c r="E10" s="2" t="s">
        <v>14</v>
      </c>
      <c r="F10" s="2" t="s">
        <v>15</v>
      </c>
      <c r="G10" s="5" t="s">
        <v>16</v>
      </c>
      <c r="H10" s="14">
        <v>337318.72</v>
      </c>
      <c r="I10" s="15"/>
      <c r="J10" s="16" t="s">
        <v>17</v>
      </c>
      <c r="K10" s="17"/>
    </row>
    <row r="11" spans="1:11" s="18" customFormat="1" ht="15" hidden="1" x14ac:dyDescent="0.25">
      <c r="A11" s="2">
        <v>14</v>
      </c>
      <c r="B11" s="7">
        <v>41725</v>
      </c>
      <c r="C11" s="7">
        <v>41739</v>
      </c>
      <c r="D11" s="2" t="s">
        <v>18</v>
      </c>
      <c r="E11" s="2" t="s">
        <v>19</v>
      </c>
      <c r="F11" s="2" t="s">
        <v>20</v>
      </c>
      <c r="G11" s="5" t="s">
        <v>21</v>
      </c>
      <c r="H11" s="14">
        <v>357557.24</v>
      </c>
      <c r="I11" s="15"/>
      <c r="J11" s="16" t="s">
        <v>22</v>
      </c>
      <c r="K11" s="17"/>
    </row>
    <row r="12" spans="1:11" s="23" customFormat="1" ht="38.25" hidden="1" x14ac:dyDescent="0.2">
      <c r="A12" s="19"/>
      <c r="B12" s="19"/>
      <c r="C12" s="20">
        <v>41739</v>
      </c>
      <c r="D12" s="2" t="s">
        <v>18</v>
      </c>
      <c r="E12" s="21" t="s">
        <v>23</v>
      </c>
      <c r="F12" s="19" t="s">
        <v>24</v>
      </c>
      <c r="G12" s="5" t="s">
        <v>25</v>
      </c>
      <c r="H12" s="19">
        <v>0</v>
      </c>
      <c r="I12" s="19"/>
      <c r="J12" s="16" t="s">
        <v>26</v>
      </c>
      <c r="K12" s="22"/>
    </row>
    <row r="13" spans="1:11" s="18" customFormat="1" hidden="1" x14ac:dyDescent="0.2">
      <c r="A13" s="2">
        <v>43</v>
      </c>
      <c r="B13" s="7">
        <v>41696</v>
      </c>
      <c r="C13" s="2"/>
      <c r="D13" s="2" t="s">
        <v>27</v>
      </c>
      <c r="E13" s="24" t="s">
        <v>28</v>
      </c>
      <c r="F13" s="2" t="s">
        <v>29</v>
      </c>
      <c r="G13" s="2"/>
      <c r="H13" s="25">
        <v>286754</v>
      </c>
      <c r="I13" s="2"/>
      <c r="J13" s="26" t="s">
        <v>30</v>
      </c>
      <c r="K13" s="17"/>
    </row>
    <row r="14" spans="1:11" s="18" customFormat="1" ht="38.25" hidden="1" x14ac:dyDescent="0.2">
      <c r="A14" s="24">
        <v>41</v>
      </c>
      <c r="B14" s="27">
        <v>41744</v>
      </c>
      <c r="C14" s="28">
        <v>41782</v>
      </c>
      <c r="D14" s="24" t="s">
        <v>31</v>
      </c>
      <c r="E14" s="24" t="s">
        <v>32</v>
      </c>
      <c r="F14" s="29" t="s">
        <v>33</v>
      </c>
      <c r="G14" s="30" t="s">
        <v>34</v>
      </c>
      <c r="H14" s="31">
        <v>415202.28</v>
      </c>
      <c r="I14" s="32"/>
      <c r="J14" s="33" t="s">
        <v>35</v>
      </c>
      <c r="K14" s="34"/>
    </row>
    <row r="15" spans="1:11" s="18" customFormat="1" ht="38.25" hidden="1" x14ac:dyDescent="0.2">
      <c r="A15" s="24">
        <v>89</v>
      </c>
      <c r="B15" s="27">
        <v>41696</v>
      </c>
      <c r="C15" s="28">
        <v>41764</v>
      </c>
      <c r="D15" s="24" t="s">
        <v>36</v>
      </c>
      <c r="E15" s="24" t="s">
        <v>37</v>
      </c>
      <c r="F15" s="29" t="s">
        <v>38</v>
      </c>
      <c r="G15" s="29" t="s">
        <v>39</v>
      </c>
      <c r="H15" s="25">
        <v>306876.84000000003</v>
      </c>
      <c r="I15" s="32"/>
      <c r="J15" s="33" t="s">
        <v>35</v>
      </c>
      <c r="K15" s="34"/>
    </row>
    <row r="16" spans="1:11" s="18" customFormat="1" ht="38.25" hidden="1" x14ac:dyDescent="0.25">
      <c r="A16" s="2">
        <v>64</v>
      </c>
      <c r="B16" s="35">
        <v>41725</v>
      </c>
      <c r="C16" s="36">
        <v>41788</v>
      </c>
      <c r="D16" s="2" t="s">
        <v>13</v>
      </c>
      <c r="E16" s="24" t="s">
        <v>40</v>
      </c>
      <c r="F16" s="37" t="s">
        <v>41</v>
      </c>
      <c r="G16" s="5" t="s">
        <v>42</v>
      </c>
      <c r="H16" s="14">
        <v>337318.72</v>
      </c>
      <c r="I16" s="32"/>
      <c r="J16" s="33" t="s">
        <v>43</v>
      </c>
      <c r="K16" s="34"/>
    </row>
    <row r="17" spans="1:11" s="18" customFormat="1" hidden="1" x14ac:dyDescent="0.2">
      <c r="A17" s="32"/>
      <c r="B17" s="32"/>
      <c r="C17" s="28">
        <v>41796</v>
      </c>
      <c r="D17" s="30" t="s">
        <v>36</v>
      </c>
      <c r="E17" s="5" t="s">
        <v>44</v>
      </c>
      <c r="F17" s="29" t="s">
        <v>45</v>
      </c>
      <c r="G17" s="5" t="s">
        <v>46</v>
      </c>
      <c r="H17" s="32">
        <v>0</v>
      </c>
      <c r="I17" s="32"/>
      <c r="J17" s="33" t="s">
        <v>22</v>
      </c>
      <c r="K17" s="34"/>
    </row>
    <row r="18" spans="1:11" s="18" customFormat="1" ht="15" outlineLevel="1" x14ac:dyDescent="0.25">
      <c r="A18" s="2">
        <v>111</v>
      </c>
      <c r="B18" s="38">
        <v>41696</v>
      </c>
      <c r="C18" s="7">
        <v>41797</v>
      </c>
      <c r="D18" s="2" t="s">
        <v>47</v>
      </c>
      <c r="E18" s="2" t="s">
        <v>48</v>
      </c>
      <c r="F18" s="29" t="s">
        <v>49</v>
      </c>
      <c r="G18" s="5" t="s">
        <v>50</v>
      </c>
      <c r="H18" s="14">
        <v>305676.24</v>
      </c>
      <c r="I18" s="32"/>
      <c r="J18" s="33"/>
      <c r="K18" s="34"/>
    </row>
    <row r="19" spans="1:11" s="18" customFormat="1" ht="15" outlineLevel="1" x14ac:dyDescent="0.25">
      <c r="A19" s="2">
        <v>11</v>
      </c>
      <c r="B19" s="38">
        <v>41796</v>
      </c>
      <c r="C19" s="7">
        <v>41807</v>
      </c>
      <c r="D19" s="2" t="s">
        <v>13</v>
      </c>
      <c r="E19" s="2" t="s">
        <v>51</v>
      </c>
      <c r="F19" s="29" t="s">
        <v>52</v>
      </c>
      <c r="G19" s="24" t="s">
        <v>53</v>
      </c>
      <c r="H19" s="14">
        <v>337318.72</v>
      </c>
      <c r="I19" s="15"/>
      <c r="J19" s="33"/>
      <c r="K19" s="17"/>
    </row>
    <row r="20" spans="1:11" s="18" customFormat="1" ht="15" outlineLevel="1" collapsed="1" x14ac:dyDescent="0.25">
      <c r="A20" s="2">
        <v>13</v>
      </c>
      <c r="B20" s="38">
        <v>41810</v>
      </c>
      <c r="C20" s="39">
        <v>41820</v>
      </c>
      <c r="D20" s="2" t="s">
        <v>54</v>
      </c>
      <c r="E20" s="2" t="s">
        <v>55</v>
      </c>
      <c r="F20" s="29" t="s">
        <v>56</v>
      </c>
      <c r="G20" s="24" t="s">
        <v>57</v>
      </c>
      <c r="H20" s="14">
        <v>357083.96</v>
      </c>
      <c r="I20" s="15"/>
      <c r="J20" s="40"/>
      <c r="K20" s="17"/>
    </row>
    <row r="21" spans="1:11" ht="15" outlineLevel="1" x14ac:dyDescent="0.25">
      <c r="A21" s="2">
        <v>21</v>
      </c>
      <c r="B21" s="38">
        <v>41802</v>
      </c>
      <c r="C21" s="39">
        <v>41823</v>
      </c>
      <c r="D21" s="2" t="s">
        <v>31</v>
      </c>
      <c r="E21" s="2" t="s">
        <v>58</v>
      </c>
      <c r="F21" s="29" t="s">
        <v>59</v>
      </c>
      <c r="G21" s="24" t="s">
        <v>60</v>
      </c>
      <c r="H21" s="14">
        <v>415202.28</v>
      </c>
      <c r="I21" s="2"/>
      <c r="J21" s="4" t="s">
        <v>61</v>
      </c>
    </row>
    <row r="22" spans="1:11" ht="15" outlineLevel="1" x14ac:dyDescent="0.25">
      <c r="A22" s="2">
        <v>127</v>
      </c>
      <c r="B22" s="38">
        <v>41696</v>
      </c>
      <c r="C22" s="39">
        <v>41809</v>
      </c>
      <c r="D22" s="2" t="s">
        <v>27</v>
      </c>
      <c r="E22" s="2" t="s">
        <v>62</v>
      </c>
      <c r="F22" s="29" t="s">
        <v>63</v>
      </c>
      <c r="G22" s="24" t="s">
        <v>64</v>
      </c>
      <c r="H22" s="14">
        <v>281478.32</v>
      </c>
      <c r="I22" s="2"/>
      <c r="J22" s="4" t="s">
        <v>65</v>
      </c>
    </row>
    <row r="23" spans="1:11" ht="15" outlineLevel="1" x14ac:dyDescent="0.25">
      <c r="A23" s="2">
        <v>27</v>
      </c>
      <c r="B23" s="38">
        <v>41796</v>
      </c>
      <c r="C23" s="39">
        <v>41815</v>
      </c>
      <c r="D23" s="2" t="s">
        <v>66</v>
      </c>
      <c r="E23" s="2" t="s">
        <v>67</v>
      </c>
      <c r="F23" s="29" t="s">
        <v>68</v>
      </c>
      <c r="G23" s="24" t="s">
        <v>69</v>
      </c>
      <c r="H23" s="14">
        <v>380743.32</v>
      </c>
      <c r="I23" s="2"/>
      <c r="J23" s="4" t="s">
        <v>70</v>
      </c>
      <c r="K23" s="5">
        <v>84000</v>
      </c>
    </row>
    <row r="24" spans="1:11" ht="15" outlineLevel="1" collapsed="1" x14ac:dyDescent="0.25">
      <c r="A24" s="2">
        <v>49</v>
      </c>
      <c r="B24" s="7">
        <v>41810</v>
      </c>
      <c r="C24" s="36">
        <v>41852</v>
      </c>
      <c r="D24" s="2" t="s">
        <v>54</v>
      </c>
      <c r="E24" s="2" t="s">
        <v>71</v>
      </c>
      <c r="F24" s="41" t="s">
        <v>72</v>
      </c>
      <c r="G24" s="24" t="s">
        <v>73</v>
      </c>
      <c r="H24" s="14">
        <v>357083.96</v>
      </c>
      <c r="I24" s="2"/>
      <c r="J24" s="2"/>
    </row>
    <row r="25" spans="1:11" ht="15" outlineLevel="1" x14ac:dyDescent="0.25">
      <c r="A25" s="2">
        <v>88</v>
      </c>
      <c r="B25" s="7">
        <v>41771</v>
      </c>
      <c r="C25" s="36">
        <v>41828</v>
      </c>
      <c r="D25" s="2" t="s">
        <v>31</v>
      </c>
      <c r="E25" s="2" t="s">
        <v>74</v>
      </c>
      <c r="F25" s="41" t="s">
        <v>75</v>
      </c>
      <c r="G25" s="24" t="s">
        <v>76</v>
      </c>
      <c r="H25" s="14">
        <v>407368.8</v>
      </c>
      <c r="I25" s="2"/>
      <c r="J25" s="2"/>
    </row>
    <row r="26" spans="1:11" ht="15" outlineLevel="1" x14ac:dyDescent="0.25">
      <c r="A26" s="2">
        <v>32</v>
      </c>
      <c r="B26" s="7">
        <v>41827</v>
      </c>
      <c r="C26" s="36">
        <v>41850</v>
      </c>
      <c r="D26" s="2" t="s">
        <v>18</v>
      </c>
      <c r="E26" s="2" t="s">
        <v>77</v>
      </c>
      <c r="F26" s="42" t="s">
        <v>78</v>
      </c>
      <c r="G26" s="24" t="s">
        <v>79</v>
      </c>
      <c r="H26" s="14">
        <v>358959.56</v>
      </c>
    </row>
    <row r="27" spans="1:11" ht="15" outlineLevel="1" x14ac:dyDescent="0.25">
      <c r="A27" s="2">
        <v>49</v>
      </c>
      <c r="B27" s="7">
        <v>41810</v>
      </c>
      <c r="C27" s="36">
        <v>41859</v>
      </c>
      <c r="D27" s="2" t="s">
        <v>80</v>
      </c>
      <c r="E27" s="2" t="s">
        <v>81</v>
      </c>
      <c r="F27" s="42" t="s">
        <v>82</v>
      </c>
      <c r="G27" s="24" t="s">
        <v>83</v>
      </c>
      <c r="H27" s="14">
        <v>336345.48</v>
      </c>
    </row>
    <row r="28" spans="1:11" ht="15" outlineLevel="1" x14ac:dyDescent="0.25">
      <c r="A28" s="2">
        <v>163</v>
      </c>
      <c r="B28" s="7">
        <v>41696</v>
      </c>
      <c r="C28" s="36">
        <v>41846</v>
      </c>
      <c r="D28" s="2" t="s">
        <v>27</v>
      </c>
      <c r="E28" s="2" t="s">
        <v>84</v>
      </c>
      <c r="F28" s="42" t="s">
        <v>85</v>
      </c>
      <c r="G28" s="5" t="s">
        <v>86</v>
      </c>
      <c r="H28" s="14">
        <v>286754</v>
      </c>
    </row>
    <row r="29" spans="1:11" ht="15" outlineLevel="1" x14ac:dyDescent="0.25">
      <c r="A29" s="2">
        <v>163</v>
      </c>
      <c r="B29" s="7">
        <v>41696</v>
      </c>
      <c r="D29" s="2" t="s">
        <v>87</v>
      </c>
      <c r="E29" s="2" t="s">
        <v>88</v>
      </c>
      <c r="F29" s="42" t="s">
        <v>89</v>
      </c>
      <c r="G29" s="2" t="s">
        <v>90</v>
      </c>
      <c r="H29" s="14">
        <v>364368.76</v>
      </c>
    </row>
    <row r="30" spans="1:11" ht="15" outlineLevel="1" collapsed="1" x14ac:dyDescent="0.25">
      <c r="A30" s="5">
        <v>31</v>
      </c>
      <c r="B30" s="36">
        <v>41918</v>
      </c>
      <c r="C30" s="36">
        <v>41922</v>
      </c>
      <c r="D30" s="5" t="s">
        <v>91</v>
      </c>
      <c r="E30" s="43" t="s">
        <v>92</v>
      </c>
      <c r="F30" s="42" t="s">
        <v>93</v>
      </c>
      <c r="G30" s="2" t="s">
        <v>94</v>
      </c>
      <c r="H30" s="14">
        <v>304491.88</v>
      </c>
      <c r="J30" s="44" t="s">
        <v>95</v>
      </c>
    </row>
    <row r="31" spans="1:11" ht="15" outlineLevel="1" x14ac:dyDescent="0.25">
      <c r="A31" s="5">
        <v>29</v>
      </c>
      <c r="B31" s="36">
        <v>41920</v>
      </c>
      <c r="C31" s="36">
        <v>41932</v>
      </c>
      <c r="D31" s="5" t="s">
        <v>96</v>
      </c>
      <c r="E31" s="43" t="s">
        <v>97</v>
      </c>
      <c r="F31" s="42" t="s">
        <v>98</v>
      </c>
      <c r="G31" s="2" t="s">
        <v>99</v>
      </c>
      <c r="H31" s="14">
        <v>328030.59999999998</v>
      </c>
      <c r="J31" s="44" t="s">
        <v>95</v>
      </c>
    </row>
    <row r="32" spans="1:11" ht="15" outlineLevel="1" x14ac:dyDescent="0.25">
      <c r="A32" s="5">
        <v>21</v>
      </c>
      <c r="B32" s="36">
        <v>41928</v>
      </c>
      <c r="C32" s="36">
        <v>41929</v>
      </c>
      <c r="D32" s="5" t="s">
        <v>100</v>
      </c>
      <c r="E32" s="43" t="s">
        <v>101</v>
      </c>
      <c r="F32" s="42" t="s">
        <v>102</v>
      </c>
      <c r="G32" s="2" t="s">
        <v>103</v>
      </c>
      <c r="H32" s="14">
        <v>68400</v>
      </c>
      <c r="J32" s="44" t="s">
        <v>95</v>
      </c>
    </row>
    <row r="33" spans="1:11" ht="14.25" outlineLevel="1" x14ac:dyDescent="0.2">
      <c r="A33" s="37">
        <v>14</v>
      </c>
      <c r="B33" s="45">
        <v>41696</v>
      </c>
      <c r="C33" s="46">
        <v>41973</v>
      </c>
      <c r="D33" s="37" t="s">
        <v>104</v>
      </c>
      <c r="E33" s="37" t="s">
        <v>105</v>
      </c>
      <c r="F33" s="47" t="s">
        <v>106</v>
      </c>
      <c r="G33" s="48" t="s">
        <v>107</v>
      </c>
      <c r="H33" s="49">
        <v>122880</v>
      </c>
      <c r="I33" s="50"/>
      <c r="J33" s="51" t="s">
        <v>108</v>
      </c>
    </row>
    <row r="34" spans="1:11" ht="15" outlineLevel="1" collapsed="1" x14ac:dyDescent="0.25">
      <c r="A34" s="5">
        <v>53</v>
      </c>
      <c r="B34" s="36">
        <v>41918</v>
      </c>
      <c r="C34" s="46">
        <v>41963</v>
      </c>
      <c r="D34" s="5" t="s">
        <v>66</v>
      </c>
      <c r="E34" s="5" t="s">
        <v>109</v>
      </c>
      <c r="F34" s="52" t="s">
        <v>110</v>
      </c>
      <c r="G34" s="5" t="s">
        <v>111</v>
      </c>
      <c r="H34" s="14">
        <v>380742.16</v>
      </c>
      <c r="J34" s="44" t="s">
        <v>112</v>
      </c>
    </row>
    <row r="35" spans="1:11" ht="15" outlineLevel="1" x14ac:dyDescent="0.25">
      <c r="A35" s="5">
        <v>53</v>
      </c>
      <c r="B35" s="36">
        <v>41918</v>
      </c>
      <c r="C35" s="36">
        <v>41965</v>
      </c>
      <c r="D35" s="5" t="s">
        <v>80</v>
      </c>
      <c r="E35" s="5" t="s">
        <v>113</v>
      </c>
      <c r="F35" s="53" t="s">
        <v>114</v>
      </c>
      <c r="G35" s="5" t="s">
        <v>115</v>
      </c>
      <c r="H35" s="14">
        <v>330088.67</v>
      </c>
      <c r="J35" s="44" t="s">
        <v>112</v>
      </c>
    </row>
    <row r="36" spans="1:11" ht="15" outlineLevel="1" x14ac:dyDescent="0.25">
      <c r="A36" s="2"/>
      <c r="B36" s="7">
        <v>41981</v>
      </c>
      <c r="C36" s="7">
        <v>41981</v>
      </c>
      <c r="D36" s="2" t="s">
        <v>116</v>
      </c>
      <c r="E36" s="5" t="s">
        <v>117</v>
      </c>
      <c r="F36" s="53" t="s">
        <v>118</v>
      </c>
      <c r="G36" s="5" t="s">
        <v>119</v>
      </c>
      <c r="H36" s="14">
        <v>302548</v>
      </c>
      <c r="J36" s="44"/>
    </row>
    <row r="37" spans="1:11" ht="15" outlineLevel="1" x14ac:dyDescent="0.25">
      <c r="A37" s="5">
        <v>9</v>
      </c>
      <c r="B37" s="36">
        <v>41962</v>
      </c>
      <c r="C37" s="36">
        <v>41982</v>
      </c>
      <c r="D37" s="53" t="s">
        <v>120</v>
      </c>
      <c r="E37" s="5" t="s">
        <v>121</v>
      </c>
      <c r="F37" s="54" t="s">
        <v>122</v>
      </c>
      <c r="G37" s="5" t="s">
        <v>123</v>
      </c>
      <c r="H37" s="55">
        <v>302548.88</v>
      </c>
      <c r="J37" s="44" t="s">
        <v>124</v>
      </c>
    </row>
    <row r="38" spans="1:11" ht="15" outlineLevel="1" x14ac:dyDescent="0.25">
      <c r="A38" s="2"/>
      <c r="B38" s="7">
        <v>41978</v>
      </c>
      <c r="C38" s="36">
        <v>41983</v>
      </c>
      <c r="D38" s="2" t="s">
        <v>125</v>
      </c>
      <c r="E38" s="2" t="s">
        <v>126</v>
      </c>
      <c r="F38" s="53" t="s">
        <v>127</v>
      </c>
      <c r="G38" s="5" t="s">
        <v>128</v>
      </c>
      <c r="H38" s="14">
        <v>290357</v>
      </c>
      <c r="J38" s="44" t="s">
        <v>129</v>
      </c>
      <c r="K38" s="5">
        <f>250307*1.16</f>
        <v>290356.12</v>
      </c>
    </row>
    <row r="39" spans="1:11" ht="15" outlineLevel="1" collapsed="1" x14ac:dyDescent="0.25">
      <c r="A39" s="2"/>
      <c r="C39" s="36">
        <v>41982</v>
      </c>
      <c r="D39" s="5" t="s">
        <v>130</v>
      </c>
      <c r="E39" s="5" t="s">
        <v>131</v>
      </c>
      <c r="F39" s="56" t="s">
        <v>132</v>
      </c>
      <c r="G39" s="5" t="s">
        <v>133</v>
      </c>
      <c r="H39" s="56">
        <v>408804.88</v>
      </c>
      <c r="J39" s="44" t="s">
        <v>134</v>
      </c>
    </row>
    <row r="40" spans="1:11" ht="15" outlineLevel="1" collapsed="1" x14ac:dyDescent="0.25">
      <c r="A40" s="57">
        <v>20</v>
      </c>
      <c r="B40" s="58">
        <v>41963</v>
      </c>
      <c r="C40" s="36">
        <v>41984</v>
      </c>
      <c r="D40" s="57" t="s">
        <v>66</v>
      </c>
      <c r="E40" s="57" t="s">
        <v>135</v>
      </c>
      <c r="F40" s="59" t="s">
        <v>136</v>
      </c>
      <c r="G40" s="5" t="s">
        <v>137</v>
      </c>
      <c r="H40" s="60">
        <v>404500.12</v>
      </c>
      <c r="I40" s="2" t="s">
        <v>138</v>
      </c>
    </row>
    <row r="41" spans="1:11" s="2" customFormat="1" ht="15" outlineLevel="1" x14ac:dyDescent="0.25">
      <c r="C41" s="7">
        <v>41988</v>
      </c>
      <c r="D41" s="2" t="s">
        <v>139</v>
      </c>
      <c r="E41" s="57" t="s">
        <v>140</v>
      </c>
      <c r="F41" s="59" t="s">
        <v>141</v>
      </c>
      <c r="G41" s="5" t="s">
        <v>142</v>
      </c>
      <c r="H41" s="60">
        <v>0</v>
      </c>
      <c r="I41" s="61"/>
      <c r="J41" s="44" t="s">
        <v>143</v>
      </c>
    </row>
    <row r="42" spans="1:11" ht="15" outlineLevel="1" x14ac:dyDescent="0.25">
      <c r="B42" s="36"/>
      <c r="C42" s="7">
        <v>41989</v>
      </c>
      <c r="D42" s="53" t="s">
        <v>144</v>
      </c>
      <c r="E42" s="57" t="s">
        <v>145</v>
      </c>
      <c r="F42" s="59" t="s">
        <v>146</v>
      </c>
      <c r="G42" s="5" t="s">
        <v>147</v>
      </c>
      <c r="H42" s="60">
        <v>334595.03999999998</v>
      </c>
      <c r="I42" s="2" t="s">
        <v>138</v>
      </c>
    </row>
    <row r="43" spans="1:11" ht="15" outlineLevel="1" collapsed="1" x14ac:dyDescent="0.25">
      <c r="A43" s="57">
        <v>20</v>
      </c>
      <c r="B43" s="58">
        <v>41963</v>
      </c>
      <c r="C43" s="7">
        <v>41995</v>
      </c>
      <c r="D43" s="2" t="s">
        <v>148</v>
      </c>
      <c r="E43" s="62" t="s">
        <v>149</v>
      </c>
      <c r="F43" s="59" t="s">
        <v>150</v>
      </c>
      <c r="G43" s="5" t="s">
        <v>151</v>
      </c>
      <c r="H43" s="60">
        <v>408804.88</v>
      </c>
      <c r="I43" s="54"/>
      <c r="J43" s="44" t="s">
        <v>152</v>
      </c>
    </row>
    <row r="44" spans="1:11" ht="15" outlineLevel="1" x14ac:dyDescent="0.25">
      <c r="B44" s="36">
        <v>41991</v>
      </c>
      <c r="C44" s="7">
        <v>41999</v>
      </c>
      <c r="D44" s="53" t="s">
        <v>144</v>
      </c>
      <c r="E44" s="57" t="s">
        <v>153</v>
      </c>
      <c r="F44" s="59" t="s">
        <v>154</v>
      </c>
      <c r="G44" s="5" t="s">
        <v>155</v>
      </c>
      <c r="H44" s="60">
        <v>334595.03999999998</v>
      </c>
      <c r="I44" s="54"/>
      <c r="J44" s="2" t="s">
        <v>156</v>
      </c>
    </row>
    <row r="45" spans="1:11" ht="15" outlineLevel="1" x14ac:dyDescent="0.25">
      <c r="B45" s="36">
        <v>41936</v>
      </c>
      <c r="C45" s="7">
        <v>42018</v>
      </c>
      <c r="D45" s="53" t="s">
        <v>157</v>
      </c>
      <c r="E45" s="57" t="s">
        <v>158</v>
      </c>
      <c r="F45" s="59" t="s">
        <v>159</v>
      </c>
      <c r="G45" s="5" t="s">
        <v>160</v>
      </c>
      <c r="H45" s="63">
        <v>304491.88</v>
      </c>
      <c r="I45" s="54"/>
      <c r="J45" s="44" t="s">
        <v>161</v>
      </c>
    </row>
    <row r="46" spans="1:11" ht="15" outlineLevel="1" x14ac:dyDescent="0.25">
      <c r="B46" s="36">
        <v>42027</v>
      </c>
      <c r="C46" s="7">
        <v>42031</v>
      </c>
      <c r="D46" s="53" t="s">
        <v>162</v>
      </c>
      <c r="E46" s="57" t="s">
        <v>163</v>
      </c>
      <c r="F46" s="59" t="s">
        <v>164</v>
      </c>
      <c r="G46" s="5" t="s">
        <v>165</v>
      </c>
      <c r="H46" s="63">
        <v>305491.88</v>
      </c>
      <c r="I46" s="54"/>
    </row>
    <row r="47" spans="1:11" ht="15" outlineLevel="1" x14ac:dyDescent="0.25">
      <c r="B47" s="36">
        <v>42026</v>
      </c>
      <c r="C47" s="7">
        <v>42038</v>
      </c>
      <c r="D47" s="53" t="s">
        <v>166</v>
      </c>
      <c r="E47" s="57" t="s">
        <v>167</v>
      </c>
      <c r="F47" s="59" t="s">
        <v>168</v>
      </c>
      <c r="G47" s="5" t="s">
        <v>169</v>
      </c>
      <c r="H47" s="63">
        <v>312291.71999999997</v>
      </c>
      <c r="I47" s="54"/>
      <c r="J47" s="44" t="s">
        <v>170</v>
      </c>
    </row>
    <row r="48" spans="1:11" ht="15" outlineLevel="1" x14ac:dyDescent="0.25">
      <c r="B48" s="36">
        <v>42031</v>
      </c>
      <c r="C48" s="36">
        <v>42038</v>
      </c>
      <c r="D48" s="53" t="s">
        <v>171</v>
      </c>
      <c r="E48" s="57" t="s">
        <v>172</v>
      </c>
      <c r="F48" s="64" t="s">
        <v>173</v>
      </c>
      <c r="G48" s="5" t="s">
        <v>174</v>
      </c>
      <c r="H48" s="60">
        <v>404500</v>
      </c>
      <c r="I48" s="54"/>
      <c r="J48" s="44" t="s">
        <v>170</v>
      </c>
    </row>
    <row r="49" spans="1:11" ht="15" outlineLevel="1" x14ac:dyDescent="0.25">
      <c r="B49" s="36">
        <v>42033</v>
      </c>
      <c r="C49" s="36">
        <v>42038</v>
      </c>
      <c r="D49" s="53" t="s">
        <v>175</v>
      </c>
      <c r="E49" s="57" t="s">
        <v>176</v>
      </c>
      <c r="F49" s="64" t="s">
        <v>177</v>
      </c>
      <c r="G49" s="5" t="s">
        <v>178</v>
      </c>
      <c r="H49" s="60">
        <v>302548.88</v>
      </c>
      <c r="I49" s="54"/>
      <c r="J49" s="44" t="s">
        <v>179</v>
      </c>
    </row>
    <row r="50" spans="1:11" ht="15" outlineLevel="1" x14ac:dyDescent="0.25">
      <c r="B50" s="36"/>
      <c r="C50" s="36">
        <v>42129</v>
      </c>
      <c r="D50" s="5" t="s">
        <v>180</v>
      </c>
      <c r="E50" s="5" t="s">
        <v>181</v>
      </c>
      <c r="F50" s="64" t="s">
        <v>182</v>
      </c>
      <c r="G50" s="5" t="s">
        <v>183</v>
      </c>
      <c r="H50" s="60">
        <v>0</v>
      </c>
      <c r="I50" s="54"/>
      <c r="J50" s="44" t="s">
        <v>22</v>
      </c>
    </row>
    <row r="51" spans="1:11" ht="15" outlineLevel="1" x14ac:dyDescent="0.25">
      <c r="A51" s="57">
        <v>183</v>
      </c>
      <c r="B51" s="58">
        <v>41858</v>
      </c>
      <c r="C51" s="65">
        <v>42048</v>
      </c>
      <c r="D51" s="57" t="s">
        <v>54</v>
      </c>
      <c r="E51" s="57" t="s">
        <v>184</v>
      </c>
      <c r="F51" s="66" t="s">
        <v>185</v>
      </c>
      <c r="G51" s="5" t="s">
        <v>186</v>
      </c>
      <c r="H51" s="67">
        <v>357083.96</v>
      </c>
      <c r="K51" s="2" t="s">
        <v>161</v>
      </c>
    </row>
    <row r="52" spans="1:11" ht="15" outlineLevel="1" x14ac:dyDescent="0.25">
      <c r="A52" s="5">
        <v>118</v>
      </c>
      <c r="B52" s="36">
        <v>41936</v>
      </c>
      <c r="C52" s="36">
        <v>42027</v>
      </c>
      <c r="D52" s="5" t="s">
        <v>96</v>
      </c>
      <c r="E52" s="5" t="s">
        <v>187</v>
      </c>
      <c r="F52" s="64" t="s">
        <v>188</v>
      </c>
      <c r="G52" s="2" t="s">
        <v>189</v>
      </c>
      <c r="H52" s="68">
        <v>328030.59999999998</v>
      </c>
      <c r="J52" s="5" t="s">
        <v>190</v>
      </c>
    </row>
    <row r="53" spans="1:11" ht="15" outlineLevel="1" collapsed="1" x14ac:dyDescent="0.25">
      <c r="A53" s="5">
        <v>13</v>
      </c>
      <c r="B53" s="36">
        <v>42041</v>
      </c>
      <c r="C53" s="36">
        <v>42150</v>
      </c>
      <c r="D53" s="5" t="s">
        <v>31</v>
      </c>
      <c r="E53" s="5" t="s">
        <v>191</v>
      </c>
      <c r="F53" s="64" t="s">
        <v>192</v>
      </c>
      <c r="G53" s="2" t="s">
        <v>193</v>
      </c>
      <c r="H53" s="68">
        <v>413164</v>
      </c>
      <c r="J53" s="44" t="s">
        <v>194</v>
      </c>
    </row>
    <row r="54" spans="1:11" ht="15" outlineLevel="1" collapsed="1" x14ac:dyDescent="0.25">
      <c r="A54" s="5">
        <v>36</v>
      </c>
      <c r="B54" s="36">
        <v>42018</v>
      </c>
      <c r="C54" s="36">
        <v>42062</v>
      </c>
      <c r="D54" s="5" t="s">
        <v>195</v>
      </c>
      <c r="E54" s="5" t="s">
        <v>196</v>
      </c>
      <c r="F54" s="64" t="s">
        <v>197</v>
      </c>
      <c r="G54" s="2" t="s">
        <v>198</v>
      </c>
      <c r="H54" s="68">
        <v>408804.88</v>
      </c>
      <c r="J54" s="44" t="s">
        <v>199</v>
      </c>
    </row>
    <row r="55" spans="1:11" ht="15" outlineLevel="1" x14ac:dyDescent="0.25">
      <c r="A55" s="57">
        <v>3</v>
      </c>
      <c r="B55" s="58">
        <v>42059</v>
      </c>
      <c r="C55" s="36">
        <v>42072</v>
      </c>
      <c r="D55" s="57" t="s">
        <v>31</v>
      </c>
      <c r="E55" s="57" t="s">
        <v>200</v>
      </c>
      <c r="F55" s="64" t="s">
        <v>201</v>
      </c>
      <c r="G55" s="2" t="s">
        <v>202</v>
      </c>
      <c r="H55" s="67">
        <v>0.16</v>
      </c>
      <c r="J55" s="44" t="s">
        <v>203</v>
      </c>
    </row>
    <row r="56" spans="1:11" s="2" customFormat="1" outlineLevel="1" collapsed="1" x14ac:dyDescent="0.2">
      <c r="A56" s="2">
        <v>104</v>
      </c>
      <c r="B56" s="7">
        <v>41968</v>
      </c>
      <c r="C56" s="7">
        <v>42072</v>
      </c>
      <c r="D56" s="2" t="s">
        <v>204</v>
      </c>
      <c r="E56" s="2" t="s">
        <v>205</v>
      </c>
      <c r="F56" s="69" t="s">
        <v>206</v>
      </c>
      <c r="G56" s="2" t="s">
        <v>207</v>
      </c>
      <c r="H56" s="70">
        <v>85013.33</v>
      </c>
      <c r="J56" s="44" t="s">
        <v>208</v>
      </c>
    </row>
    <row r="57" spans="1:11" ht="15" outlineLevel="1" x14ac:dyDescent="0.25">
      <c r="A57" s="57">
        <v>23</v>
      </c>
      <c r="B57" s="58">
        <v>42039</v>
      </c>
      <c r="C57" s="36">
        <v>42072</v>
      </c>
      <c r="D57" s="57" t="s">
        <v>96</v>
      </c>
      <c r="E57" s="57" t="s">
        <v>209</v>
      </c>
      <c r="F57" s="69" t="s">
        <v>210</v>
      </c>
      <c r="G57" s="2" t="s">
        <v>211</v>
      </c>
      <c r="H57" s="67">
        <v>328031.76</v>
      </c>
      <c r="J57" s="44" t="s">
        <v>208</v>
      </c>
    </row>
    <row r="58" spans="1:11" ht="15" outlineLevel="1" collapsed="1" x14ac:dyDescent="0.25">
      <c r="A58" s="57">
        <v>69</v>
      </c>
      <c r="B58" s="58">
        <v>42003</v>
      </c>
      <c r="C58" s="36">
        <v>42083</v>
      </c>
      <c r="D58" s="57" t="s">
        <v>195</v>
      </c>
      <c r="E58" s="57" t="s">
        <v>212</v>
      </c>
      <c r="F58" s="69" t="s">
        <v>213</v>
      </c>
      <c r="G58" s="2" t="s">
        <v>202</v>
      </c>
      <c r="H58" s="67">
        <v>408804.88</v>
      </c>
    </row>
    <row r="59" spans="1:11" ht="15" outlineLevel="1" x14ac:dyDescent="0.25">
      <c r="A59" s="5">
        <v>11</v>
      </c>
      <c r="B59" s="36">
        <v>42100</v>
      </c>
      <c r="D59" s="5" t="s">
        <v>214</v>
      </c>
      <c r="E59" s="5" t="s">
        <v>215</v>
      </c>
      <c r="H59" s="68">
        <v>306259.71999999997</v>
      </c>
    </row>
    <row r="60" spans="1:11" ht="15" outlineLevel="1" x14ac:dyDescent="0.25">
      <c r="A60" s="5">
        <v>70</v>
      </c>
      <c r="B60" s="36">
        <v>42041</v>
      </c>
      <c r="D60" s="5" t="s">
        <v>216</v>
      </c>
      <c r="E60" s="5" t="s">
        <v>217</v>
      </c>
      <c r="H60" s="68">
        <v>290356.12</v>
      </c>
    </row>
    <row r="61" spans="1:11" ht="15" outlineLevel="1" x14ac:dyDescent="0.25">
      <c r="A61" s="5">
        <v>108</v>
      </c>
      <c r="B61" s="36">
        <v>42003</v>
      </c>
      <c r="D61" s="5" t="s">
        <v>66</v>
      </c>
      <c r="E61" s="5" t="s">
        <v>218</v>
      </c>
      <c r="H61" s="68">
        <v>380742.16</v>
      </c>
    </row>
    <row r="62" spans="1:11" outlineLevel="1" x14ac:dyDescent="0.2">
      <c r="E62" s="5" t="s">
        <v>219</v>
      </c>
      <c r="H62" s="37"/>
      <c r="J62" s="5" t="s">
        <v>22</v>
      </c>
    </row>
    <row r="63" spans="1:11" ht="15" outlineLevel="1" x14ac:dyDescent="0.25">
      <c r="A63" s="5">
        <v>29</v>
      </c>
      <c r="B63" s="36">
        <v>42082</v>
      </c>
      <c r="D63" s="5" t="s">
        <v>220</v>
      </c>
      <c r="E63" s="5" t="s">
        <v>221</v>
      </c>
      <c r="F63" s="5" t="s">
        <v>222</v>
      </c>
      <c r="H63" s="68">
        <v>381443.96</v>
      </c>
    </row>
    <row r="64" spans="1:11" ht="15" outlineLevel="1" x14ac:dyDescent="0.25">
      <c r="A64" s="5">
        <v>29</v>
      </c>
      <c r="B64" s="36">
        <v>42082</v>
      </c>
      <c r="D64" s="5" t="s">
        <v>80</v>
      </c>
      <c r="E64" s="5" t="s">
        <v>223</v>
      </c>
      <c r="F64" s="5" t="s">
        <v>224</v>
      </c>
      <c r="H64" s="68">
        <v>334187.88</v>
      </c>
    </row>
    <row r="65" spans="1:10" ht="15" outlineLevel="1" collapsed="1" x14ac:dyDescent="0.25">
      <c r="A65" s="5">
        <v>74</v>
      </c>
      <c r="B65" s="36">
        <v>42100</v>
      </c>
      <c r="C65" s="36">
        <v>42174</v>
      </c>
      <c r="D65" s="5" t="s">
        <v>195</v>
      </c>
      <c r="E65" s="5" t="s">
        <v>225</v>
      </c>
      <c r="F65" s="2" t="s">
        <v>226</v>
      </c>
      <c r="G65" s="2" t="s">
        <v>227</v>
      </c>
      <c r="H65" s="14">
        <v>410150.48</v>
      </c>
      <c r="I65" s="2" t="s">
        <v>228</v>
      </c>
      <c r="J65" s="2" t="s">
        <v>229</v>
      </c>
    </row>
    <row r="66" spans="1:10" outlineLevel="1" collapsed="1" x14ac:dyDescent="0.2">
      <c r="A66" s="5">
        <v>160</v>
      </c>
      <c r="B66" s="36">
        <v>42018</v>
      </c>
      <c r="C66" s="36">
        <v>42174</v>
      </c>
      <c r="D66" s="2" t="s">
        <v>144</v>
      </c>
      <c r="E66" s="5" t="s">
        <v>230</v>
      </c>
      <c r="F66" s="2" t="s">
        <v>231</v>
      </c>
      <c r="G66" s="2" t="s">
        <v>232</v>
      </c>
      <c r="H66" s="71">
        <v>334595.03999999998</v>
      </c>
      <c r="I66" s="2" t="s">
        <v>233</v>
      </c>
    </row>
    <row r="67" spans="1:10" outlineLevel="1" x14ac:dyDescent="0.2">
      <c r="A67" s="5">
        <v>160</v>
      </c>
      <c r="B67" s="36">
        <v>42018</v>
      </c>
      <c r="C67" s="36">
        <v>42179</v>
      </c>
      <c r="D67" s="5" t="s">
        <v>66</v>
      </c>
      <c r="E67" s="5" t="s">
        <v>234</v>
      </c>
      <c r="F67" s="2" t="s">
        <v>235</v>
      </c>
      <c r="G67" s="2" t="s">
        <v>236</v>
      </c>
      <c r="H67" s="31">
        <v>404500.12</v>
      </c>
      <c r="I67" s="2" t="s">
        <v>237</v>
      </c>
    </row>
    <row r="68" spans="1:10" outlineLevel="1" x14ac:dyDescent="0.2">
      <c r="A68" s="5">
        <v>18</v>
      </c>
      <c r="B68" s="36">
        <v>42160</v>
      </c>
      <c r="C68" s="36">
        <v>42182</v>
      </c>
      <c r="D68" s="5" t="s">
        <v>238</v>
      </c>
      <c r="E68" s="5" t="s">
        <v>239</v>
      </c>
      <c r="F68" s="2" t="s">
        <v>240</v>
      </c>
      <c r="G68" s="2" t="s">
        <v>241</v>
      </c>
      <c r="H68" s="71">
        <v>375639.32</v>
      </c>
      <c r="I68" s="2" t="s">
        <v>242</v>
      </c>
    </row>
    <row r="69" spans="1:10" outlineLevel="1" x14ac:dyDescent="0.2">
      <c r="A69" s="5">
        <v>110</v>
      </c>
      <c r="B69" s="36">
        <v>42068</v>
      </c>
      <c r="C69" s="36">
        <v>42171</v>
      </c>
      <c r="D69" s="5" t="s">
        <v>54</v>
      </c>
      <c r="E69" s="5" t="s">
        <v>243</v>
      </c>
      <c r="F69" s="2" t="s">
        <v>244</v>
      </c>
      <c r="G69" s="2" t="s">
        <v>245</v>
      </c>
      <c r="H69" s="72">
        <v>349178.42</v>
      </c>
    </row>
    <row r="70" spans="1:10" outlineLevel="1" collapsed="1" x14ac:dyDescent="0.2">
      <c r="A70" s="5">
        <v>110</v>
      </c>
      <c r="B70" s="36">
        <v>42068</v>
      </c>
      <c r="C70" s="36">
        <v>42171</v>
      </c>
      <c r="D70" s="5" t="s">
        <v>54</v>
      </c>
      <c r="E70" s="5" t="s">
        <v>243</v>
      </c>
      <c r="F70" s="2" t="s">
        <v>244</v>
      </c>
      <c r="G70" s="2" t="s">
        <v>245</v>
      </c>
      <c r="H70" s="31">
        <v>349178.42</v>
      </c>
      <c r="I70" s="2" t="s">
        <v>246</v>
      </c>
    </row>
    <row r="71" spans="1:10" outlineLevel="1" x14ac:dyDescent="0.2">
      <c r="A71" s="5">
        <v>27</v>
      </c>
      <c r="B71" s="36">
        <v>42151</v>
      </c>
      <c r="C71" s="36">
        <v>42201</v>
      </c>
      <c r="D71" s="5" t="s">
        <v>247</v>
      </c>
      <c r="E71" s="5" t="s">
        <v>248</v>
      </c>
      <c r="F71" s="2" t="s">
        <v>249</v>
      </c>
      <c r="G71" s="2" t="s">
        <v>250</v>
      </c>
      <c r="H71" s="31">
        <v>278389.09999999998</v>
      </c>
      <c r="I71" s="2" t="s">
        <v>246</v>
      </c>
    </row>
    <row r="72" spans="1:10" ht="15" outlineLevel="1" x14ac:dyDescent="0.25">
      <c r="A72" s="5">
        <v>18</v>
      </c>
      <c r="B72" s="36">
        <v>42160</v>
      </c>
      <c r="C72" s="36">
        <v>42205</v>
      </c>
      <c r="D72" s="5" t="s">
        <v>251</v>
      </c>
      <c r="E72" s="5" t="s">
        <v>252</v>
      </c>
      <c r="F72" s="2" t="s">
        <v>253</v>
      </c>
      <c r="G72" s="2" t="s">
        <v>254</v>
      </c>
      <c r="H72" s="73">
        <v>356215.12</v>
      </c>
      <c r="I72" s="2" t="s">
        <v>255</v>
      </c>
    </row>
    <row r="73" spans="1:10" ht="15" x14ac:dyDescent="0.25">
      <c r="A73" s="5">
        <v>96</v>
      </c>
      <c r="B73" s="36">
        <v>42082</v>
      </c>
      <c r="D73" s="5" t="s">
        <v>80</v>
      </c>
      <c r="E73" s="5" t="s">
        <v>256</v>
      </c>
      <c r="F73" s="2" t="s">
        <v>257</v>
      </c>
      <c r="H73" s="14">
        <v>334187.88</v>
      </c>
      <c r="I73" s="2"/>
    </row>
    <row r="74" spans="1:10" ht="15" x14ac:dyDescent="0.25">
      <c r="A74" s="5">
        <v>25</v>
      </c>
      <c r="B74" s="36">
        <v>42153</v>
      </c>
      <c r="D74" s="5" t="s">
        <v>247</v>
      </c>
      <c r="E74" s="5" t="s">
        <v>258</v>
      </c>
      <c r="F74" s="2" t="s">
        <v>259</v>
      </c>
      <c r="G74" s="2" t="s">
        <v>260</v>
      </c>
      <c r="H74" s="14">
        <v>283744.12</v>
      </c>
      <c r="I74" s="2" t="s">
        <v>261</v>
      </c>
      <c r="J74" s="36">
        <v>42226</v>
      </c>
    </row>
    <row r="75" spans="1:10" ht="15" x14ac:dyDescent="0.25">
      <c r="B75" s="36">
        <v>42194</v>
      </c>
      <c r="D75" s="2" t="s">
        <v>262</v>
      </c>
      <c r="E75" s="2" t="s">
        <v>263</v>
      </c>
      <c r="F75" s="2" t="s">
        <v>264</v>
      </c>
      <c r="G75" s="2" t="s">
        <v>265</v>
      </c>
      <c r="H75" s="14">
        <v>395696.88</v>
      </c>
      <c r="I75" s="2" t="s">
        <v>266</v>
      </c>
      <c r="J75" s="36">
        <v>42227</v>
      </c>
    </row>
    <row r="76" spans="1:10" ht="15" x14ac:dyDescent="0.25">
      <c r="C76" s="36">
        <v>42213</v>
      </c>
      <c r="D76" s="5" t="s">
        <v>80</v>
      </c>
      <c r="E76" s="2" t="s">
        <v>267</v>
      </c>
      <c r="F76" s="2" t="s">
        <v>268</v>
      </c>
      <c r="G76" s="2" t="s">
        <v>269</v>
      </c>
      <c r="H76" s="14">
        <v>334187.88</v>
      </c>
      <c r="I76" s="2" t="s">
        <v>261</v>
      </c>
      <c r="J76" s="36">
        <v>42226</v>
      </c>
    </row>
    <row r="77" spans="1:10" x14ac:dyDescent="0.2">
      <c r="B77" s="36">
        <v>42018</v>
      </c>
      <c r="D77" s="5" t="s">
        <v>270</v>
      </c>
      <c r="E77" s="5" t="s">
        <v>271</v>
      </c>
      <c r="F77" s="2" t="s">
        <v>272</v>
      </c>
      <c r="G77" s="2" t="s">
        <v>273</v>
      </c>
      <c r="H77" s="55">
        <v>355201.28000000003</v>
      </c>
      <c r="I77" s="2" t="s">
        <v>274</v>
      </c>
      <c r="J77" s="36">
        <v>42228</v>
      </c>
    </row>
    <row r="78" spans="1:10" x14ac:dyDescent="0.2">
      <c r="B78" s="36">
        <v>42233</v>
      </c>
      <c r="C78" s="36">
        <v>42247</v>
      </c>
      <c r="D78" s="5" t="s">
        <v>275</v>
      </c>
      <c r="E78" s="5" t="s">
        <v>276</v>
      </c>
      <c r="F78" s="2" t="s">
        <v>277</v>
      </c>
      <c r="G78" s="2" t="s">
        <v>278</v>
      </c>
      <c r="H78" s="74">
        <v>311310.36</v>
      </c>
      <c r="I78" s="2" t="s">
        <v>279</v>
      </c>
      <c r="J78" s="36">
        <v>42247</v>
      </c>
    </row>
    <row r="79" spans="1:10" x14ac:dyDescent="0.2">
      <c r="B79" s="36">
        <v>42158</v>
      </c>
      <c r="C79" s="36">
        <v>42247</v>
      </c>
      <c r="D79" s="5" t="s">
        <v>280</v>
      </c>
      <c r="E79" s="5" t="s">
        <v>281</v>
      </c>
      <c r="F79" s="5" t="s">
        <v>282</v>
      </c>
      <c r="G79" s="5" t="s">
        <v>283</v>
      </c>
      <c r="H79" s="74">
        <v>496605.88</v>
      </c>
      <c r="I79" s="2" t="s">
        <v>284</v>
      </c>
    </row>
    <row r="80" spans="1:10" x14ac:dyDescent="0.2">
      <c r="B80" s="36">
        <v>42082</v>
      </c>
      <c r="C80" s="36">
        <v>42247</v>
      </c>
      <c r="D80" s="5" t="s">
        <v>285</v>
      </c>
      <c r="E80" s="5" t="s">
        <v>286</v>
      </c>
      <c r="F80" s="5" t="s">
        <v>287</v>
      </c>
      <c r="G80" s="5" t="s">
        <v>288</v>
      </c>
      <c r="H80" s="74">
        <v>334187.88</v>
      </c>
      <c r="I80" s="5" t="s">
        <v>279</v>
      </c>
      <c r="J80" s="36">
        <v>42247</v>
      </c>
    </row>
    <row r="81" spans="1:10" x14ac:dyDescent="0.2">
      <c r="B81" s="36">
        <v>42151</v>
      </c>
      <c r="C81" s="36">
        <v>42247</v>
      </c>
      <c r="D81" s="5" t="s">
        <v>289</v>
      </c>
      <c r="E81" s="5" t="s">
        <v>290</v>
      </c>
      <c r="F81" s="5" t="s">
        <v>291</v>
      </c>
      <c r="G81" s="5" t="s">
        <v>292</v>
      </c>
      <c r="H81" s="74">
        <v>267221.08</v>
      </c>
    </row>
    <row r="82" spans="1:10" x14ac:dyDescent="0.2">
      <c r="B82" s="36">
        <v>42068</v>
      </c>
      <c r="D82" s="5" t="s">
        <v>293</v>
      </c>
      <c r="E82" s="5" t="s">
        <v>294</v>
      </c>
      <c r="F82" s="5" t="s">
        <v>295</v>
      </c>
      <c r="G82" s="5" t="s">
        <v>296</v>
      </c>
      <c r="H82" s="55">
        <v>290424.3</v>
      </c>
      <c r="I82" s="5" t="s">
        <v>297</v>
      </c>
      <c r="J82" s="36">
        <v>42261</v>
      </c>
    </row>
    <row r="83" spans="1:10" x14ac:dyDescent="0.2">
      <c r="B83" s="36">
        <v>42151</v>
      </c>
      <c r="D83" s="5" t="s">
        <v>298</v>
      </c>
      <c r="E83" s="5" t="s">
        <v>299</v>
      </c>
      <c r="F83" s="5" t="s">
        <v>253</v>
      </c>
      <c r="G83" s="5" t="s">
        <v>300</v>
      </c>
      <c r="H83" s="55">
        <v>260670.56</v>
      </c>
      <c r="I83" s="5" t="s">
        <v>297</v>
      </c>
      <c r="J83" s="36">
        <v>42261</v>
      </c>
    </row>
    <row r="84" spans="1:10" x14ac:dyDescent="0.2">
      <c r="B84" s="36">
        <v>42194</v>
      </c>
      <c r="C84" s="36">
        <v>42273</v>
      </c>
      <c r="D84" s="5" t="s">
        <v>301</v>
      </c>
      <c r="E84" s="5" t="s">
        <v>302</v>
      </c>
      <c r="F84" s="5" t="s">
        <v>303</v>
      </c>
      <c r="G84" s="5" t="s">
        <v>304</v>
      </c>
      <c r="H84" s="74">
        <v>276668.12</v>
      </c>
      <c r="I84" s="5" t="s">
        <v>305</v>
      </c>
      <c r="J84" s="36">
        <v>42275</v>
      </c>
    </row>
    <row r="85" spans="1:10" x14ac:dyDescent="0.2">
      <c r="B85" s="36">
        <v>42233</v>
      </c>
      <c r="C85" s="36">
        <v>42273</v>
      </c>
      <c r="D85" s="5" t="s">
        <v>306</v>
      </c>
      <c r="E85" s="5" t="s">
        <v>307</v>
      </c>
      <c r="F85" s="5" t="s">
        <v>308</v>
      </c>
      <c r="G85" s="5" t="s">
        <v>309</v>
      </c>
      <c r="H85" s="74">
        <v>355874</v>
      </c>
      <c r="I85" s="5" t="s">
        <v>305</v>
      </c>
      <c r="J85" s="36">
        <v>42275</v>
      </c>
    </row>
    <row r="86" spans="1:10" x14ac:dyDescent="0.2">
      <c r="B86" s="36">
        <v>42082</v>
      </c>
      <c r="C86" s="36">
        <v>42273</v>
      </c>
      <c r="D86" s="5" t="s">
        <v>285</v>
      </c>
      <c r="E86" s="5" t="s">
        <v>310</v>
      </c>
      <c r="F86" s="5" t="s">
        <v>257</v>
      </c>
      <c r="G86" s="5" t="s">
        <v>311</v>
      </c>
      <c r="H86" s="74">
        <v>334187.88</v>
      </c>
      <c r="I86" s="5" t="s">
        <v>305</v>
      </c>
      <c r="J86" s="36">
        <v>42275</v>
      </c>
    </row>
    <row r="87" spans="1:10" x14ac:dyDescent="0.2">
      <c r="B87" s="36">
        <v>42068</v>
      </c>
      <c r="D87" s="5" t="s">
        <v>312</v>
      </c>
      <c r="E87" s="5" t="s">
        <v>313</v>
      </c>
      <c r="H87" s="74">
        <v>265304.53000000003</v>
      </c>
      <c r="I87" s="5" t="s">
        <v>314</v>
      </c>
      <c r="J87" s="36">
        <v>42276</v>
      </c>
    </row>
    <row r="88" spans="1:10" x14ac:dyDescent="0.2">
      <c r="B88" s="36">
        <v>42271</v>
      </c>
      <c r="C88" s="36">
        <v>42273</v>
      </c>
      <c r="D88" s="5" t="s">
        <v>315</v>
      </c>
      <c r="E88" s="5" t="s">
        <v>316</v>
      </c>
      <c r="F88" s="5" t="s">
        <v>303</v>
      </c>
      <c r="G88" s="5" t="s">
        <v>317</v>
      </c>
      <c r="H88" s="55">
        <v>297703.56</v>
      </c>
      <c r="I88" s="5" t="s">
        <v>318</v>
      </c>
      <c r="J88" s="36">
        <v>42283</v>
      </c>
    </row>
    <row r="89" spans="1:10" x14ac:dyDescent="0.2">
      <c r="B89" s="36">
        <v>42194</v>
      </c>
      <c r="C89" s="36">
        <v>42283</v>
      </c>
      <c r="D89" s="5" t="s">
        <v>319</v>
      </c>
      <c r="E89" s="5" t="s">
        <v>320</v>
      </c>
      <c r="F89" s="5" t="s">
        <v>321</v>
      </c>
      <c r="G89" s="5" t="s">
        <v>322</v>
      </c>
      <c r="H89" s="55">
        <v>355874.08</v>
      </c>
      <c r="I89" s="5" t="s">
        <v>323</v>
      </c>
      <c r="J89" s="36">
        <v>42284</v>
      </c>
    </row>
    <row r="90" spans="1:10" x14ac:dyDescent="0.2">
      <c r="B90" s="36"/>
      <c r="C90" s="36"/>
      <c r="D90" s="5" t="s">
        <v>130</v>
      </c>
      <c r="E90" s="5" t="s">
        <v>324</v>
      </c>
      <c r="F90" s="5" t="s">
        <v>325</v>
      </c>
      <c r="H90" s="55">
        <v>426097</v>
      </c>
      <c r="I90" s="5" t="s">
        <v>326</v>
      </c>
      <c r="J90" s="36">
        <v>42285</v>
      </c>
    </row>
    <row r="91" spans="1:10" x14ac:dyDescent="0.2">
      <c r="B91" s="36"/>
      <c r="C91" s="36"/>
      <c r="D91" s="5" t="s">
        <v>247</v>
      </c>
      <c r="E91" s="5" t="s">
        <v>327</v>
      </c>
      <c r="F91" s="5" t="s">
        <v>328</v>
      </c>
      <c r="H91" s="55">
        <v>288091.8</v>
      </c>
      <c r="I91" s="5" t="s">
        <v>326</v>
      </c>
      <c r="J91" s="36">
        <v>42285</v>
      </c>
    </row>
    <row r="92" spans="1:10" ht="15" x14ac:dyDescent="0.25">
      <c r="B92" s="36"/>
      <c r="C92" s="36">
        <v>42290</v>
      </c>
      <c r="D92" s="5" t="s">
        <v>329</v>
      </c>
      <c r="E92" s="5" t="s">
        <v>330</v>
      </c>
      <c r="F92" s="5" t="s">
        <v>331</v>
      </c>
      <c r="G92" s="5" t="s">
        <v>332</v>
      </c>
      <c r="H92" s="14">
        <v>294882.83</v>
      </c>
      <c r="I92" s="5" t="s">
        <v>333</v>
      </c>
    </row>
    <row r="93" spans="1:10" s="37" customFormat="1" x14ac:dyDescent="0.2">
      <c r="B93" s="45">
        <v>42285</v>
      </c>
      <c r="C93" s="45">
        <v>42299</v>
      </c>
      <c r="D93" s="37" t="s">
        <v>334</v>
      </c>
      <c r="E93" s="37" t="s">
        <v>335</v>
      </c>
      <c r="F93" s="37" t="s">
        <v>336</v>
      </c>
      <c r="G93" s="37" t="s">
        <v>337</v>
      </c>
      <c r="H93" s="55">
        <v>319227.36</v>
      </c>
      <c r="I93" s="37" t="s">
        <v>338</v>
      </c>
      <c r="J93" s="45">
        <v>42303</v>
      </c>
    </row>
    <row r="94" spans="1:10" s="37" customFormat="1" x14ac:dyDescent="0.2">
      <c r="B94" s="45">
        <v>42279</v>
      </c>
      <c r="C94" s="45">
        <v>42304</v>
      </c>
      <c r="D94" s="37" t="s">
        <v>339</v>
      </c>
      <c r="E94" s="37" t="s">
        <v>340</v>
      </c>
      <c r="F94" s="37" t="s">
        <v>341</v>
      </c>
      <c r="G94" s="37" t="s">
        <v>342</v>
      </c>
      <c r="H94" s="55">
        <v>416752.04</v>
      </c>
      <c r="I94" s="37" t="s">
        <v>343</v>
      </c>
      <c r="J94" s="45">
        <v>42305</v>
      </c>
    </row>
    <row r="95" spans="1:10" x14ac:dyDescent="0.2">
      <c r="A95" s="37"/>
      <c r="B95" s="45">
        <v>42298</v>
      </c>
      <c r="C95" s="45">
        <v>42304</v>
      </c>
      <c r="D95" s="37" t="s">
        <v>344</v>
      </c>
      <c r="E95" s="37" t="s">
        <v>345</v>
      </c>
      <c r="F95" s="37" t="s">
        <v>346</v>
      </c>
      <c r="G95" s="37" t="s">
        <v>347</v>
      </c>
      <c r="H95" s="55">
        <v>343818.2</v>
      </c>
      <c r="I95" s="37" t="s">
        <v>343</v>
      </c>
      <c r="J95" s="45">
        <v>42305</v>
      </c>
    </row>
    <row r="96" spans="1:10" x14ac:dyDescent="0.2">
      <c r="B96" s="36">
        <v>42293</v>
      </c>
      <c r="C96" s="36">
        <v>42304</v>
      </c>
      <c r="D96" s="5" t="s">
        <v>339</v>
      </c>
      <c r="E96" s="5" t="s">
        <v>348</v>
      </c>
      <c r="F96" s="5" t="s">
        <v>349</v>
      </c>
      <c r="G96" s="37" t="s">
        <v>350</v>
      </c>
      <c r="H96" s="55">
        <v>389569.36</v>
      </c>
      <c r="I96" s="37" t="s">
        <v>351</v>
      </c>
      <c r="J96" s="36">
        <v>42307</v>
      </c>
    </row>
    <row r="97" spans="2:11" x14ac:dyDescent="0.2">
      <c r="B97" s="36">
        <v>42303</v>
      </c>
      <c r="C97" s="36">
        <v>42304</v>
      </c>
      <c r="D97" s="5" t="s">
        <v>352</v>
      </c>
      <c r="E97" s="5" t="s">
        <v>353</v>
      </c>
      <c r="F97" s="5" t="s">
        <v>354</v>
      </c>
      <c r="G97" s="37" t="s">
        <v>355</v>
      </c>
      <c r="H97" s="55">
        <v>490139.44</v>
      </c>
      <c r="I97" s="37" t="s">
        <v>356</v>
      </c>
      <c r="J97" s="36">
        <v>42311</v>
      </c>
    </row>
    <row r="98" spans="2:11" x14ac:dyDescent="0.2">
      <c r="B98" s="36">
        <v>42289</v>
      </c>
      <c r="C98" s="36">
        <v>42315</v>
      </c>
      <c r="D98" s="5" t="s">
        <v>357</v>
      </c>
      <c r="E98" s="5" t="s">
        <v>358</v>
      </c>
      <c r="F98" s="5" t="s">
        <v>359</v>
      </c>
      <c r="G98" s="37" t="s">
        <v>360</v>
      </c>
      <c r="H98" s="74">
        <v>520530.28</v>
      </c>
    </row>
    <row r="99" spans="2:11" x14ac:dyDescent="0.2">
      <c r="B99" s="36">
        <v>42373</v>
      </c>
      <c r="C99" s="36">
        <v>42392</v>
      </c>
      <c r="D99" s="5" t="s">
        <v>361</v>
      </c>
      <c r="E99" s="5" t="s">
        <v>362</v>
      </c>
      <c r="F99" s="5" t="s">
        <v>363</v>
      </c>
      <c r="G99" s="37" t="s">
        <v>364</v>
      </c>
      <c r="H99" s="74">
        <v>344523.48</v>
      </c>
    </row>
    <row r="100" spans="2:11" x14ac:dyDescent="0.2">
      <c r="B100" s="36">
        <v>42341</v>
      </c>
      <c r="C100" s="36">
        <v>42405</v>
      </c>
      <c r="D100" s="5" t="s">
        <v>365</v>
      </c>
      <c r="E100" s="5" t="s">
        <v>366</v>
      </c>
      <c r="F100" s="5" t="s">
        <v>367</v>
      </c>
      <c r="G100" s="37" t="s">
        <v>368</v>
      </c>
      <c r="H100" s="74">
        <v>315901.64</v>
      </c>
      <c r="I100" s="37" t="s">
        <v>369</v>
      </c>
      <c r="J100" s="36">
        <v>42410</v>
      </c>
    </row>
    <row r="101" spans="2:11" x14ac:dyDescent="0.2">
      <c r="B101" s="36">
        <v>42298</v>
      </c>
      <c r="C101" s="36">
        <v>42406</v>
      </c>
      <c r="D101" s="5" t="s">
        <v>344</v>
      </c>
      <c r="E101" s="5" t="s">
        <v>370</v>
      </c>
      <c r="F101" s="5" t="s">
        <v>371</v>
      </c>
      <c r="G101" s="37" t="s">
        <v>372</v>
      </c>
      <c r="H101" s="74">
        <v>343818.2</v>
      </c>
      <c r="I101" s="37" t="s">
        <v>369</v>
      </c>
      <c r="J101" s="36">
        <v>42410</v>
      </c>
    </row>
    <row r="102" spans="2:11" x14ac:dyDescent="0.2">
      <c r="B102" s="36">
        <v>42403</v>
      </c>
      <c r="C102" s="36">
        <v>42424</v>
      </c>
      <c r="D102" s="5" t="s">
        <v>361</v>
      </c>
      <c r="E102" s="5" t="s">
        <v>373</v>
      </c>
      <c r="F102" s="5" t="s">
        <v>374</v>
      </c>
      <c r="G102" s="37" t="s">
        <v>375</v>
      </c>
      <c r="H102" s="74">
        <v>344523.48</v>
      </c>
    </row>
    <row r="103" spans="2:11" ht="15" x14ac:dyDescent="0.25">
      <c r="B103" s="36"/>
      <c r="C103" s="36">
        <v>42430</v>
      </c>
      <c r="G103" s="37" t="s">
        <v>376</v>
      </c>
      <c r="H103" s="53">
        <v>25840.04</v>
      </c>
      <c r="I103" s="5" t="s">
        <v>377</v>
      </c>
      <c r="J103" s="36">
        <v>42430</v>
      </c>
    </row>
    <row r="104" spans="2:11" x14ac:dyDescent="0.2">
      <c r="B104" s="36">
        <v>42403</v>
      </c>
      <c r="C104" s="36">
        <v>42431</v>
      </c>
      <c r="D104" s="5" t="s">
        <v>344</v>
      </c>
      <c r="E104" s="5" t="s">
        <v>378</v>
      </c>
      <c r="F104" s="5" t="s">
        <v>379</v>
      </c>
      <c r="G104" s="37" t="s">
        <v>380</v>
      </c>
      <c r="H104" s="74">
        <v>332166</v>
      </c>
      <c r="I104" s="5" t="s">
        <v>377</v>
      </c>
      <c r="J104" s="36">
        <v>42431</v>
      </c>
      <c r="K104" s="75"/>
    </row>
    <row r="105" spans="2:11" x14ac:dyDescent="0.2">
      <c r="B105" s="36">
        <v>42341</v>
      </c>
      <c r="C105" s="36">
        <v>42437</v>
      </c>
      <c r="D105" s="5" t="s">
        <v>381</v>
      </c>
      <c r="E105" s="5" t="s">
        <v>382</v>
      </c>
      <c r="F105" s="5" t="s">
        <v>383</v>
      </c>
      <c r="G105" s="37" t="s">
        <v>384</v>
      </c>
      <c r="H105" s="74">
        <v>424877.84</v>
      </c>
      <c r="I105" s="5" t="s">
        <v>377</v>
      </c>
      <c r="J105" s="36">
        <v>42460</v>
      </c>
    </row>
    <row r="106" spans="2:11" x14ac:dyDescent="0.2">
      <c r="B106" s="36">
        <v>42366</v>
      </c>
      <c r="C106" s="36">
        <v>42447</v>
      </c>
      <c r="D106" s="5" t="s">
        <v>344</v>
      </c>
      <c r="E106" s="5" t="s">
        <v>385</v>
      </c>
      <c r="F106" s="5" t="s">
        <v>386</v>
      </c>
      <c r="G106" s="37" t="s">
        <v>387</v>
      </c>
      <c r="H106" s="74">
        <v>382649.2</v>
      </c>
      <c r="I106" s="5" t="s">
        <v>377</v>
      </c>
      <c r="J106" s="36">
        <v>42460</v>
      </c>
    </row>
    <row r="107" spans="2:11" x14ac:dyDescent="0.2">
      <c r="B107" s="36">
        <v>42382</v>
      </c>
      <c r="C107" s="36">
        <v>42473</v>
      </c>
      <c r="D107" s="5" t="s">
        <v>344</v>
      </c>
      <c r="E107" s="5" t="s">
        <v>388</v>
      </c>
      <c r="F107" s="5" t="s">
        <v>389</v>
      </c>
      <c r="G107" s="37" t="s">
        <v>390</v>
      </c>
      <c r="H107" s="74">
        <v>449161.28</v>
      </c>
      <c r="I107" s="5" t="s">
        <v>377</v>
      </c>
      <c r="J107" s="36">
        <v>42473</v>
      </c>
    </row>
    <row r="108" spans="2:11" x14ac:dyDescent="0.2">
      <c r="B108" s="36">
        <v>42382</v>
      </c>
      <c r="C108" s="36">
        <v>42478</v>
      </c>
      <c r="D108" s="5" t="s">
        <v>361</v>
      </c>
      <c r="E108" s="5" t="s">
        <v>391</v>
      </c>
      <c r="F108" s="5" t="s">
        <v>392</v>
      </c>
      <c r="G108" s="37" t="s">
        <v>393</v>
      </c>
      <c r="H108" s="74">
        <v>344523.48</v>
      </c>
      <c r="I108" s="5" t="s">
        <v>377</v>
      </c>
      <c r="J108" s="36">
        <v>42485</v>
      </c>
    </row>
    <row r="109" spans="2:11" x14ac:dyDescent="0.2">
      <c r="B109" s="36">
        <v>42403</v>
      </c>
      <c r="C109" s="45">
        <v>42488</v>
      </c>
      <c r="D109" s="37" t="s">
        <v>344</v>
      </c>
      <c r="E109" s="37" t="s">
        <v>394</v>
      </c>
      <c r="F109" s="37" t="s">
        <v>395</v>
      </c>
      <c r="G109" s="37" t="s">
        <v>396</v>
      </c>
      <c r="H109" s="55">
        <v>361076.68</v>
      </c>
      <c r="I109" s="37"/>
    </row>
    <row r="110" spans="2:11" x14ac:dyDescent="0.2">
      <c r="B110" s="36">
        <v>42403</v>
      </c>
      <c r="C110" s="45">
        <v>42493</v>
      </c>
      <c r="D110" s="37" t="s">
        <v>344</v>
      </c>
      <c r="E110" s="37" t="s">
        <v>397</v>
      </c>
      <c r="F110" s="37" t="s">
        <v>398</v>
      </c>
      <c r="G110" s="37" t="s">
        <v>399</v>
      </c>
      <c r="H110" s="55">
        <v>382649.2</v>
      </c>
      <c r="I110" s="37"/>
    </row>
    <row r="111" spans="2:11" x14ac:dyDescent="0.2">
      <c r="B111" s="36">
        <v>42482</v>
      </c>
      <c r="C111" s="37"/>
      <c r="D111" s="37" t="s">
        <v>400</v>
      </c>
      <c r="E111" s="37" t="s">
        <v>401</v>
      </c>
      <c r="F111" s="37">
        <v>0</v>
      </c>
      <c r="G111" s="37"/>
      <c r="H111" s="55">
        <v>109600</v>
      </c>
      <c r="I111" s="37"/>
    </row>
    <row r="112" spans="2:11" x14ac:dyDescent="0.2">
      <c r="B112" s="36">
        <v>42473</v>
      </c>
      <c r="C112" s="45">
        <v>42488</v>
      </c>
      <c r="D112" s="37" t="s">
        <v>402</v>
      </c>
      <c r="E112" s="37" t="s">
        <v>403</v>
      </c>
      <c r="F112" s="37" t="s">
        <v>404</v>
      </c>
      <c r="G112" s="37" t="s">
        <v>405</v>
      </c>
      <c r="H112" s="55">
        <v>164880</v>
      </c>
      <c r="I112" s="55">
        <f>SUM(H109:H112)</f>
        <v>1018205.88</v>
      </c>
    </row>
    <row r="113" spans="1:13" ht="15" x14ac:dyDescent="0.25">
      <c r="B113" s="132">
        <v>42510</v>
      </c>
      <c r="C113" s="36">
        <v>42524</v>
      </c>
      <c r="D113" t="s">
        <v>659</v>
      </c>
      <c r="E113" t="s">
        <v>664</v>
      </c>
      <c r="F113" s="5" t="s">
        <v>665</v>
      </c>
      <c r="G113" s="5" t="s">
        <v>666</v>
      </c>
      <c r="H113" s="131">
        <v>340973.88</v>
      </c>
      <c r="I113" s="84" t="s">
        <v>667</v>
      </c>
    </row>
    <row r="114" spans="1:13" s="133" customFormat="1" ht="15" x14ac:dyDescent="0.25">
      <c r="B114" s="134">
        <v>42514</v>
      </c>
      <c r="C114" s="135">
        <v>42528</v>
      </c>
      <c r="D114" s="136" t="s">
        <v>660</v>
      </c>
      <c r="E114" s="136" t="s">
        <v>412</v>
      </c>
      <c r="F114" s="133" t="s">
        <v>668</v>
      </c>
      <c r="G114" s="133" t="s">
        <v>669</v>
      </c>
      <c r="H114" s="137">
        <v>380720</v>
      </c>
      <c r="I114" s="138" t="s">
        <v>674</v>
      </c>
    </row>
    <row r="115" spans="1:13" ht="15" x14ac:dyDescent="0.25">
      <c r="B115" s="132">
        <v>42473</v>
      </c>
      <c r="C115" s="36">
        <v>42545</v>
      </c>
      <c r="D115" t="s">
        <v>415</v>
      </c>
      <c r="E115" t="s">
        <v>416</v>
      </c>
      <c r="F115" s="5" t="s">
        <v>670</v>
      </c>
      <c r="G115" s="5" t="s">
        <v>671</v>
      </c>
      <c r="H115" s="131">
        <v>172560</v>
      </c>
    </row>
    <row r="116" spans="1:13" ht="15" x14ac:dyDescent="0.25">
      <c r="B116" s="132">
        <v>42509</v>
      </c>
      <c r="D116" t="s">
        <v>658</v>
      </c>
      <c r="E116" t="s">
        <v>663</v>
      </c>
      <c r="F116" s="5" t="s">
        <v>672</v>
      </c>
      <c r="G116" s="5" t="s">
        <v>673</v>
      </c>
      <c r="H116" s="131">
        <v>375766.92</v>
      </c>
    </row>
    <row r="117" spans="1:13" ht="15" x14ac:dyDescent="0.25">
      <c r="B117" s="132">
        <v>42585</v>
      </c>
      <c r="C117" s="36">
        <v>42615</v>
      </c>
      <c r="D117" s="139" t="s">
        <v>675</v>
      </c>
      <c r="E117" s="139" t="s">
        <v>677</v>
      </c>
      <c r="F117" s="140" t="s">
        <v>679</v>
      </c>
      <c r="G117" s="140" t="s">
        <v>680</v>
      </c>
      <c r="H117" s="141">
        <v>358696.36</v>
      </c>
      <c r="I117" s="5" t="s">
        <v>681</v>
      </c>
      <c r="J117" s="36">
        <v>42620</v>
      </c>
    </row>
    <row r="118" spans="1:13" ht="15" x14ac:dyDescent="0.25">
      <c r="B118" s="132">
        <v>42558</v>
      </c>
      <c r="D118" s="139" t="s">
        <v>658</v>
      </c>
      <c r="E118" s="139" t="s">
        <v>678</v>
      </c>
      <c r="F118" s="140" t="s">
        <v>682</v>
      </c>
      <c r="G118" s="140" t="s">
        <v>683</v>
      </c>
      <c r="H118" s="141">
        <v>365146.01</v>
      </c>
      <c r="I118" s="5" t="s">
        <v>686</v>
      </c>
    </row>
    <row r="119" spans="1:13" ht="15" x14ac:dyDescent="0.25">
      <c r="B119" s="132">
        <v>42473</v>
      </c>
      <c r="D119" s="139" t="s">
        <v>417</v>
      </c>
      <c r="E119" s="139" t="s">
        <v>418</v>
      </c>
      <c r="F119" s="140" t="s">
        <v>684</v>
      </c>
      <c r="G119" s="140" t="s">
        <v>685</v>
      </c>
      <c r="H119" s="141">
        <v>134479.54</v>
      </c>
      <c r="I119" s="5" t="s">
        <v>687</v>
      </c>
    </row>
    <row r="121" spans="1:13" ht="15" x14ac:dyDescent="0.25">
      <c r="B121" s="36"/>
      <c r="H121" s="53"/>
    </row>
    <row r="122" spans="1:13" s="84" customFormat="1" ht="12.75" customHeight="1" thickBot="1" x14ac:dyDescent="0.25">
      <c r="A122" s="76"/>
      <c r="B122" s="77"/>
      <c r="C122" s="78"/>
      <c r="D122" s="77"/>
      <c r="E122" s="79"/>
      <c r="F122" s="79"/>
      <c r="G122" s="77"/>
      <c r="H122" s="80"/>
      <c r="I122" s="77"/>
      <c r="J122" s="81"/>
      <c r="K122" s="82"/>
      <c r="L122" s="83"/>
      <c r="M122" s="83"/>
    </row>
    <row r="123" spans="1:13" s="84" customFormat="1" x14ac:dyDescent="0.2">
      <c r="A123" s="85"/>
      <c r="B123" s="86" t="s">
        <v>406</v>
      </c>
      <c r="C123" s="87">
        <v>42294</v>
      </c>
      <c r="E123" s="85"/>
      <c r="H123" s="88"/>
      <c r="J123" s="81"/>
      <c r="K123" s="82"/>
      <c r="L123" s="83"/>
      <c r="M123" s="83"/>
    </row>
    <row r="124" spans="1:13" s="84" customFormat="1" x14ac:dyDescent="0.2">
      <c r="A124" s="85"/>
      <c r="B124" s="86" t="s">
        <v>407</v>
      </c>
      <c r="C124" s="89"/>
      <c r="D124" s="86" t="s">
        <v>408</v>
      </c>
      <c r="E124" s="86" t="s">
        <v>409</v>
      </c>
      <c r="F124" s="75" t="s">
        <v>410</v>
      </c>
      <c r="G124" s="75"/>
      <c r="H124" s="86" t="s">
        <v>411</v>
      </c>
      <c r="I124" s="75"/>
      <c r="J124" s="81"/>
      <c r="K124" s="82"/>
      <c r="L124" s="83"/>
      <c r="M124" s="83"/>
    </row>
    <row r="125" spans="1:13" ht="15" x14ac:dyDescent="0.25">
      <c r="B125" s="132">
        <v>42473</v>
      </c>
      <c r="D125" t="s">
        <v>417</v>
      </c>
      <c r="E125" t="s">
        <v>418</v>
      </c>
      <c r="H125" s="131">
        <v>134479.54</v>
      </c>
    </row>
    <row r="126" spans="1:13" ht="15" x14ac:dyDescent="0.25">
      <c r="B126" s="132">
        <v>42509</v>
      </c>
      <c r="D126" t="s">
        <v>658</v>
      </c>
      <c r="E126" t="s">
        <v>662</v>
      </c>
      <c r="H126" s="131">
        <v>345533.84</v>
      </c>
    </row>
    <row r="127" spans="1:13" ht="15" x14ac:dyDescent="0.25">
      <c r="B127" s="132">
        <v>42514</v>
      </c>
      <c r="D127" t="s">
        <v>661</v>
      </c>
      <c r="E127" t="s">
        <v>413</v>
      </c>
      <c r="H127" s="131">
        <v>396720</v>
      </c>
    </row>
    <row r="128" spans="1:13" ht="15" x14ac:dyDescent="0.25">
      <c r="B128" s="132">
        <v>42558</v>
      </c>
      <c r="D128" t="s">
        <v>658</v>
      </c>
      <c r="E128" t="s">
        <v>678</v>
      </c>
      <c r="H128" s="131">
        <v>365146.01</v>
      </c>
    </row>
    <row r="129" spans="2:8" ht="15" x14ac:dyDescent="0.25">
      <c r="B129" s="132">
        <v>42585</v>
      </c>
      <c r="D129" t="s">
        <v>676</v>
      </c>
      <c r="E129" t="s">
        <v>414</v>
      </c>
      <c r="H129" s="131">
        <v>539692.31999999995</v>
      </c>
    </row>
    <row r="130" spans="2:8" ht="15" x14ac:dyDescent="0.25">
      <c r="B130" s="132">
        <v>42585</v>
      </c>
      <c r="D130" t="s">
        <v>675</v>
      </c>
      <c r="E130" t="s">
        <v>677</v>
      </c>
      <c r="H130" s="131">
        <v>358696.36</v>
      </c>
    </row>
    <row r="131" spans="2:8" ht="15" x14ac:dyDescent="0.25">
      <c r="D131"/>
      <c r="E131"/>
      <c r="H131" s="131">
        <v>2140268.0699999998</v>
      </c>
    </row>
    <row r="132" spans="2:8" ht="15" x14ac:dyDescent="0.25">
      <c r="D132"/>
    </row>
    <row r="133" spans="2:8" ht="15" x14ac:dyDescent="0.25">
      <c r="D133"/>
    </row>
    <row r="134" spans="2:8" ht="15" x14ac:dyDescent="0.25">
      <c r="D134"/>
    </row>
    <row r="135" spans="2:8" ht="15" x14ac:dyDescent="0.25">
      <c r="D135"/>
    </row>
    <row r="136" spans="2:8" ht="15" x14ac:dyDescent="0.25">
      <c r="D136"/>
    </row>
    <row r="137" spans="2:8" ht="15" x14ac:dyDescent="0.25">
      <c r="D137"/>
    </row>
  </sheetData>
  <pageMargins left="0.19685039370078741" right="0.19685039370078741" top="0.19685039370078741" bottom="0.19685039370078741" header="0" footer="0"/>
  <pageSetup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BEPENSA</vt:lpstr>
      <vt:lpstr>TOYOTA</vt:lpstr>
      <vt:lpstr>Hoja1</vt:lpstr>
      <vt:lpstr>Hoja2</vt:lpstr>
      <vt:lpstr>Hoja3</vt:lpstr>
      <vt:lpstr>BEPENSA!Área_de_impresión</vt:lpstr>
      <vt:lpstr>TOYOTA!Área_de_impresión</vt:lpstr>
      <vt:lpstr>TOYOTA!Títulos_a_imprimir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Ricardo</dc:creator>
  <cp:lastModifiedBy>QMContabilidad12</cp:lastModifiedBy>
  <cp:lastPrinted>2016-09-12T15:02:36Z</cp:lastPrinted>
  <dcterms:created xsi:type="dcterms:W3CDTF">2016-06-07T14:47:46Z</dcterms:created>
  <dcterms:modified xsi:type="dcterms:W3CDTF">2016-09-15T00:16:21Z</dcterms:modified>
</cp:coreProperties>
</file>