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J9" i="1"/>
  <c r="O9" s="1"/>
  <c r="AD9"/>
  <c r="AH89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S9" l="1"/>
  <c r="T9"/>
  <c r="AC9"/>
  <c r="AE9" s="1"/>
  <c r="AA9"/>
  <c r="AH99"/>
  <c r="AH98"/>
  <c r="Q12"/>
  <c r="Z9" l="1"/>
  <c r="AB9"/>
  <c r="K12"/>
  <c r="J10" l="1"/>
  <c r="AD10" l="1"/>
  <c r="O10"/>
  <c r="AC10" l="1"/>
  <c r="AE10" s="1"/>
  <c r="T10"/>
  <c r="S10"/>
  <c r="AA10"/>
  <c r="J8"/>
  <c r="O8" s="1"/>
  <c r="AD8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A8"/>
  <c r="J12"/>
  <c r="O12"/>
  <c r="AE17" l="1"/>
  <c r="AE18" s="1"/>
  <c r="AB7"/>
  <c r="AH7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<sst xmlns="http://schemas.openxmlformats.org/spreadsheetml/2006/main" count="111" uniqueCount="90">
  <si>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</si>
  <si>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</si>
  <si>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</si>
  <si>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</si>
  <si>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</si>
  <si>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</si>
  <si>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</si>
  <si>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</si>
  <si>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</si>
  <si>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</si>
  <si>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</si>
  <si>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</si>
  <si>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</si>
  <si>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</si>
  <si>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</si>
  <si>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</si>
  <si>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</si>
  <si>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</si>
  <si>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</si>
  <si>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</si>
  <si>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</si>
  <si>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</si>
  <si>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</si>
  <si>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</si>
  <si>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</si>
  <si>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</si>
  <si>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</si>
  <si>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</si>
  <si>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</si>
  <si>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</si>
  <si>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</si>
  <si>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</si>
  <si>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</si>
  <si>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</si>
  <si>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</si>
  <si>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</si>
  <si>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</si>
  <si>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</si>
  <si>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</si>
  <si>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</si>
  <si>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</si>
  <si>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</si>
  <si>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</si>
  <si>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</si>
  <si>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</si>
  <si>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</si>
  <si>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</si>
  <si>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</si>
  <si>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</si>
  <si>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</si>
  <si>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</si>
  <si>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</si>
  <si>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</si>
  <si>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</si>
  <si>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</si>
  <si>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</si>
  <si>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</si>
  <si>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</si>
  <si>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</si>
  <si>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</si>
  <si>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</si>
  <si>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</si>
  <si>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</si>
  <si>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</si>
  <si>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</si>
  <si>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</si>
  <si>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</si>
  <si>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</si>
  <si>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</si>
  <si>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</si>
  <si>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</si>
  <si>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</si>
  <si>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</si>
  <si>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</si>
  <si>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</si>
  <si>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</si>
  <si>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</si>
  <si>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</si>
  <si>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</si>
  <si>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</si>
  <si>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</si>
  <si>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</si>
  <si>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</si>
  <si>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</si>
  <si>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LOPEZ OVIEDO JUAN CARLOS</t>
  </si>
  <si>
    <t>OBSERVACIONES</t>
  </si>
  <si>
    <t>NUEVO INGRESO 06/09/2016 CTA 1259694641</t>
  </si>
  <si>
    <t>TECNICO</t>
  </si>
  <si>
    <t>Periodo Semana 39</t>
  </si>
  <si>
    <t>21/09/16 AL 27/09/16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</si>
</sst>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35" width="46.5703125" style="25" bestFit="1" customWidth="1"/>
    <col min="36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88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89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6" t="s">
        <v>58</v>
      </c>
      <c r="G5" s="76" t="s">
        <v>56</v>
      </c>
      <c r="H5" s="46"/>
      <c r="I5" s="46"/>
      <c r="J5" s="76" t="s">
        <v>83</v>
      </c>
      <c r="K5" s="46"/>
      <c r="L5" s="76" t="s">
        <v>32</v>
      </c>
      <c r="M5" s="76" t="s">
        <v>33</v>
      </c>
      <c r="N5" s="76" t="s">
        <v>54</v>
      </c>
      <c r="O5" s="76" t="s">
        <v>34</v>
      </c>
      <c r="P5" s="76" t="s">
        <v>35</v>
      </c>
      <c r="Q5" s="58"/>
      <c r="R5" s="50"/>
      <c r="S5" s="50"/>
      <c r="T5" s="50"/>
      <c r="U5" s="50"/>
      <c r="V5" s="76" t="s">
        <v>28</v>
      </c>
      <c r="W5" s="76" t="s">
        <v>53</v>
      </c>
      <c r="X5" s="76" t="s">
        <v>52</v>
      </c>
      <c r="Y5" s="76" t="s">
        <v>30</v>
      </c>
      <c r="Z5" s="76" t="s">
        <v>55</v>
      </c>
      <c r="AA5" s="76" t="s">
        <v>25</v>
      </c>
      <c r="AB5" s="76" t="s">
        <v>29</v>
      </c>
      <c r="AC5" s="76" t="s">
        <v>24</v>
      </c>
      <c r="AD5" s="76" t="s">
        <v>26</v>
      </c>
      <c r="AE5" s="76" t="s">
        <v>27</v>
      </c>
      <c r="AF5" s="79" t="s">
        <v>80</v>
      </c>
      <c r="AG5" s="80"/>
      <c r="AH5" s="81" t="s">
        <v>79</v>
      </c>
      <c r="AI5" s="76" t="s">
        <v>85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81</v>
      </c>
      <c r="E6" s="78"/>
      <c r="F6" s="76"/>
      <c r="G6" s="76"/>
      <c r="H6" s="46" t="s">
        <v>57</v>
      </c>
      <c r="I6" s="46" t="s">
        <v>59</v>
      </c>
      <c r="J6" s="76"/>
      <c r="K6" s="46" t="s">
        <v>62</v>
      </c>
      <c r="L6" s="76"/>
      <c r="M6" s="76"/>
      <c r="N6" s="76"/>
      <c r="O6" s="76"/>
      <c r="P6" s="76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69" t="s">
        <v>82</v>
      </c>
      <c r="AG6" s="69" t="s">
        <v>59</v>
      </c>
      <c r="AH6" s="81"/>
      <c r="AI6" s="76" t="s">
        <v>85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0" si="0">SUM(J7:M7)-N7</f>
        <v>2333.33</v>
      </c>
      <c r="P7" s="31"/>
      <c r="Q7" s="54"/>
      <c r="R7" s="54"/>
      <c r="S7" s="54"/>
      <c r="T7" s="54"/>
      <c r="U7" s="54"/>
      <c r="V7" s="51"/>
      <c r="W7" s="51"/>
      <c r="X7" s="52"/>
      <c r="Y7" s="37"/>
      <c r="Z7" s="30">
        <f t="shared" ref="Z7:Z10" si="1">+O7-SUM(P7:Y7)</f>
        <v>2333.33</v>
      </c>
      <c r="AA7" s="33">
        <f t="shared" ref="AA7:AA10" si="2">IF(O7&gt;4500,O7*0.1,0)</f>
        <v>0</v>
      </c>
      <c r="AB7" s="30">
        <f t="shared" ref="AB7:AB10" si="3">+Z7-AA7</f>
        <v>2333.33</v>
      </c>
      <c r="AC7" s="34">
        <f t="shared" ref="AC7:AC10" si="4">IF(O7&lt;4500,O7*0.1,0)</f>
        <v>233.333</v>
      </c>
      <c r="AD7" s="33">
        <f t="shared" ref="AD7:AD10" si="5">H7*0.02</f>
        <v>46.666600000000003</v>
      </c>
      <c r="AE7" s="68">
        <f t="shared" ref="AE7:AE10" si="6">+O7+AC7+AD7</f>
        <v>2613.3296</v>
      </c>
      <c r="AF7" s="74">
        <v>577.4</v>
      </c>
      <c r="AG7" s="75">
        <v>1756</v>
      </c>
      <c r="AH7" s="70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/>
      <c r="O8" s="30">
        <f t="shared" si="0"/>
        <v>1400</v>
      </c>
      <c r="P8" s="31"/>
      <c r="Q8" s="54"/>
      <c r="R8" s="54"/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8">
        <f t="shared" si="6"/>
        <v>1568</v>
      </c>
      <c r="AF8" s="74">
        <v>577.4</v>
      </c>
      <c r="AG8" s="74">
        <v>822.6</v>
      </c>
      <c r="AH8" s="70">
        <f t="shared" ref="AH8:AH10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63</v>
      </c>
      <c r="B9" s="52" t="s">
        <v>84</v>
      </c>
      <c r="C9" s="52"/>
      <c r="D9" s="73">
        <v>42619</v>
      </c>
      <c r="E9" s="52" t="s">
        <v>87</v>
      </c>
      <c r="F9" s="26"/>
      <c r="G9" s="26"/>
      <c r="H9" s="52">
        <v>623.36</v>
      </c>
      <c r="I9" s="26">
        <v>876.64</v>
      </c>
      <c r="J9" s="27">
        <f>+H9+I9</f>
        <v>1500</v>
      </c>
      <c r="K9" s="71"/>
      <c r="L9" s="28"/>
      <c r="M9" s="28"/>
      <c r="N9" s="29"/>
      <c r="O9" s="30">
        <f t="shared" si="0"/>
        <v>1500</v>
      </c>
      <c r="P9" s="31"/>
      <c r="Q9" s="56"/>
      <c r="R9" s="54"/>
      <c r="S9" s="56">
        <f>+O9*4.9%</f>
        <v>73.5</v>
      </c>
      <c r="T9" s="56">
        <f>+O9*0.1%</f>
        <v>1.5</v>
      </c>
      <c r="U9" s="54"/>
      <c r="V9" s="51"/>
      <c r="W9" s="51"/>
      <c r="X9" s="57"/>
      <c r="Y9" s="37"/>
      <c r="Z9" s="30">
        <f t="shared" ref="Z9" si="8">+O9-SUM(P9:Y9)</f>
        <v>1425</v>
      </c>
      <c r="AA9" s="33">
        <f t="shared" ref="AA9" si="9">IF(O9&gt;4500,O9*0.1,0)</f>
        <v>0</v>
      </c>
      <c r="AB9" s="30">
        <f t="shared" ref="AB9" si="10">+Z9-AA9</f>
        <v>1425</v>
      </c>
      <c r="AC9" s="34">
        <f t="shared" ref="AC9" si="11">IF(O9&lt;4500,O9*0.1,0)</f>
        <v>150</v>
      </c>
      <c r="AD9" s="33">
        <f t="shared" ref="AD9" si="12">H9*0.02</f>
        <v>12.4672</v>
      </c>
      <c r="AE9" s="68">
        <f t="shared" ref="AE9" si="13">+O9+AC9+AD9</f>
        <v>1662.4672</v>
      </c>
      <c r="AF9" s="74"/>
      <c r="AG9" s="75"/>
      <c r="AH9" s="70"/>
      <c r="AI9" s="35" t="s">
        <v>86</v>
      </c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75</v>
      </c>
      <c r="C10" s="52" t="s">
        <v>76</v>
      </c>
      <c r="D10" s="73">
        <v>41890</v>
      </c>
      <c r="E10" s="52" t="s">
        <v>77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2004.74</v>
      </c>
      <c r="L10" s="28"/>
      <c r="M10" s="28"/>
      <c r="N10" s="29"/>
      <c r="O10" s="30">
        <f t="shared" si="0"/>
        <v>2595.19</v>
      </c>
      <c r="P10" s="31"/>
      <c r="Q10" s="56"/>
      <c r="R10" s="54"/>
      <c r="S10" s="56">
        <f>+O10*4.9%</f>
        <v>127.16431000000001</v>
      </c>
      <c r="T10" s="56">
        <f>+O10*0.1%</f>
        <v>2.5951900000000001</v>
      </c>
      <c r="U10" s="54"/>
      <c r="V10" s="51"/>
      <c r="W10" s="51"/>
      <c r="X10" s="57"/>
      <c r="Y10" s="37"/>
      <c r="Z10" s="30">
        <f t="shared" si="1"/>
        <v>2465.4304999999999</v>
      </c>
      <c r="AA10" s="33">
        <f t="shared" si="2"/>
        <v>0</v>
      </c>
      <c r="AB10" s="30">
        <f t="shared" si="3"/>
        <v>2465.4304999999999</v>
      </c>
      <c r="AC10" s="34">
        <f t="shared" si="4"/>
        <v>259.51900000000001</v>
      </c>
      <c r="AD10" s="33">
        <f t="shared" si="5"/>
        <v>11.809000000000001</v>
      </c>
      <c r="AE10" s="68">
        <f t="shared" si="6"/>
        <v>2866.518</v>
      </c>
      <c r="AF10" s="74">
        <v>577.4</v>
      </c>
      <c r="AG10" s="75">
        <v>160.4</v>
      </c>
      <c r="AH10" s="70">
        <f t="shared" si="7"/>
        <v>-1727.6305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14">SUM(J7:J10)</f>
        <v>5823.78</v>
      </c>
      <c r="K12" s="44">
        <f t="shared" si="14"/>
        <v>2004.74</v>
      </c>
      <c r="L12" s="44">
        <f t="shared" si="14"/>
        <v>0</v>
      </c>
      <c r="M12" s="44">
        <f t="shared" si="14"/>
        <v>0</v>
      </c>
      <c r="N12" s="44">
        <f t="shared" si="14"/>
        <v>0</v>
      </c>
      <c r="O12" s="44">
        <f t="shared" si="14"/>
        <v>7828.52</v>
      </c>
      <c r="P12" s="44">
        <f t="shared" si="14"/>
        <v>0</v>
      </c>
      <c r="Q12" s="44">
        <f t="shared" si="14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0</v>
      </c>
      <c r="Y12" s="44">
        <f>SUM(Y7:Y10)</f>
        <v>0</v>
      </c>
      <c r="Z12" s="44">
        <f>SUM(Z7:Z10)</f>
        <v>7623.7605000000003</v>
      </c>
      <c r="AA12" s="44">
        <f>SUBTOTAL(9,AA5:AA11)</f>
        <v>0</v>
      </c>
      <c r="AB12" s="44">
        <f>SUM(AB7:AB10)</f>
        <v>7623.7605000000003</v>
      </c>
      <c r="AC12" s="44">
        <f>SUM(AC7:AC10)</f>
        <v>782.85199999999998</v>
      </c>
      <c r="AD12" s="44">
        <f>SUM(AD7:AD10)</f>
        <v>98.942800000000005</v>
      </c>
      <c r="AE12" s="44">
        <f>SUBTOTAL(9,AE5:AE11)</f>
        <v>8710.3148000000001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77" t="s">
        <v>31</v>
      </c>
      <c r="B14" s="77"/>
      <c r="AA14" s="22">
        <f>+AA12-AA13</f>
        <v>0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15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15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15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15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15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15"/>
        <v>0</v>
      </c>
      <c r="AI21" s="35"/>
    </row>
    <row r="22" spans="2:35">
      <c r="AE22" s="64"/>
      <c r="AF22" s="61"/>
      <c r="AG22" s="61"/>
      <c r="AH22" s="63">
        <f t="shared" si="15"/>
        <v>0</v>
      </c>
      <c r="AI22" s="35"/>
    </row>
    <row r="23" spans="2:35">
      <c r="AE23" s="64"/>
      <c r="AF23" s="61"/>
      <c r="AG23" s="61"/>
      <c r="AH23" s="63">
        <f t="shared" si="15"/>
        <v>0</v>
      </c>
      <c r="AI23" s="35"/>
    </row>
    <row r="24" spans="2:35">
      <c r="AE24" s="64"/>
      <c r="AF24" s="61"/>
      <c r="AG24" s="61"/>
      <c r="AH24" s="63">
        <f t="shared" si="15"/>
        <v>0</v>
      </c>
      <c r="AI24" s="35"/>
    </row>
    <row r="25" spans="2:35">
      <c r="AE25" s="64"/>
      <c r="AF25" s="61"/>
      <c r="AG25" s="61"/>
      <c r="AH25" s="63">
        <f t="shared" si="15"/>
        <v>0</v>
      </c>
      <c r="AI25" s="35"/>
    </row>
    <row r="26" spans="2:35">
      <c r="AE26" s="64"/>
      <c r="AF26" s="61"/>
      <c r="AG26" s="61"/>
      <c r="AH26" s="63">
        <f t="shared" si="15"/>
        <v>0</v>
      </c>
      <c r="AI26" s="35"/>
    </row>
    <row r="27" spans="2:35">
      <c r="AE27" s="64"/>
      <c r="AF27" s="61"/>
      <c r="AG27" s="61"/>
      <c r="AH27" s="63">
        <f t="shared" si="15"/>
        <v>0</v>
      </c>
      <c r="AI27" s="35"/>
    </row>
    <row r="28" spans="2:35">
      <c r="B28" s="22"/>
      <c r="AE28" s="64"/>
      <c r="AF28" s="61"/>
      <c r="AG28" s="61"/>
      <c r="AH28" s="63">
        <f t="shared" si="15"/>
        <v>0</v>
      </c>
      <c r="AI28" s="35"/>
    </row>
    <row r="29" spans="2:35">
      <c r="B29" s="22"/>
      <c r="AE29" s="64"/>
      <c r="AF29" s="61"/>
      <c r="AG29" s="61"/>
      <c r="AH29" s="63">
        <f t="shared" si="15"/>
        <v>0</v>
      </c>
      <c r="AI29" s="35"/>
    </row>
    <row r="30" spans="2:35">
      <c r="B30" s="22"/>
      <c r="AE30" s="64"/>
      <c r="AF30" s="61"/>
      <c r="AG30" s="61"/>
      <c r="AH30" s="63">
        <f t="shared" si="15"/>
        <v>0</v>
      </c>
      <c r="AI30" s="35"/>
    </row>
    <row r="31" spans="2:35">
      <c r="B31" s="22"/>
      <c r="AE31" s="64"/>
      <c r="AF31" s="61"/>
      <c r="AG31" s="61"/>
      <c r="AH31" s="63">
        <f t="shared" si="15"/>
        <v>0</v>
      </c>
      <c r="AI31" s="35"/>
    </row>
    <row r="32" spans="2:35">
      <c r="B32" s="22"/>
      <c r="AE32" s="64"/>
      <c r="AF32" s="61"/>
      <c r="AG32" s="61"/>
      <c r="AH32" s="63">
        <f t="shared" si="15"/>
        <v>0</v>
      </c>
      <c r="AI32" s="35"/>
    </row>
    <row r="33" spans="2:35">
      <c r="B33" s="22"/>
      <c r="AE33" s="64"/>
      <c r="AF33" s="61"/>
      <c r="AG33" s="61"/>
      <c r="AH33" s="63">
        <f t="shared" si="15"/>
        <v>0</v>
      </c>
      <c r="AI33" s="35"/>
    </row>
    <row r="34" spans="2:35">
      <c r="AE34" s="64"/>
      <c r="AF34" s="61"/>
      <c r="AG34" s="61"/>
      <c r="AH34" s="63">
        <f t="shared" si="15"/>
        <v>0</v>
      </c>
      <c r="AI34" s="35"/>
    </row>
    <row r="35" spans="2:35">
      <c r="AE35" s="64"/>
      <c r="AF35" s="61"/>
      <c r="AG35" s="61"/>
      <c r="AH35" s="63">
        <f t="shared" si="15"/>
        <v>0</v>
      </c>
      <c r="AI35" s="35"/>
    </row>
    <row r="36" spans="2:35">
      <c r="AE36" s="64"/>
      <c r="AF36" s="61"/>
      <c r="AG36" s="61"/>
      <c r="AH36" s="63">
        <f t="shared" ref="AH36:AH43" si="16">+AE36-AF36-AG36</f>
        <v>0</v>
      </c>
      <c r="AI36" s="35"/>
    </row>
    <row r="37" spans="2:35">
      <c r="AE37" s="64"/>
      <c r="AF37" s="61"/>
      <c r="AG37" s="61"/>
      <c r="AH37" s="63">
        <f t="shared" si="16"/>
        <v>0</v>
      </c>
      <c r="AI37" s="35"/>
    </row>
    <row r="38" spans="2:35">
      <c r="AE38" s="64"/>
      <c r="AF38" s="61"/>
      <c r="AG38" s="61"/>
      <c r="AH38" s="63">
        <f t="shared" si="16"/>
        <v>0</v>
      </c>
      <c r="AI38" s="35"/>
    </row>
    <row r="39" spans="2:35">
      <c r="AE39" s="64"/>
      <c r="AF39" s="61"/>
      <c r="AG39" s="61"/>
      <c r="AH39" s="63">
        <f t="shared" si="16"/>
        <v>0</v>
      </c>
      <c r="AI39" s="35"/>
    </row>
    <row r="40" spans="2:35">
      <c r="AE40" s="64"/>
      <c r="AF40" s="61"/>
      <c r="AG40" s="61"/>
      <c r="AH40" s="63">
        <f t="shared" si="16"/>
        <v>0</v>
      </c>
      <c r="AI40" s="35"/>
    </row>
    <row r="41" spans="2:35">
      <c r="AE41" s="64"/>
      <c r="AF41" s="61"/>
      <c r="AG41" s="61"/>
      <c r="AH41" s="63">
        <f t="shared" si="16"/>
        <v>0</v>
      </c>
      <c r="AI41" s="35"/>
    </row>
    <row r="42" spans="2:35">
      <c r="AE42" s="64"/>
      <c r="AF42" s="61"/>
      <c r="AG42" s="61"/>
      <c r="AH42" s="63">
        <f t="shared" si="16"/>
        <v>0</v>
      </c>
      <c r="AI42" s="35"/>
    </row>
    <row r="43" spans="2:35">
      <c r="AE43" s="64"/>
      <c r="AF43" s="61"/>
      <c r="AG43" s="61"/>
      <c r="AH43" s="63">
        <f t="shared" si="16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7">+AE49-AF49-AG49</f>
        <v>0</v>
      </c>
      <c r="AI49" s="35"/>
    </row>
    <row r="50" spans="31:35">
      <c r="AE50" s="64"/>
      <c r="AF50" s="61"/>
      <c r="AG50" s="61"/>
      <c r="AH50" s="63">
        <f t="shared" si="17"/>
        <v>0</v>
      </c>
      <c r="AI50" s="35"/>
    </row>
    <row r="51" spans="31:35">
      <c r="AE51" s="64"/>
      <c r="AF51" s="61"/>
      <c r="AG51" s="61"/>
      <c r="AH51" s="63">
        <f t="shared" si="17"/>
        <v>0</v>
      </c>
      <c r="AI51" s="35"/>
    </row>
    <row r="52" spans="31:35">
      <c r="AE52" s="64"/>
      <c r="AF52" s="61"/>
      <c r="AG52" s="61"/>
      <c r="AH52" s="63">
        <f t="shared" si="17"/>
        <v>0</v>
      </c>
      <c r="AI52" s="35"/>
    </row>
    <row r="53" spans="31:35">
      <c r="AE53" s="64"/>
      <c r="AF53" s="61"/>
      <c r="AG53" s="61"/>
      <c r="AH53" s="63">
        <f t="shared" si="17"/>
        <v>0</v>
      </c>
      <c r="AI53" s="35"/>
    </row>
    <row r="54" spans="31:35">
      <c r="AE54" s="64"/>
      <c r="AF54" s="61"/>
      <c r="AG54" s="61"/>
      <c r="AH54" s="63">
        <f t="shared" si="17"/>
        <v>0</v>
      </c>
      <c r="AI54" s="35"/>
    </row>
    <row r="55" spans="31:35">
      <c r="AE55" s="64"/>
      <c r="AF55" s="61"/>
      <c r="AG55" s="61"/>
      <c r="AH55" s="63">
        <f t="shared" si="17"/>
        <v>0</v>
      </c>
      <c r="AI55" s="35"/>
    </row>
    <row r="56" spans="31:35">
      <c r="AE56" s="64"/>
      <c r="AF56" s="61"/>
      <c r="AG56" s="61"/>
      <c r="AH56" s="63">
        <f t="shared" si="17"/>
        <v>0</v>
      </c>
      <c r="AI56" s="35"/>
    </row>
    <row r="57" spans="31:35">
      <c r="AE57" s="64"/>
      <c r="AF57" s="61"/>
      <c r="AG57" s="61"/>
      <c r="AH57" s="63">
        <f t="shared" si="17"/>
        <v>0</v>
      </c>
      <c r="AI57" s="35"/>
    </row>
    <row r="58" spans="31:35">
      <c r="AE58" s="64"/>
      <c r="AF58" s="61"/>
      <c r="AG58" s="61"/>
      <c r="AH58" s="63">
        <f t="shared" si="17"/>
        <v>0</v>
      </c>
      <c r="AI58" s="35"/>
    </row>
    <row r="59" spans="31:35">
      <c r="AE59" s="64"/>
      <c r="AF59" s="61"/>
      <c r="AG59" s="61"/>
      <c r="AH59" s="63">
        <f t="shared" si="17"/>
        <v>0</v>
      </c>
      <c r="AI59" s="35"/>
    </row>
    <row r="60" spans="31:35">
      <c r="AE60" s="64"/>
      <c r="AF60" s="61"/>
      <c r="AG60" s="61"/>
      <c r="AH60" s="63">
        <f t="shared" si="17"/>
        <v>0</v>
      </c>
      <c r="AI60" s="35"/>
    </row>
    <row r="61" spans="31:35">
      <c r="AE61" s="64"/>
      <c r="AF61" s="61"/>
      <c r="AG61" s="61"/>
      <c r="AH61" s="63">
        <f t="shared" si="17"/>
        <v>0</v>
      </c>
      <c r="AI61" s="35"/>
    </row>
    <row r="62" spans="31:35">
      <c r="AE62" s="64"/>
      <c r="AF62" s="61"/>
      <c r="AG62" s="61"/>
      <c r="AH62" s="63">
        <f t="shared" si="17"/>
        <v>0</v>
      </c>
      <c r="AI62" s="35"/>
    </row>
    <row r="63" spans="31:35">
      <c r="AE63" s="64"/>
      <c r="AF63" s="61"/>
      <c r="AG63" s="61"/>
      <c r="AH63" s="63">
        <f t="shared" si="17"/>
        <v>0</v>
      </c>
      <c r="AI63" s="35"/>
    </row>
    <row r="64" spans="31:35">
      <c r="AE64" s="64"/>
      <c r="AF64" s="61"/>
      <c r="AG64" s="61"/>
      <c r="AH64" s="63">
        <f t="shared" si="17"/>
        <v>0</v>
      </c>
      <c r="AI64" s="35"/>
    </row>
    <row r="65" spans="31:35">
      <c r="AE65" s="64"/>
      <c r="AF65" s="61"/>
      <c r="AG65" s="61"/>
      <c r="AH65" s="63">
        <f t="shared" si="17"/>
        <v>0</v>
      </c>
      <c r="AI65" s="35"/>
    </row>
    <row r="66" spans="31:35">
      <c r="AE66" s="64"/>
      <c r="AF66" s="61"/>
      <c r="AG66" s="61"/>
      <c r="AH66" s="63">
        <f t="shared" si="17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8">+AE68-AF68-AG68</f>
        <v>0</v>
      </c>
      <c r="AI68" s="35"/>
    </row>
    <row r="69" spans="31:35">
      <c r="AE69" s="64"/>
      <c r="AF69" s="61"/>
      <c r="AG69" s="61"/>
      <c r="AH69" s="63">
        <f t="shared" si="18"/>
        <v>0</v>
      </c>
      <c r="AI69" s="35"/>
    </row>
    <row r="70" spans="31:35">
      <c r="AE70" s="64"/>
      <c r="AF70" s="61"/>
      <c r="AG70" s="61"/>
      <c r="AH70" s="63">
        <f t="shared" si="18"/>
        <v>0</v>
      </c>
      <c r="AI70" s="35"/>
    </row>
    <row r="71" spans="31:35">
      <c r="AE71" s="64"/>
      <c r="AF71" s="61"/>
      <c r="AG71" s="61"/>
      <c r="AH71" s="63">
        <f t="shared" si="18"/>
        <v>0</v>
      </c>
      <c r="AI71" s="35"/>
    </row>
    <row r="72" spans="31:35">
      <c r="AE72" s="64"/>
      <c r="AF72" s="61"/>
      <c r="AG72" s="61"/>
      <c r="AH72" s="63">
        <f t="shared" si="18"/>
        <v>0</v>
      </c>
      <c r="AI72" s="35"/>
    </row>
    <row r="73" spans="31:35">
      <c r="AE73" s="64"/>
      <c r="AF73" s="61"/>
      <c r="AG73" s="61"/>
      <c r="AH73" s="63">
        <f t="shared" si="18"/>
        <v>0</v>
      </c>
      <c r="AI73" s="35"/>
    </row>
    <row r="74" spans="31:35">
      <c r="AE74" s="64"/>
      <c r="AF74" s="61"/>
      <c r="AG74" s="61"/>
      <c r="AH74" s="63">
        <f t="shared" si="18"/>
        <v>0</v>
      </c>
      <c r="AI74" s="35"/>
    </row>
    <row r="75" spans="31:35">
      <c r="AE75" s="64"/>
      <c r="AF75" s="61"/>
      <c r="AG75" s="61"/>
      <c r="AH75" s="63">
        <f t="shared" si="18"/>
        <v>0</v>
      </c>
      <c r="AI75" s="35"/>
    </row>
    <row r="76" spans="31:35">
      <c r="AE76" s="64"/>
      <c r="AF76" s="61"/>
      <c r="AG76" s="61"/>
      <c r="AH76" s="63">
        <f t="shared" si="18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9">+AE78-AF78-AG78</f>
        <v>0</v>
      </c>
      <c r="AI78" s="35"/>
    </row>
    <row r="79" spans="31:35">
      <c r="AE79" s="64"/>
      <c r="AF79" s="61"/>
      <c r="AG79" s="61"/>
      <c r="AH79" s="63">
        <f t="shared" si="19"/>
        <v>0</v>
      </c>
      <c r="AI79" s="35"/>
    </row>
    <row r="80" spans="31:35">
      <c r="AE80" s="64"/>
      <c r="AF80" s="61"/>
      <c r="AG80" s="61"/>
      <c r="AH80" s="63">
        <f t="shared" si="19"/>
        <v>0</v>
      </c>
      <c r="AI80" s="35"/>
    </row>
    <row r="81" spans="31:35">
      <c r="AE81" s="64"/>
      <c r="AF81" s="61"/>
      <c r="AG81" s="61"/>
      <c r="AH81" s="63">
        <f t="shared" si="19"/>
        <v>0</v>
      </c>
      <c r="AI81" s="35"/>
    </row>
    <row r="82" spans="31:35">
      <c r="AE82" s="64"/>
      <c r="AF82" s="61"/>
      <c r="AG82" s="61"/>
      <c r="AH82" s="63">
        <f t="shared" si="19"/>
        <v>0</v>
      </c>
      <c r="AI82" s="35"/>
    </row>
    <row r="83" spans="31:35">
      <c r="AE83" s="64"/>
      <c r="AF83" s="61"/>
      <c r="AG83" s="61"/>
      <c r="AH83" s="63">
        <f t="shared" si="19"/>
        <v>0</v>
      </c>
      <c r="AI83" s="35"/>
    </row>
    <row r="84" spans="31:35">
      <c r="AE84" s="64"/>
      <c r="AF84" s="61"/>
      <c r="AG84" s="61"/>
      <c r="AH84" s="63">
        <f t="shared" si="19"/>
        <v>0</v>
      </c>
      <c r="AI84" s="35"/>
    </row>
    <row r="85" spans="31:35">
      <c r="AE85" s="64"/>
      <c r="AF85" s="61"/>
      <c r="AG85" s="61"/>
      <c r="AH85" s="63">
        <f t="shared" si="19"/>
        <v>0</v>
      </c>
      <c r="AI85" s="35"/>
    </row>
    <row r="86" spans="31:35">
      <c r="AE86" s="64"/>
      <c r="AF86" s="61"/>
      <c r="AG86" s="61"/>
      <c r="AH86" s="63">
        <f t="shared" si="19"/>
        <v>0</v>
      </c>
      <c r="AI86" s="35"/>
    </row>
    <row r="87" spans="31:35">
      <c r="AE87" s="64"/>
      <c r="AF87" s="61"/>
      <c r="AG87" s="61"/>
      <c r="AH87" s="63">
        <f t="shared" si="19"/>
        <v>0</v>
      </c>
      <c r="AI87" s="35"/>
    </row>
    <row r="88" spans="31:35">
      <c r="AE88" s="64"/>
      <c r="AF88" s="61"/>
      <c r="AG88" s="61"/>
      <c r="AH88" s="63">
        <f t="shared" si="19"/>
        <v>0</v>
      </c>
      <c r="AI88" s="35"/>
    </row>
    <row r="89" spans="31:35">
      <c r="AE89" s="64"/>
      <c r="AF89" s="61"/>
      <c r="AG89" s="61"/>
      <c r="AH89" s="63">
        <f t="shared" si="19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20">SUM(AF7:AF94)</f>
        <v>1732.1999999999998</v>
      </c>
      <c r="AG95" s="65">
        <f t="shared" si="20"/>
        <v>2739</v>
      </c>
      <c r="AH95" s="65">
        <f t="shared" si="20"/>
        <v>-1727.5604999999998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6">
    <mergeCell ref="AI5:AI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AD5:AD6"/>
    <mergeCell ref="M5:M6"/>
    <mergeCell ref="F5:F6"/>
    <mergeCell ref="J5:J6"/>
    <mergeCell ref="O5:O6"/>
    <mergeCell ref="P5:P6"/>
    <mergeCell ref="Z5:Z6"/>
    <mergeCell ref="V5:V6"/>
    <mergeCell ref="AC5:AC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2016-09-28T15:41:24Z</dcterms:modified>
</cp:coreProperties>
</file>