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89" i="1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AH99" l="1"/>
  <c r="AH98"/>
  <c r="Q12"/>
  <c r="K12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C9"/>
  <c r="AE9" s="1"/>
  <c r="AA9"/>
  <c r="AA8"/>
  <c r="J12"/>
  <c r="O12"/>
  <c r="AE17" l="1"/>
  <c r="AE18" s="1"/>
  <c r="AB7"/>
  <c r="AH7" s="1"/>
  <c r="AB9"/>
  <c r="AH9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<sst xmlns="http://schemas.openxmlformats.org/spreadsheetml/2006/main" count="109" uniqueCount="88">
  <si>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</si>
  <si>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</si>
  <si>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</si>
  <si>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</si>
  <si>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</si>
  <si>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</si>
  <si>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</si>
  <si>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</si>
  <si>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</si>
  <si>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</si>
  <si>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</si>
  <si>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</si>
  <si>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</si>
  <si>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</si>
  <si>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</si>
  <si>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</si>
  <si>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</si>
  <si>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</si>
  <si>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</si>
  <si>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</si>
  <si>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</si>
  <si>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</si>
  <si>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</si>
  <si>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</si>
  <si>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</si>
  <si>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</si>
  <si>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</si>
  <si>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</si>
  <si>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</si>
  <si>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</si>
  <si>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</si>
  <si>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</si>
  <si>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</si>
  <si>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</si>
  <si>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</si>
  <si>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</si>
  <si>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</si>
  <si>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</si>
  <si>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</si>
  <si>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</si>
  <si>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</si>
  <si>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</si>
  <si>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</si>
  <si>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</si>
  <si>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</si>
  <si>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</si>
  <si>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</si>
  <si>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</si>
  <si>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</si>
  <si>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</si>
  <si>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</si>
  <si>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</si>
  <si>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</si>
  <si>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</si>
  <si>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</si>
  <si>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</si>
  <si>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</si>
  <si>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</si>
  <si>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</si>
  <si>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</si>
  <si>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</si>
  <si>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</si>
  <si>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</si>
  <si>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</si>
  <si>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</si>
  <si>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</si>
  <si>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</si>
  <si>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</si>
  <si>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</si>
  <si>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</si>
  <si>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</si>
  <si>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</si>
  <si>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</si>
  <si>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</si>
  <si>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</si>
  <si>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</si>
  <si>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</si>
  <si>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</si>
  <si>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</si>
  <si>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</si>
  <si>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</si>
  <si>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</si>
  <si>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</si>
  <si>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</si>
  <si>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</si>
  <si>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</si>
  <si>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Periodo Semana 34</t>
  </si>
  <si>
    <t>17/08/16 AL 23/08/16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</si>
</sst>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hidden="1" customWidth="1"/>
    <col min="34" max="34" width="18" style="63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86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87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9" t="s">
        <v>36</v>
      </c>
      <c r="B5" s="79" t="s">
        <v>37</v>
      </c>
      <c r="C5" s="79" t="s">
        <v>38</v>
      </c>
      <c r="D5" s="73"/>
      <c r="E5" s="79" t="s">
        <v>0</v>
      </c>
      <c r="F5" s="78" t="s">
        <v>58</v>
      </c>
      <c r="G5" s="78" t="s">
        <v>56</v>
      </c>
      <c r="H5" s="46"/>
      <c r="I5" s="46"/>
      <c r="J5" s="78" t="s">
        <v>85</v>
      </c>
      <c r="K5" s="46"/>
      <c r="L5" s="78" t="s">
        <v>32</v>
      </c>
      <c r="M5" s="78" t="s">
        <v>33</v>
      </c>
      <c r="N5" s="78" t="s">
        <v>54</v>
      </c>
      <c r="O5" s="78" t="s">
        <v>34</v>
      </c>
      <c r="P5" s="78" t="s">
        <v>35</v>
      </c>
      <c r="Q5" s="59"/>
      <c r="R5" s="50"/>
      <c r="S5" s="50"/>
      <c r="T5" s="50"/>
      <c r="U5" s="50"/>
      <c r="V5" s="78" t="s">
        <v>28</v>
      </c>
      <c r="W5" s="78" t="s">
        <v>53</v>
      </c>
      <c r="X5" s="78" t="s">
        <v>52</v>
      </c>
      <c r="Y5" s="78" t="s">
        <v>30</v>
      </c>
      <c r="Z5" s="78" t="s">
        <v>55</v>
      </c>
      <c r="AA5" s="78" t="s">
        <v>25</v>
      </c>
      <c r="AB5" s="78" t="s">
        <v>29</v>
      </c>
      <c r="AC5" s="78" t="s">
        <v>24</v>
      </c>
      <c r="AD5" s="78" t="s">
        <v>26</v>
      </c>
      <c r="AE5" s="78" t="s">
        <v>27</v>
      </c>
      <c r="AF5" s="80" t="s">
        <v>82</v>
      </c>
      <c r="AG5" s="81"/>
      <c r="AH5" s="82" t="s">
        <v>81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9"/>
      <c r="B6" s="79"/>
      <c r="C6" s="79"/>
      <c r="D6" s="73" t="s">
        <v>83</v>
      </c>
      <c r="E6" s="79"/>
      <c r="F6" s="78"/>
      <c r="G6" s="78"/>
      <c r="H6" s="46" t="s">
        <v>57</v>
      </c>
      <c r="I6" s="46" t="s">
        <v>59</v>
      </c>
      <c r="J6" s="78"/>
      <c r="K6" s="46" t="s">
        <v>62</v>
      </c>
      <c r="L6" s="78"/>
      <c r="M6" s="78"/>
      <c r="N6" s="78"/>
      <c r="O6" s="78"/>
      <c r="P6" s="78"/>
      <c r="Q6" s="59" t="s">
        <v>80</v>
      </c>
      <c r="R6" s="55" t="s">
        <v>65</v>
      </c>
      <c r="S6" s="55" t="s">
        <v>66</v>
      </c>
      <c r="T6" s="55" t="s">
        <v>67</v>
      </c>
      <c r="U6" s="55" t="s">
        <v>68</v>
      </c>
      <c r="V6" s="78"/>
      <c r="W6" s="78"/>
      <c r="X6" s="78"/>
      <c r="Y6" s="78"/>
      <c r="Z6" s="78"/>
      <c r="AA6" s="78"/>
      <c r="AB6" s="78"/>
      <c r="AC6" s="78"/>
      <c r="AD6" s="78"/>
      <c r="AE6" s="78"/>
      <c r="AF6" s="70" t="s">
        <v>84</v>
      </c>
      <c r="AG6" s="70" t="s">
        <v>59</v>
      </c>
      <c r="AH6" s="82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4">
        <v>42051</v>
      </c>
      <c r="E7" s="52" t="s">
        <v>75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0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0" si="1">+O7-SUM(P7:Y7)</f>
        <v>2333.33</v>
      </c>
      <c r="AA7" s="33">
        <f t="shared" ref="AA7:AA10" si="2">IF(O7&gt;4500,O7*0.1,0)</f>
        <v>0</v>
      </c>
      <c r="AB7" s="30">
        <f t="shared" ref="AB7:AB10" si="3">+Z7-AA7</f>
        <v>2333.33</v>
      </c>
      <c r="AC7" s="34">
        <f t="shared" ref="AC7:AC10" si="4">IF(O7&lt;4500,O7*0.1,0)</f>
        <v>233.333</v>
      </c>
      <c r="AD7" s="33">
        <f t="shared" ref="AD7:AD10" si="5">H7*0.02</f>
        <v>46.666600000000003</v>
      </c>
      <c r="AE7" s="69">
        <f t="shared" ref="AE7:AE10" si="6">+O7+AC7+AD7</f>
        <v>2613.3296</v>
      </c>
      <c r="AF7" s="75">
        <v>577.4</v>
      </c>
      <c r="AG7" s="76">
        <v>1756</v>
      </c>
      <c r="AH7" s="71">
        <f>+AF7+AG7-AB7</f>
        <v>7.0000000000163709E-2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4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2">
        <v>10301.84</v>
      </c>
      <c r="L8" s="28"/>
      <c r="M8" s="28"/>
      <c r="N8" s="29"/>
      <c r="O8" s="30">
        <f t="shared" si="0"/>
        <v>11701.84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11701.84</v>
      </c>
      <c r="AA8" s="33">
        <f t="shared" si="2"/>
        <v>1170.184</v>
      </c>
      <c r="AB8" s="30">
        <f t="shared" si="3"/>
        <v>10531.656000000001</v>
      </c>
      <c r="AC8" s="34">
        <f t="shared" si="4"/>
        <v>0</v>
      </c>
      <c r="AD8" s="33">
        <f t="shared" si="5"/>
        <v>28</v>
      </c>
      <c r="AE8" s="69">
        <f t="shared" si="6"/>
        <v>11729.84</v>
      </c>
      <c r="AF8" s="75">
        <v>577.4</v>
      </c>
      <c r="AG8" s="75">
        <v>822.6</v>
      </c>
      <c r="AH8" s="71">
        <f t="shared" ref="AH8:AH10" si="7">+AF8+AG8-AB8</f>
        <v>-9131.6560000000009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60</v>
      </c>
      <c r="B9" s="52" t="s">
        <v>74</v>
      </c>
      <c r="C9" s="52" t="s">
        <v>78</v>
      </c>
      <c r="D9" s="74">
        <v>41666</v>
      </c>
      <c r="E9" s="52" t="s">
        <v>61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/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1400</v>
      </c>
      <c r="AA9" s="33">
        <f t="shared" si="2"/>
        <v>0</v>
      </c>
      <c r="AB9" s="30">
        <f t="shared" si="3"/>
        <v>1400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75">
        <v>577.4</v>
      </c>
      <c r="AG9" s="75">
        <v>763.6</v>
      </c>
      <c r="AH9" s="71">
        <f t="shared" si="7"/>
        <v>-59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63</v>
      </c>
      <c r="B10" s="52" t="s">
        <v>76</v>
      </c>
      <c r="C10" s="52" t="s">
        <v>77</v>
      </c>
      <c r="D10" s="74">
        <v>41890</v>
      </c>
      <c r="E10" s="52" t="s">
        <v>79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v>2529.15</v>
      </c>
      <c r="L10" s="28"/>
      <c r="M10" s="28"/>
      <c r="N10" s="29"/>
      <c r="O10" s="30">
        <f t="shared" si="0"/>
        <v>3119.6000000000004</v>
      </c>
      <c r="P10" s="31"/>
      <c r="Q10" s="57"/>
      <c r="R10" s="54">
        <v>0</v>
      </c>
      <c r="S10" s="57">
        <f>+O10*4.9%</f>
        <v>152.86040000000003</v>
      </c>
      <c r="T10" s="57">
        <f>+O10*0.1%</f>
        <v>3.1196000000000006</v>
      </c>
      <c r="U10" s="54"/>
      <c r="V10" s="51"/>
      <c r="W10" s="51"/>
      <c r="X10" s="58">
        <v>296.2</v>
      </c>
      <c r="Y10" s="37"/>
      <c r="Z10" s="30">
        <f t="shared" si="1"/>
        <v>2667.4200000000005</v>
      </c>
      <c r="AA10" s="33">
        <f t="shared" si="2"/>
        <v>0</v>
      </c>
      <c r="AB10" s="30">
        <f t="shared" si="3"/>
        <v>2667.4200000000005</v>
      </c>
      <c r="AC10" s="34">
        <f t="shared" si="4"/>
        <v>311.96000000000004</v>
      </c>
      <c r="AD10" s="33">
        <f t="shared" si="5"/>
        <v>11.809000000000001</v>
      </c>
      <c r="AE10" s="69">
        <f t="shared" si="6"/>
        <v>3443.3690000000006</v>
      </c>
      <c r="AF10" s="75">
        <v>577.4</v>
      </c>
      <c r="AG10" s="76">
        <v>160.4</v>
      </c>
      <c r="AH10" s="71">
        <f t="shared" si="7"/>
        <v>-1929.6200000000006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2"/>
      <c r="AG11" s="62"/>
      <c r="AH11" s="64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8">SUM(J7:J10)</f>
        <v>5723.78</v>
      </c>
      <c r="K12" s="44">
        <f t="shared" si="8"/>
        <v>12830.99</v>
      </c>
      <c r="L12" s="44">
        <f t="shared" si="8"/>
        <v>0</v>
      </c>
      <c r="M12" s="44">
        <f t="shared" si="8"/>
        <v>0</v>
      </c>
      <c r="N12" s="44">
        <f t="shared" si="8"/>
        <v>0</v>
      </c>
      <c r="O12" s="44">
        <f t="shared" si="8"/>
        <v>18554.77</v>
      </c>
      <c r="P12" s="44">
        <f t="shared" si="8"/>
        <v>0</v>
      </c>
      <c r="Q12" s="44">
        <f t="shared" si="8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296.2</v>
      </c>
      <c r="Y12" s="44">
        <f>SUM(Y7:Y10)</f>
        <v>0</v>
      </c>
      <c r="Z12" s="44">
        <f>SUM(Z7:Z10)</f>
        <v>18102.59</v>
      </c>
      <c r="AA12" s="44">
        <f>SUBTOTAL(9,AA5:AA11)</f>
        <v>1170.184</v>
      </c>
      <c r="AB12" s="44">
        <f>SUM(AB7:AB10)</f>
        <v>16932.406000000003</v>
      </c>
      <c r="AC12" s="44">
        <f>SUM(AC7:AC10)</f>
        <v>685.29300000000001</v>
      </c>
      <c r="AD12" s="44">
        <f>SUM(AD7:AD10)</f>
        <v>114.4756</v>
      </c>
      <c r="AE12" s="44">
        <f>SUBTOTAL(9,AE5:AE11)</f>
        <v>19354.5386</v>
      </c>
      <c r="AF12" s="62"/>
      <c r="AG12" s="62"/>
      <c r="AH12" s="64"/>
    </row>
    <row r="13" spans="1:52" ht="16.5" thickTop="1">
      <c r="AF13" s="62"/>
      <c r="AG13" s="62"/>
      <c r="AH13" s="64"/>
    </row>
    <row r="14" spans="1:52">
      <c r="A14" s="77" t="s">
        <v>31</v>
      </c>
      <c r="B14" s="77"/>
      <c r="AA14" s="22">
        <f>+AA12-AA13</f>
        <v>1170.184</v>
      </c>
      <c r="AF14" s="62"/>
      <c r="AG14" s="62"/>
      <c r="AH14" s="64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2"/>
      <c r="AG15" s="62"/>
      <c r="AH15" s="64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>
        <f t="shared" ref="AG16:AH35" si="9">+AF16+AG16-AA16</f>
        <v>0</v>
      </c>
    </row>
    <row r="17" spans="2:35">
      <c r="AE17" s="65">
        <f>SUM(AE15:AE16)</f>
        <v>0</v>
      </c>
      <c r="AF17" s="62"/>
      <c r="AG17" s="62"/>
      <c r="AH17" s="64">
        <f t="shared" si="9"/>
        <v>0</v>
      </c>
      <c r="AI17" s="35"/>
    </row>
    <row r="18" spans="2:35">
      <c r="B18" s="45"/>
      <c r="C18" s="45"/>
      <c r="D18" s="45"/>
      <c r="AE18" s="65">
        <f>+AE17*0.16</f>
        <v>0</v>
      </c>
      <c r="AF18" s="62"/>
      <c r="AG18" s="62"/>
      <c r="AH18" s="64">
        <f t="shared" si="9"/>
        <v>0</v>
      </c>
      <c r="AI18" s="35"/>
    </row>
    <row r="19" spans="2:35">
      <c r="B19" s="45"/>
      <c r="C19" s="45"/>
      <c r="D19" s="45"/>
      <c r="AE19" s="65">
        <f>+AE17+AE18</f>
        <v>0</v>
      </c>
      <c r="AF19" s="62"/>
      <c r="AG19" s="62"/>
      <c r="AH19" s="64">
        <f t="shared" si="9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5"/>
      <c r="AE20" s="62"/>
      <c r="AF20" s="62"/>
      <c r="AG20" s="64">
        <f t="shared" si="9"/>
        <v>0</v>
      </c>
      <c r="AH20" s="35"/>
    </row>
    <row r="21" spans="2:35">
      <c r="B21" s="45"/>
      <c r="C21" s="45"/>
      <c r="D21" s="45"/>
      <c r="AE21" s="65">
        <f>+AE14+AE19</f>
        <v>0</v>
      </c>
      <c r="AF21" s="62"/>
      <c r="AG21" s="62"/>
      <c r="AH21" s="64">
        <f t="shared" si="9"/>
        <v>0</v>
      </c>
      <c r="AI21" s="35"/>
    </row>
    <row r="22" spans="2:35">
      <c r="AE22" s="65"/>
      <c r="AF22" s="62"/>
      <c r="AG22" s="62"/>
      <c r="AH22" s="64">
        <f t="shared" si="9"/>
        <v>0</v>
      </c>
      <c r="AI22" s="35"/>
    </row>
    <row r="23" spans="2:35">
      <c r="AE23" s="65"/>
      <c r="AF23" s="62"/>
      <c r="AG23" s="62"/>
      <c r="AH23" s="64">
        <f t="shared" si="9"/>
        <v>0</v>
      </c>
      <c r="AI23" s="35"/>
    </row>
    <row r="24" spans="2:35">
      <c r="AE24" s="65"/>
      <c r="AF24" s="62"/>
      <c r="AG24" s="62"/>
      <c r="AH24" s="64">
        <f t="shared" si="9"/>
        <v>0</v>
      </c>
      <c r="AI24" s="35"/>
    </row>
    <row r="25" spans="2:35">
      <c r="AE25" s="65"/>
      <c r="AF25" s="62"/>
      <c r="AG25" s="62"/>
      <c r="AH25" s="64">
        <f t="shared" si="9"/>
        <v>0</v>
      </c>
      <c r="AI25" s="35"/>
    </row>
    <row r="26" spans="2:35">
      <c r="AE26" s="65"/>
      <c r="AF26" s="62"/>
      <c r="AG26" s="62"/>
      <c r="AH26" s="64">
        <f t="shared" si="9"/>
        <v>0</v>
      </c>
      <c r="AI26" s="35"/>
    </row>
    <row r="27" spans="2:35">
      <c r="AE27" s="65"/>
      <c r="AF27" s="62"/>
      <c r="AG27" s="62"/>
      <c r="AH27" s="64">
        <f t="shared" si="9"/>
        <v>0</v>
      </c>
      <c r="AI27" s="35"/>
    </row>
    <row r="28" spans="2:35">
      <c r="B28" s="22"/>
      <c r="AE28" s="65"/>
      <c r="AF28" s="62"/>
      <c r="AG28" s="62"/>
      <c r="AH28" s="64">
        <f t="shared" si="9"/>
        <v>0</v>
      </c>
      <c r="AI28" s="35"/>
    </row>
    <row r="29" spans="2:35">
      <c r="B29" s="22"/>
      <c r="AE29" s="65"/>
      <c r="AF29" s="62"/>
      <c r="AG29" s="62"/>
      <c r="AH29" s="64">
        <f t="shared" si="9"/>
        <v>0</v>
      </c>
      <c r="AI29" s="35"/>
    </row>
    <row r="30" spans="2:35">
      <c r="B30" s="22"/>
      <c r="AE30" s="65"/>
      <c r="AF30" s="62"/>
      <c r="AG30" s="62"/>
      <c r="AH30" s="64">
        <f t="shared" si="9"/>
        <v>0</v>
      </c>
      <c r="AI30" s="35"/>
    </row>
    <row r="31" spans="2:35">
      <c r="B31" s="22"/>
      <c r="AE31" s="65"/>
      <c r="AF31" s="62"/>
      <c r="AG31" s="62"/>
      <c r="AH31" s="64">
        <f t="shared" si="9"/>
        <v>0</v>
      </c>
      <c r="AI31" s="35"/>
    </row>
    <row r="32" spans="2:35">
      <c r="B32" s="22"/>
      <c r="AE32" s="65"/>
      <c r="AF32" s="62"/>
      <c r="AG32" s="62"/>
      <c r="AH32" s="64">
        <f t="shared" si="9"/>
        <v>0</v>
      </c>
      <c r="AI32" s="35"/>
    </row>
    <row r="33" spans="2:35">
      <c r="B33" s="22"/>
      <c r="AE33" s="65"/>
      <c r="AF33" s="62"/>
      <c r="AG33" s="62"/>
      <c r="AH33" s="64">
        <f t="shared" si="9"/>
        <v>0</v>
      </c>
      <c r="AI33" s="35"/>
    </row>
    <row r="34" spans="2:35">
      <c r="AE34" s="65"/>
      <c r="AF34" s="62"/>
      <c r="AG34" s="62"/>
      <c r="AH34" s="64">
        <f t="shared" si="9"/>
        <v>0</v>
      </c>
      <c r="AI34" s="35"/>
    </row>
    <row r="35" spans="2:35">
      <c r="AE35" s="65"/>
      <c r="AF35" s="62"/>
      <c r="AG35" s="62"/>
      <c r="AH35" s="64">
        <f t="shared" si="9"/>
        <v>0</v>
      </c>
      <c r="AI35" s="35"/>
    </row>
    <row r="36" spans="2:35">
      <c r="AE36" s="65"/>
      <c r="AF36" s="62"/>
      <c r="AG36" s="62"/>
      <c r="AH36" s="64">
        <f t="shared" ref="AH36:AH43" si="10">+AE36-AF36-AG36</f>
        <v>0</v>
      </c>
      <c r="AI36" s="35"/>
    </row>
    <row r="37" spans="2:35">
      <c r="AE37" s="65"/>
      <c r="AF37" s="62"/>
      <c r="AG37" s="62"/>
      <c r="AH37" s="64">
        <f t="shared" si="10"/>
        <v>0</v>
      </c>
      <c r="AI37" s="35"/>
    </row>
    <row r="38" spans="2:35">
      <c r="AE38" s="65"/>
      <c r="AF38" s="62"/>
      <c r="AG38" s="62"/>
      <c r="AH38" s="64">
        <f t="shared" si="10"/>
        <v>0</v>
      </c>
      <c r="AI38" s="35"/>
    </row>
    <row r="39" spans="2:35">
      <c r="AE39" s="65"/>
      <c r="AF39" s="62"/>
      <c r="AG39" s="62"/>
      <c r="AH39" s="64">
        <f t="shared" si="10"/>
        <v>0</v>
      </c>
      <c r="AI39" s="35"/>
    </row>
    <row r="40" spans="2:35">
      <c r="AE40" s="65"/>
      <c r="AF40" s="62"/>
      <c r="AG40" s="62"/>
      <c r="AH40" s="64">
        <f t="shared" si="10"/>
        <v>0</v>
      </c>
      <c r="AI40" s="35"/>
    </row>
    <row r="41" spans="2:35">
      <c r="AE41" s="65"/>
      <c r="AF41" s="62"/>
      <c r="AG41" s="62"/>
      <c r="AH41" s="64">
        <f t="shared" si="10"/>
        <v>0</v>
      </c>
      <c r="AI41" s="35"/>
    </row>
    <row r="42" spans="2:35">
      <c r="AE42" s="65"/>
      <c r="AF42" s="62"/>
      <c r="AG42" s="62"/>
      <c r="AH42" s="64">
        <f t="shared" si="10"/>
        <v>0</v>
      </c>
      <c r="AI42" s="35"/>
    </row>
    <row r="43" spans="2:35">
      <c r="AE43" s="65"/>
      <c r="AF43" s="62"/>
      <c r="AG43" s="62"/>
      <c r="AH43" s="64">
        <f t="shared" si="10"/>
        <v>0</v>
      </c>
      <c r="AI43" s="35"/>
    </row>
    <row r="44" spans="2:35">
      <c r="AE44" s="65"/>
      <c r="AF44" s="62"/>
      <c r="AG44" s="62"/>
      <c r="AH44" s="64"/>
      <c r="AI44" s="35"/>
    </row>
    <row r="45" spans="2:35">
      <c r="AE45" s="65"/>
      <c r="AF45" s="62"/>
      <c r="AG45" s="62"/>
      <c r="AH45" s="64">
        <f>+AE45-AF45-AG45</f>
        <v>0</v>
      </c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/>
      <c r="AI48" s="35"/>
    </row>
    <row r="49" spans="31:35">
      <c r="AE49" s="65"/>
      <c r="AF49" s="62"/>
      <c r="AG49" s="62"/>
      <c r="AH49" s="64">
        <f t="shared" ref="AH49:AH66" si="11">+AE49-AF49-AG49</f>
        <v>0</v>
      </c>
      <c r="AI49" s="35"/>
    </row>
    <row r="50" spans="31:35">
      <c r="AE50" s="65"/>
      <c r="AF50" s="62"/>
      <c r="AG50" s="62"/>
      <c r="AH50" s="64">
        <f t="shared" si="11"/>
        <v>0</v>
      </c>
      <c r="AI50" s="35"/>
    </row>
    <row r="51" spans="31:35">
      <c r="AE51" s="65"/>
      <c r="AF51" s="62"/>
      <c r="AG51" s="62"/>
      <c r="AH51" s="64">
        <f t="shared" si="11"/>
        <v>0</v>
      </c>
      <c r="AI51" s="35"/>
    </row>
    <row r="52" spans="31:35">
      <c r="AE52" s="65"/>
      <c r="AF52" s="62"/>
      <c r="AG52" s="62"/>
      <c r="AH52" s="64">
        <f t="shared" si="11"/>
        <v>0</v>
      </c>
      <c r="AI52" s="35"/>
    </row>
    <row r="53" spans="31:35">
      <c r="AE53" s="65"/>
      <c r="AF53" s="62"/>
      <c r="AG53" s="62"/>
      <c r="AH53" s="64">
        <f t="shared" si="11"/>
        <v>0</v>
      </c>
      <c r="AI53" s="35"/>
    </row>
    <row r="54" spans="31:35">
      <c r="AE54" s="65"/>
      <c r="AF54" s="62"/>
      <c r="AG54" s="62"/>
      <c r="AH54" s="64">
        <f t="shared" si="11"/>
        <v>0</v>
      </c>
      <c r="AI54" s="35"/>
    </row>
    <row r="55" spans="31:35">
      <c r="AE55" s="65"/>
      <c r="AF55" s="62"/>
      <c r="AG55" s="62"/>
      <c r="AH55" s="64">
        <f t="shared" si="11"/>
        <v>0</v>
      </c>
      <c r="AI55" s="35"/>
    </row>
    <row r="56" spans="31:35">
      <c r="AE56" s="65"/>
      <c r="AF56" s="62"/>
      <c r="AG56" s="62"/>
      <c r="AH56" s="64">
        <f t="shared" si="11"/>
        <v>0</v>
      </c>
      <c r="AI56" s="35"/>
    </row>
    <row r="57" spans="31:35">
      <c r="AE57" s="65"/>
      <c r="AF57" s="62"/>
      <c r="AG57" s="62"/>
      <c r="AH57" s="64">
        <f t="shared" si="11"/>
        <v>0</v>
      </c>
      <c r="AI57" s="35"/>
    </row>
    <row r="58" spans="31:35">
      <c r="AE58" s="65"/>
      <c r="AF58" s="62"/>
      <c r="AG58" s="62"/>
      <c r="AH58" s="64">
        <f t="shared" si="11"/>
        <v>0</v>
      </c>
      <c r="AI58" s="35"/>
    </row>
    <row r="59" spans="31:35">
      <c r="AE59" s="65"/>
      <c r="AF59" s="62"/>
      <c r="AG59" s="62"/>
      <c r="AH59" s="64">
        <f t="shared" si="11"/>
        <v>0</v>
      </c>
      <c r="AI59" s="35"/>
    </row>
    <row r="60" spans="31:35">
      <c r="AE60" s="65"/>
      <c r="AF60" s="62"/>
      <c r="AG60" s="62"/>
      <c r="AH60" s="64">
        <f t="shared" si="11"/>
        <v>0</v>
      </c>
      <c r="AI60" s="35"/>
    </row>
    <row r="61" spans="31:35">
      <c r="AE61" s="65"/>
      <c r="AF61" s="62"/>
      <c r="AG61" s="62"/>
      <c r="AH61" s="64">
        <f t="shared" si="11"/>
        <v>0</v>
      </c>
      <c r="AI61" s="35"/>
    </row>
    <row r="62" spans="31:35">
      <c r="AE62" s="65"/>
      <c r="AF62" s="62"/>
      <c r="AG62" s="62"/>
      <c r="AH62" s="64">
        <f t="shared" si="11"/>
        <v>0</v>
      </c>
      <c r="AI62" s="35"/>
    </row>
    <row r="63" spans="31:35">
      <c r="AE63" s="65"/>
      <c r="AF63" s="62"/>
      <c r="AG63" s="62"/>
      <c r="AH63" s="64">
        <f t="shared" si="11"/>
        <v>0</v>
      </c>
      <c r="AI63" s="35"/>
    </row>
    <row r="64" spans="31:35">
      <c r="AE64" s="65"/>
      <c r="AF64" s="62"/>
      <c r="AG64" s="62"/>
      <c r="AH64" s="64">
        <f t="shared" si="11"/>
        <v>0</v>
      </c>
      <c r="AI64" s="35"/>
    </row>
    <row r="65" spans="31:35">
      <c r="AE65" s="65"/>
      <c r="AF65" s="62"/>
      <c r="AG65" s="62"/>
      <c r="AH65" s="64">
        <f t="shared" si="11"/>
        <v>0</v>
      </c>
      <c r="AI65" s="35"/>
    </row>
    <row r="66" spans="31:35">
      <c r="AE66" s="65"/>
      <c r="AF66" s="62"/>
      <c r="AG66" s="62"/>
      <c r="AH66" s="64">
        <f t="shared" si="11"/>
        <v>0</v>
      </c>
      <c r="AI66" s="35"/>
    </row>
    <row r="67" spans="31:35">
      <c r="AE67" s="65"/>
      <c r="AF67" s="62"/>
      <c r="AG67" s="62"/>
      <c r="AH67" s="64"/>
      <c r="AI67" s="35"/>
    </row>
    <row r="68" spans="31:35">
      <c r="AE68" s="65"/>
      <c r="AF68" s="62"/>
      <c r="AG68" s="62"/>
      <c r="AH68" s="64">
        <f t="shared" ref="AH68:AH76" si="12">+AE68-AF68-AG68</f>
        <v>0</v>
      </c>
      <c r="AI68" s="35"/>
    </row>
    <row r="69" spans="31:35">
      <c r="AE69" s="65"/>
      <c r="AF69" s="62"/>
      <c r="AG69" s="62"/>
      <c r="AH69" s="64">
        <f t="shared" si="12"/>
        <v>0</v>
      </c>
      <c r="AI69" s="35"/>
    </row>
    <row r="70" spans="31:35">
      <c r="AE70" s="65"/>
      <c r="AF70" s="62"/>
      <c r="AG70" s="62"/>
      <c r="AH70" s="64">
        <f t="shared" si="12"/>
        <v>0</v>
      </c>
      <c r="AI70" s="35"/>
    </row>
    <row r="71" spans="31:35">
      <c r="AE71" s="65"/>
      <c r="AF71" s="62"/>
      <c r="AG71" s="62"/>
      <c r="AH71" s="64">
        <f t="shared" si="12"/>
        <v>0</v>
      </c>
      <c r="AI71" s="35"/>
    </row>
    <row r="72" spans="31:35">
      <c r="AE72" s="65"/>
      <c r="AF72" s="62"/>
      <c r="AG72" s="62"/>
      <c r="AH72" s="64">
        <f t="shared" si="12"/>
        <v>0</v>
      </c>
      <c r="AI72" s="35"/>
    </row>
    <row r="73" spans="31:35">
      <c r="AE73" s="65"/>
      <c r="AF73" s="62"/>
      <c r="AG73" s="62"/>
      <c r="AH73" s="64">
        <f t="shared" si="12"/>
        <v>0</v>
      </c>
      <c r="AI73" s="35"/>
    </row>
    <row r="74" spans="31:35">
      <c r="AE74" s="65"/>
      <c r="AF74" s="62"/>
      <c r="AG74" s="62"/>
      <c r="AH74" s="64">
        <f t="shared" si="12"/>
        <v>0</v>
      </c>
      <c r="AI74" s="35"/>
    </row>
    <row r="75" spans="31:35">
      <c r="AE75" s="65"/>
      <c r="AF75" s="62"/>
      <c r="AG75" s="62"/>
      <c r="AH75" s="64">
        <f t="shared" si="12"/>
        <v>0</v>
      </c>
      <c r="AI75" s="35"/>
    </row>
    <row r="76" spans="31:35">
      <c r="AE76" s="65"/>
      <c r="AF76" s="62"/>
      <c r="AG76" s="62"/>
      <c r="AH76" s="64">
        <f t="shared" si="12"/>
        <v>0</v>
      </c>
      <c r="AI76" s="35"/>
    </row>
    <row r="77" spans="31:35">
      <c r="AE77" s="65"/>
      <c r="AF77" s="62"/>
      <c r="AG77" s="62"/>
      <c r="AH77" s="64"/>
      <c r="AI77" s="35"/>
    </row>
    <row r="78" spans="31:35">
      <c r="AE78" s="65"/>
      <c r="AF78" s="62"/>
      <c r="AG78" s="62"/>
      <c r="AH78" s="64">
        <f t="shared" ref="AH78:AH89" si="13">+AE78-AF78-AG78</f>
        <v>0</v>
      </c>
      <c r="AI78" s="35"/>
    </row>
    <row r="79" spans="31:35">
      <c r="AE79" s="65"/>
      <c r="AF79" s="62"/>
      <c r="AG79" s="62"/>
      <c r="AH79" s="64">
        <f t="shared" si="13"/>
        <v>0</v>
      </c>
      <c r="AI79" s="35"/>
    </row>
    <row r="80" spans="31:35">
      <c r="AE80" s="65"/>
      <c r="AF80" s="62"/>
      <c r="AG80" s="62"/>
      <c r="AH80" s="64">
        <f t="shared" si="13"/>
        <v>0</v>
      </c>
      <c r="AI80" s="35"/>
    </row>
    <row r="81" spans="31:35">
      <c r="AE81" s="65"/>
      <c r="AF81" s="62"/>
      <c r="AG81" s="62"/>
      <c r="AH81" s="64">
        <f t="shared" si="13"/>
        <v>0</v>
      </c>
      <c r="AI81" s="35"/>
    </row>
    <row r="82" spans="31:35">
      <c r="AE82" s="65"/>
      <c r="AF82" s="62"/>
      <c r="AG82" s="62"/>
      <c r="AH82" s="64">
        <f t="shared" si="13"/>
        <v>0</v>
      </c>
      <c r="AI82" s="35"/>
    </row>
    <row r="83" spans="31:35">
      <c r="AE83" s="65"/>
      <c r="AF83" s="62"/>
      <c r="AG83" s="62"/>
      <c r="AH83" s="64">
        <f t="shared" si="13"/>
        <v>0</v>
      </c>
      <c r="AI83" s="35"/>
    </row>
    <row r="84" spans="31:35">
      <c r="AE84" s="65"/>
      <c r="AF84" s="62"/>
      <c r="AG84" s="62"/>
      <c r="AH84" s="64">
        <f t="shared" si="13"/>
        <v>0</v>
      </c>
      <c r="AI84" s="35"/>
    </row>
    <row r="85" spans="31:35">
      <c r="AE85" s="65"/>
      <c r="AF85" s="62"/>
      <c r="AG85" s="62"/>
      <c r="AH85" s="64">
        <f t="shared" si="13"/>
        <v>0</v>
      </c>
      <c r="AI85" s="35"/>
    </row>
    <row r="86" spans="31:35">
      <c r="AE86" s="65"/>
      <c r="AF86" s="62"/>
      <c r="AG86" s="62"/>
      <c r="AH86" s="64">
        <f t="shared" si="13"/>
        <v>0</v>
      </c>
      <c r="AI86" s="35"/>
    </row>
    <row r="87" spans="31:35">
      <c r="AE87" s="65"/>
      <c r="AF87" s="62"/>
      <c r="AG87" s="62"/>
      <c r="AH87" s="64">
        <f t="shared" si="13"/>
        <v>0</v>
      </c>
      <c r="AI87" s="35"/>
    </row>
    <row r="88" spans="31:35">
      <c r="AE88" s="65"/>
      <c r="AF88" s="62"/>
      <c r="AG88" s="62"/>
      <c r="AH88" s="64">
        <f t="shared" si="13"/>
        <v>0</v>
      </c>
      <c r="AI88" s="35"/>
    </row>
    <row r="89" spans="31:35">
      <c r="AE89" s="65"/>
      <c r="AF89" s="62"/>
      <c r="AG89" s="62"/>
      <c r="AH89" s="64">
        <f t="shared" si="13"/>
        <v>0</v>
      </c>
      <c r="AI89" s="35"/>
    </row>
    <row r="90" spans="31:35">
      <c r="AE90" s="65"/>
      <c r="AF90" s="62"/>
      <c r="AG90" s="62"/>
      <c r="AH90" s="62"/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 ht="16.5" thickBot="1">
      <c r="AE95" s="65"/>
      <c r="AF95" s="66">
        <f t="shared" ref="AF95:AH95" si="14">SUM(AF7:AF94)</f>
        <v>2309.6</v>
      </c>
      <c r="AG95" s="66">
        <f t="shared" si="14"/>
        <v>3502.6</v>
      </c>
      <c r="AH95" s="66">
        <f t="shared" si="14"/>
        <v>-11120.206000000002</v>
      </c>
      <c r="AI95" s="35"/>
    </row>
    <row r="96" spans="31:35" ht="16.5" thickTop="1">
      <c r="AE96" s="65"/>
      <c r="AF96" s="67"/>
      <c r="AG96" s="67"/>
      <c r="AH96" s="67"/>
      <c r="AI96" s="35"/>
    </row>
    <row r="97" spans="31:35">
      <c r="AE97" s="65"/>
      <c r="AF97" s="67"/>
      <c r="AG97" s="67"/>
      <c r="AH97" s="67"/>
      <c r="AI97" s="35"/>
    </row>
    <row r="98" spans="31:35">
      <c r="AE98" s="65"/>
      <c r="AF98" s="68" t="e">
        <f>+Y98+#REF!+AE98</f>
        <v>#REF!</v>
      </c>
      <c r="AG98" s="68" t="e">
        <f>+Z98+AE98+AF98</f>
        <v>#REF!</v>
      </c>
      <c r="AH98" s="68" t="e">
        <f>+AA98+AF98+AG98</f>
        <v>#REF!</v>
      </c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2"/>
      <c r="AG100" s="62"/>
      <c r="AH100" s="62"/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2016-08-24T14:24:18Z</dcterms:modified>
</cp:coreProperties>
</file>