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90" i="1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<sst xmlns="http://schemas.openxmlformats.org/spreadsheetml/2006/main" count="113" uniqueCount="89">
  <si>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</si>
  <si>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</si>
  <si>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</si>
  <si>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</si>
  <si>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</si>
  <si>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</si>
  <si>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</si>
  <si>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</si>
  <si>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</si>
  <si>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</si>
  <si>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</si>
  <si>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</si>
  <si>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</si>
  <si>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</si>
  <si>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</si>
  <si>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</si>
  <si>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</si>
  <si>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</si>
  <si>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</si>
  <si>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</si>
  <si>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</si>
  <si>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</si>
  <si>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</si>
  <si>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</si>
  <si>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</si>
  <si>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</si>
  <si>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</si>
  <si>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</si>
  <si>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</si>
  <si>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</si>
  <si>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</si>
  <si>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</si>
  <si>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</si>
  <si>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</si>
  <si>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</si>
  <si>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</si>
  <si>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</si>
  <si>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</si>
  <si>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</si>
  <si>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</si>
  <si>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</si>
  <si>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</si>
  <si>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</si>
  <si>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</si>
  <si>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</si>
  <si>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</si>
  <si>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</si>
  <si>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</si>
  <si>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</si>
  <si>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</si>
  <si>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</si>
  <si>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</si>
  <si>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</si>
  <si>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</si>
  <si>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</si>
  <si>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</si>
  <si>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</si>
  <si>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</si>
  <si>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</si>
  <si>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</si>
  <si>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</si>
  <si>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</si>
  <si>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</si>
  <si>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</si>
  <si>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</si>
  <si>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</si>
  <si>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</si>
  <si>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</si>
  <si>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</si>
  <si>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</si>
  <si>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</si>
  <si>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</si>
  <si>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</si>
  <si>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</si>
  <si>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</si>
  <si>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</si>
  <si>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</si>
  <si>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</si>
  <si>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</si>
  <si>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</si>
  <si>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</si>
  <si>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</si>
  <si>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</si>
  <si>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</si>
  <si>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</si>
  <si>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</si>
  <si>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</si>
  <si>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Periodo Semana 27</t>
  </si>
  <si>
    <t>29/06/16 AL 05/07/16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</si>
</sst>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37</v>
      </c>
      <c r="B5" s="79" t="s">
        <v>38</v>
      </c>
      <c r="C5" s="79" t="s">
        <v>39</v>
      </c>
      <c r="D5" s="73"/>
      <c r="E5" s="79" t="s">
        <v>0</v>
      </c>
      <c r="F5" s="78" t="s">
        <v>59</v>
      </c>
      <c r="G5" s="78" t="s">
        <v>57</v>
      </c>
      <c r="H5" s="46"/>
      <c r="I5" s="46"/>
      <c r="J5" s="78" t="s">
        <v>32</v>
      </c>
      <c r="K5" s="46"/>
      <c r="L5" s="78" t="s">
        <v>33</v>
      </c>
      <c r="M5" s="78" t="s">
        <v>34</v>
      </c>
      <c r="N5" s="78" t="s">
        <v>55</v>
      </c>
      <c r="O5" s="78" t="s">
        <v>35</v>
      </c>
      <c r="P5" s="78" t="s">
        <v>36</v>
      </c>
      <c r="Q5" s="59"/>
      <c r="R5" s="50"/>
      <c r="S5" s="50"/>
      <c r="T5" s="50"/>
      <c r="U5" s="50"/>
      <c r="V5" s="78" t="s">
        <v>28</v>
      </c>
      <c r="W5" s="78" t="s">
        <v>54</v>
      </c>
      <c r="X5" s="78" t="s">
        <v>53</v>
      </c>
      <c r="Y5" s="78" t="s">
        <v>30</v>
      </c>
      <c r="Z5" s="78" t="s">
        <v>56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85</v>
      </c>
      <c r="AG5" s="81"/>
      <c r="AH5" s="82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86</v>
      </c>
      <c r="E6" s="79"/>
      <c r="F6" s="78"/>
      <c r="G6" s="78"/>
      <c r="H6" s="46" t="s">
        <v>58</v>
      </c>
      <c r="I6" s="46" t="s">
        <v>60</v>
      </c>
      <c r="J6" s="78"/>
      <c r="K6" s="46" t="s">
        <v>63</v>
      </c>
      <c r="L6" s="78"/>
      <c r="M6" s="78"/>
      <c r="N6" s="78"/>
      <c r="O6" s="78"/>
      <c r="P6" s="78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58</v>
      </c>
      <c r="AG6" s="70" t="s">
        <v>60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1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2333.33</v>
      </c>
      <c r="AA7" s="33">
        <f t="shared" ref="AA7:AA11" si="2">IF(O7&gt;4500,O7*0.1,0)</f>
        <v>0</v>
      </c>
      <c r="AB7" s="30">
        <f t="shared" ref="AB7:AB11" si="3">+Z7-AA7</f>
        <v>2333.33</v>
      </c>
      <c r="AC7" s="34">
        <f t="shared" ref="AC7:AC11" si="4">IF(O7&lt;4500,O7*0.1,0)</f>
        <v>233.333</v>
      </c>
      <c r="AD7" s="33">
        <f t="shared" ref="AD7:AD11" si="5">H7*0.02</f>
        <v>46.666600000000003</v>
      </c>
      <c r="AE7" s="69">
        <f t="shared" ref="AE7:AE11" si="6">+O7+AC7+AD7</f>
        <v>2613.3296</v>
      </c>
      <c r="AF7" s="75"/>
      <c r="AG7" s="76"/>
      <c r="AH7" s="71">
        <f>+AF7+AG7-AB7</f>
        <v>-2333.33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/>
      <c r="AG8" s="75"/>
      <c r="AH8" s="71">
        <f t="shared" ref="AH8:AH11" si="7">+AF8+AG8-AB8</f>
        <v>-1400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1341.09</v>
      </c>
      <c r="AA9" s="33">
        <f t="shared" si="2"/>
        <v>0</v>
      </c>
      <c r="AB9" s="30">
        <f t="shared" si="3"/>
        <v>1341.09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/>
      <c r="AG9" s="75"/>
      <c r="AH9" s="71">
        <f t="shared" si="7"/>
        <v>-1341.09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2604.91</v>
      </c>
      <c r="L10" s="28"/>
      <c r="M10" s="28"/>
      <c r="N10" s="29"/>
      <c r="O10" s="30">
        <f t="shared" si="0"/>
        <v>3195.3599999999997</v>
      </c>
      <c r="P10" s="31"/>
      <c r="Q10" s="57"/>
      <c r="R10" s="54">
        <v>0</v>
      </c>
      <c r="S10" s="57">
        <f>+O10*4.9%</f>
        <v>156.57263999999998</v>
      </c>
      <c r="T10" s="57">
        <f>+O10*0.1%</f>
        <v>3.1953599999999995</v>
      </c>
      <c r="U10" s="54"/>
      <c r="V10" s="51"/>
      <c r="W10" s="51"/>
      <c r="X10" s="58">
        <v>296.2</v>
      </c>
      <c r="Y10" s="37"/>
      <c r="Z10" s="30">
        <f t="shared" si="1"/>
        <v>2739.3919999999998</v>
      </c>
      <c r="AA10" s="33">
        <f t="shared" si="2"/>
        <v>0</v>
      </c>
      <c r="AB10" s="30">
        <f t="shared" si="3"/>
        <v>2739.3919999999998</v>
      </c>
      <c r="AC10" s="34">
        <f t="shared" si="4"/>
        <v>319.536</v>
      </c>
      <c r="AD10" s="33">
        <f t="shared" si="5"/>
        <v>11.809000000000001</v>
      </c>
      <c r="AE10" s="69">
        <f t="shared" si="6"/>
        <v>3526.7049999999999</v>
      </c>
      <c r="AF10" s="75"/>
      <c r="AG10" s="76"/>
      <c r="AH10" s="71">
        <f t="shared" si="7"/>
        <v>-2739.3919999999998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v>805.58</v>
      </c>
      <c r="L11" s="27"/>
      <c r="M11" s="27"/>
      <c r="N11" s="29"/>
      <c r="O11" s="30">
        <f t="shared" si="0"/>
        <v>1316.8600000000001</v>
      </c>
      <c r="P11" s="31"/>
      <c r="Q11" s="57"/>
      <c r="R11" s="54">
        <v>0</v>
      </c>
      <c r="S11" s="57">
        <f>+O11*4.9%</f>
        <v>64.526140000000012</v>
      </c>
      <c r="T11" s="57">
        <f>+O11*0.1%</f>
        <v>1.3168600000000001</v>
      </c>
      <c r="U11" s="54"/>
      <c r="V11" s="51"/>
      <c r="W11" s="51"/>
      <c r="X11" s="52"/>
      <c r="Y11" s="37"/>
      <c r="Z11" s="30">
        <f t="shared" si="1"/>
        <v>1251.0170000000001</v>
      </c>
      <c r="AA11" s="33">
        <f t="shared" si="2"/>
        <v>0</v>
      </c>
      <c r="AB11" s="30">
        <f t="shared" si="3"/>
        <v>1251.0170000000001</v>
      </c>
      <c r="AC11" s="34">
        <f t="shared" si="4"/>
        <v>131.68600000000001</v>
      </c>
      <c r="AD11" s="33">
        <f t="shared" si="5"/>
        <v>10.2256</v>
      </c>
      <c r="AE11" s="69">
        <f t="shared" si="6"/>
        <v>1458.7716</v>
      </c>
      <c r="AF11" s="75"/>
      <c r="AG11" s="76"/>
      <c r="AH11" s="71">
        <f t="shared" si="7"/>
        <v>-1251.0170000000001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3410.49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9645.5499999999993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9064.8289999999997</v>
      </c>
      <c r="AA13" s="44">
        <f>SUBTOTAL(9,AA5:AA12)</f>
        <v>0</v>
      </c>
      <c r="AB13" s="44">
        <f>SUM(AB7:AB11)</f>
        <v>9064.8289999999997</v>
      </c>
      <c r="AC13" s="44">
        <f>SUM(AC7:AC11)</f>
        <v>964.55499999999995</v>
      </c>
      <c r="AD13" s="44">
        <f>SUM(AD7:AD11)</f>
        <v>124.7012</v>
      </c>
      <c r="AE13" s="44">
        <f>SUBTOTAL(9,AE5:AE12)</f>
        <v>10734.806199999999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0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0</v>
      </c>
      <c r="AG96" s="66">
        <f t="shared" si="15"/>
        <v>0</v>
      </c>
      <c r="AH96" s="66">
        <f t="shared" si="15"/>
        <v>-9064.8289999999997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2016-07-06T18:16:30Z</dcterms:modified>
</cp:coreProperties>
</file>