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K11" i="1"/>
  <c r="K10"/>
  <c r="AH90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H20"/>
  <c r="AH19"/>
  <c r="AH18"/>
  <c r="AG100"/>
  <c r="AF100"/>
  <c r="AH100" s="1"/>
  <c r="AF99"/>
  <c r="AG99" s="1"/>
  <c r="AG96"/>
  <c r="AF96"/>
  <c r="AH99" l="1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<sst xmlns="http://schemas.openxmlformats.org/spreadsheetml/2006/main" count="113" uniqueCount="89">
  <si>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</si>
  <si>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</si>
  <si>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</si>
  <si>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</si>
  <si>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</si>
  <si>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</si>
  <si>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</si>
  <si>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</si>
  <si>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</si>
  <si>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</si>
  <si>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</si>
  <si>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</si>
  <si>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</si>
  <si>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</si>
  <si>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</si>
  <si>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</si>
  <si>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</si>
  <si>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</si>
  <si>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</si>
  <si>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</si>
  <si>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</si>
  <si>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</si>
  <si>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</si>
  <si>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</si>
  <si>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</si>
  <si>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</si>
  <si>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</si>
  <si>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</si>
  <si>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</si>
  <si>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</si>
  <si>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</si>
  <si>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</si>
  <si>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</si>
  <si>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</si>
  <si>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</si>
  <si>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</si>
  <si>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</si>
  <si>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</si>
  <si>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</si>
  <si>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</si>
  <si>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</si>
  <si>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</si>
  <si>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</si>
  <si>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</si>
  <si>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</si>
  <si>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</si>
  <si>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</si>
  <si>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</si>
  <si>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</si>
  <si>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</si>
  <si>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</si>
  <si>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</si>
  <si>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</si>
  <si>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</si>
  <si>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</si>
  <si>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</si>
  <si>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</si>
  <si>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</si>
  <si>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</si>
  <si>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</si>
  <si>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</si>
  <si>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</si>
  <si>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</si>
  <si>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</si>
  <si>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</si>
  <si>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</si>
  <si>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</si>
  <si>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</si>
  <si>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</si>
  <si>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</si>
  <si>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</si>
  <si>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</si>
  <si>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</si>
  <si>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</si>
  <si>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</si>
  <si>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</si>
  <si>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</si>
  <si>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</si>
  <si>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</si>
  <si>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</si>
  <si>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</si>
  <si>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</si>
  <si>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</si>
  <si>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</si>
  <si>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</si>
  <si>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</si>
  <si>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</si>
  <si>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22</t>
  </si>
  <si>
    <t>25/05/16 AL 31/05/2016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</si>
</sst>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58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>
        <v>32.33</v>
      </c>
      <c r="L7" s="28"/>
      <c r="M7" s="28"/>
      <c r="N7" s="29"/>
      <c r="O7" s="30">
        <f t="shared" ref="O7:O11" si="0">SUM(J7:M7)-N7</f>
        <v>2365.66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2365.66</v>
      </c>
      <c r="AA7" s="33">
        <f t="shared" ref="AA7:AA11" si="2">IF(O7&gt;4500,O7*0.1,0)</f>
        <v>0</v>
      </c>
      <c r="AB7" s="30">
        <f t="shared" ref="AB7:AB11" si="3">+Z7-AA7</f>
        <v>2365.66</v>
      </c>
      <c r="AC7" s="34">
        <f t="shared" ref="AC7:AC11" si="4">IF(O7&lt;4500,O7*0.1,0)</f>
        <v>236.566</v>
      </c>
      <c r="AD7" s="33">
        <f t="shared" ref="AD7:AD11" si="5">H7*0.02</f>
        <v>46.666600000000003</v>
      </c>
      <c r="AE7" s="69">
        <f t="shared" ref="AE7:AE11" si="6">+O7+AC7+AD7</f>
        <v>2648.8925999999997</v>
      </c>
      <c r="AF7" s="75"/>
      <c r="AG7" s="76"/>
      <c r="AH7" s="71">
        <f>+AF7+AG7-AB7</f>
        <v>-2365.66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/>
      <c r="AG8" s="75"/>
      <c r="AH8" s="71">
        <f t="shared" ref="AH8:AH11" si="7">+AF8+AG8-AB8</f>
        <v>-1400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/>
      <c r="AG9" s="75"/>
      <c r="AH9" s="71">
        <f t="shared" si="7"/>
        <v>-1341.09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f>3809.65+35.11</f>
        <v>3844.76</v>
      </c>
      <c r="L10" s="28"/>
      <c r="M10" s="28"/>
      <c r="N10" s="29"/>
      <c r="O10" s="30">
        <f t="shared" si="0"/>
        <v>4435.21</v>
      </c>
      <c r="P10" s="31"/>
      <c r="Q10" s="57"/>
      <c r="R10" s="54">
        <v>0</v>
      </c>
      <c r="S10" s="57">
        <f>+O10*4.9%</f>
        <v>217.32529000000002</v>
      </c>
      <c r="T10" s="57">
        <f>+O10*0.1%</f>
        <v>4.4352100000000005</v>
      </c>
      <c r="U10" s="54"/>
      <c r="V10" s="51"/>
      <c r="W10" s="51"/>
      <c r="X10" s="58">
        <v>296.2</v>
      </c>
      <c r="Y10" s="37"/>
      <c r="Z10" s="30">
        <f t="shared" si="1"/>
        <v>3917.2494999999999</v>
      </c>
      <c r="AA10" s="33">
        <f t="shared" si="2"/>
        <v>0</v>
      </c>
      <c r="AB10" s="30">
        <f t="shared" si="3"/>
        <v>3917.2494999999999</v>
      </c>
      <c r="AC10" s="34">
        <f t="shared" si="4"/>
        <v>443.52100000000002</v>
      </c>
      <c r="AD10" s="33">
        <f t="shared" si="5"/>
        <v>11.809000000000001</v>
      </c>
      <c r="AE10" s="69">
        <f t="shared" si="6"/>
        <v>4890.54</v>
      </c>
      <c r="AF10" s="75"/>
      <c r="AG10" s="76"/>
      <c r="AH10" s="71">
        <f t="shared" si="7"/>
        <v>-3917.2494999999999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f>951.3+522.85</f>
        <v>1474.15</v>
      </c>
      <c r="L11" s="27"/>
      <c r="M11" s="27"/>
      <c r="N11" s="29"/>
      <c r="O11" s="30">
        <f t="shared" si="0"/>
        <v>1985.43</v>
      </c>
      <c r="P11" s="31"/>
      <c r="Q11" s="57"/>
      <c r="R11" s="54">
        <v>0</v>
      </c>
      <c r="S11" s="57">
        <f>+O11*4.9%</f>
        <v>97.286070000000009</v>
      </c>
      <c r="T11" s="57">
        <f>+O11*0.1%</f>
        <v>1.98543</v>
      </c>
      <c r="U11" s="54"/>
      <c r="V11" s="51"/>
      <c r="W11" s="51"/>
      <c r="X11" s="52"/>
      <c r="Y11" s="37"/>
      <c r="Z11" s="30">
        <f t="shared" si="1"/>
        <v>1886.1585</v>
      </c>
      <c r="AA11" s="33">
        <f t="shared" si="2"/>
        <v>0</v>
      </c>
      <c r="AB11" s="30">
        <f t="shared" si="3"/>
        <v>1886.1585</v>
      </c>
      <c r="AC11" s="34">
        <f t="shared" si="4"/>
        <v>198.54300000000001</v>
      </c>
      <c r="AD11" s="33">
        <f t="shared" si="5"/>
        <v>10.2256</v>
      </c>
      <c r="AE11" s="69">
        <f t="shared" si="6"/>
        <v>2194.1986000000002</v>
      </c>
      <c r="AF11" s="75"/>
      <c r="AG11" s="76"/>
      <c r="AH11" s="71">
        <f t="shared" si="7"/>
        <v>-1886.1585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5351.24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11586.3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10910.157999999999</v>
      </c>
      <c r="AA13" s="44">
        <f>SUBTOTAL(9,AA5:AA12)</f>
        <v>0</v>
      </c>
      <c r="AB13" s="44">
        <f>SUM(AB7:AB11)</f>
        <v>10910.157999999999</v>
      </c>
      <c r="AC13" s="44">
        <f>SUM(AC7:AC11)</f>
        <v>1158.6300000000001</v>
      </c>
      <c r="AD13" s="44">
        <f>SUM(AD7:AD11)</f>
        <v>124.7012</v>
      </c>
      <c r="AE13" s="44">
        <f>SUBTOTAL(9,AE5:AE12)</f>
        <v>12869.6312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0</v>
      </c>
      <c r="AG96" s="66">
        <f t="shared" si="15"/>
        <v>0</v>
      </c>
      <c r="AH96" s="66">
        <f t="shared" si="15"/>
        <v>-10910.157999999999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filterColumn colId="3"/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2016-06-02T14:35:54Z</dcterms:modified>
</cp:coreProperties>
</file>