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195" windowHeight="9975" activeTab="8"/>
  </bookViews>
  <sheets>
    <sheet name="ENE" sheetId="1" r:id="rId1"/>
    <sheet name="FEB" sheetId="2" r:id="rId2"/>
    <sheet name="MZO" sheetId="3" r:id="rId3"/>
    <sheet name="ABR" sheetId="4" r:id="rId4"/>
    <sheet name="MYO" sheetId="5" r:id="rId5"/>
    <sheet name="JUN" sheetId="6" r:id="rId6"/>
    <sheet name="JUL" sheetId="10" r:id="rId7"/>
    <sheet name="AGO" sheetId="11" r:id="rId8"/>
    <sheet name="SEP" sheetId="13" r:id="rId9"/>
    <sheet name="2016" sheetId="8" r:id="rId10"/>
    <sheet name="Hoja1" sheetId="9" r:id="rId11"/>
  </sheets>
  <definedNames>
    <definedName name="_xlnm._FilterDatabase" localSheetId="9" hidden="1">'2016'!$A$6:$K$52</definedName>
  </definedNames>
  <calcPr calcId="145621"/>
</workbook>
</file>

<file path=xl/calcChain.xml><?xml version="1.0" encoding="utf-8"?>
<calcChain xmlns="http://schemas.openxmlformats.org/spreadsheetml/2006/main">
  <c r="M14" i="13" l="1"/>
  <c r="M15" i="13"/>
  <c r="M16" i="13"/>
  <c r="M17" i="13"/>
  <c r="M18" i="13"/>
  <c r="M19" i="13"/>
  <c r="M20" i="13"/>
  <c r="M21" i="13"/>
  <c r="M12" i="13"/>
  <c r="M13" i="13" s="1"/>
  <c r="N12" i="11" l="1"/>
  <c r="N13" i="11" s="1"/>
  <c r="N14" i="11" s="1"/>
  <c r="N15" i="11" s="1"/>
  <c r="N16" i="11" s="1"/>
  <c r="N17" i="11" s="1"/>
  <c r="N11" i="11"/>
  <c r="M23" i="10" l="1"/>
  <c r="M7" i="10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22" i="6"/>
  <c r="M12" i="6"/>
  <c r="M10" i="6"/>
  <c r="M19" i="5"/>
  <c r="M12" i="5"/>
  <c r="M10" i="5"/>
  <c r="M20" i="4"/>
  <c r="M14" i="4"/>
  <c r="M15" i="4"/>
  <c r="M16" i="4"/>
  <c r="M17" i="4"/>
  <c r="M18" i="4"/>
  <c r="M13" i="4"/>
  <c r="M12" i="4"/>
  <c r="M10" i="4"/>
  <c r="N11" i="3"/>
  <c r="M13" i="3"/>
  <c r="M12" i="3"/>
  <c r="M10" i="3"/>
  <c r="N11" i="2"/>
  <c r="M14" i="2"/>
  <c r="M15" i="2"/>
  <c r="M16" i="2"/>
  <c r="M17" i="2"/>
  <c r="M18" i="2"/>
  <c r="M19" i="2"/>
  <c r="M13" i="2"/>
  <c r="M12" i="2"/>
  <c r="M10" i="2"/>
  <c r="M12" i="1"/>
  <c r="N11" i="1"/>
  <c r="M19" i="10" l="1"/>
  <c r="M20" i="10" s="1"/>
  <c r="M21" i="10" s="1"/>
  <c r="M11" i="8"/>
  <c r="L12" i="8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M13" i="6" l="1"/>
  <c r="M14" i="6" l="1"/>
  <c r="M15" i="6" s="1"/>
  <c r="M16" i="6" s="1"/>
  <c r="M17" i="6" s="1"/>
  <c r="M18" i="6" s="1"/>
  <c r="M19" i="6" s="1"/>
  <c r="M20" i="6" s="1"/>
  <c r="M13" i="5" l="1"/>
  <c r="M14" i="5" s="1"/>
  <c r="M15" i="5" s="1"/>
  <c r="M16" i="5" s="1"/>
  <c r="M17" i="5" s="1"/>
  <c r="L20" i="2" l="1"/>
  <c r="J20" i="2"/>
  <c r="K16" i="1" l="1"/>
  <c r="I16" i="1"/>
  <c r="M13" i="1"/>
  <c r="M14" i="1" s="1"/>
  <c r="M15" i="1" s="1"/>
  <c r="M17" i="1" s="1"/>
  <c r="M20" i="2" s="1"/>
  <c r="M14" i="3" l="1"/>
  <c r="M15" i="3" s="1"/>
  <c r="M17" i="3" s="1"/>
</calcChain>
</file>

<file path=xl/sharedStrings.xml><?xml version="1.0" encoding="utf-8"?>
<sst xmlns="http://schemas.openxmlformats.org/spreadsheetml/2006/main" count="1658" uniqueCount="331">
  <si>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</si>
  <si>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</si>
  <si>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</si>
  <si>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</si>
  <si>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</si>
  <si>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</si>
  <si>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</si>
  <si>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</si>
  <si>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</si>
  <si>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Saldo Inicial</t>
  </si>
  <si>
    <t>I      1</t>
  </si>
  <si>
    <t>TRANSFEREN</t>
  </si>
  <si>
    <t>NA15002-0003040</t>
  </si>
  <si>
    <t>Poliza Contable Ingr</t>
  </si>
  <si>
    <t>LJIMENEZ</t>
  </si>
  <si>
    <t>LJIMENEZ:TRANSFERENCIA QM-TGM</t>
  </si>
  <si>
    <t>D      2</t>
  </si>
  <si>
    <t>ISR E INTE</t>
  </si>
  <si>
    <t>NA15001-0003042</t>
  </si>
  <si>
    <t>Poliza Contable Diar</t>
  </si>
  <si>
    <t>INTERES E ISR BANCARIO BBVA</t>
  </si>
  <si>
    <t>Sumas</t>
  </si>
  <si>
    <t>Saldo  Final</t>
  </si>
  <si>
    <t>Cuenta  202-001 BANCOMER</t>
  </si>
  <si>
    <t>Auxiliar DEL 01/01/16 AL 31/01/16</t>
  </si>
  <si>
    <t>TALLERES GM DE QUERETARO SA</t>
  </si>
  <si>
    <t>Document</t>
  </si>
  <si>
    <t>o</t>
  </si>
  <si>
    <t>Cuenta  2</t>
  </si>
  <si>
    <t>02-001</t>
  </si>
  <si>
    <t>BAN</t>
  </si>
  <si>
    <t>COMER</t>
  </si>
  <si>
    <t>COMISIONE</t>
  </si>
  <si>
    <t>S 02</t>
  </si>
  <si>
    <t>NA15001-</t>
  </si>
  <si>
    <t>COMISION BBVA</t>
  </si>
  <si>
    <t>D      3</t>
  </si>
  <si>
    <t>INTE E IS</t>
  </si>
  <si>
    <t>R 02</t>
  </si>
  <si>
    <t>INTERES E ISR BANCARIO</t>
  </si>
  <si>
    <t>E      1</t>
  </si>
  <si>
    <t>CH-876180</t>
  </si>
  <si>
    <t>XD31001-</t>
  </si>
  <si>
    <t>CHEQUE A PROVEEDOR B</t>
  </si>
  <si>
    <t>GOBIERNO DEL ESTADO DE QUERETARO</t>
  </si>
  <si>
    <t>E      2</t>
  </si>
  <si>
    <t>CH-876181</t>
  </si>
  <si>
    <t>E      3</t>
  </si>
  <si>
    <t>CH-876182</t>
  </si>
  <si>
    <t>E      4</t>
  </si>
  <si>
    <t>CH-876183</t>
  </si>
  <si>
    <t>E      5</t>
  </si>
  <si>
    <t>CH-876179</t>
  </si>
  <si>
    <t>TELEFONOS DE MEXICO,S.A.B. DE C.V.</t>
  </si>
  <si>
    <t>Auxiliar DEL 01/02/16 AL 29/02/16</t>
  </si>
  <si>
    <t>========</t>
  </si>
  <si>
    <t>==========</t>
  </si>
  <si>
    <t>=========</t>
  </si>
  <si>
    <t>=====</t>
  </si>
  <si>
    <t>===============</t>
  </si>
  <si>
    <t>======================</t>
  </si>
  <si>
    <t>======================================</t>
  </si>
  <si>
    <t>============</t>
  </si>
  <si>
    <t>===</t>
  </si>
  <si>
    <t>==============</t>
  </si>
  <si>
    <t>=</t>
  </si>
  <si>
    <t>===========</t>
  </si>
  <si>
    <t>TALLERES</t>
  </si>
  <si>
    <t>GM DE QUE</t>
  </si>
  <si>
    <t>RETARO S.</t>
  </si>
  <si>
    <t>A.</t>
  </si>
  <si>
    <t>Pag. 1</t>
  </si>
  <si>
    <t>Auxiliar</t>
  </si>
  <si>
    <t>del 01/03</t>
  </si>
  <si>
    <t>/16 al 31</t>
  </si>
  <si>
    <t>/03/1</t>
  </si>
  <si>
    <t>Cuenta</t>
  </si>
  <si>
    <t>202-001</t>
  </si>
  <si>
    <t>--------</t>
  </si>
  <si>
    <t>----------</t>
  </si>
  <si>
    <t>---------</t>
  </si>
  <si>
    <t>-----</t>
  </si>
  <si>
    <t>---------------</t>
  </si>
  <si>
    <t>----------------------</t>
  </si>
  <si>
    <t>--------------------------------------</t>
  </si>
  <si>
    <t>------------</t>
  </si>
  <si>
    <t>---</t>
  </si>
  <si>
    <t>--------------</t>
  </si>
  <si>
    <t>-</t>
  </si>
  <si>
    <t>-----------</t>
  </si>
  <si>
    <t>TRASPASO</t>
  </si>
  <si>
    <t>NA15002-0003050</t>
  </si>
  <si>
    <t>TRASPASO DE QM A TALLERES</t>
  </si>
  <si>
    <t>D      1</t>
  </si>
  <si>
    <t>COMI BBVA</t>
  </si>
  <si>
    <t>NA15001-0003051</t>
  </si>
  <si>
    <t>LJIMENEZ:COMISION BANCARIA BBVA</t>
  </si>
  <si>
    <t>ISR E INT</t>
  </si>
  <si>
    <t>E 02</t>
  </si>
  <si>
    <t>NA15001-0003052</t>
  </si>
  <si>
    <t>ISR E INTERES BANCARIO</t>
  </si>
  <si>
    <t>=======================================</t>
  </si>
  <si>
    <t>=============</t>
  </si>
  <si>
    <t>RETARO S.A.</t>
  </si>
  <si>
    <t>ag. 1</t>
  </si>
  <si>
    <t>del 01/05</t>
  </si>
  <si>
    <t>/16 al 31/0</t>
  </si>
  <si>
    <t>---------------------------------------</t>
  </si>
  <si>
    <t>-------------</t>
  </si>
  <si>
    <t>16,396.51</t>
  </si>
  <si>
    <t>CH-876187</t>
  </si>
  <si>
    <t>XD31001-0876187</t>
  </si>
  <si>
    <t>SINDICATO INDUSTRIAL DE TRABAJADORE</t>
  </si>
  <si>
    <t>CH-876188</t>
  </si>
  <si>
    <t>XD31001-0876188</t>
  </si>
  <si>
    <t>ASISTENCIA INTEGRAL,S.C.</t>
  </si>
  <si>
    <t>COMISION</t>
  </si>
  <si>
    <t>NA15001-0003064</t>
  </si>
  <si>
    <t>COM BANCARIA BBVA</t>
  </si>
  <si>
    <t>D      4</t>
  </si>
  <si>
    <t>NA15001-0003065</t>
  </si>
  <si>
    <t>ISR E INTERES BBVA</t>
  </si>
  <si>
    <t>NA15002-0003063</t>
  </si>
  <si>
    <t>TRASPASO INTER</t>
  </si>
  <si>
    <t>16,096.91</t>
  </si>
  <si>
    <t>3,000.13</t>
  </si>
  <si>
    <t>del 01/06</t>
  </si>
  <si>
    <t>/16 al 30/0</t>
  </si>
  <si>
    <t>D      5</t>
  </si>
  <si>
    <t>INTE E ISR</t>
  </si>
  <si>
    <t>NA15001-0003068</t>
  </si>
  <si>
    <t>16,097.04</t>
  </si>
  <si>
    <t>D      6</t>
  </si>
  <si>
    <t>COM BANCA</t>
  </si>
  <si>
    <t>NA15001-0003069</t>
  </si>
  <si>
    <t>COMISIONES BANCARIAS</t>
  </si>
  <si>
    <t>16,062.11</t>
  </si>
  <si>
    <t>CH-876189</t>
  </si>
  <si>
    <t>XD31001-0876189</t>
  </si>
  <si>
    <t>14,862.11</t>
  </si>
  <si>
    <t>CH-876190</t>
  </si>
  <si>
    <t>XD31001-0876190</t>
  </si>
  <si>
    <t>13,751.11</t>
  </si>
  <si>
    <t>CH-876191</t>
  </si>
  <si>
    <t>XD31001-0876191</t>
  </si>
  <si>
    <t>11,703.71</t>
  </si>
  <si>
    <t>BAJA: SINDICATO INDUSTRIAL DE TRABA</t>
  </si>
  <si>
    <t>12,903.71</t>
  </si>
  <si>
    <t>CH-876192</t>
  </si>
  <si>
    <t>XD31001-0876192</t>
  </si>
  <si>
    <t>SINDICATO DE LA PEQ Y MED IND SECC</t>
  </si>
  <si>
    <t>10,503.71</t>
  </si>
  <si>
    <t>NA15002-0003067</t>
  </si>
  <si>
    <t>TRASPASO ENTRE CTAS</t>
  </si>
  <si>
    <t>13,503.71</t>
  </si>
  <si>
    <t>XX</t>
  </si>
  <si>
    <t>GM DE QU</t>
  </si>
  <si>
    <t>ERETARO S.A.</t>
  </si>
  <si>
    <t>del 01/0</t>
  </si>
  <si>
    <t>SINDICATO UNICO DE TRABAJADORES DE</t>
  </si>
  <si>
    <t>1/16 al 30/0</t>
  </si>
  <si>
    <t>6/</t>
  </si>
  <si>
    <t>BA</t>
  </si>
  <si>
    <t>NCOMER</t>
  </si>
  <si>
    <t>18,242.91</t>
  </si>
  <si>
    <t>19,242.91</t>
  </si>
  <si>
    <t>19,242.78</t>
  </si>
  <si>
    <t>COMISIONES</t>
  </si>
  <si>
    <t>NA15001-0003045</t>
  </si>
  <si>
    <t>19,208.11</t>
  </si>
  <si>
    <t>NA15001-0003046</t>
  </si>
  <si>
    <t>19,207.94</t>
  </si>
  <si>
    <t>XD31001-0876180</t>
  </si>
  <si>
    <t>18,249.11</t>
  </si>
  <si>
    <t>XD31001-0876181</t>
  </si>
  <si>
    <t>17,290.11</t>
  </si>
  <si>
    <t>XD31001-0876182</t>
  </si>
  <si>
    <t>16,331.11</t>
  </si>
  <si>
    <t>XD31001-0876183</t>
  </si>
  <si>
    <t>15,372.11</t>
  </si>
  <si>
    <t>XD31001-0876179</t>
  </si>
  <si>
    <t>14,260.11</t>
  </si>
  <si>
    <t>16,260.11</t>
  </si>
  <si>
    <t>16,190.51</t>
  </si>
  <si>
    <t>16,190.37</t>
  </si>
  <si>
    <t>CH-876185</t>
  </si>
  <si>
    <t>XD31001-0876185</t>
  </si>
  <si>
    <t>15,403.51</t>
  </si>
  <si>
    <t>CH-876184</t>
  </si>
  <si>
    <t>XD31001-0876184</t>
  </si>
  <si>
    <t>6,603.51</t>
  </si>
  <si>
    <t>CH-876186</t>
  </si>
  <si>
    <t>XD31001-0876186</t>
  </si>
  <si>
    <t>-1,586.09</t>
  </si>
  <si>
    <t>NA15002-0003060</t>
  </si>
  <si>
    <t>TRASPASO ENTRE CUENTAS</t>
  </si>
  <si>
    <t>16,413.91</t>
  </si>
  <si>
    <t>NA15001-0003058</t>
  </si>
  <si>
    <t>COMISION BANCOMER</t>
  </si>
  <si>
    <t>NA15001-0003059</t>
  </si>
  <si>
    <t>16,396.38</t>
  </si>
  <si>
    <t>15,196.51</t>
  </si>
  <si>
    <t>13,149.11</t>
  </si>
  <si>
    <t>13,096.91</t>
  </si>
  <si>
    <t>13,096.78</t>
  </si>
  <si>
    <t>SALDO REAL</t>
  </si>
  <si>
    <t>==</t>
  </si>
  <si>
    <t>================</t>
  </si>
  <si>
    <t>=====================</t>
  </si>
  <si>
    <t>del 01/01</t>
  </si>
  <si>
    <t>7/</t>
  </si>
  <si>
    <t>--</t>
  </si>
  <si>
    <t>----------------</t>
  </si>
  <si>
    <t>---------------------</t>
  </si>
  <si>
    <t>-6,757.09</t>
  </si>
  <si>
    <t>25,000.00</t>
  </si>
  <si>
    <t>1,000.00</t>
  </si>
  <si>
    <t>0.13</t>
  </si>
  <si>
    <t>34.80</t>
  </si>
  <si>
    <t>0.17</t>
  </si>
  <si>
    <t>959.00</t>
  </si>
  <si>
    <t>1,112.00</t>
  </si>
  <si>
    <t>2,000.00</t>
  </si>
  <si>
    <t>69.60</t>
  </si>
  <si>
    <t>0.14</t>
  </si>
  <si>
    <t>787.00</t>
  </si>
  <si>
    <t>8,800.00</t>
  </si>
  <si>
    <t>8,189.60</t>
  </si>
  <si>
    <t>18,000.00</t>
  </si>
  <si>
    <t>17.40</t>
  </si>
  <si>
    <t>1,200.00</t>
  </si>
  <si>
    <t>2,047.40</t>
  </si>
  <si>
    <t>52.20</t>
  </si>
  <si>
    <t>3,000.00</t>
  </si>
  <si>
    <t>1,111.00</t>
  </si>
  <si>
    <t>2,400.00</t>
  </si>
  <si>
    <t>D      8</t>
  </si>
  <si>
    <t>NA15001-0003080</t>
  </si>
  <si>
    <t>0.12</t>
  </si>
  <si>
    <t>13,503.59</t>
  </si>
  <si>
    <t>D      9</t>
  </si>
  <si>
    <t>COM BBVA</t>
  </si>
  <si>
    <t>NA15001-0003081</t>
  </si>
  <si>
    <t>COMISIONES BBVA JUL</t>
  </si>
  <si>
    <t>258.62</t>
  </si>
  <si>
    <t>13,245.09</t>
  </si>
  <si>
    <t>I      2</t>
  </si>
  <si>
    <t>NA15002-0003079</t>
  </si>
  <si>
    <t>16,245.09</t>
  </si>
  <si>
    <t>CH-876193</t>
  </si>
  <si>
    <t>XD31001-0876193</t>
  </si>
  <si>
    <t>14,197.69</t>
  </si>
  <si>
    <t>CH-876194</t>
  </si>
  <si>
    <t>XD31001-0876194</t>
  </si>
  <si>
    <t>GRUPO NACIONAL PROVINCIAL,S.A.B.</t>
  </si>
  <si>
    <t>4,449.90</t>
  </si>
  <si>
    <t>9,747.79</t>
  </si>
  <si>
    <t>CH-876195</t>
  </si>
  <si>
    <t>XD31001-0876195</t>
  </si>
  <si>
    <t>4,009.99</t>
  </si>
  <si>
    <t>5,737.80</t>
  </si>
  <si>
    <t>NA15002-0003078</t>
  </si>
  <si>
    <t>15,000.00</t>
  </si>
  <si>
    <t>20,737.80</t>
  </si>
  <si>
    <t>E      8</t>
  </si>
  <si>
    <t>PAGO IMPTO</t>
  </si>
  <si>
    <t>NA15003-0003077</t>
  </si>
  <si>
    <t>Poliza Contable Egre</t>
  </si>
  <si>
    <t>PAGO IMPTOS JUNIO16</t>
  </si>
  <si>
    <t>141.00</t>
  </si>
  <si>
    <t>20,596.80</t>
  </si>
  <si>
    <t>CH-876196</t>
  </si>
  <si>
    <t>XD31001-0876196</t>
  </si>
  <si>
    <t>788.00</t>
  </si>
  <si>
    <t>19,808.80</t>
  </si>
  <si>
    <t>Pag. 2</t>
  </si>
  <si>
    <t>CH-876197</t>
  </si>
  <si>
    <t>XD31001-0876197</t>
  </si>
  <si>
    <t>18,608.80</t>
  </si>
  <si>
    <t>E      6</t>
  </si>
  <si>
    <t>CH-876198</t>
  </si>
  <si>
    <t>XD31001-0876198</t>
  </si>
  <si>
    <t>SINDICATO NACIONAL DE TRABAJADORES</t>
  </si>
  <si>
    <t>750.00</t>
  </si>
  <si>
    <t>17,858.80</t>
  </si>
  <si>
    <t>E      7</t>
  </si>
  <si>
    <t>CH-876199</t>
  </si>
  <si>
    <t>XD31001-0876199</t>
  </si>
  <si>
    <t>1,750.00</t>
  </si>
  <si>
    <t>16,108.80</t>
  </si>
  <si>
    <t>71,200.95</t>
  </si>
  <si>
    <t>48,335.06</t>
  </si>
  <si>
    <t>del 01/07</t>
  </si>
  <si>
    <t>==========================================</t>
  </si>
  <si>
    <t>====</t>
  </si>
  <si>
    <t>10/09/</t>
  </si>
  <si>
    <t>16 P</t>
  </si>
  <si>
    <t>del 01/08</t>
  </si>
  <si>
    <t>8/</t>
  </si>
  <si>
    <t>------------------------------------------</t>
  </si>
  <si>
    <t>----</t>
  </si>
  <si>
    <t>INTERES E ISR BANCARIO AGOSTO</t>
  </si>
  <si>
    <t>COMI BANCA</t>
  </si>
  <si>
    <t>COMISION BBVA AGOSTO</t>
  </si>
  <si>
    <t>CH-876200</t>
  </si>
  <si>
    <t>CH-876201</t>
  </si>
  <si>
    <t>CH-876202</t>
  </si>
  <si>
    <t>12,195.04</t>
  </si>
  <si>
    <t>03/10/</t>
  </si>
  <si>
    <t>9/</t>
  </si>
  <si>
    <t>NA15002-0003090</t>
  </si>
  <si>
    <t>TRASPASO INTERCOMPAÑIA</t>
  </si>
  <si>
    <t>CH-876203</t>
  </si>
  <si>
    <t>XD31001-0876203</t>
  </si>
  <si>
    <t>CH-876205</t>
  </si>
  <si>
    <t>XD31001-0876205</t>
  </si>
  <si>
    <t>CH-876204</t>
  </si>
  <si>
    <t>XD31001-0876204</t>
  </si>
  <si>
    <t>CH-876206</t>
  </si>
  <si>
    <t>XD31001-0876206</t>
  </si>
  <si>
    <t>NA15002-0003091</t>
  </si>
  <si>
    <t>LJIMENEZ:TRASPASO INTERCOMPAÑIA</t>
  </si>
  <si>
    <t>NA15001-0003093</t>
  </si>
  <si>
    <t>COMISIONES BBVA SEPT</t>
  </si>
  <si>
    <t>D      7</t>
  </si>
  <si>
    <t>INT E ISR</t>
  </si>
  <si>
    <t>NA15001-0003094</t>
  </si>
  <si>
    <t>INTERES E ISR BANCARIO SEPT</t>
  </si>
  <si>
    <t>del 01/09</t>
  </si>
  <si>
    <t>NA15003-0003095</t>
  </si>
  <si>
    <t>PAGO ISR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</si>
</sst>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Arial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0" xfId="0" quotePrefix="1"/>
    <xf numFmtId="43" fontId="0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/>
    <xf numFmtId="43" fontId="4" fillId="0" borderId="0" xfId="1" applyFont="1" applyAlignment="1">
      <alignment horizontal="center" vertical="center"/>
    </xf>
    <xf numFmtId="43" fontId="0" fillId="0" borderId="0" xfId="1" applyFont="1"/>
    <xf numFmtId="0" fontId="2" fillId="0" borderId="0" xfId="1" applyNumberFormat="1" applyFont="1" applyAlignment="1">
      <alignment horizontal="center" vertical="center"/>
    </xf>
    <xf numFmtId="20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18" fontId="0" fillId="0" borderId="0" xfId="0" applyNumberFormat="1"/>
    <xf numFmtId="43" fontId="5" fillId="0" borderId="1" xfId="1" applyFont="1" applyBorder="1"/>
    <xf numFmtId="0" fontId="2" fillId="0" borderId="0" xfId="0" applyFont="1"/>
    <xf numFmtId="43" fontId="0" fillId="2" borderId="0" xfId="1" applyFont="1" applyFill="1"/>
    <xf numFmtId="43" fontId="0" fillId="0" borderId="0" xfId="1" applyFont="1" applyAlignment="1"/>
    <xf numFmtId="43" fontId="0" fillId="2" borderId="0" xfId="1" applyFont="1" applyFill="1" applyAlignment="1"/>
    <xf numFmtId="0" fontId="6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M17" sqref="M17"/>
    </sheetView>
  </sheetViews>
  <sheetFormatPr baseColWidth="10" defaultRowHeight="15" x14ac:dyDescent="0.25"/>
  <cols>
    <col min="1" max="1" width="6.85546875" customWidth="1"/>
    <col min="2" max="2" width="10.85546875" bestFit="1" customWidth="1"/>
    <col min="3" max="3" width="12.42578125" bestFit="1" customWidth="1"/>
    <col min="4" max="4" width="7.140625" bestFit="1" customWidth="1"/>
    <col min="5" max="5" width="17.140625" bestFit="1" customWidth="1"/>
    <col min="6" max="6" width="18.85546875" bestFit="1" customWidth="1"/>
    <col min="7" max="7" width="10" bestFit="1" customWidth="1"/>
    <col min="8" max="8" width="33.140625" bestFit="1" customWidth="1"/>
    <col min="9" max="9" width="12" style="4" bestFit="1" customWidth="1"/>
    <col min="10" max="10" width="2" style="8" bestFit="1" customWidth="1"/>
    <col min="11" max="11" width="7.7109375" style="4" bestFit="1" customWidth="1"/>
    <col min="12" max="12" width="2" style="10" bestFit="1" customWidth="1"/>
    <col min="13" max="13" width="12" style="4" bestFit="1" customWidth="1"/>
    <col min="15" max="15" width="12" bestFit="1" customWidth="1"/>
  </cols>
  <sheetData>
    <row r="1" spans="1:15" x14ac:dyDescent="0.25">
      <c r="F1" s="3"/>
      <c r="H1" s="3"/>
    </row>
    <row r="2" spans="1:15" x14ac:dyDescent="0.25">
      <c r="A2" t="s">
        <v>25</v>
      </c>
    </row>
    <row r="4" spans="1:15" x14ac:dyDescent="0.25">
      <c r="A4" t="s">
        <v>24</v>
      </c>
      <c r="D4" s="2"/>
    </row>
    <row r="6" spans="1:15" s="6" customFormat="1" x14ac:dyDescent="0.25">
      <c r="A6" s="6" t="s">
        <v>0</v>
      </c>
      <c r="B6" s="6" t="s">
        <v>1</v>
      </c>
      <c r="D6" s="6" t="s">
        <v>2</v>
      </c>
      <c r="E6" s="6" t="s">
        <v>3</v>
      </c>
      <c r="G6" s="6" t="s">
        <v>4</v>
      </c>
      <c r="H6" s="6" t="s">
        <v>5</v>
      </c>
      <c r="I6" s="7" t="s">
        <v>6</v>
      </c>
      <c r="J6" s="8"/>
      <c r="K6" s="7" t="s">
        <v>7</v>
      </c>
      <c r="L6" s="10"/>
      <c r="M6" s="7" t="s">
        <v>8</v>
      </c>
    </row>
    <row r="9" spans="1:15" x14ac:dyDescent="0.25">
      <c r="A9" t="s">
        <v>23</v>
      </c>
      <c r="N9" s="5"/>
    </row>
    <row r="10" spans="1:15" x14ac:dyDescent="0.25">
      <c r="M10" s="11">
        <v>-7257.09</v>
      </c>
      <c r="O10" s="17"/>
    </row>
    <row r="11" spans="1:15" x14ac:dyDescent="0.25">
      <c r="H11" t="s">
        <v>9</v>
      </c>
      <c r="M11" s="4">
        <v>-6757.09</v>
      </c>
      <c r="N11" s="17">
        <f>+M10-M11</f>
        <v>-500</v>
      </c>
    </row>
    <row r="12" spans="1:15" x14ac:dyDescent="0.25">
      <c r="A12" t="s">
        <v>10</v>
      </c>
      <c r="B12" s="1">
        <v>42390</v>
      </c>
      <c r="C12" t="s">
        <v>11</v>
      </c>
      <c r="D12">
        <v>2</v>
      </c>
      <c r="E12" t="s">
        <v>12</v>
      </c>
      <c r="F12" t="s">
        <v>13</v>
      </c>
      <c r="G12" t="s">
        <v>14</v>
      </c>
      <c r="H12" t="s">
        <v>15</v>
      </c>
      <c r="I12" s="4">
        <v>25000</v>
      </c>
      <c r="J12" s="8">
        <v>2</v>
      </c>
      <c r="M12" s="4">
        <f>+M10+I12-K12</f>
        <v>17742.91</v>
      </c>
    </row>
    <row r="13" spans="1:15" x14ac:dyDescent="0.25">
      <c r="A13" t="s">
        <v>10</v>
      </c>
      <c r="B13" s="1">
        <v>42390</v>
      </c>
      <c r="C13" t="s">
        <v>11</v>
      </c>
      <c r="D13">
        <v>2</v>
      </c>
      <c r="E13" t="s">
        <v>12</v>
      </c>
      <c r="F13" t="s">
        <v>13</v>
      </c>
      <c r="G13" t="s">
        <v>14</v>
      </c>
      <c r="H13" t="s">
        <v>15</v>
      </c>
      <c r="I13" s="4">
        <v>1000</v>
      </c>
      <c r="J13" s="8">
        <v>3</v>
      </c>
      <c r="M13" s="4">
        <f>+M12+I13-K13</f>
        <v>18742.91</v>
      </c>
    </row>
    <row r="14" spans="1:15" x14ac:dyDescent="0.25">
      <c r="A14" t="s">
        <v>16</v>
      </c>
      <c r="B14" s="1">
        <v>42399</v>
      </c>
      <c r="C14" t="s">
        <v>17</v>
      </c>
      <c r="D14">
        <v>2</v>
      </c>
      <c r="E14" t="s">
        <v>18</v>
      </c>
      <c r="F14" t="s">
        <v>19</v>
      </c>
      <c r="G14" t="s">
        <v>14</v>
      </c>
      <c r="H14" t="s">
        <v>20</v>
      </c>
      <c r="K14" s="4">
        <v>0.13</v>
      </c>
      <c r="L14" s="10">
        <v>1</v>
      </c>
      <c r="M14" s="4">
        <f t="shared" ref="M14:M15" si="0">+M13+I14-K14</f>
        <v>18742.78</v>
      </c>
    </row>
    <row r="15" spans="1:15" x14ac:dyDescent="0.25">
      <c r="A15" t="s">
        <v>16</v>
      </c>
      <c r="B15" s="1">
        <v>42399</v>
      </c>
      <c r="C15" t="s">
        <v>17</v>
      </c>
      <c r="D15">
        <v>2</v>
      </c>
      <c r="E15" t="s">
        <v>18</v>
      </c>
      <c r="F15" t="s">
        <v>19</v>
      </c>
      <c r="G15" t="s">
        <v>14</v>
      </c>
      <c r="H15" t="s">
        <v>20</v>
      </c>
      <c r="I15" s="4">
        <v>0.13</v>
      </c>
      <c r="J15" s="8">
        <v>1</v>
      </c>
      <c r="M15" s="4">
        <f t="shared" si="0"/>
        <v>18742.91</v>
      </c>
    </row>
    <row r="16" spans="1:15" x14ac:dyDescent="0.25">
      <c r="H16" s="12" t="s">
        <v>21</v>
      </c>
      <c r="I16" s="11">
        <f>SUM(I12:I15)</f>
        <v>26000.13</v>
      </c>
      <c r="J16" s="9"/>
      <c r="K16" s="11">
        <f>SUM(K12:K15)</f>
        <v>0.13</v>
      </c>
      <c r="L16" s="13"/>
      <c r="M16" s="11"/>
    </row>
    <row r="17" spans="8:13" x14ac:dyDescent="0.25">
      <c r="H17" s="12" t="s">
        <v>22</v>
      </c>
      <c r="I17" s="11"/>
      <c r="J17" s="9"/>
      <c r="K17" s="11"/>
      <c r="L17" s="13"/>
      <c r="M17" s="11">
        <f>+M15</f>
        <v>18742.91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22" workbookViewId="0">
      <selection activeCell="A28" sqref="A28:J34"/>
    </sheetView>
  </sheetViews>
  <sheetFormatPr baseColWidth="10" defaultRowHeight="15" x14ac:dyDescent="0.25"/>
  <cols>
    <col min="3" max="3" width="12.85546875" bestFit="1" customWidth="1"/>
    <col min="4" max="4" width="4.140625" bestFit="1" customWidth="1"/>
    <col min="5" max="5" width="16.5703125" bestFit="1" customWidth="1"/>
    <col min="8" max="8" width="38.140625" bestFit="1" customWidth="1"/>
    <col min="9" max="10" width="12" style="14" bestFit="1" customWidth="1"/>
    <col min="11" max="11" width="11.42578125" style="14"/>
    <col min="12" max="12" width="12" style="14" bestFit="1" customWidth="1"/>
  </cols>
  <sheetData>
    <row r="2" spans="1:13" x14ac:dyDescent="0.25">
      <c r="A2" t="s">
        <v>67</v>
      </c>
      <c r="B2" t="s">
        <v>156</v>
      </c>
      <c r="C2" t="s">
        <v>157</v>
      </c>
      <c r="J2" s="14">
        <v>42564</v>
      </c>
      <c r="K2" s="14" t="s">
        <v>71</v>
      </c>
    </row>
    <row r="3" spans="1:13" x14ac:dyDescent="0.25">
      <c r="J3" s="14">
        <v>0.52083333333333337</v>
      </c>
    </row>
    <row r="4" spans="1:13" x14ac:dyDescent="0.25">
      <c r="A4" t="s">
        <v>72</v>
      </c>
      <c r="B4" t="s">
        <v>158</v>
      </c>
      <c r="C4" t="s">
        <v>160</v>
      </c>
      <c r="D4" t="s">
        <v>161</v>
      </c>
      <c r="E4">
        <v>16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s="14" t="s">
        <v>6</v>
      </c>
      <c r="J6" s="14" t="s">
        <v>7</v>
      </c>
      <c r="K6" s="14" t="s">
        <v>8</v>
      </c>
      <c r="L6" s="14" t="s">
        <v>205</v>
      </c>
    </row>
    <row r="9" spans="1:13" x14ac:dyDescent="0.25">
      <c r="A9" t="s">
        <v>76</v>
      </c>
      <c r="B9" t="s">
        <v>77</v>
      </c>
      <c r="D9" t="s">
        <v>162</v>
      </c>
      <c r="E9" t="s">
        <v>163</v>
      </c>
    </row>
    <row r="11" spans="1:13" x14ac:dyDescent="0.25">
      <c r="H11" t="s">
        <v>9</v>
      </c>
      <c r="K11" s="14">
        <v>-6757.09</v>
      </c>
      <c r="L11" s="14">
        <v>-7257.09</v>
      </c>
      <c r="M11" s="17">
        <f>+K11-L11</f>
        <v>500</v>
      </c>
    </row>
    <row r="12" spans="1:13" x14ac:dyDescent="0.25">
      <c r="A12" t="s">
        <v>10</v>
      </c>
      <c r="B12" s="1">
        <v>42390</v>
      </c>
      <c r="C12" t="s">
        <v>11</v>
      </c>
      <c r="D12">
        <v>2</v>
      </c>
      <c r="E12" t="s">
        <v>12</v>
      </c>
      <c r="F12" t="s">
        <v>13</v>
      </c>
      <c r="G12" t="s">
        <v>14</v>
      </c>
      <c r="H12" t="s">
        <v>15</v>
      </c>
      <c r="I12" s="14">
        <v>25000</v>
      </c>
      <c r="K12" s="14" t="s">
        <v>164</v>
      </c>
      <c r="L12" s="14">
        <f>+L11+I12-J12</f>
        <v>17742.91</v>
      </c>
    </row>
    <row r="13" spans="1:13" x14ac:dyDescent="0.25">
      <c r="A13" t="s">
        <v>10</v>
      </c>
      <c r="B13" s="1">
        <v>42390</v>
      </c>
      <c r="C13" t="s">
        <v>11</v>
      </c>
      <c r="D13">
        <v>2</v>
      </c>
      <c r="E13" t="s">
        <v>12</v>
      </c>
      <c r="F13" t="s">
        <v>13</v>
      </c>
      <c r="G13" t="s">
        <v>14</v>
      </c>
      <c r="H13" t="s">
        <v>15</v>
      </c>
      <c r="I13" s="14">
        <v>1000</v>
      </c>
      <c r="K13" s="14" t="s">
        <v>165</v>
      </c>
      <c r="L13" s="14">
        <f t="shared" ref="L13:L49" si="0">+L12+I13-J13</f>
        <v>18742.91</v>
      </c>
    </row>
    <row r="14" spans="1:13" x14ac:dyDescent="0.25">
      <c r="A14" t="s">
        <v>16</v>
      </c>
      <c r="B14" s="1">
        <v>42399</v>
      </c>
      <c r="C14" t="s">
        <v>17</v>
      </c>
      <c r="D14">
        <v>2</v>
      </c>
      <c r="E14" t="s">
        <v>18</v>
      </c>
      <c r="F14" t="s">
        <v>19</v>
      </c>
      <c r="G14" t="s">
        <v>14</v>
      </c>
      <c r="H14" t="s">
        <v>20</v>
      </c>
      <c r="J14" s="14">
        <v>0.13</v>
      </c>
      <c r="K14" s="14" t="s">
        <v>166</v>
      </c>
      <c r="L14" s="14">
        <f t="shared" si="0"/>
        <v>18742.78</v>
      </c>
    </row>
    <row r="15" spans="1:13" x14ac:dyDescent="0.25">
      <c r="A15" t="s">
        <v>16</v>
      </c>
      <c r="B15" s="1">
        <v>42399</v>
      </c>
      <c r="C15" t="s">
        <v>17</v>
      </c>
      <c r="D15">
        <v>2</v>
      </c>
      <c r="E15" t="s">
        <v>18</v>
      </c>
      <c r="F15" t="s">
        <v>19</v>
      </c>
      <c r="G15" t="s">
        <v>14</v>
      </c>
      <c r="H15" t="s">
        <v>20</v>
      </c>
      <c r="I15" s="14">
        <v>0.13</v>
      </c>
      <c r="K15" s="14" t="s">
        <v>165</v>
      </c>
      <c r="L15" s="14">
        <f t="shared" si="0"/>
        <v>18742.91</v>
      </c>
    </row>
    <row r="16" spans="1:13" x14ac:dyDescent="0.25">
      <c r="A16" t="s">
        <v>16</v>
      </c>
      <c r="B16" s="1">
        <v>42429</v>
      </c>
      <c r="C16" t="s">
        <v>167</v>
      </c>
      <c r="D16">
        <v>2</v>
      </c>
      <c r="E16" t="s">
        <v>168</v>
      </c>
      <c r="F16" t="s">
        <v>19</v>
      </c>
      <c r="G16" t="s">
        <v>14</v>
      </c>
      <c r="H16" t="s">
        <v>35</v>
      </c>
      <c r="J16" s="14">
        <v>34.799999999999997</v>
      </c>
      <c r="K16" t="s">
        <v>169</v>
      </c>
      <c r="L16" s="14">
        <f t="shared" si="0"/>
        <v>18708.11</v>
      </c>
    </row>
    <row r="17" spans="1:12" x14ac:dyDescent="0.25">
      <c r="A17" t="s">
        <v>36</v>
      </c>
      <c r="B17" s="1">
        <v>42429</v>
      </c>
      <c r="C17" t="s">
        <v>129</v>
      </c>
      <c r="D17">
        <v>2</v>
      </c>
      <c r="E17" t="s">
        <v>170</v>
      </c>
      <c r="F17" t="s">
        <v>19</v>
      </c>
      <c r="G17" t="s">
        <v>14</v>
      </c>
      <c r="H17" t="s">
        <v>39</v>
      </c>
      <c r="J17" s="14">
        <v>0.17</v>
      </c>
      <c r="K17" t="s">
        <v>171</v>
      </c>
      <c r="L17" s="14">
        <f t="shared" si="0"/>
        <v>18707.940000000002</v>
      </c>
    </row>
    <row r="18" spans="1:12" x14ac:dyDescent="0.25">
      <c r="A18" t="s">
        <v>36</v>
      </c>
      <c r="B18" s="1">
        <v>42429</v>
      </c>
      <c r="C18" t="s">
        <v>129</v>
      </c>
      <c r="D18">
        <v>2</v>
      </c>
      <c r="E18" t="s">
        <v>170</v>
      </c>
      <c r="F18" t="s">
        <v>19</v>
      </c>
      <c r="G18" t="s">
        <v>14</v>
      </c>
      <c r="H18" t="s">
        <v>39</v>
      </c>
      <c r="I18" s="14">
        <v>0.17</v>
      </c>
      <c r="K18" t="s">
        <v>169</v>
      </c>
      <c r="L18" s="14">
        <f t="shared" si="0"/>
        <v>18708.11</v>
      </c>
    </row>
    <row r="19" spans="1:12" x14ac:dyDescent="0.25">
      <c r="A19" t="s">
        <v>40</v>
      </c>
      <c r="B19" s="1">
        <v>42429</v>
      </c>
      <c r="C19" t="s">
        <v>41</v>
      </c>
      <c r="D19">
        <v>2</v>
      </c>
      <c r="E19" t="s">
        <v>172</v>
      </c>
      <c r="F19" t="s">
        <v>43</v>
      </c>
      <c r="G19" t="s">
        <v>14</v>
      </c>
      <c r="H19" t="s">
        <v>44</v>
      </c>
      <c r="J19" s="14">
        <v>959</v>
      </c>
      <c r="K19" t="s">
        <v>173</v>
      </c>
      <c r="L19" s="14">
        <f t="shared" si="0"/>
        <v>17749.11</v>
      </c>
    </row>
    <row r="20" spans="1:12" x14ac:dyDescent="0.25">
      <c r="A20" t="s">
        <v>45</v>
      </c>
      <c r="B20" s="1">
        <v>42429</v>
      </c>
      <c r="C20" t="s">
        <v>46</v>
      </c>
      <c r="D20">
        <v>2</v>
      </c>
      <c r="E20" t="s">
        <v>174</v>
      </c>
      <c r="F20" t="s">
        <v>43</v>
      </c>
      <c r="G20" t="s">
        <v>14</v>
      </c>
      <c r="H20" t="s">
        <v>44</v>
      </c>
      <c r="J20" s="14">
        <v>959</v>
      </c>
      <c r="K20" t="s">
        <v>175</v>
      </c>
      <c r="L20" s="14">
        <f t="shared" si="0"/>
        <v>16790.11</v>
      </c>
    </row>
    <row r="21" spans="1:12" x14ac:dyDescent="0.25">
      <c r="A21" t="s">
        <v>47</v>
      </c>
      <c r="B21" s="1">
        <v>42429</v>
      </c>
      <c r="C21" t="s">
        <v>48</v>
      </c>
      <c r="D21">
        <v>2</v>
      </c>
      <c r="E21" t="s">
        <v>176</v>
      </c>
      <c r="F21" t="s">
        <v>43</v>
      </c>
      <c r="G21" t="s">
        <v>14</v>
      </c>
      <c r="H21" t="s">
        <v>44</v>
      </c>
      <c r="J21" s="14">
        <v>959</v>
      </c>
      <c r="K21" t="s">
        <v>177</v>
      </c>
      <c r="L21" s="14">
        <f t="shared" si="0"/>
        <v>15831.11</v>
      </c>
    </row>
    <row r="22" spans="1:12" x14ac:dyDescent="0.25">
      <c r="A22" t="s">
        <v>49</v>
      </c>
      <c r="B22" s="1">
        <v>42429</v>
      </c>
      <c r="C22" t="s">
        <v>50</v>
      </c>
      <c r="D22">
        <v>2</v>
      </c>
      <c r="E22" t="s">
        <v>178</v>
      </c>
      <c r="F22" t="s">
        <v>43</v>
      </c>
      <c r="G22" t="s">
        <v>14</v>
      </c>
      <c r="H22" t="s">
        <v>44</v>
      </c>
      <c r="J22" s="14">
        <v>959</v>
      </c>
      <c r="K22" t="s">
        <v>179</v>
      </c>
      <c r="L22" s="14">
        <f t="shared" si="0"/>
        <v>14872.11</v>
      </c>
    </row>
    <row r="23" spans="1:12" x14ac:dyDescent="0.25">
      <c r="A23" t="s">
        <v>51</v>
      </c>
      <c r="B23" s="1">
        <v>42429</v>
      </c>
      <c r="C23" t="s">
        <v>52</v>
      </c>
      <c r="D23">
        <v>2</v>
      </c>
      <c r="E23" t="s">
        <v>180</v>
      </c>
      <c r="F23" t="s">
        <v>43</v>
      </c>
      <c r="G23" t="s">
        <v>14</v>
      </c>
      <c r="H23" t="s">
        <v>53</v>
      </c>
      <c r="J23" s="14">
        <v>1112</v>
      </c>
      <c r="K23" t="s">
        <v>181</v>
      </c>
      <c r="L23" s="14">
        <f t="shared" si="0"/>
        <v>13760.11</v>
      </c>
    </row>
    <row r="24" spans="1:12" x14ac:dyDescent="0.25">
      <c r="A24" t="s">
        <v>10</v>
      </c>
      <c r="B24" s="1">
        <v>42431</v>
      </c>
      <c r="C24" t="s">
        <v>90</v>
      </c>
      <c r="D24">
        <v>2</v>
      </c>
      <c r="E24" t="s">
        <v>91</v>
      </c>
      <c r="F24" t="s">
        <v>13</v>
      </c>
      <c r="G24" t="s">
        <v>14</v>
      </c>
      <c r="H24" t="s">
        <v>92</v>
      </c>
      <c r="I24" s="14">
        <v>2000</v>
      </c>
      <c r="K24" t="s">
        <v>182</v>
      </c>
      <c r="L24" s="14">
        <f t="shared" si="0"/>
        <v>15760.11</v>
      </c>
    </row>
    <row r="25" spans="1:12" x14ac:dyDescent="0.25">
      <c r="A25" t="s">
        <v>93</v>
      </c>
      <c r="B25" s="1">
        <v>42460</v>
      </c>
      <c r="C25" t="s">
        <v>94</v>
      </c>
      <c r="D25">
        <v>2</v>
      </c>
      <c r="E25" t="s">
        <v>95</v>
      </c>
      <c r="F25" t="s">
        <v>19</v>
      </c>
      <c r="G25" t="s">
        <v>14</v>
      </c>
      <c r="H25" t="s">
        <v>96</v>
      </c>
      <c r="J25" s="14">
        <v>69.599999999999994</v>
      </c>
      <c r="K25" t="s">
        <v>183</v>
      </c>
      <c r="L25" s="14">
        <f t="shared" si="0"/>
        <v>15690.51</v>
      </c>
    </row>
    <row r="26" spans="1:12" x14ac:dyDescent="0.25">
      <c r="A26" t="s">
        <v>16</v>
      </c>
      <c r="B26" s="1">
        <v>42460</v>
      </c>
      <c r="C26" t="s">
        <v>17</v>
      </c>
      <c r="D26">
        <v>2</v>
      </c>
      <c r="E26" t="s">
        <v>99</v>
      </c>
      <c r="F26" t="s">
        <v>19</v>
      </c>
      <c r="G26" t="s">
        <v>14</v>
      </c>
      <c r="H26" t="s">
        <v>100</v>
      </c>
      <c r="J26" s="14">
        <v>0.14000000000000001</v>
      </c>
      <c r="K26" t="s">
        <v>184</v>
      </c>
      <c r="L26" s="14">
        <f t="shared" si="0"/>
        <v>15690.37</v>
      </c>
    </row>
    <row r="27" spans="1:12" x14ac:dyDescent="0.25">
      <c r="A27" t="s">
        <v>16</v>
      </c>
      <c r="B27" s="1">
        <v>42460</v>
      </c>
      <c r="C27" t="s">
        <v>17</v>
      </c>
      <c r="D27">
        <v>2</v>
      </c>
      <c r="E27" t="s">
        <v>99</v>
      </c>
      <c r="F27" t="s">
        <v>19</v>
      </c>
      <c r="G27" t="s">
        <v>14</v>
      </c>
      <c r="H27" t="s">
        <v>100</v>
      </c>
      <c r="I27" s="14">
        <v>0.14000000000000001</v>
      </c>
      <c r="K27" t="s">
        <v>183</v>
      </c>
      <c r="L27" s="14">
        <f t="shared" si="0"/>
        <v>15690.51</v>
      </c>
    </row>
    <row r="28" spans="1:12" x14ac:dyDescent="0.25">
      <c r="A28" t="s">
        <v>40</v>
      </c>
      <c r="B28" s="1">
        <v>42465</v>
      </c>
      <c r="C28" t="s">
        <v>185</v>
      </c>
      <c r="D28">
        <v>2</v>
      </c>
      <c r="E28" t="s">
        <v>186</v>
      </c>
      <c r="F28" t="s">
        <v>43</v>
      </c>
      <c r="G28" t="s">
        <v>14</v>
      </c>
      <c r="H28" t="s">
        <v>53</v>
      </c>
      <c r="J28" s="14">
        <v>787</v>
      </c>
      <c r="K28" t="s">
        <v>187</v>
      </c>
      <c r="L28" s="14">
        <f t="shared" si="0"/>
        <v>14903.51</v>
      </c>
    </row>
    <row r="29" spans="1:12" x14ac:dyDescent="0.25">
      <c r="A29" t="s">
        <v>45</v>
      </c>
      <c r="B29" s="1">
        <v>42465</v>
      </c>
      <c r="C29" t="s">
        <v>188</v>
      </c>
      <c r="D29">
        <v>2</v>
      </c>
      <c r="E29" t="s">
        <v>189</v>
      </c>
      <c r="F29" t="s">
        <v>43</v>
      </c>
      <c r="G29" t="s">
        <v>14</v>
      </c>
      <c r="H29" t="s">
        <v>159</v>
      </c>
      <c r="J29" s="14">
        <v>8800</v>
      </c>
      <c r="K29" t="s">
        <v>190</v>
      </c>
      <c r="L29" s="14">
        <f t="shared" si="0"/>
        <v>6103.51</v>
      </c>
    </row>
    <row r="30" spans="1:12" x14ac:dyDescent="0.25">
      <c r="A30" t="s">
        <v>47</v>
      </c>
      <c r="B30" s="1">
        <v>42465</v>
      </c>
      <c r="C30" t="s">
        <v>191</v>
      </c>
      <c r="D30">
        <v>2</v>
      </c>
      <c r="E30" t="s">
        <v>192</v>
      </c>
      <c r="F30" t="s">
        <v>43</v>
      </c>
      <c r="G30" t="s">
        <v>14</v>
      </c>
      <c r="H30" t="s">
        <v>115</v>
      </c>
      <c r="J30" s="14">
        <v>8189.6</v>
      </c>
      <c r="K30" t="s">
        <v>193</v>
      </c>
      <c r="L30" s="14">
        <f t="shared" si="0"/>
        <v>-2086.09</v>
      </c>
    </row>
    <row r="31" spans="1:12" x14ac:dyDescent="0.25">
      <c r="A31" t="s">
        <v>10</v>
      </c>
      <c r="B31" s="1">
        <v>42469</v>
      </c>
      <c r="C31" t="s">
        <v>90</v>
      </c>
      <c r="D31">
        <v>2</v>
      </c>
      <c r="E31" t="s">
        <v>194</v>
      </c>
      <c r="F31" t="s">
        <v>13</v>
      </c>
      <c r="G31" t="s">
        <v>14</v>
      </c>
      <c r="H31" t="s">
        <v>195</v>
      </c>
      <c r="I31" s="14">
        <v>18000</v>
      </c>
      <c r="K31" t="s">
        <v>196</v>
      </c>
      <c r="L31" s="14">
        <f t="shared" si="0"/>
        <v>15913.91</v>
      </c>
    </row>
    <row r="32" spans="1:12" x14ac:dyDescent="0.25">
      <c r="A32" t="s">
        <v>119</v>
      </c>
      <c r="B32" s="1">
        <v>42490</v>
      </c>
      <c r="C32" t="s">
        <v>133</v>
      </c>
      <c r="D32">
        <v>2</v>
      </c>
      <c r="E32" t="s">
        <v>197</v>
      </c>
      <c r="F32" t="s">
        <v>19</v>
      </c>
      <c r="G32" t="s">
        <v>14</v>
      </c>
      <c r="H32" t="s">
        <v>198</v>
      </c>
      <c r="J32" s="14">
        <v>17.399999999999999</v>
      </c>
      <c r="K32" t="s">
        <v>109</v>
      </c>
      <c r="L32" s="14">
        <f t="shared" si="0"/>
        <v>15896.51</v>
      </c>
    </row>
    <row r="33" spans="1:12" x14ac:dyDescent="0.25">
      <c r="A33" t="s">
        <v>128</v>
      </c>
      <c r="B33" s="1">
        <v>42490</v>
      </c>
      <c r="C33" t="s">
        <v>129</v>
      </c>
      <c r="D33">
        <v>2</v>
      </c>
      <c r="E33" t="s">
        <v>199</v>
      </c>
      <c r="F33" t="s">
        <v>19</v>
      </c>
      <c r="G33" t="s">
        <v>14</v>
      </c>
      <c r="H33" t="s">
        <v>39</v>
      </c>
      <c r="J33" s="14">
        <v>0.13</v>
      </c>
      <c r="K33" t="s">
        <v>200</v>
      </c>
      <c r="L33" s="14">
        <f t="shared" si="0"/>
        <v>15896.380000000001</v>
      </c>
    </row>
    <row r="34" spans="1:12" x14ac:dyDescent="0.25">
      <c r="A34" t="s">
        <v>128</v>
      </c>
      <c r="B34" s="1">
        <v>42490</v>
      </c>
      <c r="C34" t="s">
        <v>129</v>
      </c>
      <c r="D34">
        <v>2</v>
      </c>
      <c r="E34" t="s">
        <v>199</v>
      </c>
      <c r="F34" t="s">
        <v>19</v>
      </c>
      <c r="G34" t="s">
        <v>14</v>
      </c>
      <c r="H34" t="s">
        <v>39</v>
      </c>
      <c r="I34" s="14">
        <v>0.13</v>
      </c>
      <c r="K34" t="s">
        <v>109</v>
      </c>
      <c r="L34" s="14">
        <f t="shared" si="0"/>
        <v>15896.51</v>
      </c>
    </row>
    <row r="35" spans="1:12" x14ac:dyDescent="0.25">
      <c r="A35" t="s">
        <v>40</v>
      </c>
      <c r="B35" s="1">
        <v>42509</v>
      </c>
      <c r="C35" t="s">
        <v>110</v>
      </c>
      <c r="D35">
        <v>2</v>
      </c>
      <c r="E35" t="s">
        <v>111</v>
      </c>
      <c r="F35" t="s">
        <v>43</v>
      </c>
      <c r="G35" t="s">
        <v>14</v>
      </c>
      <c r="H35" t="s">
        <v>112</v>
      </c>
      <c r="J35" s="14">
        <v>1200</v>
      </c>
      <c r="K35" t="s">
        <v>201</v>
      </c>
      <c r="L35" s="14">
        <f t="shared" si="0"/>
        <v>14696.51</v>
      </c>
    </row>
    <row r="36" spans="1:12" x14ac:dyDescent="0.25">
      <c r="A36" t="s">
        <v>45</v>
      </c>
      <c r="B36" s="1">
        <v>42509</v>
      </c>
      <c r="C36" t="s">
        <v>113</v>
      </c>
      <c r="D36">
        <v>2</v>
      </c>
      <c r="E36" t="s">
        <v>114</v>
      </c>
      <c r="F36" t="s">
        <v>43</v>
      </c>
      <c r="G36" t="s">
        <v>14</v>
      </c>
      <c r="H36" t="s">
        <v>115</v>
      </c>
      <c r="J36" s="14">
        <v>2047.4</v>
      </c>
      <c r="K36" t="s">
        <v>202</v>
      </c>
      <c r="L36" s="14">
        <f t="shared" si="0"/>
        <v>12649.11</v>
      </c>
    </row>
    <row r="37" spans="1:12" x14ac:dyDescent="0.25">
      <c r="A37" t="s">
        <v>36</v>
      </c>
      <c r="B37" s="1">
        <v>42520</v>
      </c>
      <c r="C37" t="s">
        <v>116</v>
      </c>
      <c r="D37">
        <v>2</v>
      </c>
      <c r="E37" t="s">
        <v>117</v>
      </c>
      <c r="F37" t="s">
        <v>19</v>
      </c>
      <c r="G37" t="s">
        <v>14</v>
      </c>
      <c r="H37" t="s">
        <v>118</v>
      </c>
      <c r="J37" s="14">
        <v>52.2</v>
      </c>
      <c r="K37" t="s">
        <v>203</v>
      </c>
      <c r="L37" s="14">
        <f t="shared" si="0"/>
        <v>12596.91</v>
      </c>
    </row>
    <row r="38" spans="1:12" x14ac:dyDescent="0.25">
      <c r="A38" t="s">
        <v>119</v>
      </c>
      <c r="B38" s="1">
        <v>42520</v>
      </c>
      <c r="C38" t="s">
        <v>17</v>
      </c>
      <c r="D38">
        <v>2</v>
      </c>
      <c r="E38" t="s">
        <v>120</v>
      </c>
      <c r="F38" t="s">
        <v>19</v>
      </c>
      <c r="G38" t="s">
        <v>14</v>
      </c>
      <c r="H38" t="s">
        <v>121</v>
      </c>
      <c r="I38" s="23"/>
      <c r="J38" s="23">
        <v>0.13</v>
      </c>
      <c r="K38" t="s">
        <v>204</v>
      </c>
      <c r="L38" s="14">
        <f t="shared" si="0"/>
        <v>12596.78</v>
      </c>
    </row>
    <row r="39" spans="1:12" x14ac:dyDescent="0.25">
      <c r="A39" t="s">
        <v>119</v>
      </c>
      <c r="B39" s="1">
        <v>42520</v>
      </c>
      <c r="C39" t="s">
        <v>17</v>
      </c>
      <c r="D39">
        <v>2</v>
      </c>
      <c r="E39" t="s">
        <v>120</v>
      </c>
      <c r="F39" t="s">
        <v>19</v>
      </c>
      <c r="G39" t="s">
        <v>14</v>
      </c>
      <c r="H39" t="s">
        <v>121</v>
      </c>
      <c r="I39" s="23">
        <v>0.13</v>
      </c>
      <c r="J39" s="23"/>
      <c r="K39" t="s">
        <v>203</v>
      </c>
      <c r="L39" s="14">
        <f t="shared" si="0"/>
        <v>12596.91</v>
      </c>
    </row>
    <row r="40" spans="1:12" x14ac:dyDescent="0.25">
      <c r="A40" t="s">
        <v>10</v>
      </c>
      <c r="B40" s="1">
        <v>42520</v>
      </c>
      <c r="C40" t="s">
        <v>90</v>
      </c>
      <c r="D40">
        <v>2</v>
      </c>
      <c r="E40" t="s">
        <v>122</v>
      </c>
      <c r="F40" t="s">
        <v>13</v>
      </c>
      <c r="G40" t="s">
        <v>14</v>
      </c>
      <c r="H40" t="s">
        <v>123</v>
      </c>
      <c r="I40" s="23">
        <v>3000</v>
      </c>
      <c r="J40" s="23"/>
      <c r="K40" t="s">
        <v>124</v>
      </c>
      <c r="L40" s="14">
        <f t="shared" si="0"/>
        <v>15596.91</v>
      </c>
    </row>
    <row r="41" spans="1:12" x14ac:dyDescent="0.25">
      <c r="A41" t="s">
        <v>128</v>
      </c>
      <c r="B41" s="1">
        <v>42522</v>
      </c>
      <c r="C41" t="s">
        <v>129</v>
      </c>
      <c r="D41">
        <v>2</v>
      </c>
      <c r="E41" t="s">
        <v>130</v>
      </c>
      <c r="F41" t="s">
        <v>19</v>
      </c>
      <c r="G41" t="s">
        <v>14</v>
      </c>
      <c r="H41" t="s">
        <v>39</v>
      </c>
      <c r="I41" s="23">
        <v>0.13</v>
      </c>
      <c r="J41" s="23"/>
      <c r="K41" t="s">
        <v>131</v>
      </c>
      <c r="L41" s="14">
        <f t="shared" si="0"/>
        <v>15597.039999999999</v>
      </c>
    </row>
    <row r="42" spans="1:12" x14ac:dyDescent="0.25">
      <c r="A42" t="s">
        <v>128</v>
      </c>
      <c r="B42" s="1">
        <v>42522</v>
      </c>
      <c r="C42" t="s">
        <v>129</v>
      </c>
      <c r="D42">
        <v>2</v>
      </c>
      <c r="E42" t="s">
        <v>130</v>
      </c>
      <c r="F42" t="s">
        <v>19</v>
      </c>
      <c r="G42" t="s">
        <v>14</v>
      </c>
      <c r="H42" t="s">
        <v>39</v>
      </c>
      <c r="I42" s="23"/>
      <c r="J42" s="23">
        <v>0.13</v>
      </c>
      <c r="K42" t="s">
        <v>124</v>
      </c>
      <c r="L42" s="14">
        <f t="shared" si="0"/>
        <v>15596.91</v>
      </c>
    </row>
    <row r="43" spans="1:12" x14ac:dyDescent="0.25">
      <c r="A43" t="s">
        <v>132</v>
      </c>
      <c r="B43" s="1">
        <v>42522</v>
      </c>
      <c r="C43" t="s">
        <v>133</v>
      </c>
      <c r="D43">
        <v>2</v>
      </c>
      <c r="E43" t="s">
        <v>134</v>
      </c>
      <c r="F43" t="s">
        <v>19</v>
      </c>
      <c r="G43" t="s">
        <v>14</v>
      </c>
      <c r="H43" t="s">
        <v>135</v>
      </c>
      <c r="I43" s="23"/>
      <c r="J43" s="23">
        <v>34.799999999999997</v>
      </c>
      <c r="K43" t="s">
        <v>136</v>
      </c>
      <c r="L43" s="14">
        <f t="shared" si="0"/>
        <v>15562.11</v>
      </c>
    </row>
    <row r="44" spans="1:12" x14ac:dyDescent="0.25">
      <c r="A44" t="s">
        <v>40</v>
      </c>
      <c r="B44" s="1">
        <v>42528</v>
      </c>
      <c r="C44" t="s">
        <v>137</v>
      </c>
      <c r="D44">
        <v>2</v>
      </c>
      <c r="E44" t="s">
        <v>138</v>
      </c>
      <c r="F44" t="s">
        <v>43</v>
      </c>
      <c r="G44" t="s">
        <v>14</v>
      </c>
      <c r="H44" t="s">
        <v>112</v>
      </c>
      <c r="I44" s="23"/>
      <c r="J44" s="23">
        <v>1200</v>
      </c>
      <c r="K44" t="s">
        <v>139</v>
      </c>
      <c r="L44" s="14">
        <f t="shared" si="0"/>
        <v>14362.11</v>
      </c>
    </row>
    <row r="45" spans="1:12" x14ac:dyDescent="0.25">
      <c r="A45" t="s">
        <v>45</v>
      </c>
      <c r="B45" s="1">
        <v>42528</v>
      </c>
      <c r="C45" t="s">
        <v>140</v>
      </c>
      <c r="D45">
        <v>2</v>
      </c>
      <c r="E45" t="s">
        <v>141</v>
      </c>
      <c r="F45" t="s">
        <v>43</v>
      </c>
      <c r="G45" t="s">
        <v>14</v>
      </c>
      <c r="H45" t="s">
        <v>53</v>
      </c>
      <c r="I45" s="23"/>
      <c r="J45" s="23">
        <v>1111</v>
      </c>
      <c r="K45" t="s">
        <v>142</v>
      </c>
      <c r="L45" s="14">
        <f t="shared" si="0"/>
        <v>13251.11</v>
      </c>
    </row>
    <row r="46" spans="1:12" x14ac:dyDescent="0.25">
      <c r="A46" t="s">
        <v>47</v>
      </c>
      <c r="B46" s="1">
        <v>42528</v>
      </c>
      <c r="C46" t="s">
        <v>143</v>
      </c>
      <c r="D46">
        <v>2</v>
      </c>
      <c r="E46" t="s">
        <v>144</v>
      </c>
      <c r="F46" t="s">
        <v>43</v>
      </c>
      <c r="G46" t="s">
        <v>14</v>
      </c>
      <c r="H46" t="s">
        <v>115</v>
      </c>
      <c r="I46" s="23"/>
      <c r="J46" s="23">
        <v>2047.4</v>
      </c>
      <c r="K46" t="s">
        <v>145</v>
      </c>
      <c r="L46" s="14">
        <f t="shared" si="0"/>
        <v>11203.710000000001</v>
      </c>
    </row>
    <row r="47" spans="1:12" x14ac:dyDescent="0.25">
      <c r="A47" t="s">
        <v>49</v>
      </c>
      <c r="B47" s="1">
        <v>42534</v>
      </c>
      <c r="C47" t="s">
        <v>137</v>
      </c>
      <c r="D47">
        <v>2</v>
      </c>
      <c r="E47" t="s">
        <v>138</v>
      </c>
      <c r="F47" t="s">
        <v>43</v>
      </c>
      <c r="G47" t="s">
        <v>14</v>
      </c>
      <c r="H47" t="s">
        <v>146</v>
      </c>
      <c r="I47" s="23">
        <v>1200</v>
      </c>
      <c r="J47" s="23"/>
      <c r="K47" t="s">
        <v>147</v>
      </c>
      <c r="L47" s="14">
        <f t="shared" si="0"/>
        <v>12403.710000000001</v>
      </c>
    </row>
    <row r="48" spans="1:12" x14ac:dyDescent="0.25">
      <c r="A48" t="s">
        <v>51</v>
      </c>
      <c r="B48" s="1">
        <v>42535</v>
      </c>
      <c r="C48" t="s">
        <v>148</v>
      </c>
      <c r="D48">
        <v>2</v>
      </c>
      <c r="E48" t="s">
        <v>149</v>
      </c>
      <c r="F48" t="s">
        <v>43</v>
      </c>
      <c r="G48" t="s">
        <v>14</v>
      </c>
      <c r="H48" t="s">
        <v>150</v>
      </c>
      <c r="I48" s="23"/>
      <c r="J48" s="24">
        <v>2400</v>
      </c>
      <c r="K48" t="s">
        <v>151</v>
      </c>
      <c r="L48" s="14">
        <f t="shared" si="0"/>
        <v>10003.710000000001</v>
      </c>
    </row>
    <row r="49" spans="1:12" x14ac:dyDescent="0.25">
      <c r="A49" t="s">
        <v>10</v>
      </c>
      <c r="B49" s="1">
        <v>42536</v>
      </c>
      <c r="C49" t="s">
        <v>90</v>
      </c>
      <c r="D49">
        <v>2</v>
      </c>
      <c r="E49" t="s">
        <v>152</v>
      </c>
      <c r="F49" t="s">
        <v>13</v>
      </c>
      <c r="G49" t="s">
        <v>14</v>
      </c>
      <c r="H49" t="s">
        <v>153</v>
      </c>
      <c r="I49" s="23">
        <v>3000</v>
      </c>
      <c r="J49" s="23"/>
      <c r="K49" t="s">
        <v>154</v>
      </c>
      <c r="L49" s="14">
        <f t="shared" si="0"/>
        <v>13003.710000000001</v>
      </c>
    </row>
  </sheetData>
  <autoFilter ref="A6:K5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58" workbookViewId="0">
      <selection activeCell="A74" sqref="A74:K76"/>
    </sheetView>
  </sheetViews>
  <sheetFormatPr baseColWidth="10" defaultRowHeight="15" x14ac:dyDescent="0.25"/>
  <cols>
    <col min="8" max="8" width="39.7109375" bestFit="1" customWidth="1"/>
  </cols>
  <sheetData>
    <row r="1" spans="1:13" x14ac:dyDescent="0.25">
      <c r="A1" t="s">
        <v>55</v>
      </c>
      <c r="B1" t="s">
        <v>56</v>
      </c>
      <c r="C1" t="s">
        <v>66</v>
      </c>
      <c r="D1" t="s">
        <v>206</v>
      </c>
      <c r="E1" t="s">
        <v>207</v>
      </c>
      <c r="F1" t="s">
        <v>208</v>
      </c>
      <c r="G1" t="s">
        <v>57</v>
      </c>
      <c r="H1" t="s">
        <v>61</v>
      </c>
      <c r="I1" t="s">
        <v>64</v>
      </c>
      <c r="J1" t="s">
        <v>206</v>
      </c>
      <c r="K1" t="s">
        <v>102</v>
      </c>
      <c r="L1" t="s">
        <v>65</v>
      </c>
      <c r="M1" t="s">
        <v>62</v>
      </c>
    </row>
    <row r="2" spans="1:13" x14ac:dyDescent="0.25">
      <c r="A2" t="s">
        <v>67</v>
      </c>
      <c r="B2" t="s">
        <v>68</v>
      </c>
      <c r="C2" t="s">
        <v>103</v>
      </c>
      <c r="K2" s="1">
        <v>37104</v>
      </c>
      <c r="L2">
        <v>6</v>
      </c>
      <c r="M2" t="s">
        <v>71</v>
      </c>
    </row>
    <row r="3" spans="1:13" x14ac:dyDescent="0.25">
      <c r="K3" s="16">
        <v>0.47638888888888892</v>
      </c>
    </row>
    <row r="4" spans="1:13" x14ac:dyDescent="0.25">
      <c r="A4" t="s">
        <v>72</v>
      </c>
      <c r="B4" t="s">
        <v>209</v>
      </c>
      <c r="C4" t="s">
        <v>106</v>
      </c>
      <c r="D4" t="s">
        <v>210</v>
      </c>
      <c r="E4">
        <v>16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3" x14ac:dyDescent="0.25">
      <c r="A7" t="s">
        <v>55</v>
      </c>
      <c r="B7" t="s">
        <v>56</v>
      </c>
      <c r="C7" t="s">
        <v>66</v>
      </c>
      <c r="D7" t="s">
        <v>206</v>
      </c>
      <c r="E7" t="s">
        <v>207</v>
      </c>
      <c r="F7" t="s">
        <v>208</v>
      </c>
      <c r="G7" t="s">
        <v>57</v>
      </c>
      <c r="H7" t="s">
        <v>61</v>
      </c>
      <c r="I7" t="s">
        <v>64</v>
      </c>
      <c r="J7" t="s">
        <v>206</v>
      </c>
      <c r="K7" t="s">
        <v>102</v>
      </c>
      <c r="L7" t="s">
        <v>65</v>
      </c>
      <c r="M7" t="s">
        <v>62</v>
      </c>
    </row>
    <row r="9" spans="1:13" x14ac:dyDescent="0.25">
      <c r="A9" t="s">
        <v>76</v>
      </c>
      <c r="B9" t="s">
        <v>77</v>
      </c>
      <c r="D9" t="s">
        <v>162</v>
      </c>
      <c r="E9" t="s">
        <v>163</v>
      </c>
    </row>
    <row r="10" spans="1:13" x14ac:dyDescent="0.25">
      <c r="A10" t="s">
        <v>78</v>
      </c>
      <c r="B10" t="s">
        <v>79</v>
      </c>
      <c r="C10" t="s">
        <v>89</v>
      </c>
      <c r="D10" t="s">
        <v>211</v>
      </c>
      <c r="E10" t="s">
        <v>212</v>
      </c>
      <c r="F10" t="s">
        <v>213</v>
      </c>
      <c r="G10" t="s">
        <v>80</v>
      </c>
      <c r="H10" t="s">
        <v>84</v>
      </c>
      <c r="I10" t="s">
        <v>87</v>
      </c>
      <c r="J10" t="s">
        <v>211</v>
      </c>
      <c r="K10" t="s">
        <v>108</v>
      </c>
      <c r="L10" t="s">
        <v>88</v>
      </c>
      <c r="M10" t="s">
        <v>85</v>
      </c>
    </row>
    <row r="11" spans="1:13" x14ac:dyDescent="0.25">
      <c r="H11" t="s">
        <v>9</v>
      </c>
      <c r="M11" t="s">
        <v>214</v>
      </c>
    </row>
    <row r="12" spans="1:13" x14ac:dyDescent="0.25">
      <c r="A12" t="s">
        <v>10</v>
      </c>
      <c r="B12" s="1">
        <v>42390</v>
      </c>
      <c r="C12" t="s">
        <v>11</v>
      </c>
      <c r="D12">
        <v>2</v>
      </c>
      <c r="E12" t="s">
        <v>12</v>
      </c>
      <c r="F12" t="s">
        <v>13</v>
      </c>
      <c r="G12" t="s">
        <v>14</v>
      </c>
      <c r="H12" t="s">
        <v>15</v>
      </c>
      <c r="I12" t="s">
        <v>215</v>
      </c>
      <c r="M12" t="s">
        <v>164</v>
      </c>
    </row>
    <row r="13" spans="1:13" x14ac:dyDescent="0.25">
      <c r="A13" t="s">
        <v>10</v>
      </c>
      <c r="B13" s="1">
        <v>42390</v>
      </c>
      <c r="C13" t="s">
        <v>11</v>
      </c>
      <c r="D13">
        <v>2</v>
      </c>
      <c r="E13" t="s">
        <v>12</v>
      </c>
      <c r="F13" t="s">
        <v>13</v>
      </c>
      <c r="G13" t="s">
        <v>14</v>
      </c>
      <c r="H13" t="s">
        <v>15</v>
      </c>
      <c r="I13" t="s">
        <v>216</v>
      </c>
      <c r="M13" t="s">
        <v>165</v>
      </c>
    </row>
    <row r="14" spans="1:13" x14ac:dyDescent="0.25">
      <c r="A14" t="s">
        <v>16</v>
      </c>
      <c r="B14" s="1">
        <v>42399</v>
      </c>
      <c r="C14" t="s">
        <v>17</v>
      </c>
      <c r="D14">
        <v>2</v>
      </c>
      <c r="E14" t="s">
        <v>18</v>
      </c>
      <c r="F14" t="s">
        <v>19</v>
      </c>
      <c r="G14" t="s">
        <v>14</v>
      </c>
      <c r="H14" t="s">
        <v>20</v>
      </c>
      <c r="K14" t="s">
        <v>217</v>
      </c>
      <c r="M14" t="s">
        <v>166</v>
      </c>
    </row>
    <row r="15" spans="1:13" x14ac:dyDescent="0.25">
      <c r="A15" t="s">
        <v>16</v>
      </c>
      <c r="B15" s="1">
        <v>42399</v>
      </c>
      <c r="C15" t="s">
        <v>17</v>
      </c>
      <c r="D15">
        <v>2</v>
      </c>
      <c r="E15" t="s">
        <v>18</v>
      </c>
      <c r="F15" t="s">
        <v>19</v>
      </c>
      <c r="G15" t="s">
        <v>14</v>
      </c>
      <c r="H15" t="s">
        <v>20</v>
      </c>
      <c r="I15" t="s">
        <v>217</v>
      </c>
      <c r="M15" t="s">
        <v>165</v>
      </c>
    </row>
    <row r="16" spans="1:13" x14ac:dyDescent="0.25">
      <c r="A16" t="s">
        <v>16</v>
      </c>
      <c r="B16" s="1">
        <v>42429</v>
      </c>
      <c r="C16" t="s">
        <v>167</v>
      </c>
      <c r="D16">
        <v>2</v>
      </c>
      <c r="E16" t="s">
        <v>168</v>
      </c>
      <c r="F16" t="s">
        <v>19</v>
      </c>
      <c r="G16" t="s">
        <v>14</v>
      </c>
      <c r="H16" t="s">
        <v>35</v>
      </c>
      <c r="K16" t="s">
        <v>218</v>
      </c>
      <c r="M16" t="s">
        <v>169</v>
      </c>
    </row>
    <row r="17" spans="1:13" x14ac:dyDescent="0.25">
      <c r="A17" t="s">
        <v>36</v>
      </c>
      <c r="B17" s="1">
        <v>42429</v>
      </c>
      <c r="C17" t="s">
        <v>129</v>
      </c>
      <c r="D17">
        <v>2</v>
      </c>
      <c r="E17" t="s">
        <v>170</v>
      </c>
      <c r="F17" t="s">
        <v>19</v>
      </c>
      <c r="G17" t="s">
        <v>14</v>
      </c>
      <c r="H17" t="s">
        <v>39</v>
      </c>
      <c r="K17" t="s">
        <v>219</v>
      </c>
      <c r="M17" t="s">
        <v>171</v>
      </c>
    </row>
    <row r="18" spans="1:13" x14ac:dyDescent="0.25">
      <c r="A18" t="s">
        <v>36</v>
      </c>
      <c r="B18" s="1">
        <v>42429</v>
      </c>
      <c r="C18" t="s">
        <v>129</v>
      </c>
      <c r="D18">
        <v>2</v>
      </c>
      <c r="E18" t="s">
        <v>170</v>
      </c>
      <c r="F18" t="s">
        <v>19</v>
      </c>
      <c r="G18" t="s">
        <v>14</v>
      </c>
      <c r="H18" t="s">
        <v>39</v>
      </c>
      <c r="I18" t="s">
        <v>219</v>
      </c>
      <c r="M18" t="s">
        <v>169</v>
      </c>
    </row>
    <row r="19" spans="1:13" x14ac:dyDescent="0.25">
      <c r="A19" t="s">
        <v>40</v>
      </c>
      <c r="B19" s="1">
        <v>42429</v>
      </c>
      <c r="C19" t="s">
        <v>41</v>
      </c>
      <c r="D19">
        <v>2</v>
      </c>
      <c r="E19" t="s">
        <v>172</v>
      </c>
      <c r="F19" t="s">
        <v>43</v>
      </c>
      <c r="G19" t="s">
        <v>14</v>
      </c>
      <c r="H19" t="s">
        <v>44</v>
      </c>
      <c r="K19" t="s">
        <v>220</v>
      </c>
      <c r="M19" t="s">
        <v>173</v>
      </c>
    </row>
    <row r="20" spans="1:13" x14ac:dyDescent="0.25">
      <c r="A20" t="s">
        <v>45</v>
      </c>
      <c r="B20" s="1">
        <v>42429</v>
      </c>
      <c r="C20" t="s">
        <v>46</v>
      </c>
      <c r="D20">
        <v>2</v>
      </c>
      <c r="E20" t="s">
        <v>174</v>
      </c>
      <c r="F20" t="s">
        <v>43</v>
      </c>
      <c r="G20" t="s">
        <v>14</v>
      </c>
      <c r="H20" t="s">
        <v>44</v>
      </c>
      <c r="K20" t="s">
        <v>220</v>
      </c>
      <c r="M20" t="s">
        <v>175</v>
      </c>
    </row>
    <row r="21" spans="1:13" x14ac:dyDescent="0.25">
      <c r="A21" t="s">
        <v>47</v>
      </c>
      <c r="B21" s="1">
        <v>42429</v>
      </c>
      <c r="C21" t="s">
        <v>48</v>
      </c>
      <c r="D21">
        <v>2</v>
      </c>
      <c r="E21" t="s">
        <v>176</v>
      </c>
      <c r="F21" t="s">
        <v>43</v>
      </c>
      <c r="G21" t="s">
        <v>14</v>
      </c>
      <c r="H21" t="s">
        <v>44</v>
      </c>
      <c r="K21" t="s">
        <v>220</v>
      </c>
      <c r="M21" t="s">
        <v>177</v>
      </c>
    </row>
    <row r="22" spans="1:13" x14ac:dyDescent="0.25">
      <c r="A22" t="s">
        <v>49</v>
      </c>
      <c r="B22" s="1">
        <v>42429</v>
      </c>
      <c r="C22" t="s">
        <v>50</v>
      </c>
      <c r="D22">
        <v>2</v>
      </c>
      <c r="E22" t="s">
        <v>178</v>
      </c>
      <c r="F22" t="s">
        <v>43</v>
      </c>
      <c r="G22" t="s">
        <v>14</v>
      </c>
      <c r="H22" t="s">
        <v>44</v>
      </c>
      <c r="K22" t="s">
        <v>220</v>
      </c>
      <c r="M22" t="s">
        <v>179</v>
      </c>
    </row>
    <row r="23" spans="1:13" x14ac:dyDescent="0.25">
      <c r="A23" t="s">
        <v>51</v>
      </c>
      <c r="B23" s="1">
        <v>42429</v>
      </c>
      <c r="C23" t="s">
        <v>52</v>
      </c>
      <c r="D23">
        <v>2</v>
      </c>
      <c r="E23" t="s">
        <v>180</v>
      </c>
      <c r="F23" t="s">
        <v>43</v>
      </c>
      <c r="G23" t="s">
        <v>14</v>
      </c>
      <c r="H23" t="s">
        <v>53</v>
      </c>
      <c r="K23" t="s">
        <v>221</v>
      </c>
      <c r="M23" t="s">
        <v>181</v>
      </c>
    </row>
    <row r="24" spans="1:13" x14ac:dyDescent="0.25">
      <c r="A24" t="s">
        <v>10</v>
      </c>
      <c r="B24" s="1">
        <v>42431</v>
      </c>
      <c r="C24" t="s">
        <v>90</v>
      </c>
      <c r="D24">
        <v>2</v>
      </c>
      <c r="E24" t="s">
        <v>91</v>
      </c>
      <c r="F24" t="s">
        <v>13</v>
      </c>
      <c r="G24" t="s">
        <v>14</v>
      </c>
      <c r="H24" t="s">
        <v>92</v>
      </c>
      <c r="I24" t="s">
        <v>222</v>
      </c>
      <c r="M24" t="s">
        <v>182</v>
      </c>
    </row>
    <row r="25" spans="1:13" x14ac:dyDescent="0.25">
      <c r="A25" t="s">
        <v>93</v>
      </c>
      <c r="B25" s="1">
        <v>42460</v>
      </c>
      <c r="C25" t="s">
        <v>94</v>
      </c>
      <c r="D25">
        <v>2</v>
      </c>
      <c r="E25" t="s">
        <v>95</v>
      </c>
      <c r="F25" t="s">
        <v>19</v>
      </c>
      <c r="G25" t="s">
        <v>14</v>
      </c>
      <c r="H25" t="s">
        <v>96</v>
      </c>
      <c r="K25" t="s">
        <v>223</v>
      </c>
      <c r="M25" t="s">
        <v>183</v>
      </c>
    </row>
    <row r="26" spans="1:13" x14ac:dyDescent="0.25">
      <c r="A26" t="s">
        <v>16</v>
      </c>
      <c r="B26" s="1">
        <v>42460</v>
      </c>
      <c r="C26" t="s">
        <v>17</v>
      </c>
      <c r="D26">
        <v>2</v>
      </c>
      <c r="E26" t="s">
        <v>99</v>
      </c>
      <c r="F26" t="s">
        <v>19</v>
      </c>
      <c r="G26" t="s">
        <v>14</v>
      </c>
      <c r="H26" t="s">
        <v>100</v>
      </c>
      <c r="K26" t="s">
        <v>224</v>
      </c>
      <c r="M26" t="s">
        <v>184</v>
      </c>
    </row>
    <row r="27" spans="1:13" x14ac:dyDescent="0.25">
      <c r="A27" t="s">
        <v>16</v>
      </c>
      <c r="B27" s="1">
        <v>42460</v>
      </c>
      <c r="C27" t="s">
        <v>17</v>
      </c>
      <c r="D27">
        <v>2</v>
      </c>
      <c r="E27" t="s">
        <v>99</v>
      </c>
      <c r="F27" t="s">
        <v>19</v>
      </c>
      <c r="G27" t="s">
        <v>14</v>
      </c>
      <c r="H27" t="s">
        <v>100</v>
      </c>
      <c r="I27" t="s">
        <v>224</v>
      </c>
      <c r="M27" t="s">
        <v>183</v>
      </c>
    </row>
    <row r="28" spans="1:13" x14ac:dyDescent="0.25">
      <c r="A28" t="s">
        <v>40</v>
      </c>
      <c r="B28" s="1">
        <v>42465</v>
      </c>
      <c r="C28" t="s">
        <v>185</v>
      </c>
      <c r="D28">
        <v>2</v>
      </c>
      <c r="E28" t="s">
        <v>186</v>
      </c>
      <c r="F28" t="s">
        <v>43</v>
      </c>
      <c r="G28" t="s">
        <v>14</v>
      </c>
      <c r="H28" t="s">
        <v>53</v>
      </c>
      <c r="K28" t="s">
        <v>225</v>
      </c>
      <c r="M28" t="s">
        <v>187</v>
      </c>
    </row>
    <row r="29" spans="1:13" x14ac:dyDescent="0.25">
      <c r="A29" t="s">
        <v>45</v>
      </c>
      <c r="B29" s="1">
        <v>42465</v>
      </c>
      <c r="C29" t="s">
        <v>188</v>
      </c>
      <c r="D29">
        <v>2</v>
      </c>
      <c r="E29" t="s">
        <v>189</v>
      </c>
      <c r="F29" t="s">
        <v>43</v>
      </c>
      <c r="G29" t="s">
        <v>14</v>
      </c>
      <c r="H29" t="s">
        <v>159</v>
      </c>
      <c r="K29" t="s">
        <v>226</v>
      </c>
      <c r="M29" t="s">
        <v>190</v>
      </c>
    </row>
    <row r="30" spans="1:13" x14ac:dyDescent="0.25">
      <c r="A30" t="s">
        <v>47</v>
      </c>
      <c r="B30" s="1">
        <v>42465</v>
      </c>
      <c r="C30" t="s">
        <v>191</v>
      </c>
      <c r="D30">
        <v>2</v>
      </c>
      <c r="E30" t="s">
        <v>192</v>
      </c>
      <c r="F30" t="s">
        <v>43</v>
      </c>
      <c r="G30" t="s">
        <v>14</v>
      </c>
      <c r="H30" t="s">
        <v>115</v>
      </c>
      <c r="K30" t="s">
        <v>227</v>
      </c>
      <c r="M30" t="s">
        <v>193</v>
      </c>
    </row>
    <row r="31" spans="1:13" x14ac:dyDescent="0.25">
      <c r="A31" t="s">
        <v>10</v>
      </c>
      <c r="B31" s="1">
        <v>42469</v>
      </c>
      <c r="C31" t="s">
        <v>90</v>
      </c>
      <c r="D31">
        <v>2</v>
      </c>
      <c r="E31" t="s">
        <v>194</v>
      </c>
      <c r="F31" t="s">
        <v>13</v>
      </c>
      <c r="G31" t="s">
        <v>14</v>
      </c>
      <c r="H31" t="s">
        <v>195</v>
      </c>
      <c r="I31" t="s">
        <v>228</v>
      </c>
      <c r="M31" t="s">
        <v>196</v>
      </c>
    </row>
    <row r="32" spans="1:13" x14ac:dyDescent="0.25">
      <c r="A32" t="s">
        <v>119</v>
      </c>
      <c r="B32" s="1">
        <v>42490</v>
      </c>
      <c r="C32" t="s">
        <v>133</v>
      </c>
      <c r="D32">
        <v>2</v>
      </c>
      <c r="E32" t="s">
        <v>197</v>
      </c>
      <c r="F32" t="s">
        <v>19</v>
      </c>
      <c r="G32" t="s">
        <v>14</v>
      </c>
      <c r="H32" t="s">
        <v>198</v>
      </c>
      <c r="K32" t="s">
        <v>229</v>
      </c>
      <c r="M32" t="s">
        <v>109</v>
      </c>
    </row>
    <row r="33" spans="1:13" x14ac:dyDescent="0.25">
      <c r="A33" t="s">
        <v>128</v>
      </c>
      <c r="B33" s="1">
        <v>42490</v>
      </c>
      <c r="C33" t="s">
        <v>129</v>
      </c>
      <c r="D33">
        <v>2</v>
      </c>
      <c r="E33" t="s">
        <v>199</v>
      </c>
      <c r="F33" t="s">
        <v>19</v>
      </c>
      <c r="G33" t="s">
        <v>14</v>
      </c>
      <c r="H33" t="s">
        <v>39</v>
      </c>
      <c r="K33" t="s">
        <v>217</v>
      </c>
      <c r="M33" t="s">
        <v>200</v>
      </c>
    </row>
    <row r="34" spans="1:13" x14ac:dyDescent="0.25">
      <c r="A34" t="s">
        <v>128</v>
      </c>
      <c r="B34" s="1">
        <v>42490</v>
      </c>
      <c r="C34" t="s">
        <v>129</v>
      </c>
      <c r="D34">
        <v>2</v>
      </c>
      <c r="E34" t="s">
        <v>199</v>
      </c>
      <c r="F34" t="s">
        <v>19</v>
      </c>
      <c r="G34" t="s">
        <v>14</v>
      </c>
      <c r="H34" t="s">
        <v>39</v>
      </c>
      <c r="I34" t="s">
        <v>217</v>
      </c>
      <c r="M34" t="s">
        <v>109</v>
      </c>
    </row>
    <row r="35" spans="1:13" x14ac:dyDescent="0.25">
      <c r="A35" t="s">
        <v>40</v>
      </c>
      <c r="B35" s="1">
        <v>42509</v>
      </c>
      <c r="C35" t="s">
        <v>110</v>
      </c>
      <c r="D35">
        <v>2</v>
      </c>
      <c r="E35" t="s">
        <v>111</v>
      </c>
      <c r="F35" t="s">
        <v>43</v>
      </c>
      <c r="G35" t="s">
        <v>14</v>
      </c>
      <c r="H35" t="s">
        <v>112</v>
      </c>
      <c r="K35" t="s">
        <v>230</v>
      </c>
      <c r="M35" t="s">
        <v>201</v>
      </c>
    </row>
    <row r="36" spans="1:13" x14ac:dyDescent="0.25">
      <c r="A36" t="s">
        <v>45</v>
      </c>
      <c r="B36" s="1">
        <v>42509</v>
      </c>
      <c r="C36" t="s">
        <v>113</v>
      </c>
      <c r="D36">
        <v>2</v>
      </c>
      <c r="E36" t="s">
        <v>114</v>
      </c>
      <c r="F36" t="s">
        <v>43</v>
      </c>
      <c r="G36" t="s">
        <v>14</v>
      </c>
      <c r="H36" t="s">
        <v>115</v>
      </c>
      <c r="K36" t="s">
        <v>231</v>
      </c>
      <c r="M36" t="s">
        <v>202</v>
      </c>
    </row>
    <row r="37" spans="1:13" x14ac:dyDescent="0.25">
      <c r="A37" t="s">
        <v>36</v>
      </c>
      <c r="B37" s="1">
        <v>42520</v>
      </c>
      <c r="C37" t="s">
        <v>116</v>
      </c>
      <c r="D37">
        <v>2</v>
      </c>
      <c r="E37" t="s">
        <v>117</v>
      </c>
      <c r="F37" t="s">
        <v>19</v>
      </c>
      <c r="G37" t="s">
        <v>14</v>
      </c>
      <c r="H37" t="s">
        <v>118</v>
      </c>
      <c r="K37" t="s">
        <v>232</v>
      </c>
      <c r="M37" t="s">
        <v>203</v>
      </c>
    </row>
    <row r="38" spans="1:13" x14ac:dyDescent="0.25">
      <c r="A38" t="s">
        <v>119</v>
      </c>
      <c r="B38" s="1">
        <v>42520</v>
      </c>
      <c r="C38" t="s">
        <v>17</v>
      </c>
      <c r="D38">
        <v>2</v>
      </c>
      <c r="E38" t="s">
        <v>120</v>
      </c>
      <c r="F38" t="s">
        <v>19</v>
      </c>
      <c r="G38" t="s">
        <v>14</v>
      </c>
      <c r="H38" t="s">
        <v>121</v>
      </c>
      <c r="K38" t="s">
        <v>217</v>
      </c>
      <c r="M38" t="s">
        <v>204</v>
      </c>
    </row>
    <row r="39" spans="1:13" x14ac:dyDescent="0.25">
      <c r="A39" t="s">
        <v>119</v>
      </c>
      <c r="B39" s="1">
        <v>42520</v>
      </c>
      <c r="C39" t="s">
        <v>17</v>
      </c>
      <c r="D39">
        <v>2</v>
      </c>
      <c r="E39" t="s">
        <v>120</v>
      </c>
      <c r="F39" t="s">
        <v>19</v>
      </c>
      <c r="G39" t="s">
        <v>14</v>
      </c>
      <c r="H39" t="s">
        <v>121</v>
      </c>
      <c r="I39" t="s">
        <v>217</v>
      </c>
      <c r="M39" t="s">
        <v>203</v>
      </c>
    </row>
    <row r="40" spans="1:13" x14ac:dyDescent="0.25">
      <c r="A40" t="s">
        <v>10</v>
      </c>
      <c r="B40" s="1">
        <v>42520</v>
      </c>
      <c r="C40" t="s">
        <v>90</v>
      </c>
      <c r="D40">
        <v>2</v>
      </c>
      <c r="E40" t="s">
        <v>122</v>
      </c>
      <c r="F40" t="s">
        <v>13</v>
      </c>
      <c r="G40" t="s">
        <v>14</v>
      </c>
      <c r="H40" t="s">
        <v>123</v>
      </c>
      <c r="I40" t="s">
        <v>233</v>
      </c>
      <c r="M40" t="s">
        <v>124</v>
      </c>
    </row>
    <row r="41" spans="1:13" x14ac:dyDescent="0.25">
      <c r="A41" t="s">
        <v>128</v>
      </c>
      <c r="B41" s="1">
        <v>42522</v>
      </c>
      <c r="C41" t="s">
        <v>129</v>
      </c>
      <c r="D41">
        <v>2</v>
      </c>
      <c r="E41" t="s">
        <v>130</v>
      </c>
      <c r="F41" t="s">
        <v>19</v>
      </c>
      <c r="G41" t="s">
        <v>14</v>
      </c>
      <c r="H41" t="s">
        <v>39</v>
      </c>
      <c r="I41" t="s">
        <v>217</v>
      </c>
      <c r="M41" t="s">
        <v>131</v>
      </c>
    </row>
    <row r="42" spans="1:13" x14ac:dyDescent="0.25">
      <c r="A42" t="s">
        <v>128</v>
      </c>
      <c r="B42" s="1">
        <v>42522</v>
      </c>
      <c r="C42" t="s">
        <v>129</v>
      </c>
      <c r="D42">
        <v>2</v>
      </c>
      <c r="E42" t="s">
        <v>130</v>
      </c>
      <c r="F42" t="s">
        <v>19</v>
      </c>
      <c r="G42" t="s">
        <v>14</v>
      </c>
      <c r="H42" t="s">
        <v>39</v>
      </c>
      <c r="K42" t="s">
        <v>217</v>
      </c>
      <c r="M42" t="s">
        <v>124</v>
      </c>
    </row>
    <row r="43" spans="1:13" x14ac:dyDescent="0.25">
      <c r="A43" t="s">
        <v>132</v>
      </c>
      <c r="B43" s="1">
        <v>42522</v>
      </c>
      <c r="C43" t="s">
        <v>133</v>
      </c>
      <c r="D43">
        <v>2</v>
      </c>
      <c r="E43" t="s">
        <v>134</v>
      </c>
      <c r="F43" t="s">
        <v>19</v>
      </c>
      <c r="G43" t="s">
        <v>14</v>
      </c>
      <c r="H43" t="s">
        <v>135</v>
      </c>
      <c r="K43" t="s">
        <v>218</v>
      </c>
      <c r="M43" t="s">
        <v>136</v>
      </c>
    </row>
    <row r="44" spans="1:13" x14ac:dyDescent="0.25">
      <c r="A44" t="s">
        <v>40</v>
      </c>
      <c r="B44" s="1">
        <v>42528</v>
      </c>
      <c r="C44" t="s">
        <v>137</v>
      </c>
      <c r="D44">
        <v>2</v>
      </c>
      <c r="E44" t="s">
        <v>138</v>
      </c>
      <c r="F44" t="s">
        <v>43</v>
      </c>
      <c r="G44" t="s">
        <v>14</v>
      </c>
      <c r="H44" t="s">
        <v>112</v>
      </c>
      <c r="K44" t="s">
        <v>230</v>
      </c>
      <c r="M44" t="s">
        <v>139</v>
      </c>
    </row>
    <row r="45" spans="1:13" x14ac:dyDescent="0.25">
      <c r="A45" t="s">
        <v>45</v>
      </c>
      <c r="B45" s="1">
        <v>42528</v>
      </c>
      <c r="C45" t="s">
        <v>140</v>
      </c>
      <c r="D45">
        <v>2</v>
      </c>
      <c r="E45" t="s">
        <v>141</v>
      </c>
      <c r="F45" t="s">
        <v>43</v>
      </c>
      <c r="G45" t="s">
        <v>14</v>
      </c>
      <c r="H45" t="s">
        <v>53</v>
      </c>
      <c r="K45" t="s">
        <v>234</v>
      </c>
      <c r="M45" t="s">
        <v>142</v>
      </c>
    </row>
    <row r="46" spans="1:13" x14ac:dyDescent="0.25">
      <c r="A46" t="s">
        <v>47</v>
      </c>
      <c r="B46" s="1">
        <v>42528</v>
      </c>
      <c r="C46" t="s">
        <v>143</v>
      </c>
      <c r="D46">
        <v>2</v>
      </c>
      <c r="E46" t="s">
        <v>144</v>
      </c>
      <c r="F46" t="s">
        <v>43</v>
      </c>
      <c r="G46" t="s">
        <v>14</v>
      </c>
      <c r="H46" t="s">
        <v>115</v>
      </c>
      <c r="K46" t="s">
        <v>231</v>
      </c>
      <c r="M46" t="s">
        <v>145</v>
      </c>
    </row>
    <row r="47" spans="1:13" x14ac:dyDescent="0.25">
      <c r="A47" t="s">
        <v>49</v>
      </c>
      <c r="B47" s="1">
        <v>42534</v>
      </c>
      <c r="C47" t="s">
        <v>137</v>
      </c>
      <c r="D47">
        <v>2</v>
      </c>
      <c r="E47" t="s">
        <v>138</v>
      </c>
      <c r="F47" t="s">
        <v>43</v>
      </c>
      <c r="G47" t="s">
        <v>14</v>
      </c>
      <c r="H47" t="s">
        <v>146</v>
      </c>
      <c r="I47" t="s">
        <v>230</v>
      </c>
      <c r="M47" t="s">
        <v>147</v>
      </c>
    </row>
    <row r="48" spans="1:13" x14ac:dyDescent="0.25">
      <c r="A48" t="s">
        <v>51</v>
      </c>
      <c r="B48" s="1">
        <v>42535</v>
      </c>
      <c r="C48" t="s">
        <v>148</v>
      </c>
      <c r="D48">
        <v>2</v>
      </c>
      <c r="E48" t="s">
        <v>149</v>
      </c>
      <c r="F48" t="s">
        <v>43</v>
      </c>
      <c r="G48" t="s">
        <v>14</v>
      </c>
      <c r="H48" t="s">
        <v>150</v>
      </c>
      <c r="K48" t="s">
        <v>235</v>
      </c>
      <c r="M48" t="s">
        <v>151</v>
      </c>
    </row>
    <row r="49" spans="1:13" x14ac:dyDescent="0.25">
      <c r="A49" t="s">
        <v>10</v>
      </c>
      <c r="B49" s="1">
        <v>42536</v>
      </c>
      <c r="C49" t="s">
        <v>90</v>
      </c>
      <c r="D49">
        <v>2</v>
      </c>
      <c r="E49" t="s">
        <v>152</v>
      </c>
      <c r="F49" t="s">
        <v>13</v>
      </c>
      <c r="G49" t="s">
        <v>14</v>
      </c>
      <c r="H49" t="s">
        <v>153</v>
      </c>
      <c r="I49" t="s">
        <v>233</v>
      </c>
      <c r="M49" t="s">
        <v>154</v>
      </c>
    </row>
    <row r="50" spans="1:13" x14ac:dyDescent="0.25">
      <c r="A50" t="s">
        <v>236</v>
      </c>
      <c r="B50" s="1">
        <v>42552</v>
      </c>
      <c r="C50" t="s">
        <v>129</v>
      </c>
      <c r="D50">
        <v>2</v>
      </c>
      <c r="E50" t="s">
        <v>237</v>
      </c>
      <c r="F50" t="s">
        <v>19</v>
      </c>
      <c r="G50" t="s">
        <v>14</v>
      </c>
      <c r="H50" t="s">
        <v>39</v>
      </c>
      <c r="K50" t="s">
        <v>238</v>
      </c>
      <c r="M50" t="s">
        <v>239</v>
      </c>
    </row>
    <row r="51" spans="1:13" x14ac:dyDescent="0.25">
      <c r="A51" t="s">
        <v>236</v>
      </c>
      <c r="B51" s="1">
        <v>42552</v>
      </c>
      <c r="C51" t="s">
        <v>129</v>
      </c>
      <c r="D51">
        <v>2</v>
      </c>
      <c r="E51" t="s">
        <v>237</v>
      </c>
      <c r="F51" t="s">
        <v>19</v>
      </c>
      <c r="G51" t="s">
        <v>14</v>
      </c>
      <c r="H51" t="s">
        <v>39</v>
      </c>
      <c r="I51" t="s">
        <v>238</v>
      </c>
      <c r="M51" t="s">
        <v>154</v>
      </c>
    </row>
    <row r="52" spans="1:13" x14ac:dyDescent="0.25">
      <c r="A52" t="s">
        <v>240</v>
      </c>
      <c r="B52" s="1">
        <v>42552</v>
      </c>
      <c r="C52" t="s">
        <v>241</v>
      </c>
      <c r="D52">
        <v>2</v>
      </c>
      <c r="E52" t="s">
        <v>242</v>
      </c>
      <c r="F52" t="s">
        <v>19</v>
      </c>
      <c r="G52" t="s">
        <v>14</v>
      </c>
      <c r="H52" t="s">
        <v>243</v>
      </c>
      <c r="K52" t="s">
        <v>244</v>
      </c>
      <c r="M52" t="s">
        <v>245</v>
      </c>
    </row>
    <row r="53" spans="1:13" x14ac:dyDescent="0.25">
      <c r="A53" t="s">
        <v>246</v>
      </c>
      <c r="B53" s="1">
        <v>42552</v>
      </c>
      <c r="C53" t="s">
        <v>90</v>
      </c>
      <c r="D53">
        <v>2</v>
      </c>
      <c r="E53" t="s">
        <v>247</v>
      </c>
      <c r="F53" t="s">
        <v>13</v>
      </c>
      <c r="G53" t="s">
        <v>14</v>
      </c>
      <c r="H53" t="s">
        <v>195</v>
      </c>
      <c r="I53" t="s">
        <v>233</v>
      </c>
      <c r="M53" t="s">
        <v>248</v>
      </c>
    </row>
    <row r="54" spans="1:13" x14ac:dyDescent="0.25">
      <c r="A54" t="s">
        <v>40</v>
      </c>
      <c r="B54" s="1">
        <v>42562</v>
      </c>
      <c r="C54" t="s">
        <v>249</v>
      </c>
      <c r="D54">
        <v>2</v>
      </c>
      <c r="E54" t="s">
        <v>250</v>
      </c>
      <c r="F54" t="s">
        <v>43</v>
      </c>
      <c r="G54" t="s">
        <v>14</v>
      </c>
      <c r="H54" t="s">
        <v>115</v>
      </c>
      <c r="K54" t="s">
        <v>231</v>
      </c>
      <c r="M54" t="s">
        <v>251</v>
      </c>
    </row>
    <row r="55" spans="1:13" x14ac:dyDescent="0.25">
      <c r="A55" t="s">
        <v>45</v>
      </c>
      <c r="B55" s="1">
        <v>42562</v>
      </c>
      <c r="C55" t="s">
        <v>252</v>
      </c>
      <c r="D55">
        <v>2</v>
      </c>
      <c r="E55" t="s">
        <v>253</v>
      </c>
      <c r="F55" t="s">
        <v>43</v>
      </c>
      <c r="G55" t="s">
        <v>14</v>
      </c>
      <c r="H55" t="s">
        <v>254</v>
      </c>
      <c r="K55" t="s">
        <v>255</v>
      </c>
      <c r="M55" t="s">
        <v>256</v>
      </c>
    </row>
    <row r="56" spans="1:13" x14ac:dyDescent="0.25">
      <c r="A56" t="s">
        <v>47</v>
      </c>
      <c r="B56" s="1">
        <v>42562</v>
      </c>
      <c r="C56" t="s">
        <v>257</v>
      </c>
      <c r="D56">
        <v>2</v>
      </c>
      <c r="E56" t="s">
        <v>258</v>
      </c>
      <c r="F56" t="s">
        <v>43</v>
      </c>
      <c r="G56" t="s">
        <v>14</v>
      </c>
      <c r="H56" t="s">
        <v>254</v>
      </c>
      <c r="K56" t="s">
        <v>259</v>
      </c>
      <c r="M56" t="s">
        <v>260</v>
      </c>
    </row>
    <row r="57" spans="1:13" x14ac:dyDescent="0.25">
      <c r="A57" t="s">
        <v>10</v>
      </c>
      <c r="B57" s="1">
        <v>42563</v>
      </c>
      <c r="C57" t="s">
        <v>90</v>
      </c>
      <c r="D57">
        <v>2</v>
      </c>
      <c r="E57" t="s">
        <v>261</v>
      </c>
      <c r="F57" t="s">
        <v>13</v>
      </c>
      <c r="G57" t="s">
        <v>14</v>
      </c>
      <c r="H57" t="s">
        <v>195</v>
      </c>
      <c r="I57" t="s">
        <v>262</v>
      </c>
      <c r="M57" t="s">
        <v>263</v>
      </c>
    </row>
    <row r="58" spans="1:13" x14ac:dyDescent="0.25">
      <c r="A58" t="s">
        <v>264</v>
      </c>
      <c r="B58" s="1">
        <v>42569</v>
      </c>
      <c r="C58" t="s">
        <v>265</v>
      </c>
      <c r="D58">
        <v>2</v>
      </c>
      <c r="E58" t="s">
        <v>266</v>
      </c>
      <c r="F58" t="s">
        <v>267</v>
      </c>
      <c r="G58" t="s">
        <v>14</v>
      </c>
      <c r="H58" t="s">
        <v>268</v>
      </c>
      <c r="K58" t="s">
        <v>269</v>
      </c>
      <c r="M58" t="s">
        <v>270</v>
      </c>
    </row>
    <row r="59" spans="1:13" x14ac:dyDescent="0.25">
      <c r="A59" t="s">
        <v>49</v>
      </c>
      <c r="B59" s="1">
        <v>42571</v>
      </c>
      <c r="C59" t="s">
        <v>271</v>
      </c>
      <c r="D59">
        <v>2</v>
      </c>
      <c r="E59" t="s">
        <v>272</v>
      </c>
      <c r="F59" t="s">
        <v>43</v>
      </c>
      <c r="G59" t="s">
        <v>14</v>
      </c>
      <c r="H59" t="s">
        <v>53</v>
      </c>
      <c r="K59" t="s">
        <v>273</v>
      </c>
      <c r="M59" t="s">
        <v>274</v>
      </c>
    </row>
    <row r="67" spans="1:13" x14ac:dyDescent="0.25">
      <c r="A67" t="s">
        <v>55</v>
      </c>
      <c r="B67" t="s">
        <v>56</v>
      </c>
      <c r="C67" t="s">
        <v>66</v>
      </c>
      <c r="D67" t="s">
        <v>206</v>
      </c>
      <c r="E67" t="s">
        <v>207</v>
      </c>
      <c r="F67" t="s">
        <v>208</v>
      </c>
      <c r="G67" t="s">
        <v>57</v>
      </c>
      <c r="H67" t="s">
        <v>61</v>
      </c>
      <c r="I67" t="s">
        <v>64</v>
      </c>
      <c r="J67" t="s">
        <v>206</v>
      </c>
      <c r="K67" t="s">
        <v>102</v>
      </c>
      <c r="L67" t="s">
        <v>65</v>
      </c>
      <c r="M67" t="s">
        <v>62</v>
      </c>
    </row>
    <row r="68" spans="1:13" x14ac:dyDescent="0.25">
      <c r="A68" t="s">
        <v>67</v>
      </c>
      <c r="B68" t="s">
        <v>68</v>
      </c>
      <c r="C68" t="s">
        <v>103</v>
      </c>
      <c r="K68" s="1">
        <v>37104</v>
      </c>
      <c r="L68">
        <v>6</v>
      </c>
      <c r="M68" t="s">
        <v>275</v>
      </c>
    </row>
    <row r="69" spans="1:13" x14ac:dyDescent="0.25">
      <c r="K69" s="16">
        <v>0.47638888888888892</v>
      </c>
    </row>
    <row r="70" spans="1:13" x14ac:dyDescent="0.25">
      <c r="A70" t="s">
        <v>72</v>
      </c>
      <c r="B70" t="s">
        <v>209</v>
      </c>
      <c r="C70" t="s">
        <v>106</v>
      </c>
      <c r="D70" t="s">
        <v>210</v>
      </c>
      <c r="E70">
        <v>16</v>
      </c>
    </row>
    <row r="72" spans="1:13" x14ac:dyDescent="0.25">
      <c r="A72" t="s">
        <v>0</v>
      </c>
      <c r="B72" t="s">
        <v>1</v>
      </c>
      <c r="D72" t="s">
        <v>2</v>
      </c>
      <c r="E72" t="s">
        <v>3</v>
      </c>
      <c r="G72" t="s">
        <v>4</v>
      </c>
      <c r="H72" t="s">
        <v>5</v>
      </c>
      <c r="I72" t="s">
        <v>6</v>
      </c>
      <c r="K72" t="s">
        <v>7</v>
      </c>
      <c r="M72" t="s">
        <v>8</v>
      </c>
    </row>
    <row r="73" spans="1:13" x14ac:dyDescent="0.25">
      <c r="A73" t="s">
        <v>55</v>
      </c>
      <c r="B73" t="s">
        <v>56</v>
      </c>
      <c r="C73" t="s">
        <v>66</v>
      </c>
      <c r="D73" t="s">
        <v>206</v>
      </c>
      <c r="E73" t="s">
        <v>207</v>
      </c>
      <c r="F73" t="s">
        <v>208</v>
      </c>
      <c r="G73" t="s">
        <v>57</v>
      </c>
      <c r="H73" t="s">
        <v>61</v>
      </c>
      <c r="I73" t="s">
        <v>64</v>
      </c>
      <c r="J73" t="s">
        <v>206</v>
      </c>
      <c r="K73" t="s">
        <v>102</v>
      </c>
      <c r="L73" t="s">
        <v>65</v>
      </c>
      <c r="M73" t="s">
        <v>62</v>
      </c>
    </row>
    <row r="74" spans="1:13" x14ac:dyDescent="0.25">
      <c r="A74" t="s">
        <v>51</v>
      </c>
      <c r="B74" s="1">
        <v>42577</v>
      </c>
      <c r="C74" t="s">
        <v>276</v>
      </c>
      <c r="D74">
        <v>2</v>
      </c>
      <c r="E74" t="s">
        <v>277</v>
      </c>
      <c r="F74" t="s">
        <v>43</v>
      </c>
      <c r="G74" t="s">
        <v>14</v>
      </c>
      <c r="H74" t="s">
        <v>150</v>
      </c>
      <c r="K74" t="s">
        <v>230</v>
      </c>
      <c r="M74" t="s">
        <v>278</v>
      </c>
    </row>
    <row r="75" spans="1:13" x14ac:dyDescent="0.25">
      <c r="A75" t="s">
        <v>279</v>
      </c>
      <c r="B75" s="1">
        <v>42577</v>
      </c>
      <c r="C75" t="s">
        <v>280</v>
      </c>
      <c r="D75">
        <v>2</v>
      </c>
      <c r="E75" t="s">
        <v>281</v>
      </c>
      <c r="F75" t="s">
        <v>43</v>
      </c>
      <c r="G75" t="s">
        <v>14</v>
      </c>
      <c r="H75" t="s">
        <v>282</v>
      </c>
      <c r="K75" t="s">
        <v>283</v>
      </c>
      <c r="M75" t="s">
        <v>284</v>
      </c>
    </row>
    <row r="76" spans="1:13" x14ac:dyDescent="0.25">
      <c r="A76" t="s">
        <v>285</v>
      </c>
      <c r="B76" s="1">
        <v>42577</v>
      </c>
      <c r="C76" t="s">
        <v>286</v>
      </c>
      <c r="D76">
        <v>2</v>
      </c>
      <c r="E76" t="s">
        <v>287</v>
      </c>
      <c r="F76" t="s">
        <v>43</v>
      </c>
      <c r="G76" t="s">
        <v>14</v>
      </c>
      <c r="H76" t="s">
        <v>282</v>
      </c>
      <c r="K76" t="s">
        <v>288</v>
      </c>
      <c r="M76" t="s">
        <v>289</v>
      </c>
    </row>
    <row r="77" spans="1:13" x14ac:dyDescent="0.25">
      <c r="H77" t="s">
        <v>21</v>
      </c>
      <c r="I77" t="s">
        <v>290</v>
      </c>
      <c r="K77" t="s">
        <v>291</v>
      </c>
    </row>
    <row r="78" spans="1:13" x14ac:dyDescent="0.25">
      <c r="H78" t="s">
        <v>22</v>
      </c>
      <c r="M78" t="s">
        <v>289</v>
      </c>
    </row>
    <row r="79" spans="1:13" x14ac:dyDescent="0.25">
      <c r="A79" t="s">
        <v>78</v>
      </c>
      <c r="B79" t="s">
        <v>79</v>
      </c>
      <c r="C79" t="s">
        <v>89</v>
      </c>
      <c r="D79" t="s">
        <v>211</v>
      </c>
      <c r="E79" t="s">
        <v>212</v>
      </c>
      <c r="F79" t="s">
        <v>213</v>
      </c>
      <c r="G79" t="s">
        <v>80</v>
      </c>
      <c r="H79" t="s">
        <v>84</v>
      </c>
      <c r="I79" t="s">
        <v>87</v>
      </c>
      <c r="J79" t="s">
        <v>211</v>
      </c>
      <c r="K79" t="s">
        <v>108</v>
      </c>
      <c r="L79" t="s">
        <v>88</v>
      </c>
      <c r="M79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7" workbookViewId="0">
      <selection activeCell="I19" sqref="I19"/>
    </sheetView>
  </sheetViews>
  <sheetFormatPr baseColWidth="10" defaultRowHeight="15" x14ac:dyDescent="0.25"/>
  <cols>
    <col min="2" max="2" width="10.7109375" bestFit="1" customWidth="1"/>
    <col min="9" max="9" width="35.85546875" bestFit="1" customWidth="1"/>
    <col min="10" max="10" width="11.42578125" style="14"/>
    <col min="11" max="11" width="11.42578125" style="15"/>
    <col min="12" max="12" width="11.42578125" style="14"/>
    <col min="13" max="13" width="12" style="14" bestFit="1" customWidth="1"/>
  </cols>
  <sheetData>
    <row r="2" spans="1:14" x14ac:dyDescent="0.25">
      <c r="A2" t="s">
        <v>25</v>
      </c>
    </row>
    <row r="4" spans="1:14" x14ac:dyDescent="0.25">
      <c r="A4" t="s">
        <v>54</v>
      </c>
      <c r="D4" s="2"/>
    </row>
    <row r="6" spans="1:14" x14ac:dyDescent="0.25">
      <c r="A6" t="s">
        <v>0</v>
      </c>
      <c r="B6" t="s">
        <v>1</v>
      </c>
      <c r="D6" t="s">
        <v>2</v>
      </c>
      <c r="E6" t="s">
        <v>26</v>
      </c>
      <c r="F6" t="s">
        <v>27</v>
      </c>
      <c r="H6" t="s">
        <v>4</v>
      </c>
      <c r="I6" t="s">
        <v>5</v>
      </c>
      <c r="J6" s="14" t="s">
        <v>6</v>
      </c>
      <c r="L6" s="14" t="s">
        <v>7</v>
      </c>
      <c r="M6" s="14" t="s">
        <v>8</v>
      </c>
    </row>
    <row r="9" spans="1:14" x14ac:dyDescent="0.25">
      <c r="A9" t="s">
        <v>28</v>
      </c>
      <c r="B9" t="s">
        <v>29</v>
      </c>
      <c r="D9" t="s">
        <v>30</v>
      </c>
      <c r="E9" t="s">
        <v>31</v>
      </c>
    </row>
    <row r="10" spans="1:14" x14ac:dyDescent="0.25">
      <c r="M10" s="14">
        <f>+ENE!M17</f>
        <v>18742.91</v>
      </c>
    </row>
    <row r="11" spans="1:14" x14ac:dyDescent="0.25">
      <c r="I11" t="s">
        <v>9</v>
      </c>
      <c r="M11" s="14">
        <v>19242.91</v>
      </c>
      <c r="N11" s="17">
        <f>+M10-M11</f>
        <v>-500</v>
      </c>
    </row>
    <row r="12" spans="1:14" x14ac:dyDescent="0.25">
      <c r="A12" t="s">
        <v>16</v>
      </c>
      <c r="B12" s="1">
        <v>42429</v>
      </c>
      <c r="C12" t="s">
        <v>32</v>
      </c>
      <c r="D12" t="s">
        <v>33</v>
      </c>
      <c r="E12" t="s">
        <v>34</v>
      </c>
      <c r="F12">
        <v>3045</v>
      </c>
      <c r="G12" t="s">
        <v>19</v>
      </c>
      <c r="H12" t="s">
        <v>14</v>
      </c>
      <c r="I12" t="s">
        <v>35</v>
      </c>
      <c r="K12" s="15">
        <v>2</v>
      </c>
      <c r="L12" s="14">
        <v>34.799999999999997</v>
      </c>
      <c r="M12" s="14">
        <f>+M10+J12-L12</f>
        <v>18708.11</v>
      </c>
    </row>
    <row r="13" spans="1:14" x14ac:dyDescent="0.25">
      <c r="A13" t="s">
        <v>36</v>
      </c>
      <c r="B13" s="1">
        <v>42429</v>
      </c>
      <c r="C13" t="s">
        <v>37</v>
      </c>
      <c r="D13" t="s">
        <v>38</v>
      </c>
      <c r="E13" t="s">
        <v>34</v>
      </c>
      <c r="F13">
        <v>3046</v>
      </c>
      <c r="G13" t="s">
        <v>19</v>
      </c>
      <c r="H13" t="s">
        <v>14</v>
      </c>
      <c r="I13" t="s">
        <v>39</v>
      </c>
      <c r="K13" s="15">
        <v>1</v>
      </c>
      <c r="L13" s="14">
        <v>0.17</v>
      </c>
      <c r="M13" s="14">
        <f>+M12+J13-L13</f>
        <v>18707.940000000002</v>
      </c>
    </row>
    <row r="14" spans="1:14" x14ac:dyDescent="0.25">
      <c r="A14" t="s">
        <v>36</v>
      </c>
      <c r="B14" s="1">
        <v>42429</v>
      </c>
      <c r="C14" t="s">
        <v>37</v>
      </c>
      <c r="D14" t="s">
        <v>38</v>
      </c>
      <c r="E14" t="s">
        <v>34</v>
      </c>
      <c r="F14">
        <v>3046</v>
      </c>
      <c r="G14" t="s">
        <v>19</v>
      </c>
      <c r="H14" t="s">
        <v>14</v>
      </c>
      <c r="I14" t="s">
        <v>39</v>
      </c>
      <c r="J14" s="14">
        <v>0.17</v>
      </c>
      <c r="K14" s="15">
        <v>1</v>
      </c>
      <c r="M14" s="14">
        <f t="shared" ref="M14:M19" si="0">+M13+J14-L14</f>
        <v>18708.11</v>
      </c>
    </row>
    <row r="15" spans="1:14" x14ac:dyDescent="0.25">
      <c r="A15" t="s">
        <v>40</v>
      </c>
      <c r="B15" s="1">
        <v>42429</v>
      </c>
      <c r="C15" t="s">
        <v>41</v>
      </c>
      <c r="D15">
        <v>2</v>
      </c>
      <c r="E15" t="s">
        <v>42</v>
      </c>
      <c r="F15">
        <v>876180</v>
      </c>
      <c r="G15" t="s">
        <v>43</v>
      </c>
      <c r="H15" t="s">
        <v>14</v>
      </c>
      <c r="I15" t="s">
        <v>44</v>
      </c>
      <c r="K15" s="15">
        <v>3</v>
      </c>
      <c r="L15" s="14">
        <v>959</v>
      </c>
      <c r="M15" s="14">
        <f t="shared" si="0"/>
        <v>17749.11</v>
      </c>
    </row>
    <row r="16" spans="1:14" x14ac:dyDescent="0.25">
      <c r="A16" t="s">
        <v>45</v>
      </c>
      <c r="B16" s="1">
        <v>42429</v>
      </c>
      <c r="C16" t="s">
        <v>46</v>
      </c>
      <c r="D16">
        <v>2</v>
      </c>
      <c r="E16" t="s">
        <v>42</v>
      </c>
      <c r="F16">
        <v>876181</v>
      </c>
      <c r="G16" t="s">
        <v>43</v>
      </c>
      <c r="H16" t="s">
        <v>14</v>
      </c>
      <c r="I16" t="s">
        <v>44</v>
      </c>
      <c r="K16" s="15">
        <v>4</v>
      </c>
      <c r="L16" s="14">
        <v>959</v>
      </c>
      <c r="M16" s="14">
        <f t="shared" si="0"/>
        <v>16790.11</v>
      </c>
    </row>
    <row r="17" spans="1:13" x14ac:dyDescent="0.25">
      <c r="A17" t="s">
        <v>47</v>
      </c>
      <c r="B17" s="1">
        <v>42429</v>
      </c>
      <c r="C17" t="s">
        <v>48</v>
      </c>
      <c r="D17">
        <v>2</v>
      </c>
      <c r="E17" t="s">
        <v>42</v>
      </c>
      <c r="F17">
        <v>876182</v>
      </c>
      <c r="G17" t="s">
        <v>43</v>
      </c>
      <c r="H17" t="s">
        <v>14</v>
      </c>
      <c r="I17" t="s">
        <v>44</v>
      </c>
      <c r="K17" s="15">
        <v>5</v>
      </c>
      <c r="L17" s="14">
        <v>959</v>
      </c>
      <c r="M17" s="14">
        <f t="shared" si="0"/>
        <v>15831.11</v>
      </c>
    </row>
    <row r="18" spans="1:13" x14ac:dyDescent="0.25">
      <c r="A18" t="s">
        <v>49</v>
      </c>
      <c r="B18" s="1">
        <v>42429</v>
      </c>
      <c r="C18" t="s">
        <v>50</v>
      </c>
      <c r="D18">
        <v>2</v>
      </c>
      <c r="E18" t="s">
        <v>42</v>
      </c>
      <c r="F18">
        <v>876183</v>
      </c>
      <c r="G18" t="s">
        <v>43</v>
      </c>
      <c r="H18" t="s">
        <v>14</v>
      </c>
      <c r="I18" t="s">
        <v>44</v>
      </c>
      <c r="K18" s="15">
        <v>6</v>
      </c>
      <c r="L18" s="14">
        <v>959</v>
      </c>
      <c r="M18" s="14">
        <f t="shared" si="0"/>
        <v>14872.11</v>
      </c>
    </row>
    <row r="19" spans="1:13" x14ac:dyDescent="0.25">
      <c r="A19" t="s">
        <v>51</v>
      </c>
      <c r="B19" s="1">
        <v>42429</v>
      </c>
      <c r="C19" t="s">
        <v>52</v>
      </c>
      <c r="D19">
        <v>2</v>
      </c>
      <c r="E19" t="s">
        <v>42</v>
      </c>
      <c r="F19">
        <v>876179</v>
      </c>
      <c r="G19" t="s">
        <v>43</v>
      </c>
      <c r="H19" t="s">
        <v>14</v>
      </c>
      <c r="I19" t="s">
        <v>53</v>
      </c>
      <c r="L19" s="14">
        <v>1112</v>
      </c>
      <c r="M19" s="14">
        <f t="shared" si="0"/>
        <v>13760.11</v>
      </c>
    </row>
    <row r="20" spans="1:13" x14ac:dyDescent="0.25">
      <c r="I20" t="s">
        <v>21</v>
      </c>
      <c r="J20" s="14">
        <f>SUM(J12:J19)</f>
        <v>0.17</v>
      </c>
      <c r="L20" s="14">
        <f>SUM(L12:L19)</f>
        <v>4982.97</v>
      </c>
      <c r="M20" s="12">
        <f>+M19</f>
        <v>13760.11</v>
      </c>
    </row>
    <row r="27" spans="1:13" x14ac:dyDescent="0.25">
      <c r="B2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M17" sqref="M17"/>
    </sheetView>
  </sheetViews>
  <sheetFormatPr baseColWidth="10" defaultRowHeight="15" x14ac:dyDescent="0.25"/>
  <cols>
    <col min="4" max="4" width="6" bestFit="1" customWidth="1"/>
    <col min="8" max="8" width="39.7109375" bestFit="1" customWidth="1"/>
    <col min="13" max="13" width="12" bestFit="1" customWidth="1"/>
  </cols>
  <sheetData>
    <row r="1" spans="1:14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57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</row>
    <row r="2" spans="1:14" x14ac:dyDescent="0.25">
      <c r="A2" t="s">
        <v>67</v>
      </c>
      <c r="B2" t="s">
        <v>68</v>
      </c>
      <c r="C2" t="s">
        <v>69</v>
      </c>
      <c r="D2" t="s">
        <v>70</v>
      </c>
      <c r="K2" s="1">
        <v>42467</v>
      </c>
      <c r="M2" t="s">
        <v>71</v>
      </c>
    </row>
    <row r="3" spans="1:14" x14ac:dyDescent="0.25">
      <c r="K3" s="16">
        <v>0.77083333333333337</v>
      </c>
    </row>
    <row r="4" spans="1:14" x14ac:dyDescent="0.25">
      <c r="A4" t="s">
        <v>72</v>
      </c>
      <c r="B4" t="s">
        <v>73</v>
      </c>
      <c r="C4" t="s">
        <v>74</v>
      </c>
      <c r="D4" t="s">
        <v>75</v>
      </c>
      <c r="E4">
        <v>6</v>
      </c>
    </row>
    <row r="6" spans="1:14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4" x14ac:dyDescent="0.25">
      <c r="A7" t="s">
        <v>55</v>
      </c>
      <c r="B7" t="s">
        <v>56</v>
      </c>
      <c r="C7" t="s">
        <v>57</v>
      </c>
      <c r="D7" t="s">
        <v>58</v>
      </c>
      <c r="E7" t="s">
        <v>59</v>
      </c>
      <c r="F7" t="s">
        <v>60</v>
      </c>
      <c r="G7" t="s">
        <v>57</v>
      </c>
      <c r="H7" t="s">
        <v>61</v>
      </c>
      <c r="I7" t="s">
        <v>62</v>
      </c>
      <c r="J7" t="s">
        <v>63</v>
      </c>
      <c r="K7" t="s">
        <v>64</v>
      </c>
      <c r="L7" t="s">
        <v>65</v>
      </c>
      <c r="M7" t="s">
        <v>66</v>
      </c>
    </row>
    <row r="9" spans="1:14" x14ac:dyDescent="0.25">
      <c r="A9" t="s">
        <v>76</v>
      </c>
      <c r="B9" t="s">
        <v>77</v>
      </c>
      <c r="D9" t="s">
        <v>30</v>
      </c>
      <c r="E9" t="s">
        <v>31</v>
      </c>
    </row>
    <row r="10" spans="1:14" x14ac:dyDescent="0.25">
      <c r="A10" t="s">
        <v>78</v>
      </c>
      <c r="B10" t="s">
        <v>79</v>
      </c>
      <c r="C10" t="s">
        <v>80</v>
      </c>
      <c r="D10" t="s">
        <v>81</v>
      </c>
      <c r="E10" t="s">
        <v>82</v>
      </c>
      <c r="F10" t="s">
        <v>83</v>
      </c>
      <c r="G10" t="s">
        <v>80</v>
      </c>
      <c r="H10" t="s">
        <v>84</v>
      </c>
      <c r="I10" t="s">
        <v>85</v>
      </c>
      <c r="J10" t="s">
        <v>86</v>
      </c>
      <c r="K10" t="s">
        <v>87</v>
      </c>
      <c r="L10" t="s">
        <v>88</v>
      </c>
      <c r="M10" s="17">
        <f>+FEB!M20</f>
        <v>13760.11</v>
      </c>
    </row>
    <row r="11" spans="1:14" x14ac:dyDescent="0.25">
      <c r="H11" t="s">
        <v>9</v>
      </c>
      <c r="M11" s="17">
        <v>14260.11</v>
      </c>
      <c r="N11" s="17">
        <f>+M10-M11</f>
        <v>-500</v>
      </c>
    </row>
    <row r="12" spans="1:14" x14ac:dyDescent="0.25">
      <c r="A12" t="s">
        <v>10</v>
      </c>
      <c r="B12" s="1">
        <v>42431</v>
      </c>
      <c r="C12" t="s">
        <v>90</v>
      </c>
      <c r="D12">
        <v>2</v>
      </c>
      <c r="E12" t="s">
        <v>91</v>
      </c>
      <c r="F12" t="s">
        <v>13</v>
      </c>
      <c r="G12" t="s">
        <v>14</v>
      </c>
      <c r="H12" t="s">
        <v>92</v>
      </c>
      <c r="I12">
        <v>2000</v>
      </c>
      <c r="M12" s="17">
        <f>+M10+I12-K12</f>
        <v>15760.11</v>
      </c>
    </row>
    <row r="13" spans="1:14" x14ac:dyDescent="0.25">
      <c r="A13" t="s">
        <v>93</v>
      </c>
      <c r="B13" s="1">
        <v>42460</v>
      </c>
      <c r="C13" t="s">
        <v>94</v>
      </c>
      <c r="D13">
        <v>2</v>
      </c>
      <c r="E13" t="s">
        <v>95</v>
      </c>
      <c r="F13" t="s">
        <v>19</v>
      </c>
      <c r="G13" t="s">
        <v>14</v>
      </c>
      <c r="H13" t="s">
        <v>96</v>
      </c>
      <c r="K13">
        <v>69.599999999999994</v>
      </c>
      <c r="M13" s="17">
        <f>+M12+I13-K13</f>
        <v>15690.51</v>
      </c>
    </row>
    <row r="14" spans="1:14" x14ac:dyDescent="0.25">
      <c r="A14" t="s">
        <v>16</v>
      </c>
      <c r="B14" s="1">
        <v>42460</v>
      </c>
      <c r="C14" t="s">
        <v>97</v>
      </c>
      <c r="D14" t="s">
        <v>98</v>
      </c>
      <c r="E14" t="s">
        <v>99</v>
      </c>
      <c r="F14" t="s">
        <v>19</v>
      </c>
      <c r="G14" t="s">
        <v>14</v>
      </c>
      <c r="H14" t="s">
        <v>100</v>
      </c>
      <c r="K14">
        <v>0.14000000000000001</v>
      </c>
      <c r="M14" s="17">
        <f t="shared" ref="M14:M15" si="0">+M13+I14-K14</f>
        <v>15690.37</v>
      </c>
    </row>
    <row r="15" spans="1:14" x14ac:dyDescent="0.25">
      <c r="A15" t="s">
        <v>16</v>
      </c>
      <c r="B15" s="1">
        <v>42460</v>
      </c>
      <c r="C15" t="s">
        <v>97</v>
      </c>
      <c r="D15" t="s">
        <v>98</v>
      </c>
      <c r="E15" t="s">
        <v>99</v>
      </c>
      <c r="F15" t="s">
        <v>19</v>
      </c>
      <c r="G15" t="s">
        <v>14</v>
      </c>
      <c r="H15" t="s">
        <v>100</v>
      </c>
      <c r="I15">
        <v>0.14000000000000001</v>
      </c>
      <c r="M15" s="17">
        <f t="shared" si="0"/>
        <v>15690.51</v>
      </c>
    </row>
    <row r="16" spans="1:14" x14ac:dyDescent="0.25">
      <c r="H16" t="s">
        <v>21</v>
      </c>
    </row>
    <row r="17" spans="8:13" x14ac:dyDescent="0.25">
      <c r="H17" t="s">
        <v>22</v>
      </c>
      <c r="M17" s="18">
        <f>+M15</f>
        <v>15690.51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20" sqref="M20"/>
    </sheetView>
  </sheetViews>
  <sheetFormatPr baseColWidth="10" defaultRowHeight="15" x14ac:dyDescent="0.25"/>
  <cols>
    <col min="8" max="8" width="40.7109375" bestFit="1" customWidth="1"/>
    <col min="9" max="9" width="13.42578125" style="14" bestFit="1" customWidth="1"/>
    <col min="11" max="11" width="12" style="14" bestFit="1" customWidth="1"/>
    <col min="13" max="13" width="11.85546875" style="14" bestFit="1" customWidth="1"/>
  </cols>
  <sheetData>
    <row r="1" spans="1:13" x14ac:dyDescent="0.25">
      <c r="A1" t="s">
        <v>57</v>
      </c>
      <c r="B1" t="s">
        <v>57</v>
      </c>
      <c r="C1" t="s">
        <v>66</v>
      </c>
      <c r="D1" t="s">
        <v>63</v>
      </c>
      <c r="E1" t="s">
        <v>59</v>
      </c>
      <c r="F1" t="s">
        <v>60</v>
      </c>
      <c r="G1" t="s">
        <v>57</v>
      </c>
      <c r="H1" t="s">
        <v>101</v>
      </c>
      <c r="I1" s="14" t="s">
        <v>66</v>
      </c>
      <c r="J1" t="s">
        <v>63</v>
      </c>
      <c r="K1" s="14" t="s">
        <v>102</v>
      </c>
      <c r="L1" t="s">
        <v>63</v>
      </c>
      <c r="M1" s="14" t="s">
        <v>56</v>
      </c>
    </row>
    <row r="2" spans="1:13" x14ac:dyDescent="0.25">
      <c r="A2" t="s">
        <v>67</v>
      </c>
      <c r="B2" t="s">
        <v>68</v>
      </c>
      <c r="C2" t="s">
        <v>103</v>
      </c>
      <c r="K2" s="14">
        <v>37052</v>
      </c>
      <c r="L2" s="19">
        <v>0.75</v>
      </c>
      <c r="M2" s="14" t="s">
        <v>104</v>
      </c>
    </row>
    <row r="3" spans="1:13" x14ac:dyDescent="0.25">
      <c r="K3" s="14">
        <v>0.46458333333333335</v>
      </c>
    </row>
    <row r="4" spans="1:13" x14ac:dyDescent="0.25">
      <c r="A4" t="s">
        <v>72</v>
      </c>
      <c r="B4" t="s">
        <v>105</v>
      </c>
      <c r="C4" t="s">
        <v>106</v>
      </c>
      <c r="D4" s="2">
        <v>42374</v>
      </c>
      <c r="E4">
        <v>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s="14" t="s">
        <v>6</v>
      </c>
      <c r="K6" s="14" t="s">
        <v>7</v>
      </c>
      <c r="M6" s="14" t="s">
        <v>8</v>
      </c>
    </row>
    <row r="7" spans="1:13" x14ac:dyDescent="0.25">
      <c r="A7" t="s">
        <v>57</v>
      </c>
      <c r="B7" t="s">
        <v>57</v>
      </c>
      <c r="C7" t="s">
        <v>66</v>
      </c>
      <c r="D7" t="s">
        <v>63</v>
      </c>
      <c r="E7" t="s">
        <v>59</v>
      </c>
      <c r="F7" t="s">
        <v>60</v>
      </c>
      <c r="G7" t="s">
        <v>57</v>
      </c>
      <c r="H7" t="s">
        <v>101</v>
      </c>
      <c r="I7" s="14" t="s">
        <v>66</v>
      </c>
      <c r="J7" t="s">
        <v>63</v>
      </c>
      <c r="K7" s="14" t="s">
        <v>102</v>
      </c>
      <c r="L7" t="s">
        <v>63</v>
      </c>
      <c r="M7" s="14" t="s">
        <v>56</v>
      </c>
    </row>
    <row r="9" spans="1:13" x14ac:dyDescent="0.25">
      <c r="A9" t="s">
        <v>28</v>
      </c>
      <c r="B9" t="s">
        <v>29</v>
      </c>
      <c r="D9" t="s">
        <v>30</v>
      </c>
      <c r="E9" t="s">
        <v>31</v>
      </c>
    </row>
    <row r="10" spans="1:13" ht="15.75" thickBot="1" x14ac:dyDescent="0.3">
      <c r="A10" t="s">
        <v>80</v>
      </c>
      <c r="B10" t="s">
        <v>80</v>
      </c>
      <c r="C10" t="s">
        <v>89</v>
      </c>
      <c r="D10" t="s">
        <v>86</v>
      </c>
      <c r="E10" t="s">
        <v>82</v>
      </c>
      <c r="F10" t="s">
        <v>83</v>
      </c>
      <c r="G10" t="s">
        <v>80</v>
      </c>
      <c r="H10" t="s">
        <v>107</v>
      </c>
      <c r="I10" s="14" t="s">
        <v>89</v>
      </c>
      <c r="J10" t="s">
        <v>86</v>
      </c>
      <c r="K10" s="14" t="s">
        <v>108</v>
      </c>
      <c r="L10" t="s">
        <v>86</v>
      </c>
      <c r="M10" s="20">
        <f>+MZO!M17</f>
        <v>15690.51</v>
      </c>
    </row>
    <row r="11" spans="1:13" ht="15.75" thickTop="1" x14ac:dyDescent="0.25">
      <c r="H11" t="s">
        <v>9</v>
      </c>
      <c r="M11" s="14">
        <v>16190.51</v>
      </c>
    </row>
    <row r="12" spans="1:13" x14ac:dyDescent="0.25">
      <c r="A12" t="s">
        <v>40</v>
      </c>
      <c r="B12">
        <v>42465</v>
      </c>
      <c r="C12" t="s">
        <v>185</v>
      </c>
      <c r="D12">
        <v>2</v>
      </c>
      <c r="E12" t="s">
        <v>186</v>
      </c>
      <c r="F12" t="s">
        <v>43</v>
      </c>
      <c r="G12" t="s">
        <v>14</v>
      </c>
      <c r="H12" t="s">
        <v>53</v>
      </c>
      <c r="K12" s="14">
        <v>787</v>
      </c>
      <c r="M12" s="14">
        <f>+M10+I12-K12</f>
        <v>14903.51</v>
      </c>
    </row>
    <row r="13" spans="1:13" x14ac:dyDescent="0.25">
      <c r="A13" t="s">
        <v>45</v>
      </c>
      <c r="B13">
        <v>42465</v>
      </c>
      <c r="C13" t="s">
        <v>188</v>
      </c>
      <c r="D13">
        <v>2</v>
      </c>
      <c r="E13" t="s">
        <v>189</v>
      </c>
      <c r="F13" t="s">
        <v>43</v>
      </c>
      <c r="G13" t="s">
        <v>14</v>
      </c>
      <c r="H13" t="s">
        <v>159</v>
      </c>
      <c r="K13" s="14">
        <v>8800</v>
      </c>
      <c r="M13" s="14">
        <f>+M12+I13-K13</f>
        <v>6103.51</v>
      </c>
    </row>
    <row r="14" spans="1:13" x14ac:dyDescent="0.25">
      <c r="A14" t="s">
        <v>47</v>
      </c>
      <c r="B14">
        <v>42465</v>
      </c>
      <c r="C14" t="s">
        <v>191</v>
      </c>
      <c r="D14">
        <v>2</v>
      </c>
      <c r="E14" t="s">
        <v>192</v>
      </c>
      <c r="F14" t="s">
        <v>43</v>
      </c>
      <c r="G14" t="s">
        <v>14</v>
      </c>
      <c r="H14" t="s">
        <v>115</v>
      </c>
      <c r="K14" s="14">
        <v>8189.6</v>
      </c>
      <c r="M14" s="14">
        <f t="shared" ref="M14:M18" si="0">+M13+I14-K14</f>
        <v>-2086.09</v>
      </c>
    </row>
    <row r="15" spans="1:13" x14ac:dyDescent="0.25">
      <c r="A15" t="s">
        <v>10</v>
      </c>
      <c r="B15">
        <v>42469</v>
      </c>
      <c r="C15" t="s">
        <v>90</v>
      </c>
      <c r="D15">
        <v>2</v>
      </c>
      <c r="E15" t="s">
        <v>194</v>
      </c>
      <c r="F15" t="s">
        <v>13</v>
      </c>
      <c r="G15" t="s">
        <v>14</v>
      </c>
      <c r="H15" t="s">
        <v>195</v>
      </c>
      <c r="I15" s="14">
        <v>18000</v>
      </c>
      <c r="M15" s="14">
        <f t="shared" si="0"/>
        <v>15913.91</v>
      </c>
    </row>
    <row r="16" spans="1:13" x14ac:dyDescent="0.25">
      <c r="A16" t="s">
        <v>119</v>
      </c>
      <c r="B16">
        <v>42490</v>
      </c>
      <c r="C16" t="s">
        <v>133</v>
      </c>
      <c r="D16">
        <v>2</v>
      </c>
      <c r="E16" t="s">
        <v>197</v>
      </c>
      <c r="F16" t="s">
        <v>19</v>
      </c>
      <c r="G16" t="s">
        <v>14</v>
      </c>
      <c r="H16" t="s">
        <v>198</v>
      </c>
      <c r="K16" s="14">
        <v>17.399999999999999</v>
      </c>
      <c r="M16" s="14">
        <f t="shared" si="0"/>
        <v>15896.51</v>
      </c>
    </row>
    <row r="17" spans="1:13" x14ac:dyDescent="0.25">
      <c r="A17" t="s">
        <v>128</v>
      </c>
      <c r="B17">
        <v>42490</v>
      </c>
      <c r="C17" t="s">
        <v>129</v>
      </c>
      <c r="D17">
        <v>2</v>
      </c>
      <c r="E17" t="s">
        <v>199</v>
      </c>
      <c r="F17" t="s">
        <v>19</v>
      </c>
      <c r="G17" t="s">
        <v>14</v>
      </c>
      <c r="H17" t="s">
        <v>39</v>
      </c>
      <c r="K17" s="14">
        <v>0.13</v>
      </c>
      <c r="M17" s="14">
        <f t="shared" si="0"/>
        <v>15896.380000000001</v>
      </c>
    </row>
    <row r="18" spans="1:13" x14ac:dyDescent="0.25">
      <c r="A18" t="s">
        <v>128</v>
      </c>
      <c r="B18">
        <v>42490</v>
      </c>
      <c r="C18" t="s">
        <v>129</v>
      </c>
      <c r="D18">
        <v>2</v>
      </c>
      <c r="E18" t="s">
        <v>199</v>
      </c>
      <c r="F18" t="s">
        <v>19</v>
      </c>
      <c r="G18" t="s">
        <v>14</v>
      </c>
      <c r="H18" t="s">
        <v>39</v>
      </c>
      <c r="I18" s="14">
        <v>0.13</v>
      </c>
      <c r="M18" s="14">
        <f t="shared" si="0"/>
        <v>15896.51</v>
      </c>
    </row>
    <row r="20" spans="1:13" x14ac:dyDescent="0.25">
      <c r="M20" s="12">
        <f>+M18</f>
        <v>15896.51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19" sqref="M19"/>
    </sheetView>
  </sheetViews>
  <sheetFormatPr baseColWidth="10" defaultRowHeight="15" x14ac:dyDescent="0.25"/>
  <cols>
    <col min="8" max="8" width="40.7109375" bestFit="1" customWidth="1"/>
    <col min="13" max="13" width="12" bestFit="1" customWidth="1"/>
  </cols>
  <sheetData>
    <row r="1" spans="1:13" x14ac:dyDescent="0.25">
      <c r="A1" t="s">
        <v>57</v>
      </c>
      <c r="B1" t="s">
        <v>57</v>
      </c>
      <c r="C1" t="s">
        <v>66</v>
      </c>
      <c r="D1" t="s">
        <v>63</v>
      </c>
      <c r="E1" t="s">
        <v>59</v>
      </c>
      <c r="F1" t="s">
        <v>60</v>
      </c>
      <c r="G1" t="s">
        <v>57</v>
      </c>
      <c r="H1" t="s">
        <v>101</v>
      </c>
      <c r="I1" t="s">
        <v>66</v>
      </c>
      <c r="J1" t="s">
        <v>63</v>
      </c>
      <c r="K1" t="s">
        <v>102</v>
      </c>
      <c r="L1" t="s">
        <v>63</v>
      </c>
      <c r="M1" t="s">
        <v>56</v>
      </c>
    </row>
    <row r="2" spans="1:13" x14ac:dyDescent="0.25">
      <c r="A2" t="s">
        <v>67</v>
      </c>
      <c r="B2" t="s">
        <v>68</v>
      </c>
      <c r="C2" t="s">
        <v>103</v>
      </c>
      <c r="K2" s="1">
        <v>37052</v>
      </c>
      <c r="L2" s="19">
        <v>0.75</v>
      </c>
      <c r="M2" t="s">
        <v>104</v>
      </c>
    </row>
    <row r="3" spans="1:13" x14ac:dyDescent="0.25">
      <c r="K3" s="16">
        <v>0.46458333333333335</v>
      </c>
    </row>
    <row r="4" spans="1:13" x14ac:dyDescent="0.25">
      <c r="A4" t="s">
        <v>72</v>
      </c>
      <c r="B4" t="s">
        <v>105</v>
      </c>
      <c r="C4" t="s">
        <v>106</v>
      </c>
      <c r="D4" s="2">
        <v>42374</v>
      </c>
      <c r="E4">
        <v>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3" x14ac:dyDescent="0.25">
      <c r="A7" t="s">
        <v>57</v>
      </c>
      <c r="B7" t="s">
        <v>57</v>
      </c>
      <c r="C7" t="s">
        <v>66</v>
      </c>
      <c r="D7" t="s">
        <v>63</v>
      </c>
      <c r="E7" t="s">
        <v>59</v>
      </c>
      <c r="F7" t="s">
        <v>60</v>
      </c>
      <c r="G7" t="s">
        <v>57</v>
      </c>
      <c r="H7" t="s">
        <v>101</v>
      </c>
      <c r="I7" t="s">
        <v>66</v>
      </c>
      <c r="J7" t="s">
        <v>63</v>
      </c>
      <c r="K7" t="s">
        <v>102</v>
      </c>
      <c r="L7" t="s">
        <v>63</v>
      </c>
      <c r="M7" t="s">
        <v>56</v>
      </c>
    </row>
    <row r="9" spans="1:13" x14ac:dyDescent="0.25">
      <c r="A9" t="s">
        <v>28</v>
      </c>
      <c r="B9" t="s">
        <v>29</v>
      </c>
      <c r="D9" t="s">
        <v>30</v>
      </c>
      <c r="E9" t="s">
        <v>31</v>
      </c>
    </row>
    <row r="10" spans="1:13" ht="15.75" thickBot="1" x14ac:dyDescent="0.3">
      <c r="A10" t="s">
        <v>80</v>
      </c>
      <c r="B10" t="s">
        <v>80</v>
      </c>
      <c r="C10" t="s">
        <v>89</v>
      </c>
      <c r="D10" t="s">
        <v>86</v>
      </c>
      <c r="E10" t="s">
        <v>82</v>
      </c>
      <c r="F10" t="s">
        <v>83</v>
      </c>
      <c r="G10" t="s">
        <v>80</v>
      </c>
      <c r="H10" t="s">
        <v>107</v>
      </c>
      <c r="I10" t="s">
        <v>89</v>
      </c>
      <c r="J10" t="s">
        <v>86</v>
      </c>
      <c r="K10" t="s">
        <v>108</v>
      </c>
      <c r="L10" t="s">
        <v>86</v>
      </c>
      <c r="M10" s="20">
        <f>+ABR!M20</f>
        <v>15896.51</v>
      </c>
    </row>
    <row r="11" spans="1:13" ht="15.75" thickTop="1" x14ac:dyDescent="0.25">
      <c r="H11" t="s">
        <v>9</v>
      </c>
      <c r="M11" t="s">
        <v>109</v>
      </c>
    </row>
    <row r="12" spans="1:13" x14ac:dyDescent="0.25">
      <c r="A12" t="s">
        <v>40</v>
      </c>
      <c r="B12" s="1">
        <v>42509</v>
      </c>
      <c r="C12" t="s">
        <v>110</v>
      </c>
      <c r="D12">
        <v>2</v>
      </c>
      <c r="E12" t="s">
        <v>111</v>
      </c>
      <c r="F12" t="s">
        <v>43</v>
      </c>
      <c r="G12" t="s">
        <v>14</v>
      </c>
      <c r="H12" t="s">
        <v>112</v>
      </c>
      <c r="K12" s="14">
        <v>1200</v>
      </c>
      <c r="M12" s="17">
        <f>+M10+I12-K12</f>
        <v>14696.51</v>
      </c>
    </row>
    <row r="13" spans="1:13" x14ac:dyDescent="0.25">
      <c r="A13" t="s">
        <v>45</v>
      </c>
      <c r="B13" s="1">
        <v>42509</v>
      </c>
      <c r="C13" t="s">
        <v>113</v>
      </c>
      <c r="D13">
        <v>2</v>
      </c>
      <c r="E13" t="s">
        <v>114</v>
      </c>
      <c r="F13" t="s">
        <v>43</v>
      </c>
      <c r="G13" t="s">
        <v>14</v>
      </c>
      <c r="H13" t="s">
        <v>115</v>
      </c>
      <c r="K13" s="14">
        <v>2047.4</v>
      </c>
      <c r="M13" s="17">
        <f>+M12+I13-K13</f>
        <v>12649.11</v>
      </c>
    </row>
    <row r="14" spans="1:13" x14ac:dyDescent="0.25">
      <c r="A14" t="s">
        <v>36</v>
      </c>
      <c r="B14" s="1">
        <v>42520</v>
      </c>
      <c r="C14" t="s">
        <v>116</v>
      </c>
      <c r="D14">
        <v>2</v>
      </c>
      <c r="E14" t="s">
        <v>117</v>
      </c>
      <c r="F14" t="s">
        <v>19</v>
      </c>
      <c r="G14" t="s">
        <v>14</v>
      </c>
      <c r="H14" t="s">
        <v>118</v>
      </c>
      <c r="K14" s="14">
        <v>52.2</v>
      </c>
      <c r="M14" s="17">
        <f>+M13+I14-K14</f>
        <v>12596.91</v>
      </c>
    </row>
    <row r="15" spans="1:13" x14ac:dyDescent="0.25">
      <c r="A15" t="s">
        <v>119</v>
      </c>
      <c r="B15" s="1">
        <v>42520</v>
      </c>
      <c r="C15" t="s">
        <v>17</v>
      </c>
      <c r="D15">
        <v>2</v>
      </c>
      <c r="E15" t="s">
        <v>120</v>
      </c>
      <c r="F15" t="s">
        <v>19</v>
      </c>
      <c r="G15" t="s">
        <v>14</v>
      </c>
      <c r="H15" t="s">
        <v>121</v>
      </c>
      <c r="I15" s="14"/>
      <c r="K15" s="14">
        <v>0.13</v>
      </c>
      <c r="M15" s="17">
        <f t="shared" ref="M15:M17" si="0">+M14+I15-K15</f>
        <v>12596.78</v>
      </c>
    </row>
    <row r="16" spans="1:13" x14ac:dyDescent="0.25">
      <c r="A16" t="s">
        <v>119</v>
      </c>
      <c r="B16" s="1">
        <v>42520</v>
      </c>
      <c r="C16" t="s">
        <v>17</v>
      </c>
      <c r="D16">
        <v>2</v>
      </c>
      <c r="E16" t="s">
        <v>120</v>
      </c>
      <c r="F16" t="s">
        <v>19</v>
      </c>
      <c r="G16" t="s">
        <v>14</v>
      </c>
      <c r="H16" t="s">
        <v>121</v>
      </c>
      <c r="I16" s="14">
        <v>0.13</v>
      </c>
      <c r="K16" s="14"/>
      <c r="M16" s="17">
        <f t="shared" si="0"/>
        <v>12596.91</v>
      </c>
    </row>
    <row r="17" spans="1:13" x14ac:dyDescent="0.25">
      <c r="A17" t="s">
        <v>10</v>
      </c>
      <c r="B17" s="1">
        <v>42520</v>
      </c>
      <c r="C17" t="s">
        <v>90</v>
      </c>
      <c r="D17">
        <v>2</v>
      </c>
      <c r="E17" t="s">
        <v>122</v>
      </c>
      <c r="F17" t="s">
        <v>13</v>
      </c>
      <c r="G17" t="s">
        <v>14</v>
      </c>
      <c r="H17" t="s">
        <v>123</v>
      </c>
      <c r="I17" s="14">
        <v>3000</v>
      </c>
      <c r="K17" s="14"/>
      <c r="M17" s="17">
        <f t="shared" si="0"/>
        <v>15596.91</v>
      </c>
    </row>
    <row r="18" spans="1:13" x14ac:dyDescent="0.25">
      <c r="H18" t="s">
        <v>21</v>
      </c>
      <c r="I18" s="14" t="s">
        <v>125</v>
      </c>
      <c r="K18" s="14">
        <v>3299.73</v>
      </c>
    </row>
    <row r="19" spans="1:13" x14ac:dyDescent="0.25">
      <c r="H19" t="s">
        <v>22</v>
      </c>
      <c r="M19" s="18">
        <f>+M17</f>
        <v>15596.91</v>
      </c>
    </row>
    <row r="20" spans="1:13" x14ac:dyDescent="0.25">
      <c r="A20" t="s">
        <v>80</v>
      </c>
      <c r="B20" t="s">
        <v>80</v>
      </c>
      <c r="C20" t="s">
        <v>89</v>
      </c>
      <c r="D20" t="s">
        <v>86</v>
      </c>
      <c r="E20" t="s">
        <v>82</v>
      </c>
      <c r="F20" t="s">
        <v>83</v>
      </c>
      <c r="G20" t="s">
        <v>80</v>
      </c>
      <c r="H20" t="s">
        <v>107</v>
      </c>
      <c r="I20" t="s">
        <v>89</v>
      </c>
      <c r="J20" t="s">
        <v>86</v>
      </c>
      <c r="K20" t="s">
        <v>108</v>
      </c>
      <c r="L20" t="s">
        <v>86</v>
      </c>
      <c r="M20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8"/>
  <sheetViews>
    <sheetView topLeftCell="A4" workbookViewId="0">
      <selection activeCell="C19" sqref="C19"/>
    </sheetView>
  </sheetViews>
  <sheetFormatPr baseColWidth="10" defaultRowHeight="15" x14ac:dyDescent="0.25"/>
  <cols>
    <col min="1" max="1" width="8.28515625" customWidth="1"/>
    <col min="4" max="4" width="7.140625" bestFit="1" customWidth="1"/>
    <col min="5" max="5" width="16.5703125" bestFit="1" customWidth="1"/>
    <col min="6" max="6" width="23" bestFit="1" customWidth="1"/>
    <col min="7" max="7" width="9.28515625" bestFit="1" customWidth="1"/>
    <col min="8" max="8" width="38.140625" bestFit="1" customWidth="1"/>
    <col min="9" max="9" width="11.42578125" style="14"/>
    <col min="10" max="10" width="3.28515625" style="21" bestFit="1" customWidth="1"/>
    <col min="11" max="11" width="12" style="14" bestFit="1" customWidth="1"/>
    <col min="12" max="12" width="3.28515625" style="21" bestFit="1" customWidth="1"/>
    <col min="13" max="13" width="12" style="14" bestFit="1" customWidth="1"/>
  </cols>
  <sheetData>
    <row r="2" spans="1:13" x14ac:dyDescent="0.25">
      <c r="A2" t="s">
        <v>67</v>
      </c>
      <c r="B2" t="s">
        <v>68</v>
      </c>
      <c r="C2" t="s">
        <v>103</v>
      </c>
      <c r="K2" s="14">
        <v>37085</v>
      </c>
      <c r="L2" s="21">
        <v>6</v>
      </c>
      <c r="M2" s="14" t="s">
        <v>71</v>
      </c>
    </row>
    <row r="3" spans="1:13" x14ac:dyDescent="0.25">
      <c r="K3" s="14">
        <v>0.50138888888888888</v>
      </c>
    </row>
    <row r="4" spans="1:13" x14ac:dyDescent="0.25">
      <c r="A4" t="s">
        <v>72</v>
      </c>
      <c r="B4" t="s">
        <v>126</v>
      </c>
      <c r="C4" t="s">
        <v>127</v>
      </c>
      <c r="D4" s="2">
        <v>42375</v>
      </c>
      <c r="E4">
        <v>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s="14" t="s">
        <v>6</v>
      </c>
      <c r="K6" s="14" t="s">
        <v>7</v>
      </c>
      <c r="M6" s="14" t="s">
        <v>8</v>
      </c>
    </row>
    <row r="9" spans="1:13" x14ac:dyDescent="0.25">
      <c r="A9" t="s">
        <v>76</v>
      </c>
      <c r="B9" t="s">
        <v>77</v>
      </c>
      <c r="D9" t="s">
        <v>30</v>
      </c>
      <c r="E9" t="s">
        <v>31</v>
      </c>
    </row>
    <row r="10" spans="1:13" x14ac:dyDescent="0.25">
      <c r="M10" s="14">
        <f>+MYO!M19</f>
        <v>15596.91</v>
      </c>
    </row>
    <row r="11" spans="1:13" x14ac:dyDescent="0.25">
      <c r="H11" t="s">
        <v>9</v>
      </c>
      <c r="M11" s="14">
        <v>16096.91</v>
      </c>
    </row>
    <row r="12" spans="1:13" x14ac:dyDescent="0.25">
      <c r="A12" t="s">
        <v>128</v>
      </c>
      <c r="B12" s="1">
        <v>42522</v>
      </c>
      <c r="C12" t="s">
        <v>129</v>
      </c>
      <c r="D12">
        <v>2</v>
      </c>
      <c r="E12" t="s">
        <v>130</v>
      </c>
      <c r="F12" t="s">
        <v>19</v>
      </c>
      <c r="G12" t="s">
        <v>14</v>
      </c>
      <c r="H12" t="s">
        <v>39</v>
      </c>
      <c r="I12" s="14">
        <v>0.13</v>
      </c>
      <c r="J12" s="21">
        <v>1</v>
      </c>
      <c r="M12" s="14">
        <f>+M10+I12-K12</f>
        <v>15597.039999999999</v>
      </c>
    </row>
    <row r="13" spans="1:13" x14ac:dyDescent="0.25">
      <c r="A13" t="s">
        <v>128</v>
      </c>
      <c r="B13" s="1">
        <v>42522</v>
      </c>
      <c r="C13" t="s">
        <v>129</v>
      </c>
      <c r="D13">
        <v>2</v>
      </c>
      <c r="E13" t="s">
        <v>130</v>
      </c>
      <c r="F13" t="s">
        <v>19</v>
      </c>
      <c r="G13" t="s">
        <v>14</v>
      </c>
      <c r="H13" t="s">
        <v>39</v>
      </c>
      <c r="K13" s="14">
        <v>0.13</v>
      </c>
      <c r="L13" s="21">
        <v>1</v>
      </c>
      <c r="M13" s="14">
        <f>+M12+I13-K13</f>
        <v>15596.91</v>
      </c>
    </row>
    <row r="14" spans="1:13" x14ac:dyDescent="0.25">
      <c r="A14" t="s">
        <v>132</v>
      </c>
      <c r="B14" s="1">
        <v>42522</v>
      </c>
      <c r="C14" t="s">
        <v>133</v>
      </c>
      <c r="D14">
        <v>2</v>
      </c>
      <c r="E14" t="s">
        <v>134</v>
      </c>
      <c r="F14" t="s">
        <v>19</v>
      </c>
      <c r="G14" t="s">
        <v>14</v>
      </c>
      <c r="H14" t="s">
        <v>135</v>
      </c>
      <c r="K14" s="14">
        <v>34.799999999999997</v>
      </c>
      <c r="L14" s="21">
        <v>2</v>
      </c>
      <c r="M14" s="14">
        <f t="shared" ref="M14:M20" si="0">+M13+I14-K14</f>
        <v>15562.11</v>
      </c>
    </row>
    <row r="15" spans="1:13" x14ac:dyDescent="0.25">
      <c r="A15" t="s">
        <v>40</v>
      </c>
      <c r="B15" s="1">
        <v>42528</v>
      </c>
      <c r="C15" t="s">
        <v>137</v>
      </c>
      <c r="D15">
        <v>2</v>
      </c>
      <c r="E15" t="s">
        <v>138</v>
      </c>
      <c r="F15" t="s">
        <v>43</v>
      </c>
      <c r="G15" t="s">
        <v>14</v>
      </c>
      <c r="H15" t="s">
        <v>112</v>
      </c>
      <c r="K15" s="14">
        <v>1200</v>
      </c>
      <c r="L15" s="21" t="s">
        <v>155</v>
      </c>
      <c r="M15" s="14">
        <f t="shared" si="0"/>
        <v>14362.11</v>
      </c>
    </row>
    <row r="16" spans="1:13" x14ac:dyDescent="0.25">
      <c r="A16" t="s">
        <v>45</v>
      </c>
      <c r="B16" s="1">
        <v>42528</v>
      </c>
      <c r="C16" t="s">
        <v>140</v>
      </c>
      <c r="D16">
        <v>2</v>
      </c>
      <c r="E16" t="s">
        <v>141</v>
      </c>
      <c r="F16" t="s">
        <v>43</v>
      </c>
      <c r="G16" t="s">
        <v>14</v>
      </c>
      <c r="H16" t="s">
        <v>53</v>
      </c>
      <c r="K16" s="14">
        <v>1111</v>
      </c>
      <c r="L16" s="21">
        <v>3</v>
      </c>
      <c r="M16" s="14">
        <f t="shared" si="0"/>
        <v>13251.11</v>
      </c>
    </row>
    <row r="17" spans="1:13" x14ac:dyDescent="0.25">
      <c r="A17" t="s">
        <v>47</v>
      </c>
      <c r="B17" s="1">
        <v>42528</v>
      </c>
      <c r="C17" t="s">
        <v>143</v>
      </c>
      <c r="D17">
        <v>2</v>
      </c>
      <c r="E17" t="s">
        <v>144</v>
      </c>
      <c r="F17" t="s">
        <v>43</v>
      </c>
      <c r="G17" t="s">
        <v>14</v>
      </c>
      <c r="H17" t="s">
        <v>115</v>
      </c>
      <c r="K17" s="14">
        <v>2047.4</v>
      </c>
      <c r="L17" s="21">
        <v>4</v>
      </c>
      <c r="M17" s="14">
        <f t="shared" si="0"/>
        <v>11203.710000000001</v>
      </c>
    </row>
    <row r="18" spans="1:13" x14ac:dyDescent="0.25">
      <c r="A18" t="s">
        <v>49</v>
      </c>
      <c r="B18" s="1">
        <v>42534</v>
      </c>
      <c r="C18" t="s">
        <v>137</v>
      </c>
      <c r="D18">
        <v>2</v>
      </c>
      <c r="E18" t="s">
        <v>138</v>
      </c>
      <c r="F18" t="s">
        <v>43</v>
      </c>
      <c r="G18" t="s">
        <v>14</v>
      </c>
      <c r="H18" t="s">
        <v>146</v>
      </c>
      <c r="I18" s="14">
        <v>1200</v>
      </c>
      <c r="J18" s="21" t="s">
        <v>155</v>
      </c>
      <c r="M18" s="14">
        <f t="shared" si="0"/>
        <v>12403.710000000001</v>
      </c>
    </row>
    <row r="19" spans="1:13" x14ac:dyDescent="0.25">
      <c r="A19" t="s">
        <v>51</v>
      </c>
      <c r="B19" s="1">
        <v>42535</v>
      </c>
      <c r="C19" t="s">
        <v>148</v>
      </c>
      <c r="D19">
        <v>2</v>
      </c>
      <c r="E19" t="s">
        <v>149</v>
      </c>
      <c r="F19" t="s">
        <v>43</v>
      </c>
      <c r="G19" t="s">
        <v>14</v>
      </c>
      <c r="H19" t="s">
        <v>150</v>
      </c>
      <c r="K19" s="22">
        <v>2400</v>
      </c>
      <c r="M19" s="14">
        <f t="shared" si="0"/>
        <v>10003.710000000001</v>
      </c>
    </row>
    <row r="20" spans="1:13" x14ac:dyDescent="0.25">
      <c r="A20" t="s">
        <v>10</v>
      </c>
      <c r="B20" s="1">
        <v>42536</v>
      </c>
      <c r="C20" t="s">
        <v>90</v>
      </c>
      <c r="D20">
        <v>2</v>
      </c>
      <c r="E20" t="s">
        <v>152</v>
      </c>
      <c r="F20" t="s">
        <v>13</v>
      </c>
      <c r="G20" t="s">
        <v>14</v>
      </c>
      <c r="H20" t="s">
        <v>153</v>
      </c>
      <c r="I20" s="14">
        <v>3000</v>
      </c>
      <c r="J20" s="21">
        <v>2</v>
      </c>
      <c r="M20" s="14">
        <f t="shared" si="0"/>
        <v>13003.710000000001</v>
      </c>
    </row>
    <row r="21" spans="1:13" x14ac:dyDescent="0.25">
      <c r="H21" t="s">
        <v>21</v>
      </c>
    </row>
    <row r="22" spans="1:13" x14ac:dyDescent="0.25">
      <c r="H22" t="s">
        <v>22</v>
      </c>
      <c r="M22" s="12">
        <f>+M20</f>
        <v>13003.710000000001</v>
      </c>
    </row>
    <row r="70" spans="2:4" x14ac:dyDescent="0.25">
      <c r="D70" s="2"/>
    </row>
    <row r="78" spans="2:4" x14ac:dyDescent="0.25">
      <c r="B78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M23" sqref="M23"/>
    </sheetView>
  </sheetViews>
  <sheetFormatPr baseColWidth="10" defaultRowHeight="15" x14ac:dyDescent="0.25"/>
  <cols>
    <col min="8" max="8" width="34.7109375" bestFit="1" customWidth="1"/>
    <col min="9" max="9" width="12" style="14" bestFit="1" customWidth="1"/>
    <col min="10" max="10" width="2" style="25" bestFit="1" customWidth="1"/>
    <col min="11" max="11" width="11.42578125" style="14"/>
    <col min="12" max="12" width="11.42578125" style="10"/>
    <col min="13" max="13" width="12" bestFit="1" customWidth="1"/>
  </cols>
  <sheetData>
    <row r="1" spans="1:13" x14ac:dyDescent="0.25">
      <c r="A1" t="s">
        <v>72</v>
      </c>
      <c r="B1" t="s">
        <v>292</v>
      </c>
      <c r="C1" t="s">
        <v>106</v>
      </c>
      <c r="D1" s="2">
        <v>42376</v>
      </c>
      <c r="E1">
        <v>6</v>
      </c>
      <c r="M1" s="14"/>
    </row>
    <row r="2" spans="1:13" x14ac:dyDescent="0.25">
      <c r="M2" s="14"/>
    </row>
    <row r="3" spans="1:13" x14ac:dyDescent="0.25">
      <c r="A3" t="s">
        <v>0</v>
      </c>
      <c r="B3" t="s">
        <v>1</v>
      </c>
      <c r="D3" t="s">
        <v>2</v>
      </c>
      <c r="E3" t="s">
        <v>3</v>
      </c>
      <c r="G3" t="s">
        <v>4</v>
      </c>
      <c r="H3" t="s">
        <v>5</v>
      </c>
      <c r="I3" s="14" t="s">
        <v>6</v>
      </c>
      <c r="K3" s="14" t="s">
        <v>7</v>
      </c>
      <c r="M3" s="14" t="s">
        <v>8</v>
      </c>
    </row>
    <row r="4" spans="1:13" x14ac:dyDescent="0.25">
      <c r="M4" s="14"/>
    </row>
    <row r="5" spans="1:13" x14ac:dyDescent="0.25">
      <c r="M5" s="14"/>
    </row>
    <row r="6" spans="1:13" x14ac:dyDescent="0.25">
      <c r="A6" t="s">
        <v>76</v>
      </c>
      <c r="B6" t="s">
        <v>77</v>
      </c>
      <c r="D6" t="s">
        <v>30</v>
      </c>
      <c r="E6" t="s">
        <v>31</v>
      </c>
      <c r="M6" s="14"/>
    </row>
    <row r="7" spans="1:13" x14ac:dyDescent="0.25">
      <c r="M7" s="14">
        <f>+JUN!M22</f>
        <v>13003.710000000001</v>
      </c>
    </row>
    <row r="8" spans="1:13" x14ac:dyDescent="0.25">
      <c r="H8" t="s">
        <v>9</v>
      </c>
      <c r="M8" s="14">
        <v>13503.59</v>
      </c>
    </row>
    <row r="9" spans="1:13" x14ac:dyDescent="0.25">
      <c r="A9" t="s">
        <v>236</v>
      </c>
      <c r="B9">
        <v>42552</v>
      </c>
      <c r="C9" t="s">
        <v>129</v>
      </c>
      <c r="D9">
        <v>2</v>
      </c>
      <c r="E9" t="s">
        <v>237</v>
      </c>
      <c r="F9" t="s">
        <v>19</v>
      </c>
      <c r="G9" t="s">
        <v>14</v>
      </c>
      <c r="H9" t="s">
        <v>39</v>
      </c>
      <c r="K9" s="14">
        <v>0.12</v>
      </c>
      <c r="L9" s="10">
        <v>1</v>
      </c>
      <c r="M9" s="17">
        <f>+M7+I9-K9</f>
        <v>13003.59</v>
      </c>
    </row>
    <row r="10" spans="1:13" x14ac:dyDescent="0.25">
      <c r="A10" t="s">
        <v>236</v>
      </c>
      <c r="B10">
        <v>42552</v>
      </c>
      <c r="C10" t="s">
        <v>129</v>
      </c>
      <c r="D10">
        <v>2</v>
      </c>
      <c r="E10" t="s">
        <v>237</v>
      </c>
      <c r="F10" t="s">
        <v>19</v>
      </c>
      <c r="G10" t="s">
        <v>14</v>
      </c>
      <c r="H10" t="s">
        <v>39</v>
      </c>
      <c r="I10" s="14">
        <v>0.12</v>
      </c>
      <c r="J10" s="25">
        <v>1</v>
      </c>
      <c r="M10" s="17">
        <f>+M9+I10-K10</f>
        <v>13003.710000000001</v>
      </c>
    </row>
    <row r="11" spans="1:13" x14ac:dyDescent="0.25">
      <c r="A11" t="s">
        <v>240</v>
      </c>
      <c r="B11">
        <v>42552</v>
      </c>
      <c r="C11" t="s">
        <v>241</v>
      </c>
      <c r="D11">
        <v>2</v>
      </c>
      <c r="E11" t="s">
        <v>242</v>
      </c>
      <c r="F11" t="s">
        <v>19</v>
      </c>
      <c r="G11" t="s">
        <v>14</v>
      </c>
      <c r="H11" t="s">
        <v>243</v>
      </c>
      <c r="K11" s="14">
        <v>258.62</v>
      </c>
      <c r="L11" s="10">
        <v>2</v>
      </c>
      <c r="M11" s="17">
        <f t="shared" ref="M11:M21" si="0">+M10+I11-K11</f>
        <v>12745.09</v>
      </c>
    </row>
    <row r="12" spans="1:13" x14ac:dyDescent="0.25">
      <c r="A12" t="s">
        <v>246</v>
      </c>
      <c r="B12">
        <v>42552</v>
      </c>
      <c r="C12" t="s">
        <v>90</v>
      </c>
      <c r="D12">
        <v>2</v>
      </c>
      <c r="E12" t="s">
        <v>247</v>
      </c>
      <c r="F12" t="s">
        <v>13</v>
      </c>
      <c r="G12" t="s">
        <v>14</v>
      </c>
      <c r="H12" t="s">
        <v>195</v>
      </c>
      <c r="I12" s="14">
        <v>3000</v>
      </c>
      <c r="J12" s="25">
        <v>2</v>
      </c>
      <c r="M12" s="17">
        <f t="shared" si="0"/>
        <v>15745.09</v>
      </c>
    </row>
    <row r="13" spans="1:13" x14ac:dyDescent="0.25">
      <c r="A13" t="s">
        <v>40</v>
      </c>
      <c r="B13">
        <v>42562</v>
      </c>
      <c r="C13" t="s">
        <v>249</v>
      </c>
      <c r="D13">
        <v>2</v>
      </c>
      <c r="E13" t="s">
        <v>250</v>
      </c>
      <c r="F13" t="s">
        <v>43</v>
      </c>
      <c r="G13" t="s">
        <v>14</v>
      </c>
      <c r="H13" t="s">
        <v>115</v>
      </c>
      <c r="K13" s="14">
        <v>2047.4</v>
      </c>
      <c r="L13" s="10">
        <v>3</v>
      </c>
      <c r="M13" s="17">
        <f t="shared" si="0"/>
        <v>13697.69</v>
      </c>
    </row>
    <row r="14" spans="1:13" x14ac:dyDescent="0.25">
      <c r="A14" t="s">
        <v>45</v>
      </c>
      <c r="B14">
        <v>42562</v>
      </c>
      <c r="C14" t="s">
        <v>252</v>
      </c>
      <c r="D14">
        <v>2</v>
      </c>
      <c r="E14" t="s">
        <v>253</v>
      </c>
      <c r="F14" t="s">
        <v>43</v>
      </c>
      <c r="G14" t="s">
        <v>14</v>
      </c>
      <c r="H14" t="s">
        <v>254</v>
      </c>
      <c r="K14" s="14">
        <v>4449.8999999999996</v>
      </c>
      <c r="L14" s="10">
        <v>6</v>
      </c>
      <c r="M14" s="17">
        <f t="shared" si="0"/>
        <v>9247.7900000000009</v>
      </c>
    </row>
    <row r="15" spans="1:13" x14ac:dyDescent="0.25">
      <c r="A15" t="s">
        <v>47</v>
      </c>
      <c r="B15">
        <v>42562</v>
      </c>
      <c r="C15" t="s">
        <v>257</v>
      </c>
      <c r="D15">
        <v>2</v>
      </c>
      <c r="E15" t="s">
        <v>258</v>
      </c>
      <c r="F15" t="s">
        <v>43</v>
      </c>
      <c r="G15" t="s">
        <v>14</v>
      </c>
      <c r="H15" t="s">
        <v>254</v>
      </c>
      <c r="K15" s="14">
        <v>4009.99</v>
      </c>
      <c r="L15" s="10">
        <v>5</v>
      </c>
      <c r="M15" s="17">
        <f t="shared" si="0"/>
        <v>5237.8000000000011</v>
      </c>
    </row>
    <row r="16" spans="1:13" x14ac:dyDescent="0.25">
      <c r="A16" t="s">
        <v>10</v>
      </c>
      <c r="B16">
        <v>42563</v>
      </c>
      <c r="C16" t="s">
        <v>90</v>
      </c>
      <c r="D16">
        <v>2</v>
      </c>
      <c r="E16" t="s">
        <v>261</v>
      </c>
      <c r="F16" t="s">
        <v>13</v>
      </c>
      <c r="G16" t="s">
        <v>14</v>
      </c>
      <c r="H16" t="s">
        <v>195</v>
      </c>
      <c r="I16" s="14">
        <v>15000</v>
      </c>
      <c r="J16" s="25">
        <v>3</v>
      </c>
      <c r="M16" s="17">
        <f t="shared" si="0"/>
        <v>20237.800000000003</v>
      </c>
    </row>
    <row r="17" spans="1:13" x14ac:dyDescent="0.25">
      <c r="A17" t="s">
        <v>264</v>
      </c>
      <c r="B17">
        <v>42569</v>
      </c>
      <c r="C17" t="s">
        <v>265</v>
      </c>
      <c r="D17">
        <v>2</v>
      </c>
      <c r="E17" t="s">
        <v>266</v>
      </c>
      <c r="F17" t="s">
        <v>267</v>
      </c>
      <c r="G17" t="s">
        <v>14</v>
      </c>
      <c r="H17" t="s">
        <v>268</v>
      </c>
      <c r="K17" s="14">
        <v>141</v>
      </c>
      <c r="L17" s="10">
        <v>4</v>
      </c>
      <c r="M17" s="17">
        <f t="shared" si="0"/>
        <v>20096.800000000003</v>
      </c>
    </row>
    <row r="18" spans="1:13" x14ac:dyDescent="0.25">
      <c r="A18" t="s">
        <v>49</v>
      </c>
      <c r="B18">
        <v>42571</v>
      </c>
      <c r="C18" t="s">
        <v>271</v>
      </c>
      <c r="D18">
        <v>2</v>
      </c>
      <c r="E18" t="s">
        <v>272</v>
      </c>
      <c r="F18" t="s">
        <v>43</v>
      </c>
      <c r="G18" t="s">
        <v>14</v>
      </c>
      <c r="H18" t="s">
        <v>53</v>
      </c>
      <c r="K18" s="14">
        <v>788</v>
      </c>
      <c r="L18" s="10">
        <v>7</v>
      </c>
      <c r="M18" s="17">
        <f t="shared" si="0"/>
        <v>19308.800000000003</v>
      </c>
    </row>
    <row r="19" spans="1:13" x14ac:dyDescent="0.25">
      <c r="A19" t="s">
        <v>51</v>
      </c>
      <c r="B19">
        <v>42577</v>
      </c>
      <c r="C19" t="s">
        <v>276</v>
      </c>
      <c r="D19">
        <v>2</v>
      </c>
      <c r="E19" t="s">
        <v>277</v>
      </c>
      <c r="F19" t="s">
        <v>43</v>
      </c>
      <c r="G19" t="s">
        <v>14</v>
      </c>
      <c r="H19" t="s">
        <v>150</v>
      </c>
      <c r="K19" s="14">
        <v>1200</v>
      </c>
      <c r="L19" s="10">
        <v>8</v>
      </c>
      <c r="M19" s="17">
        <f t="shared" si="0"/>
        <v>18108.800000000003</v>
      </c>
    </row>
    <row r="20" spans="1:13" x14ac:dyDescent="0.25">
      <c r="A20" t="s">
        <v>279</v>
      </c>
      <c r="B20">
        <v>42577</v>
      </c>
      <c r="C20" t="s">
        <v>280</v>
      </c>
      <c r="D20">
        <v>2</v>
      </c>
      <c r="E20" t="s">
        <v>281</v>
      </c>
      <c r="F20" t="s">
        <v>43</v>
      </c>
      <c r="G20" t="s">
        <v>14</v>
      </c>
      <c r="H20" t="s">
        <v>282</v>
      </c>
      <c r="K20" s="14">
        <v>750</v>
      </c>
      <c r="M20" s="17">
        <f t="shared" si="0"/>
        <v>17358.800000000003</v>
      </c>
    </row>
    <row r="21" spans="1:13" x14ac:dyDescent="0.25">
      <c r="A21" t="s">
        <v>285</v>
      </c>
      <c r="B21">
        <v>42577</v>
      </c>
      <c r="C21" t="s">
        <v>286</v>
      </c>
      <c r="D21">
        <v>2</v>
      </c>
      <c r="E21" t="s">
        <v>287</v>
      </c>
      <c r="F21" t="s">
        <v>43</v>
      </c>
      <c r="G21" t="s">
        <v>14</v>
      </c>
      <c r="H21" t="s">
        <v>282</v>
      </c>
      <c r="K21" s="14">
        <v>1750</v>
      </c>
      <c r="M21" s="17">
        <f t="shared" si="0"/>
        <v>15608.800000000003</v>
      </c>
    </row>
    <row r="22" spans="1:13" x14ac:dyDescent="0.25">
      <c r="M22" s="17"/>
    </row>
    <row r="23" spans="1:13" x14ac:dyDescent="0.25">
      <c r="M23" s="18">
        <f>+M21</f>
        <v>15608.800000000003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23" sqref="H23"/>
    </sheetView>
  </sheetViews>
  <sheetFormatPr baseColWidth="10" defaultRowHeight="15" x14ac:dyDescent="0.25"/>
  <cols>
    <col min="9" max="9" width="43.85546875" bestFit="1" customWidth="1"/>
    <col min="12" max="12" width="11" bestFit="1" customWidth="1"/>
    <col min="14" max="14" width="12" bestFit="1" customWidth="1"/>
  </cols>
  <sheetData>
    <row r="1" spans="1:14" x14ac:dyDescent="0.25">
      <c r="A1" t="s">
        <v>57</v>
      </c>
      <c r="B1" t="s">
        <v>57</v>
      </c>
      <c r="C1" t="s">
        <v>66</v>
      </c>
      <c r="D1" t="s">
        <v>206</v>
      </c>
      <c r="E1" t="s">
        <v>57</v>
      </c>
      <c r="F1" t="s">
        <v>55</v>
      </c>
      <c r="G1" t="s">
        <v>208</v>
      </c>
      <c r="H1" t="s">
        <v>57</v>
      </c>
      <c r="I1" t="s">
        <v>293</v>
      </c>
      <c r="J1" t="s">
        <v>57</v>
      </c>
      <c r="K1" t="s">
        <v>294</v>
      </c>
      <c r="L1" t="s">
        <v>56</v>
      </c>
      <c r="M1" t="s">
        <v>294</v>
      </c>
      <c r="N1" t="s">
        <v>56</v>
      </c>
    </row>
    <row r="2" spans="1:14" x14ac:dyDescent="0.25">
      <c r="A2" t="s">
        <v>67</v>
      </c>
      <c r="B2" t="s">
        <v>68</v>
      </c>
      <c r="C2" t="s">
        <v>103</v>
      </c>
      <c r="L2" t="s">
        <v>295</v>
      </c>
      <c r="M2" t="s">
        <v>296</v>
      </c>
      <c r="N2" t="s">
        <v>104</v>
      </c>
    </row>
    <row r="3" spans="1:14" x14ac:dyDescent="0.25">
      <c r="L3" s="16">
        <v>0.5854166666666667</v>
      </c>
    </row>
    <row r="4" spans="1:14" x14ac:dyDescent="0.25">
      <c r="A4" t="s">
        <v>72</v>
      </c>
      <c r="B4" t="s">
        <v>297</v>
      </c>
      <c r="C4" t="s">
        <v>106</v>
      </c>
      <c r="D4" t="s">
        <v>298</v>
      </c>
      <c r="E4">
        <v>16</v>
      </c>
    </row>
    <row r="6" spans="1:14" x14ac:dyDescent="0.25">
      <c r="A6" t="s">
        <v>0</v>
      </c>
      <c r="B6" t="s">
        <v>1</v>
      </c>
      <c r="D6" t="s">
        <v>2</v>
      </c>
      <c r="E6" t="s">
        <v>26</v>
      </c>
      <c r="F6" t="s">
        <v>27</v>
      </c>
      <c r="H6" t="s">
        <v>4</v>
      </c>
      <c r="I6" t="s">
        <v>5</v>
      </c>
      <c r="J6" t="s">
        <v>6</v>
      </c>
      <c r="L6" t="s">
        <v>7</v>
      </c>
      <c r="N6" t="s">
        <v>8</v>
      </c>
    </row>
    <row r="7" spans="1:14" x14ac:dyDescent="0.25">
      <c r="A7" t="s">
        <v>57</v>
      </c>
      <c r="B7" t="s">
        <v>57</v>
      </c>
      <c r="C7" t="s">
        <v>66</v>
      </c>
      <c r="D7" t="s">
        <v>206</v>
      </c>
      <c r="E7" t="s">
        <v>57</v>
      </c>
      <c r="F7" t="s">
        <v>55</v>
      </c>
      <c r="G7" t="s">
        <v>208</v>
      </c>
      <c r="H7" t="s">
        <v>57</v>
      </c>
      <c r="I7" t="s">
        <v>293</v>
      </c>
      <c r="J7" t="s">
        <v>57</v>
      </c>
      <c r="K7" t="s">
        <v>294</v>
      </c>
      <c r="L7" t="s">
        <v>56</v>
      </c>
      <c r="M7" t="s">
        <v>294</v>
      </c>
      <c r="N7" t="s">
        <v>56</v>
      </c>
    </row>
    <row r="9" spans="1:14" x14ac:dyDescent="0.25">
      <c r="A9" t="s">
        <v>28</v>
      </c>
      <c r="B9" t="s">
        <v>29</v>
      </c>
      <c r="D9" t="s">
        <v>162</v>
      </c>
      <c r="E9" t="s">
        <v>163</v>
      </c>
    </row>
    <row r="10" spans="1:14" x14ac:dyDescent="0.25">
      <c r="A10" t="s">
        <v>80</v>
      </c>
      <c r="B10" t="s">
        <v>80</v>
      </c>
      <c r="C10" t="s">
        <v>89</v>
      </c>
      <c r="D10" t="s">
        <v>211</v>
      </c>
      <c r="E10" t="s">
        <v>80</v>
      </c>
      <c r="F10" t="s">
        <v>78</v>
      </c>
      <c r="G10" t="s">
        <v>213</v>
      </c>
      <c r="H10" t="s">
        <v>80</v>
      </c>
      <c r="I10" t="s">
        <v>299</v>
      </c>
      <c r="J10" t="s">
        <v>80</v>
      </c>
      <c r="K10" t="s">
        <v>300</v>
      </c>
      <c r="L10" t="s">
        <v>79</v>
      </c>
      <c r="M10" t="s">
        <v>300</v>
      </c>
      <c r="N10" t="s">
        <v>79</v>
      </c>
    </row>
    <row r="11" spans="1:14" x14ac:dyDescent="0.25">
      <c r="I11" t="s">
        <v>9</v>
      </c>
      <c r="N11" s="17">
        <f>+JUL!M23</f>
        <v>15608.800000000003</v>
      </c>
    </row>
    <row r="12" spans="1:14" x14ac:dyDescent="0.25">
      <c r="A12" t="s">
        <v>119</v>
      </c>
      <c r="B12" s="1">
        <v>42583</v>
      </c>
      <c r="C12" t="s">
        <v>17</v>
      </c>
      <c r="D12">
        <v>2</v>
      </c>
      <c r="E12" t="s">
        <v>34</v>
      </c>
      <c r="F12">
        <v>3085</v>
      </c>
      <c r="G12" t="s">
        <v>19</v>
      </c>
      <c r="H12" t="s">
        <v>14</v>
      </c>
      <c r="I12" t="s">
        <v>301</v>
      </c>
      <c r="L12">
        <v>0.18</v>
      </c>
      <c r="M12">
        <v>1</v>
      </c>
      <c r="N12" s="17">
        <f>+N11+J12-L12</f>
        <v>15608.620000000003</v>
      </c>
    </row>
    <row r="13" spans="1:14" x14ac:dyDescent="0.25">
      <c r="A13" t="s">
        <v>119</v>
      </c>
      <c r="B13" s="1">
        <v>42583</v>
      </c>
      <c r="C13" t="s">
        <v>17</v>
      </c>
      <c r="D13">
        <v>2</v>
      </c>
      <c r="E13" t="s">
        <v>34</v>
      </c>
      <c r="F13">
        <v>3085</v>
      </c>
      <c r="G13" t="s">
        <v>19</v>
      </c>
      <c r="H13" t="s">
        <v>14</v>
      </c>
      <c r="I13" t="s">
        <v>301</v>
      </c>
      <c r="J13">
        <v>0.18</v>
      </c>
      <c r="K13">
        <v>1</v>
      </c>
      <c r="N13" s="17">
        <f>+N12+J13-L13</f>
        <v>15608.800000000003</v>
      </c>
    </row>
    <row r="14" spans="1:14" x14ac:dyDescent="0.25">
      <c r="A14" t="s">
        <v>128</v>
      </c>
      <c r="B14" s="1">
        <v>42583</v>
      </c>
      <c r="C14" t="s">
        <v>302</v>
      </c>
      <c r="D14">
        <v>2</v>
      </c>
      <c r="E14" t="s">
        <v>34</v>
      </c>
      <c r="F14">
        <v>3086</v>
      </c>
      <c r="G14" t="s">
        <v>19</v>
      </c>
      <c r="H14" t="s">
        <v>14</v>
      </c>
      <c r="I14" t="s">
        <v>303</v>
      </c>
      <c r="L14">
        <v>111.36</v>
      </c>
      <c r="M14">
        <v>2</v>
      </c>
      <c r="N14" s="17">
        <f t="shared" ref="N14:N17" si="0">+N13+J14-L14</f>
        <v>15497.440000000002</v>
      </c>
    </row>
    <row r="15" spans="1:14" x14ac:dyDescent="0.25">
      <c r="A15" t="s">
        <v>40</v>
      </c>
      <c r="B15" s="1">
        <v>42586</v>
      </c>
      <c r="C15" t="s">
        <v>304</v>
      </c>
      <c r="D15">
        <v>2</v>
      </c>
      <c r="E15" t="s">
        <v>42</v>
      </c>
      <c r="F15">
        <v>876200</v>
      </c>
      <c r="G15" t="s">
        <v>43</v>
      </c>
      <c r="H15" t="s">
        <v>14</v>
      </c>
      <c r="I15" t="s">
        <v>115</v>
      </c>
      <c r="L15">
        <v>2047.4</v>
      </c>
      <c r="M15">
        <v>3</v>
      </c>
      <c r="N15" s="17">
        <f t="shared" si="0"/>
        <v>13450.040000000003</v>
      </c>
    </row>
    <row r="16" spans="1:14" x14ac:dyDescent="0.25">
      <c r="A16" t="s">
        <v>45</v>
      </c>
      <c r="B16" s="1">
        <v>42605</v>
      </c>
      <c r="C16" t="s">
        <v>305</v>
      </c>
      <c r="D16">
        <v>2</v>
      </c>
      <c r="E16" t="s">
        <v>42</v>
      </c>
      <c r="F16">
        <v>876201</v>
      </c>
      <c r="G16" t="s">
        <v>43</v>
      </c>
      <c r="H16" t="s">
        <v>14</v>
      </c>
      <c r="I16" t="s">
        <v>53</v>
      </c>
      <c r="L16">
        <v>555</v>
      </c>
      <c r="M16">
        <v>4</v>
      </c>
      <c r="N16" s="17">
        <f t="shared" si="0"/>
        <v>12895.040000000003</v>
      </c>
    </row>
    <row r="17" spans="1:14" x14ac:dyDescent="0.25">
      <c r="A17" t="s">
        <v>47</v>
      </c>
      <c r="B17" s="1">
        <v>42605</v>
      </c>
      <c r="C17" t="s">
        <v>306</v>
      </c>
      <c r="D17">
        <v>2</v>
      </c>
      <c r="E17" t="s">
        <v>42</v>
      </c>
      <c r="F17">
        <v>876202</v>
      </c>
      <c r="G17" t="s">
        <v>43</v>
      </c>
      <c r="H17" t="s">
        <v>14</v>
      </c>
      <c r="I17" t="s">
        <v>150</v>
      </c>
      <c r="L17">
        <v>1200</v>
      </c>
      <c r="N17" s="17">
        <f t="shared" si="0"/>
        <v>11695.040000000003</v>
      </c>
    </row>
    <row r="19" spans="1:14" x14ac:dyDescent="0.25">
      <c r="N19" t="s">
        <v>307</v>
      </c>
    </row>
    <row r="20" spans="1:14" x14ac:dyDescent="0.25">
      <c r="A20" t="s">
        <v>80</v>
      </c>
      <c r="B20" t="s">
        <v>80</v>
      </c>
      <c r="C20" t="s">
        <v>89</v>
      </c>
      <c r="D20" t="s">
        <v>211</v>
      </c>
      <c r="E20" t="s">
        <v>80</v>
      </c>
      <c r="F20" t="s">
        <v>78</v>
      </c>
      <c r="G20" t="s">
        <v>213</v>
      </c>
      <c r="H20" t="s">
        <v>80</v>
      </c>
      <c r="I20" t="s">
        <v>299</v>
      </c>
      <c r="J20" t="s">
        <v>80</v>
      </c>
      <c r="K20" t="s">
        <v>300</v>
      </c>
      <c r="L20" t="s">
        <v>79</v>
      </c>
      <c r="M20" t="s">
        <v>300</v>
      </c>
      <c r="N20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M21" sqref="M21"/>
    </sheetView>
  </sheetViews>
  <sheetFormatPr baseColWidth="10" defaultRowHeight="15" x14ac:dyDescent="0.25"/>
  <cols>
    <col min="1" max="1" width="10" bestFit="1" customWidth="1"/>
    <col min="4" max="4" width="3.42578125" bestFit="1" customWidth="1"/>
    <col min="7" max="7" width="11" bestFit="1" customWidth="1"/>
    <col min="8" max="8" width="40.7109375" bestFit="1" customWidth="1"/>
    <col min="9" max="9" width="12" bestFit="1" customWidth="1"/>
    <col min="10" max="10" width="3" style="15" bestFit="1" customWidth="1"/>
    <col min="12" max="12" width="3" style="26" bestFit="1" customWidth="1"/>
  </cols>
  <sheetData>
    <row r="1" spans="1:13" x14ac:dyDescent="0.25">
      <c r="A1" t="s">
        <v>57</v>
      </c>
      <c r="B1" t="s">
        <v>57</v>
      </c>
      <c r="C1" t="s">
        <v>66</v>
      </c>
      <c r="D1" t="s">
        <v>206</v>
      </c>
      <c r="E1" t="s">
        <v>207</v>
      </c>
      <c r="F1" t="s">
        <v>208</v>
      </c>
      <c r="G1" t="s">
        <v>56</v>
      </c>
      <c r="H1" t="s">
        <v>101</v>
      </c>
      <c r="I1" t="s">
        <v>66</v>
      </c>
      <c r="J1" s="15" t="s">
        <v>206</v>
      </c>
      <c r="K1" t="s">
        <v>102</v>
      </c>
      <c r="L1" s="26" t="s">
        <v>206</v>
      </c>
      <c r="M1" t="s">
        <v>62</v>
      </c>
    </row>
    <row r="2" spans="1:13" x14ac:dyDescent="0.25">
      <c r="A2" t="s">
        <v>67</v>
      </c>
      <c r="B2" t="s">
        <v>68</v>
      </c>
      <c r="C2" t="s">
        <v>103</v>
      </c>
      <c r="K2" t="s">
        <v>308</v>
      </c>
      <c r="L2" s="26">
        <v>16</v>
      </c>
      <c r="M2" t="s">
        <v>71</v>
      </c>
    </row>
    <row r="3" spans="1:13" x14ac:dyDescent="0.25">
      <c r="K3" s="16">
        <v>0.58263888888888882</v>
      </c>
    </row>
    <row r="4" spans="1:13" x14ac:dyDescent="0.25">
      <c r="A4" t="s">
        <v>72</v>
      </c>
      <c r="B4" t="s">
        <v>328</v>
      </c>
      <c r="C4" t="s">
        <v>127</v>
      </c>
      <c r="D4" t="s">
        <v>309</v>
      </c>
      <c r="E4">
        <v>16</v>
      </c>
    </row>
    <row r="6" spans="1:13" x14ac:dyDescent="0.25">
      <c r="A6" t="s">
        <v>0</v>
      </c>
      <c r="B6" t="s">
        <v>1</v>
      </c>
      <c r="D6" t="s">
        <v>2</v>
      </c>
      <c r="E6" t="s">
        <v>3</v>
      </c>
      <c r="G6" t="s">
        <v>4</v>
      </c>
      <c r="H6" t="s">
        <v>5</v>
      </c>
      <c r="I6" t="s">
        <v>6</v>
      </c>
      <c r="K6" t="s">
        <v>7</v>
      </c>
      <c r="M6" t="s">
        <v>8</v>
      </c>
    </row>
    <row r="7" spans="1:13" x14ac:dyDescent="0.25">
      <c r="A7" t="s">
        <v>57</v>
      </c>
      <c r="B7" t="s">
        <v>57</v>
      </c>
      <c r="C7" t="s">
        <v>66</v>
      </c>
      <c r="D7" t="s">
        <v>206</v>
      </c>
      <c r="E7" t="s">
        <v>207</v>
      </c>
      <c r="F7" t="s">
        <v>208</v>
      </c>
      <c r="G7" t="s">
        <v>56</v>
      </c>
      <c r="H7" t="s">
        <v>101</v>
      </c>
      <c r="I7" t="s">
        <v>66</v>
      </c>
      <c r="J7" s="15" t="s">
        <v>206</v>
      </c>
      <c r="K7" t="s">
        <v>102</v>
      </c>
      <c r="L7" s="26" t="s">
        <v>206</v>
      </c>
      <c r="M7" t="s">
        <v>62</v>
      </c>
    </row>
    <row r="9" spans="1:13" x14ac:dyDescent="0.25">
      <c r="A9" t="s">
        <v>28</v>
      </c>
      <c r="B9" t="s">
        <v>29</v>
      </c>
      <c r="D9" t="s">
        <v>162</v>
      </c>
      <c r="E9" t="s">
        <v>163</v>
      </c>
      <c r="M9">
        <v>11695.040000000003</v>
      </c>
    </row>
    <row r="10" spans="1:13" x14ac:dyDescent="0.25">
      <c r="A10" t="s">
        <v>80</v>
      </c>
      <c r="B10" t="s">
        <v>80</v>
      </c>
      <c r="C10" t="s">
        <v>89</v>
      </c>
      <c r="D10" t="s">
        <v>211</v>
      </c>
      <c r="E10" t="s">
        <v>212</v>
      </c>
      <c r="F10" t="s">
        <v>213</v>
      </c>
      <c r="G10" t="s">
        <v>79</v>
      </c>
      <c r="H10" t="s">
        <v>107</v>
      </c>
      <c r="I10" t="s">
        <v>89</v>
      </c>
      <c r="J10" s="15" t="s">
        <v>211</v>
      </c>
      <c r="K10" t="s">
        <v>108</v>
      </c>
      <c r="L10" s="26" t="s">
        <v>211</v>
      </c>
      <c r="M10" t="s">
        <v>85</v>
      </c>
    </row>
    <row r="11" spans="1:13" x14ac:dyDescent="0.25">
      <c r="H11" t="s">
        <v>9</v>
      </c>
      <c r="M11" t="s">
        <v>307</v>
      </c>
    </row>
    <row r="12" spans="1:13" x14ac:dyDescent="0.25">
      <c r="A12" t="s">
        <v>51</v>
      </c>
      <c r="B12" s="1">
        <v>42632</v>
      </c>
      <c r="C12" t="s">
        <v>265</v>
      </c>
      <c r="D12">
        <v>2</v>
      </c>
      <c r="E12" t="s">
        <v>329</v>
      </c>
      <c r="F12" t="s">
        <v>267</v>
      </c>
      <c r="G12" t="s">
        <v>14</v>
      </c>
      <c r="H12" t="s">
        <v>330</v>
      </c>
      <c r="K12">
        <v>39</v>
      </c>
      <c r="L12" s="26">
        <v>5</v>
      </c>
      <c r="M12">
        <f>+M9+I12-K12</f>
        <v>11656.040000000003</v>
      </c>
    </row>
    <row r="13" spans="1:13" x14ac:dyDescent="0.25">
      <c r="A13" t="s">
        <v>10</v>
      </c>
      <c r="B13" s="1">
        <v>42632</v>
      </c>
      <c r="C13" t="s">
        <v>90</v>
      </c>
      <c r="D13">
        <v>2</v>
      </c>
      <c r="E13" t="s">
        <v>310</v>
      </c>
      <c r="F13" t="s">
        <v>13</v>
      </c>
      <c r="G13" t="s">
        <v>14</v>
      </c>
      <c r="H13" t="s">
        <v>311</v>
      </c>
      <c r="I13">
        <v>4000</v>
      </c>
      <c r="J13" s="15">
        <v>2</v>
      </c>
      <c r="M13">
        <f>+M12+I13-K13</f>
        <v>15656.040000000003</v>
      </c>
    </row>
    <row r="14" spans="1:13" x14ac:dyDescent="0.25">
      <c r="A14" t="s">
        <v>40</v>
      </c>
      <c r="B14" s="1">
        <v>42636</v>
      </c>
      <c r="C14" t="s">
        <v>312</v>
      </c>
      <c r="D14">
        <v>2</v>
      </c>
      <c r="E14" t="s">
        <v>313</v>
      </c>
      <c r="F14" t="s">
        <v>43</v>
      </c>
      <c r="G14" t="s">
        <v>14</v>
      </c>
      <c r="H14" t="s">
        <v>53</v>
      </c>
      <c r="K14">
        <v>556</v>
      </c>
      <c r="L14" s="26">
        <v>4</v>
      </c>
      <c r="M14">
        <f t="shared" ref="M14:M21" si="0">+M13+I14-K14</f>
        <v>15100.040000000003</v>
      </c>
    </row>
    <row r="15" spans="1:13" x14ac:dyDescent="0.25">
      <c r="A15" t="s">
        <v>47</v>
      </c>
      <c r="B15" s="1">
        <v>42636</v>
      </c>
      <c r="C15" t="s">
        <v>314</v>
      </c>
      <c r="D15">
        <v>2</v>
      </c>
      <c r="E15" t="s">
        <v>315</v>
      </c>
      <c r="F15" t="s">
        <v>43</v>
      </c>
      <c r="G15" t="s">
        <v>14</v>
      </c>
      <c r="H15" t="s">
        <v>150</v>
      </c>
      <c r="K15">
        <v>500</v>
      </c>
      <c r="L15" s="26">
        <v>2</v>
      </c>
      <c r="M15">
        <f t="shared" si="0"/>
        <v>14600.040000000003</v>
      </c>
    </row>
    <row r="16" spans="1:13" x14ac:dyDescent="0.25">
      <c r="A16" t="s">
        <v>45</v>
      </c>
      <c r="B16" s="1">
        <v>42640</v>
      </c>
      <c r="C16" t="s">
        <v>316</v>
      </c>
      <c r="D16">
        <v>2</v>
      </c>
      <c r="E16" t="s">
        <v>317</v>
      </c>
      <c r="F16" t="s">
        <v>43</v>
      </c>
      <c r="G16" t="s">
        <v>14</v>
      </c>
      <c r="H16" t="s">
        <v>150</v>
      </c>
      <c r="K16">
        <v>1200</v>
      </c>
      <c r="L16" s="26">
        <v>3</v>
      </c>
      <c r="M16">
        <f t="shared" si="0"/>
        <v>13400.040000000003</v>
      </c>
    </row>
    <row r="17" spans="1:13" x14ac:dyDescent="0.25">
      <c r="A17" t="s">
        <v>49</v>
      </c>
      <c r="B17" s="1">
        <v>42641</v>
      </c>
      <c r="C17" t="s">
        <v>318</v>
      </c>
      <c r="D17">
        <v>2</v>
      </c>
      <c r="E17" t="s">
        <v>319</v>
      </c>
      <c r="F17" t="s">
        <v>43</v>
      </c>
      <c r="G17" t="s">
        <v>14</v>
      </c>
      <c r="H17" t="s">
        <v>115</v>
      </c>
      <c r="K17">
        <v>2047.4</v>
      </c>
      <c r="L17" s="26">
        <v>1</v>
      </c>
      <c r="M17">
        <f t="shared" si="0"/>
        <v>11352.640000000003</v>
      </c>
    </row>
    <row r="18" spans="1:13" x14ac:dyDescent="0.25">
      <c r="A18" t="s">
        <v>246</v>
      </c>
      <c r="B18" s="1">
        <v>42641</v>
      </c>
      <c r="C18" t="s">
        <v>90</v>
      </c>
      <c r="D18">
        <v>2</v>
      </c>
      <c r="E18" t="s">
        <v>320</v>
      </c>
      <c r="F18" t="s">
        <v>13</v>
      </c>
      <c r="G18" t="s">
        <v>14</v>
      </c>
      <c r="H18" t="s">
        <v>321</v>
      </c>
      <c r="I18">
        <v>2000</v>
      </c>
      <c r="J18" s="15">
        <v>1</v>
      </c>
      <c r="M18">
        <f t="shared" si="0"/>
        <v>13352.640000000003</v>
      </c>
    </row>
    <row r="19" spans="1:13" x14ac:dyDescent="0.25">
      <c r="A19" t="s">
        <v>132</v>
      </c>
      <c r="B19" s="1">
        <v>42643</v>
      </c>
      <c r="C19" t="s">
        <v>94</v>
      </c>
      <c r="D19">
        <v>2</v>
      </c>
      <c r="E19" t="s">
        <v>322</v>
      </c>
      <c r="F19" t="s">
        <v>19</v>
      </c>
      <c r="G19" t="s">
        <v>14</v>
      </c>
      <c r="H19" t="s">
        <v>323</v>
      </c>
      <c r="K19">
        <v>37.119999999999997</v>
      </c>
      <c r="L19" s="26">
        <v>6</v>
      </c>
      <c r="M19">
        <f t="shared" si="0"/>
        <v>13315.520000000002</v>
      </c>
    </row>
    <row r="20" spans="1:13" x14ac:dyDescent="0.25">
      <c r="A20" t="s">
        <v>324</v>
      </c>
      <c r="B20" s="1">
        <v>42643</v>
      </c>
      <c r="C20" t="s">
        <v>325</v>
      </c>
      <c r="D20">
        <v>2</v>
      </c>
      <c r="E20" t="s">
        <v>326</v>
      </c>
      <c r="F20" t="s">
        <v>19</v>
      </c>
      <c r="G20" t="s">
        <v>14</v>
      </c>
      <c r="H20" t="s">
        <v>327</v>
      </c>
      <c r="K20">
        <v>0.14000000000000001</v>
      </c>
      <c r="L20" s="26">
        <v>6</v>
      </c>
      <c r="M20">
        <f t="shared" si="0"/>
        <v>13315.380000000003</v>
      </c>
    </row>
    <row r="21" spans="1:13" x14ac:dyDescent="0.25">
      <c r="A21" t="s">
        <v>324</v>
      </c>
      <c r="B21" s="1">
        <v>42643</v>
      </c>
      <c r="C21" t="s">
        <v>325</v>
      </c>
      <c r="D21">
        <v>2</v>
      </c>
      <c r="E21" t="s">
        <v>326</v>
      </c>
      <c r="F21" t="s">
        <v>19</v>
      </c>
      <c r="G21" t="s">
        <v>14</v>
      </c>
      <c r="H21" t="s">
        <v>327</v>
      </c>
      <c r="I21">
        <v>0.14000000000000001</v>
      </c>
      <c r="J21" s="15">
        <v>3</v>
      </c>
      <c r="M21">
        <f t="shared" si="0"/>
        <v>13315.520000000002</v>
      </c>
    </row>
    <row r="24" spans="1:13" x14ac:dyDescent="0.25">
      <c r="A24" t="s">
        <v>80</v>
      </c>
      <c r="B24" t="s">
        <v>80</v>
      </c>
      <c r="C24" t="s">
        <v>89</v>
      </c>
      <c r="D24" t="s">
        <v>211</v>
      </c>
      <c r="E24" t="s">
        <v>212</v>
      </c>
      <c r="F24" t="s">
        <v>213</v>
      </c>
      <c r="G24" t="s">
        <v>79</v>
      </c>
      <c r="H24" t="s">
        <v>107</v>
      </c>
      <c r="I24" t="s">
        <v>89</v>
      </c>
      <c r="J24" s="15" t="s">
        <v>211</v>
      </c>
      <c r="K24" t="s">
        <v>108</v>
      </c>
      <c r="L24" s="26" t="s">
        <v>211</v>
      </c>
      <c r="M2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</vt:lpstr>
      <vt:lpstr>FEB</vt:lpstr>
      <vt:lpstr>MZO</vt:lpstr>
      <vt:lpstr>ABR</vt:lpstr>
      <vt:lpstr>MYO</vt:lpstr>
      <vt:lpstr>JUN</vt:lpstr>
      <vt:lpstr>JUL</vt:lpstr>
      <vt:lpstr>AGO</vt:lpstr>
      <vt:lpstr>SEP</vt:lpstr>
      <vt:lpstr>2016</vt:lpstr>
      <vt:lpstr>Hoja1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2016-02-04T17:43:09Z</dcterms:created>
  <dcterms:modified xsi:type="dcterms:W3CDTF">2016-10-03T19:06:04Z</dcterms:modified>
</cp:coreProperties>
</file>