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Operador!$A$1:$S$44</definedName>
  </definedNames>
  <calcPr calcId="152511"/>
</workbook>
</file>

<file path=xl/calcChain.xml><?xml version="1.0" encoding="utf-8"?>
<calcChain xmlns="http://schemas.openxmlformats.org/spreadsheetml/2006/main">
  <c r="F8" i="14" l="1"/>
  <c r="G100" i="20" l="1"/>
  <c r="F100" i="20" s="1"/>
  <c r="D100" i="20"/>
  <c r="A100" i="20"/>
  <c r="B100" i="20" s="1"/>
  <c r="A99" i="20"/>
  <c r="D99" i="20" s="1"/>
  <c r="G98" i="20"/>
  <c r="F98" i="20" s="1"/>
  <c r="A98" i="20"/>
  <c r="B98" i="20" s="1"/>
  <c r="A97" i="20"/>
  <c r="D97" i="20" s="1"/>
  <c r="A96" i="20"/>
  <c r="B96" i="20" s="1"/>
  <c r="C96" i="20" l="1"/>
  <c r="D96" i="20"/>
  <c r="C98" i="20"/>
  <c r="G96" i="20"/>
  <c r="F96" i="20" s="1"/>
  <c r="Q96" i="20" s="1"/>
  <c r="D98" i="20"/>
  <c r="C100" i="20"/>
  <c r="Q98" i="20"/>
  <c r="M98" i="20"/>
  <c r="Q100" i="20"/>
  <c r="M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95" i="20"/>
  <c r="B67" i="20"/>
  <c r="B61" i="20"/>
  <c r="E82" i="20"/>
  <c r="E48" i="20"/>
  <c r="D95" i="20"/>
  <c r="D91" i="20"/>
  <c r="D60" i="20"/>
  <c r="D50" i="20"/>
  <c r="C91" i="20"/>
  <c r="C79" i="20"/>
  <c r="C60" i="20"/>
  <c r="C94" i="20"/>
  <c r="D45" i="20"/>
  <c r="C48" i="20"/>
  <c r="D48" i="20"/>
  <c r="E87" i="20"/>
  <c r="D73" i="20"/>
  <c r="B60" i="20"/>
  <c r="D89" i="20"/>
  <c r="B52" i="20"/>
  <c r="D57" i="20"/>
  <c r="E58" i="20"/>
  <c r="E59" i="20"/>
  <c r="D76" i="20"/>
  <c r="E76" i="20"/>
  <c r="E81" i="20"/>
  <c r="E43" i="20"/>
  <c r="E64" i="20"/>
  <c r="G88" i="20"/>
  <c r="F88" i="20" s="1"/>
  <c r="C55" i="20"/>
  <c r="C51" i="20"/>
  <c r="B73" i="20"/>
  <c r="E80" i="20"/>
  <c r="C33" i="20"/>
  <c r="M96" i="20" l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B76" i="20"/>
  <c r="O76" i="20" s="1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H97" i="20" s="1"/>
  <c r="I97" i="20" s="1"/>
  <c r="H98" i="20"/>
  <c r="I98" i="20" s="1"/>
  <c r="N98" i="20" s="1"/>
  <c r="P96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O87" i="20" s="1"/>
  <c r="G91" i="20"/>
  <c r="F91" i="20" s="1"/>
  <c r="Q91" i="20" s="1"/>
  <c r="D41" i="20"/>
  <c r="C45" i="20"/>
  <c r="D52" i="20"/>
  <c r="E45" i="20"/>
  <c r="E83" i="20"/>
  <c r="O83" i="20" s="1"/>
  <c r="B45" i="20"/>
  <c r="E75" i="20"/>
  <c r="B51" i="20"/>
  <c r="O51" i="20" s="1"/>
  <c r="B42" i="20"/>
  <c r="D64" i="20"/>
  <c r="B56" i="20"/>
  <c r="D59" i="20"/>
  <c r="B58" i="20"/>
  <c r="O58" i="20" s="1"/>
  <c r="E74" i="20"/>
  <c r="P74" i="20" s="1"/>
  <c r="D46" i="20"/>
  <c r="C74" i="20"/>
  <c r="E60" i="20"/>
  <c r="O60" i="20" s="1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O64" i="20" s="1"/>
  <c r="G70" i="20"/>
  <c r="F70" i="20" s="1"/>
  <c r="M70" i="20" s="1"/>
  <c r="P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O52" i="20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O43" i="20" s="1"/>
  <c r="G43" i="20"/>
  <c r="F43" i="20" s="1"/>
  <c r="M43" i="20" s="1"/>
  <c r="P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O82" i="20" s="1"/>
  <c r="E89" i="20"/>
  <c r="O89" i="20" s="1"/>
  <c r="G85" i="20"/>
  <c r="F85" i="20" s="1"/>
  <c r="Q85" i="20" s="1"/>
  <c r="D61" i="20"/>
  <c r="H61" i="20" s="1"/>
  <c r="B94" i="20"/>
  <c r="O94" i="20" s="1"/>
  <c r="B86" i="20"/>
  <c r="O86" i="20" s="1"/>
  <c r="D44" i="20"/>
  <c r="D86" i="20"/>
  <c r="H86" i="20" s="1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H16" i="20" s="1"/>
  <c r="I16" i="20" s="1"/>
  <c r="M93" i="20"/>
  <c r="B15" i="20"/>
  <c r="O15" i="20" s="1"/>
  <c r="D20" i="20"/>
  <c r="G33" i="20"/>
  <c r="F33" i="20" s="1"/>
  <c r="M33" i="20" s="1"/>
  <c r="P33" i="20" s="1"/>
  <c r="E36" i="20"/>
  <c r="D19" i="20"/>
  <c r="H19" i="20" s="1"/>
  <c r="I19" i="20" s="1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H32" i="20" s="1"/>
  <c r="C32" i="20"/>
  <c r="M46" i="20"/>
  <c r="Q46" i="20"/>
  <c r="B34" i="20"/>
  <c r="C34" i="20"/>
  <c r="G34" i="20"/>
  <c r="F34" i="20" s="1"/>
  <c r="Q34" i="20" s="1"/>
  <c r="D34" i="20"/>
  <c r="H34" i="20" s="1"/>
  <c r="E34" i="20"/>
  <c r="O34" i="20" s="1"/>
  <c r="E12" i="20"/>
  <c r="B12" i="20"/>
  <c r="D4" i="20"/>
  <c r="Q49" i="20"/>
  <c r="M49" i="20"/>
  <c r="D38" i="20"/>
  <c r="D36" i="20"/>
  <c r="H36" i="20" s="1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P76" i="20"/>
  <c r="E38" i="20"/>
  <c r="Q47" i="20"/>
  <c r="Q66" i="20"/>
  <c r="B13" i="20"/>
  <c r="D28" i="20"/>
  <c r="H28" i="20" s="1"/>
  <c r="B28" i="20"/>
  <c r="B38" i="20"/>
  <c r="O59" i="20"/>
  <c r="P87" i="20"/>
  <c r="D23" i="20"/>
  <c r="G21" i="20"/>
  <c r="F21" i="20" s="1"/>
  <c r="Q21" i="20" s="1"/>
  <c r="Q77" i="20"/>
  <c r="G26" i="20"/>
  <c r="F26" i="20" s="1"/>
  <c r="Q26" i="20" s="1"/>
  <c r="M64" i="20"/>
  <c r="P64" i="20" s="1"/>
  <c r="Q95" i="20"/>
  <c r="G14" i="20"/>
  <c r="F14" i="20" s="1"/>
  <c r="Q14" i="20" s="1"/>
  <c r="B32" i="20"/>
  <c r="D10" i="20"/>
  <c r="H10" i="20" s="1"/>
  <c r="I10" i="20" s="1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H37" i="20" s="1"/>
  <c r="E37" i="20"/>
  <c r="M83" i="20"/>
  <c r="Q83" i="20"/>
  <c r="E17" i="20"/>
  <c r="B14" i="20"/>
  <c r="Q87" i="20"/>
  <c r="G29" i="20"/>
  <c r="F29" i="20" s="1"/>
  <c r="M29" i="20" s="1"/>
  <c r="H3" i="20"/>
  <c r="C10" i="20"/>
  <c r="G6" i="20"/>
  <c r="F6" i="20" s="1"/>
  <c r="Q6" i="20" s="1"/>
  <c r="D25" i="20"/>
  <c r="H25" i="20" s="1"/>
  <c r="Q88" i="20"/>
  <c r="M88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O55" i="20"/>
  <c r="D18" i="20"/>
  <c r="H18" i="20" s="1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H27" i="20" s="1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Q89" i="20"/>
  <c r="B8" i="20"/>
  <c r="C31" i="20"/>
  <c r="M56" i="20"/>
  <c r="Q56" i="20"/>
  <c r="G4" i="20"/>
  <c r="F4" i="20" s="1"/>
  <c r="E4" i="20"/>
  <c r="C8" i="20"/>
  <c r="D29" i="20"/>
  <c r="H29" i="20" s="1"/>
  <c r="B29" i="20"/>
  <c r="E29" i="20"/>
  <c r="Q94" i="20"/>
  <c r="M94" i="20"/>
  <c r="C6" i="20"/>
  <c r="B23" i="20"/>
  <c r="E8" i="20"/>
  <c r="Q25" i="20"/>
  <c r="M25" i="20"/>
  <c r="D31" i="20"/>
  <c r="H31" i="20" s="1"/>
  <c r="P48" i="20"/>
  <c r="E5" i="20"/>
  <c r="D5" i="20"/>
  <c r="H5" i="20" s="1"/>
  <c r="C5" i="20"/>
  <c r="G8" i="20"/>
  <c r="F8" i="20" s="1"/>
  <c r="M86" i="20"/>
  <c r="Q86" i="20"/>
  <c r="M69" i="20"/>
  <c r="Q69" i="20"/>
  <c r="Q39" i="20"/>
  <c r="M39" i="20"/>
  <c r="M82" i="20"/>
  <c r="P82" i="20" s="1"/>
  <c r="D7" i="20"/>
  <c r="C7" i="20"/>
  <c r="G7" i="20"/>
  <c r="F7" i="20" s="1"/>
  <c r="E7" i="20"/>
  <c r="B7" i="20"/>
  <c r="E9" i="20"/>
  <c r="H8" i="20" s="1"/>
  <c r="D9" i="20"/>
  <c r="H9" i="20" s="1"/>
  <c r="G9" i="20"/>
  <c r="F9" i="20" s="1"/>
  <c r="C9" i="20"/>
  <c r="B9" i="20"/>
  <c r="E25" i="20"/>
  <c r="B25" i="20"/>
  <c r="G30" i="20"/>
  <c r="F30" i="20" s="1"/>
  <c r="C30" i="20"/>
  <c r="Q42" i="20" l="1"/>
  <c r="P52" i="20"/>
  <c r="Q70" i="20"/>
  <c r="O93" i="20"/>
  <c r="P86" i="20"/>
  <c r="P94" i="20"/>
  <c r="I86" i="20"/>
  <c r="P55" i="20"/>
  <c r="O66" i="20"/>
  <c r="O95" i="20"/>
  <c r="P42" i="20"/>
  <c r="H90" i="20"/>
  <c r="H65" i="20"/>
  <c r="I65" i="20" s="1"/>
  <c r="N65" i="20" s="1"/>
  <c r="H99" i="20"/>
  <c r="I99" i="20" s="1"/>
  <c r="H88" i="20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P88" i="20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N97" i="20"/>
  <c r="M79" i="20"/>
  <c r="P79" i="20" s="1"/>
  <c r="Q71" i="20"/>
  <c r="Q61" i="20"/>
  <c r="I88" i="20"/>
  <c r="N88" i="20" s="1"/>
  <c r="O56" i="20"/>
  <c r="O46" i="20"/>
  <c r="N99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I90" i="20"/>
  <c r="O69" i="20"/>
  <c r="Q63" i="20"/>
  <c r="M80" i="20"/>
  <c r="P80" i="20" s="1"/>
  <c r="Q75" i="20"/>
  <c r="M75" i="20"/>
  <c r="P75" i="20" s="1"/>
  <c r="P49" i="20"/>
  <c r="I61" i="20"/>
  <c r="N61" i="20" s="1"/>
  <c r="O88" i="20"/>
  <c r="P78" i="20"/>
  <c r="O84" i="20"/>
  <c r="O92" i="20"/>
  <c r="O13" i="20"/>
  <c r="O36" i="20"/>
  <c r="O39" i="20"/>
  <c r="Q33" i="20"/>
  <c r="I27" i="20"/>
  <c r="N27" i="20" s="1"/>
  <c r="P93" i="20"/>
  <c r="O90" i="20"/>
  <c r="M85" i="20"/>
  <c r="M32" i="20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S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S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I32" i="20"/>
  <c r="M26" i="20"/>
  <c r="P26" i="20" s="1"/>
  <c r="M34" i="20"/>
  <c r="P34" i="20" s="1"/>
  <c r="H15" i="20"/>
  <c r="I15" i="20" s="1"/>
  <c r="H20" i="20"/>
  <c r="I20" i="20" s="1"/>
  <c r="N20" i="20" s="1"/>
  <c r="P32" i="20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S48" i="20" s="1"/>
  <c r="H42" i="20"/>
  <c r="I42" i="20" s="1"/>
  <c r="N42" i="20" s="1"/>
  <c r="H67" i="20"/>
  <c r="I67" i="20" s="1"/>
  <c r="N67" i="20" s="1"/>
  <c r="H95" i="20"/>
  <c r="I95" i="20" s="1"/>
  <c r="N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S70" i="20" s="1"/>
  <c r="H59" i="20"/>
  <c r="I59" i="20" s="1"/>
  <c r="S95" i="20"/>
  <c r="I36" i="20"/>
  <c r="N36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I34" i="20"/>
  <c r="O12" i="20"/>
  <c r="N16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I18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I37" i="20"/>
  <c r="Q17" i="20"/>
  <c r="Q27" i="20"/>
  <c r="M10" i="20"/>
  <c r="P10" i="20" s="1"/>
  <c r="Q10" i="20"/>
  <c r="Q18" i="20"/>
  <c r="M18" i="20"/>
  <c r="P18" i="20" s="1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I31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N86" i="20"/>
  <c r="S86" i="20" s="1"/>
  <c r="M7" i="20"/>
  <c r="P7" i="20" s="1"/>
  <c r="Q7" i="20"/>
  <c r="Q9" i="20"/>
  <c r="M9" i="20"/>
  <c r="P9" i="20" s="1"/>
  <c r="P25" i="20"/>
  <c r="I25" i="20"/>
  <c r="N25" i="20" s="1"/>
  <c r="O25" i="20"/>
  <c r="O9" i="20"/>
  <c r="I9" i="20"/>
  <c r="Q30" i="20"/>
  <c r="M30" i="20"/>
  <c r="O7" i="20"/>
  <c r="S94" i="20" l="1"/>
  <c r="S52" i="20"/>
  <c r="S42" i="20"/>
  <c r="N75" i="20"/>
  <c r="S75" i="20" s="1"/>
  <c r="S16" i="20"/>
  <c r="N91" i="20"/>
  <c r="S91" i="20" s="1"/>
  <c r="N53" i="20"/>
  <c r="S53" i="20" s="1"/>
  <c r="S88" i="20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<sst xmlns="http://schemas.openxmlformats.org/spreadsheetml/2006/main" count="524" uniqueCount="151">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</sst>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6" t="s">
        <v>92</v>
      </c>
      <c r="C1" s="16"/>
      <c r="D1" s="16"/>
      <c r="E1" s="16"/>
      <c r="F1" s="8"/>
      <c r="G1" s="9" t="s">
        <v>93</v>
      </c>
      <c r="H1" s="8"/>
      <c r="I1" s="9" t="s">
        <v>94</v>
      </c>
      <c r="J1" s="8"/>
      <c r="K1" s="16" t="s">
        <v>95</v>
      </c>
      <c r="L1" s="16"/>
      <c r="M1" s="16"/>
      <c r="N1" s="8"/>
      <c r="O1" s="9" t="s">
        <v>96</v>
      </c>
      <c r="P1" s="8"/>
      <c r="Q1" s="16" t="s">
        <v>97</v>
      </c>
      <c r="R1" s="16"/>
      <c r="S1" s="8"/>
      <c r="T1" s="8"/>
      <c r="U1" s="9" t="s">
        <v>98</v>
      </c>
      <c r="V1" s="8"/>
      <c r="W1" s="16" t="s">
        <v>99</v>
      </c>
      <c r="X1" s="16"/>
      <c r="Y1" s="16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6" t="s">
        <v>100</v>
      </c>
      <c r="C3" s="16"/>
      <c r="D3" s="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6" t="s">
        <v>101</v>
      </c>
      <c r="C5" s="8"/>
      <c r="D5" s="16" t="s">
        <v>102</v>
      </c>
      <c r="E5" s="16"/>
      <c r="F5" s="16"/>
      <c r="G5" s="16"/>
      <c r="H5" s="16"/>
      <c r="I5" s="16"/>
      <c r="J5" s="16"/>
      <c r="K5" s="16"/>
      <c r="L5" s="8"/>
      <c r="M5" s="16" t="s">
        <v>50</v>
      </c>
      <c r="N5" s="16"/>
      <c r="O5" s="16"/>
      <c r="P5" s="16"/>
      <c r="Q5" s="16"/>
      <c r="R5" s="8"/>
      <c r="S5" s="8"/>
      <c r="T5" s="16" t="s">
        <v>103</v>
      </c>
      <c r="U5" s="16"/>
      <c r="V5" s="16"/>
      <c r="W5" s="16"/>
      <c r="X5" s="8"/>
      <c r="Y5" s="16" t="s">
        <v>104</v>
      </c>
      <c r="Z5" s="16"/>
      <c r="AA5" s="8"/>
      <c r="AB5" s="8"/>
    </row>
    <row r="6" spans="1:28" ht="10.5" customHeight="1" x14ac:dyDescent="0.2">
      <c r="A6" s="8"/>
      <c r="B6" s="16"/>
      <c r="C6" s="8"/>
      <c r="D6" s="16"/>
      <c r="E6" s="16"/>
      <c r="F6" s="16"/>
      <c r="G6" s="16"/>
      <c r="H6" s="16"/>
      <c r="I6" s="16"/>
      <c r="J6" s="16"/>
      <c r="K6" s="16"/>
      <c r="L6" s="8"/>
      <c r="M6" s="16"/>
      <c r="N6" s="16"/>
      <c r="O6" s="16"/>
      <c r="P6" s="16"/>
      <c r="Q6" s="16"/>
      <c r="R6" s="8"/>
      <c r="S6" s="8"/>
      <c r="T6" s="16"/>
      <c r="U6" s="16"/>
      <c r="V6" s="16"/>
      <c r="W6" s="16"/>
      <c r="X6" s="8"/>
      <c r="Y6" s="16"/>
      <c r="Z6" s="16"/>
      <c r="AA6" s="8"/>
      <c r="AB6" s="16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6"/>
    </row>
    <row r="8" spans="1:28" ht="14.45" customHeight="1" x14ac:dyDescent="0.2">
      <c r="A8" s="16" t="s">
        <v>74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57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65</v>
      </c>
      <c r="Z8" s="16"/>
      <c r="AA8" s="16"/>
      <c r="AB8" s="11">
        <v>32.238199957992016</v>
      </c>
    </row>
    <row r="9" spans="1:28" ht="14.45" customHeight="1" x14ac:dyDescent="0.2">
      <c r="A9" s="16" t="s">
        <v>58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59</v>
      </c>
      <c r="N9" s="16"/>
      <c r="O9" s="16"/>
      <c r="P9" s="16"/>
      <c r="Q9" s="16"/>
      <c r="R9" s="16"/>
      <c r="S9" s="16"/>
      <c r="T9" s="16" t="s">
        <v>59</v>
      </c>
      <c r="U9" s="16"/>
      <c r="V9" s="16"/>
      <c r="W9" s="16"/>
      <c r="X9" s="16"/>
      <c r="Y9" s="16"/>
      <c r="Z9" s="16"/>
      <c r="AA9" s="16"/>
      <c r="AB9" s="11">
        <v>39.606969124133585</v>
      </c>
    </row>
    <row r="10" spans="1:28" ht="14.45" customHeight="1" x14ac:dyDescent="0.2">
      <c r="A10" s="16" t="s">
        <v>60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57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1">
        <v>59.116614156689771</v>
      </c>
    </row>
    <row r="11" spans="1:28" ht="14.45" customHeight="1" x14ac:dyDescent="0.2">
      <c r="A11" s="16" t="s">
        <v>61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59</v>
      </c>
      <c r="N11" s="16"/>
      <c r="O11" s="16"/>
      <c r="P11" s="16"/>
      <c r="Q11" s="16"/>
      <c r="R11" s="16"/>
      <c r="S11" s="16"/>
      <c r="T11" s="16" t="s">
        <v>59</v>
      </c>
      <c r="U11" s="16"/>
      <c r="V11" s="16"/>
      <c r="W11" s="16"/>
      <c r="X11" s="16"/>
      <c r="Y11" s="16"/>
      <c r="Z11" s="16"/>
      <c r="AA11" s="16"/>
      <c r="AB11" s="11">
        <v>70.809637331092901</v>
      </c>
    </row>
    <row r="12" spans="1:28" ht="14.45" customHeight="1" x14ac:dyDescent="0.2">
      <c r="A12" s="16" t="s">
        <v>75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57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66</v>
      </c>
      <c r="Z12" s="16"/>
      <c r="AA12" s="16"/>
      <c r="AB12" s="11">
        <v>17.366441223832528</v>
      </c>
    </row>
    <row r="13" spans="1:28" ht="14.45" customHeight="1" x14ac:dyDescent="0.2">
      <c r="A13" s="16" t="s">
        <v>76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57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61</v>
      </c>
      <c r="Z13" s="16"/>
      <c r="AA13" s="16"/>
      <c r="AB13" s="11">
        <v>12.603535671777637</v>
      </c>
    </row>
    <row r="14" spans="1:28" ht="14.45" customHeight="1" x14ac:dyDescent="0.2">
      <c r="A14" s="16" t="s">
        <v>62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59</v>
      </c>
      <c r="N14" s="16"/>
      <c r="O14" s="16"/>
      <c r="P14" s="16"/>
      <c r="Q14" s="16"/>
      <c r="R14" s="16"/>
      <c r="S14" s="16"/>
      <c r="T14" s="16" t="s">
        <v>59</v>
      </c>
      <c r="U14" s="16"/>
      <c r="V14" s="16"/>
      <c r="W14" s="16"/>
      <c r="X14" s="16"/>
      <c r="Y14" s="16"/>
      <c r="Z14" s="16"/>
      <c r="AA14" s="16"/>
      <c r="AB14" s="11">
        <v>20.973051879857174</v>
      </c>
    </row>
    <row r="15" spans="1:28" ht="14.45" customHeight="1" x14ac:dyDescent="0.2">
      <c r="A15" s="16" t="s">
        <v>77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57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63</v>
      </c>
      <c r="Z15" s="16"/>
      <c r="AA15" s="16"/>
      <c r="AB15" s="11">
        <v>31.762251627809285</v>
      </c>
    </row>
    <row r="16" spans="1:28" ht="14.45" customHeight="1" x14ac:dyDescent="0.2">
      <c r="A16" s="16" t="s">
        <v>63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59</v>
      </c>
      <c r="N16" s="16"/>
      <c r="O16" s="16"/>
      <c r="P16" s="16"/>
      <c r="Q16" s="16"/>
      <c r="R16" s="16"/>
      <c r="S16" s="16"/>
      <c r="T16" s="16" t="s">
        <v>59</v>
      </c>
      <c r="U16" s="16"/>
      <c r="V16" s="16"/>
      <c r="W16" s="16"/>
      <c r="X16" s="16"/>
      <c r="Y16" s="16"/>
      <c r="Z16" s="16"/>
      <c r="AA16" s="16"/>
      <c r="AB16" s="11">
        <v>96.44256108660646</v>
      </c>
    </row>
    <row r="17" spans="1:28" ht="14.45" customHeight="1" x14ac:dyDescent="0.2">
      <c r="A17" s="16" t="s">
        <v>78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57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58</v>
      </c>
      <c r="Z17" s="16"/>
      <c r="AA17" s="16"/>
      <c r="AB17" s="11">
        <v>24.800279353077087</v>
      </c>
    </row>
    <row r="18" spans="1:28" ht="14.45" customHeight="1" x14ac:dyDescent="0.2">
      <c r="A18" s="16" t="s">
        <v>79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57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62</v>
      </c>
      <c r="Z18" s="16"/>
      <c r="AA18" s="16"/>
      <c r="AB18" s="11">
        <v>12.960744941538891</v>
      </c>
    </row>
    <row r="19" spans="1:28" ht="14.45" customHeight="1" x14ac:dyDescent="0.2">
      <c r="A19" s="16" t="s">
        <v>68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1">
        <v>120.8</v>
      </c>
    </row>
    <row r="20" spans="1:28" ht="14.45" customHeight="1" x14ac:dyDescent="0.2">
      <c r="A20" s="16" t="s">
        <v>106</v>
      </c>
      <c r="B20" s="16"/>
      <c r="C20" s="16"/>
      <c r="D20" s="16" t="s">
        <v>107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1">
        <v>45</v>
      </c>
    </row>
    <row r="21" spans="1:28" ht="14.45" customHeight="1" x14ac:dyDescent="0.2">
      <c r="A21" s="16" t="s">
        <v>80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57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60</v>
      </c>
      <c r="Z21" s="16"/>
      <c r="AA21" s="16"/>
      <c r="AB21" s="11">
        <v>47.2</v>
      </c>
    </row>
    <row r="22" spans="1:28" ht="14.45" customHeight="1" x14ac:dyDescent="0.2">
      <c r="A22" s="16" t="s">
        <v>81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57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67</v>
      </c>
      <c r="Z22" s="16"/>
      <c r="AA22" s="16"/>
      <c r="AB22" s="11">
        <v>18.299425190786248</v>
      </c>
    </row>
    <row r="23" spans="1:28" ht="14.45" customHeight="1" x14ac:dyDescent="0.2">
      <c r="A23" s="16" t="s">
        <v>82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57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64</v>
      </c>
      <c r="Z23" s="16"/>
      <c r="AA23" s="16"/>
      <c r="AB23" s="11">
        <v>35.52328642442064</v>
      </c>
    </row>
    <row r="24" spans="1:28" ht="14.45" customHeight="1" x14ac:dyDescent="0.2">
      <c r="A24" s="16" t="s">
        <v>108</v>
      </c>
      <c r="B24" s="16"/>
      <c r="C24" s="16"/>
      <c r="D24" s="16" t="s">
        <v>109</v>
      </c>
      <c r="E24" s="16"/>
      <c r="F24" s="16"/>
      <c r="G24" s="16"/>
      <c r="H24" s="16"/>
      <c r="I24" s="16"/>
      <c r="J24" s="16"/>
      <c r="K24" s="16"/>
      <c r="L24" s="16"/>
      <c r="M24" s="16" t="s">
        <v>71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1">
        <v>10.39</v>
      </c>
    </row>
    <row r="25" spans="1:28" ht="14.45" customHeight="1" x14ac:dyDescent="0.2">
      <c r="A25" s="16" t="s">
        <v>88</v>
      </c>
      <c r="B25" s="16"/>
      <c r="C25" s="16"/>
      <c r="D25" s="16" t="s">
        <v>89</v>
      </c>
      <c r="E25" s="16"/>
      <c r="F25" s="16"/>
      <c r="G25" s="16"/>
      <c r="H25" s="16"/>
      <c r="I25" s="16"/>
      <c r="J25" s="16"/>
      <c r="K25" s="16"/>
      <c r="L25" s="16"/>
      <c r="M25" s="16" t="s">
        <v>71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1">
        <v>64.599999999999994</v>
      </c>
    </row>
    <row r="26" spans="1:28" ht="14.45" customHeight="1" x14ac:dyDescent="0.2">
      <c r="A26" s="16" t="s">
        <v>90</v>
      </c>
      <c r="B26" s="16"/>
      <c r="C26" s="16"/>
      <c r="D26" s="16" t="s">
        <v>91</v>
      </c>
      <c r="E26" s="16"/>
      <c r="F26" s="16"/>
      <c r="G26" s="16"/>
      <c r="H26" s="16"/>
      <c r="I26" s="16"/>
      <c r="J26" s="16"/>
      <c r="K26" s="16"/>
      <c r="L26" s="16"/>
      <c r="M26" s="16" t="s">
        <v>71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1">
        <v>30.2</v>
      </c>
    </row>
    <row r="27" spans="1:28" ht="14.45" customHeight="1" x14ac:dyDescent="0.2">
      <c r="A27" s="16" t="s">
        <v>86</v>
      </c>
      <c r="B27" s="16"/>
      <c r="C27" s="16"/>
      <c r="D27" s="16" t="s">
        <v>87</v>
      </c>
      <c r="E27" s="16"/>
      <c r="F27" s="16"/>
      <c r="G27" s="16"/>
      <c r="H27" s="16"/>
      <c r="I27" s="16"/>
      <c r="J27" s="16"/>
      <c r="K27" s="16"/>
      <c r="L27" s="16"/>
      <c r="M27" s="16" t="s">
        <v>71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1">
        <v>81</v>
      </c>
    </row>
    <row r="28" spans="1:28" ht="14.45" customHeight="1" x14ac:dyDescent="0.2">
      <c r="A28" s="16" t="s">
        <v>69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71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1">
        <v>22.2</v>
      </c>
    </row>
    <row r="29" spans="1:28" ht="14.45" customHeight="1" x14ac:dyDescent="0.2">
      <c r="A29" s="16" t="s">
        <v>70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71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1">
        <v>52.1</v>
      </c>
    </row>
    <row r="30" spans="1:28" ht="14.45" customHeight="1" x14ac:dyDescent="0.2">
      <c r="A30" s="16" t="s">
        <v>72</v>
      </c>
      <c r="B30" s="16"/>
      <c r="C30" s="16"/>
      <c r="D30" s="16" t="s">
        <v>84</v>
      </c>
      <c r="E30" s="16"/>
      <c r="F30" s="16"/>
      <c r="G30" s="16"/>
      <c r="H30" s="16"/>
      <c r="I30" s="16"/>
      <c r="J30" s="16"/>
      <c r="K30" s="16"/>
      <c r="L30" s="16"/>
      <c r="M30" s="16" t="s">
        <v>71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1">
        <v>47.9</v>
      </c>
    </row>
    <row r="31" spans="1:28" ht="14.45" customHeight="1" x14ac:dyDescent="0.2">
      <c r="A31" s="16" t="s">
        <v>65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57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1">
        <v>6.4284534061471668</v>
      </c>
    </row>
    <row r="32" spans="1:28" ht="14.45" customHeight="1" x14ac:dyDescent="0.2">
      <c r="A32" s="16" t="s">
        <v>73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71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1">
        <v>51.24</v>
      </c>
    </row>
    <row r="33" spans="1:28" ht="14.45" customHeight="1" x14ac:dyDescent="0.2">
      <c r="A33" s="16" t="s">
        <v>110</v>
      </c>
      <c r="B33" s="16"/>
      <c r="C33" s="16"/>
      <c r="D33" s="16" t="s">
        <v>111</v>
      </c>
      <c r="E33" s="16"/>
      <c r="F33" s="16"/>
      <c r="G33" s="16"/>
      <c r="H33" s="16"/>
      <c r="I33" s="16"/>
      <c r="J33" s="16"/>
      <c r="K33" s="16"/>
      <c r="L33" s="16"/>
      <c r="M33" s="16" t="s">
        <v>71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1">
        <v>28.47</v>
      </c>
    </row>
    <row r="34" spans="1:28" ht="14.45" customHeight="1" x14ac:dyDescent="0.2">
      <c r="A34" s="16" t="s">
        <v>112</v>
      </c>
      <c r="B34" s="16"/>
      <c r="C34" s="16"/>
      <c r="D34" s="16" t="s">
        <v>113</v>
      </c>
      <c r="E34" s="16"/>
      <c r="F34" s="16"/>
      <c r="G34" s="16"/>
      <c r="H34" s="16"/>
      <c r="I34" s="16"/>
      <c r="J34" s="16"/>
      <c r="K34" s="16"/>
      <c r="L34" s="16"/>
      <c r="M34" s="16" t="s">
        <v>71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1">
        <v>37.35</v>
      </c>
    </row>
    <row r="35" spans="1:28" ht="14.45" customHeight="1" x14ac:dyDescent="0.2">
      <c r="A35" s="16" t="s">
        <v>66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59</v>
      </c>
      <c r="N35" s="16"/>
      <c r="O35" s="16"/>
      <c r="P35" s="16"/>
      <c r="Q35" s="16"/>
      <c r="R35" s="16"/>
      <c r="S35" s="16"/>
      <c r="T35" s="16" t="s">
        <v>59</v>
      </c>
      <c r="U35" s="16"/>
      <c r="V35" s="16"/>
      <c r="W35" s="16"/>
      <c r="X35" s="16"/>
      <c r="Y35" s="16"/>
      <c r="Z35" s="16"/>
      <c r="AA35" s="16"/>
      <c r="AB35" s="11">
        <v>46.745250997689553</v>
      </c>
    </row>
    <row r="36" spans="1:28" ht="14.45" customHeight="1" x14ac:dyDescent="0.2">
      <c r="A36" s="16" t="s">
        <v>67</v>
      </c>
      <c r="B36" s="16"/>
      <c r="C36" s="16"/>
      <c r="D36" s="16" t="s">
        <v>35</v>
      </c>
      <c r="E36" s="16"/>
      <c r="F36" s="16"/>
      <c r="G36" s="16"/>
      <c r="H36" s="16"/>
      <c r="I36" s="16"/>
      <c r="J36" s="16"/>
      <c r="K36" s="16"/>
      <c r="L36" s="16"/>
      <c r="M36" s="16" t="s">
        <v>59</v>
      </c>
      <c r="N36" s="16"/>
      <c r="O36" s="16"/>
      <c r="P36" s="16"/>
      <c r="Q36" s="16"/>
      <c r="R36" s="16"/>
      <c r="S36" s="16"/>
      <c r="T36" s="16" t="s">
        <v>59</v>
      </c>
      <c r="U36" s="16"/>
      <c r="V36" s="16"/>
      <c r="W36" s="16"/>
      <c r="X36" s="16"/>
      <c r="Y36" s="16"/>
      <c r="Z36" s="16"/>
      <c r="AA36" s="16"/>
      <c r="AB36" s="11">
        <v>45.992575089266964</v>
      </c>
    </row>
    <row r="37" spans="1:28" ht="14.45" customHeight="1" x14ac:dyDescent="0.2">
      <c r="A37" s="16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34" sqref="C3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operarios'!$A$1:$F$94,4,FALSE),"")</f>
        <v>C</v>
      </c>
      <c r="C3" s="2" t="str">
        <f>IFERROR(VLOOKUP(A3,'hora operarios'!$A$1:$D$94,2,FALSE),"")</f>
        <v>AGUILAR PEREZ MARCOS ARTEMIO</v>
      </c>
      <c r="D3" s="2">
        <f>IFERROR(VLOOKUP(Operador!A3,'hora operarios'!$A$1:$F$94,5,FALSE),"")</f>
        <v>0</v>
      </c>
      <c r="E3" s="3">
        <f>IFERROR(VLOOKUP(A3,'hora operarios'!$A$1:$F$94,6,FALSE),"")</f>
        <v>58.78</v>
      </c>
      <c r="F3" s="2">
        <f>IFERROR(VLOOKUP(G3,Tabulador!$B$27:$C$100,2,FALSE),"")</f>
        <v>1</v>
      </c>
      <c r="G3" s="2" t="str">
        <f>IFERROR(VLOOKUP(A3,'hora operarios'!$A$1:$F$94,3,FALSE),"")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58.78</v>
      </c>
      <c r="J3" s="4">
        <v>0</v>
      </c>
      <c r="K3" s="4">
        <v>0</v>
      </c>
      <c r="L3" s="4">
        <v>0</v>
      </c>
      <c r="M3" s="2">
        <f>IFERROR(VLOOKUP(F3,Tabulador!$A$3:$D$7,4,FALSE),"")</f>
        <v>12</v>
      </c>
      <c r="N3" s="3">
        <f>IFERROR(IF(I3&gt;M3,(I3-M3)*(VLOOKUP(B3,Tabulador!$A$11:$B$17,2,FALSE)),0),0)</f>
        <v>2093.4050000000002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2701.5650000000001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operarios'!$A$1:$F$94,4,FALSE),"")</f>
        <v>C</v>
      </c>
      <c r="C4" s="2" t="str">
        <f>IFERROR(VLOOKUP(A4,'hora operarios'!$A$1:$D$94,2,FALSE),"")</f>
        <v>MARTINEZ GALLEGOS LUIS FERNAND</v>
      </c>
      <c r="D4" s="2" t="str">
        <f>IFERROR(VLOOKUP(Operador!A4,'hora operarios'!$A$1:$F$94,5,FALSE),"")</f>
        <v>22</v>
      </c>
      <c r="E4" s="3">
        <f>IFERROR(VLOOKUP(A4,'hora operarios'!$A$1:$F$94,6,FALSE),"")</f>
        <v>15.73</v>
      </c>
      <c r="F4" s="2">
        <f>IFERROR(VLOOKUP(G4,Tabulador!$B$27:$C$100,2,FALSE),"")</f>
        <v>1</v>
      </c>
      <c r="G4" s="2" t="str">
        <f>IFERROR(VLOOKUP(A4,'hora operarios'!$A$1:$F$94,3,FALSE),"")</f>
        <v>TECNICO</v>
      </c>
      <c r="H4" s="2">
        <f t="shared" si="0"/>
        <v>50.86</v>
      </c>
      <c r="I4" s="3">
        <f>IFERROR(IF(E4&gt;=Tabulador!$D$3,Operador!E4+Operador!H4,Operador!E4),"")</f>
        <v>66.59</v>
      </c>
      <c r="J4" s="4">
        <v>0</v>
      </c>
      <c r="K4" s="4">
        <v>0</v>
      </c>
      <c r="L4" s="4">
        <v>0</v>
      </c>
      <c r="M4" s="2">
        <f>IFERROR(VLOOKUP(F4,Tabulador!$A$3:$D$7,4,FALSE),"")</f>
        <v>12</v>
      </c>
      <c r="N4" s="3">
        <f>IFERROR(IF(I4&gt;M4,(I4-M4)*(VLOOKUP(B4,Tabulador!$A$11:$B$17,2,FALSE)),0),0)</f>
        <v>2442.9025000000001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3051.0625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operarios'!$A$1:$F$94,4,FALSE),"")</f>
        <v>AYUDANTE</v>
      </c>
      <c r="C5" s="2" t="str">
        <f>IFERROR(VLOOKUP(A5,'hora operarios'!$A$1:$D$94,2,FALSE),"")</f>
        <v>MARTINEZ ALVARADO ADRIAN</v>
      </c>
      <c r="D5" s="2">
        <f>IFERROR(VLOOKUP(Operador!A5,'hora operarios'!$A$1:$F$94,5,FALSE),"")</f>
        <v>0</v>
      </c>
      <c r="E5" s="3">
        <f>IFERROR(VLOOKUP(A5,'hora operarios'!$A$1:$F$94,6,FALSE),"")</f>
        <v>39.11</v>
      </c>
      <c r="F5" s="2">
        <f>IFERROR(VLOOKUP(G5,Tabulador!$B$27:$C$100,2,FALSE),"")</f>
        <v>4</v>
      </c>
      <c r="G5" s="2" t="str">
        <f>IFERROR(VLOOKUP(A5,'hora operarios'!$A$1:$F$94,3,FALSE),"")</f>
        <v>AYUDANTE</v>
      </c>
      <c r="H5" s="2">
        <f t="shared" si="0"/>
        <v>0</v>
      </c>
      <c r="I5" s="3">
        <f>IFERROR(IF(E5&gt;=Tabulador!$D$3,Operador!E5+Operador!H5,Operador!E5),"")</f>
        <v>39.11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391.1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934.30000000000007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operarios'!$A$1:$F$94,4,FALSE),"")</f>
        <v>C</v>
      </c>
      <c r="C6" s="2" t="str">
        <f>IFERROR(VLOOKUP(A6,'hora operarios'!$A$1:$D$94,2,FALSE),"")</f>
        <v>CARLOS SANCHEZ HURTADO</v>
      </c>
      <c r="D6" s="2" t="str">
        <f>IFERROR(VLOOKUP(Operador!A6,'hora operarios'!$A$1:$F$94,5,FALSE),"")</f>
        <v>19</v>
      </c>
      <c r="E6" s="3">
        <f>IFERROR(VLOOKUP(A6,'hora operarios'!$A$1:$F$94,6,FALSE),"")</f>
        <v>15.36</v>
      </c>
      <c r="F6" s="2">
        <f>IFERROR(VLOOKUP(G6,Tabulador!$B$27:$C$100,2,FALSE),"")</f>
        <v>1</v>
      </c>
      <c r="G6" s="2" t="str">
        <f>IFERROR(VLOOKUP(A6,'hora operarios'!$A$1:$F$94,3,FALSE),"")</f>
        <v>TECNICO</v>
      </c>
      <c r="H6" s="2">
        <f t="shared" si="0"/>
        <v>25.48</v>
      </c>
      <c r="I6" s="3">
        <f>IFERROR(IF(E6&gt;=Tabulador!$D$3,Operador!E6+Operador!H6,Operador!E6),"")</f>
        <v>40.840000000000003</v>
      </c>
      <c r="J6" s="4">
        <v>0</v>
      </c>
      <c r="K6" s="4">
        <v>0</v>
      </c>
      <c r="L6" s="4">
        <v>0</v>
      </c>
      <c r="M6" s="2">
        <f>IFERROR(VLOOKUP(F6,Tabulador!$A$3:$D$7,4,FALSE),"")</f>
        <v>12</v>
      </c>
      <c r="N6" s="3">
        <f>IFERROR(IF(I6&gt;M6,(I6-M6)*(VLOOKUP(B6,Tabulador!$A$11:$B$17,2,FALSE)),0),0)</f>
        <v>1290.5900000000001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1898.75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operarios'!$A$1:$F$94,4,FALSE),"")</f>
        <v>B</v>
      </c>
      <c r="C7" s="2" t="str">
        <f>IFERROR(VLOOKUP(A7,'hora operarios'!$A$1:$D$94,2,FALSE),"")</f>
        <v>LEONEL MARTINEZ GUERRERO</v>
      </c>
      <c r="D7" s="2" t="str">
        <f>IFERROR(VLOOKUP(Operador!A7,'hora operarios'!$A$1:$F$94,5,FALSE),"")</f>
        <v>12</v>
      </c>
      <c r="E7" s="3">
        <f>IFERROR(VLOOKUP(A7,'hora operarios'!$A$1:$F$94,6,FALSE),"")</f>
        <v>20.43</v>
      </c>
      <c r="F7" s="2">
        <f>IFERROR(VLOOKUP(G7,Tabulador!$B$27:$C$100,2,FALSE),"")</f>
        <v>1</v>
      </c>
      <c r="G7" s="2" t="str">
        <f>IFERROR(VLOOKUP(A7,'hora operarios'!$A$1:$F$94,3,FALSE),"")</f>
        <v>TECNICO</v>
      </c>
      <c r="H7" s="2">
        <f t="shared" si="0"/>
        <v>39.11</v>
      </c>
      <c r="I7" s="3">
        <f>IFERROR(IF(E7&gt;=Tabulador!$D$3,Operador!E7+Operador!H7,Operador!E7),"")</f>
        <v>59.54</v>
      </c>
      <c r="J7" s="4">
        <v>0</v>
      </c>
      <c r="K7" s="4">
        <v>0</v>
      </c>
      <c r="L7" s="4">
        <v>0</v>
      </c>
      <c r="M7" s="2">
        <f>IFERROR(VLOOKUP(F7,Tabulador!$A$3:$D$7,4,FALSE),"")</f>
        <v>12</v>
      </c>
      <c r="N7" s="3">
        <f>IFERROR(IF(I7&gt;M7,(I7-M7)*(VLOOKUP(B7,Tabulador!$A$11:$B$17,2,FALSE)),0),0)</f>
        <v>2538.636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3146.7959999999998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operarios'!$A$1:$F$94,4,FALSE),"")</f>
        <v>AYUDANTE</v>
      </c>
      <c r="C8" s="2" t="str">
        <f>IFERROR(VLOOKUP(A8,'hora operarios'!$A$1:$D$94,2,FALSE),"")</f>
        <v>GUILLERMO REYEZ HURTADO</v>
      </c>
      <c r="D8" s="2">
        <f>IFERROR(VLOOKUP(Operador!A8,'hora operarios'!$A$1:$F$94,5,FALSE),"")</f>
        <v>0</v>
      </c>
      <c r="E8" s="3">
        <f>IFERROR(VLOOKUP(A8,'hora operarios'!$A$1:$F$94,6,FALSE),"")</f>
        <v>36.26</v>
      </c>
      <c r="F8" s="2">
        <f>IFERROR(VLOOKUP(G8,Tabulador!$B$27:$C$100,2,FALSE),"")</f>
        <v>4</v>
      </c>
      <c r="G8" s="2" t="str">
        <f>IFERROR(VLOOKUP(A8,'hora operarios'!$A$1:$F$94,3,FALSE),"")</f>
        <v>AYUDANTE</v>
      </c>
      <c r="H8" s="2">
        <f t="shared" si="0"/>
        <v>0</v>
      </c>
      <c r="I8" s="3">
        <f>IFERROR(IF(E8&gt;=Tabulador!$D$3,Operador!E8+Operador!H8,Operador!E8),"")</f>
        <v>36.26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362.59999999999997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905.8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operarios'!$A$1:$F$94,4,FALSE),"")</f>
        <v>C</v>
      </c>
      <c r="C9" s="2" t="str">
        <f>IFERROR(VLOOKUP(A9,'hora operarios'!$A$1:$D$94,2,FALSE),"")</f>
        <v>ALAVEZ LOPEZ INOCENCIO</v>
      </c>
      <c r="D9" s="2" t="str">
        <f>IFERROR(VLOOKUP(Operador!A9,'hora operarios'!$A$1:$F$94,5,FALSE),"")</f>
        <v>17</v>
      </c>
      <c r="E9" s="3">
        <f>IFERROR(VLOOKUP(A9,'hora operarios'!$A$1:$F$94,6,FALSE),"")</f>
        <v>23</v>
      </c>
      <c r="F9" s="2">
        <f>IFERROR(VLOOKUP(G9,Tabulador!$B$27:$C$100,2,FALSE),"")</f>
        <v>1</v>
      </c>
      <c r="G9" s="2" t="str">
        <f>IFERROR(VLOOKUP(A9,'hora operarios'!$A$1:$F$94,3,FALSE),"")</f>
        <v>TECNICO</v>
      </c>
      <c r="H9" s="2">
        <f t="shared" si="0"/>
        <v>72.160000000000011</v>
      </c>
      <c r="I9" s="3">
        <f>IFERROR(IF(E9&gt;=Tabulador!$D$3,Operador!E9+Operador!H9,Operador!E9),"")</f>
        <v>95.160000000000011</v>
      </c>
      <c r="J9" s="4">
        <v>0</v>
      </c>
      <c r="K9" s="4">
        <v>0</v>
      </c>
      <c r="L9" s="4">
        <v>0</v>
      </c>
      <c r="M9" s="2">
        <f>IFERROR(VLOOKUP(F9,Tabulador!$A$3:$D$7,4,FALSE),"")</f>
        <v>12</v>
      </c>
      <c r="N9" s="3">
        <f>IFERROR(IF(I9&gt;M9,(I9-M9)*(VLOOKUP(B9,Tabulador!$A$11:$B$17,2,FALSE)),0),0)</f>
        <v>3721.4100000000003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4329.5700000000006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operarios'!$A$1:$F$94,4,FALSE),"")</f>
        <v>AYUDANTE</v>
      </c>
      <c r="C10" s="2" t="str">
        <f>IFERROR(VLOOKUP(A10,'hora operarios'!$A$1:$D$94,2,FALSE),"")</f>
        <v>MARCO ANTONIO SALDAÑA GARCIA</v>
      </c>
      <c r="D10" s="2">
        <f>IFERROR(VLOOKUP(Operador!A10,'hora operarios'!$A$1:$F$94,5,FALSE),"")</f>
        <v>0</v>
      </c>
      <c r="E10" s="3">
        <f>IFERROR(VLOOKUP(A10,'hora operarios'!$A$1:$F$94,6,FALSE),"")</f>
        <v>72.160000000000011</v>
      </c>
      <c r="F10" s="2">
        <f>IFERROR(VLOOKUP(G10,Tabulador!$B$27:$C$100,2,FALSE),"")</f>
        <v>4</v>
      </c>
      <c r="G10" s="2" t="str">
        <f>IFERROR(VLOOKUP(A10,'hora operarios'!$A$1:$F$94,3,FALSE),"")</f>
        <v>AYUDANTE</v>
      </c>
      <c r="H10" s="2">
        <f t="shared" si="0"/>
        <v>0</v>
      </c>
      <c r="I10" s="3">
        <f>IFERROR(IF(E10&gt;=Tabulador!$D$3,Operador!E10+Operador!H10,Operador!E10),"")</f>
        <v>72.160000000000011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721.60000000000014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1264.8000000000002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operarios'!$A$1:$F$94,4,FALSE),"")</f>
        <v>AYUDANTE</v>
      </c>
      <c r="C11" s="2" t="str">
        <f>IFERROR(VLOOKUP(A11,'hora operarios'!$A$1:$D$94,2,FALSE),"")</f>
        <v>MANUEL CASTAÑON TAVAREZ</v>
      </c>
      <c r="D11" s="2">
        <f>IFERROR(VLOOKUP(Operador!A11,'hora operarios'!$A$1:$F$94,5,FALSE),"")</f>
        <v>0</v>
      </c>
      <c r="E11" s="3">
        <f>IFERROR(VLOOKUP(A11,'hora operarios'!$A$1:$F$94,6,FALSE),"")</f>
        <v>60.12</v>
      </c>
      <c r="F11" s="2">
        <f>IFERROR(VLOOKUP(G11,Tabulador!$B$27:$C$100,2,FALSE),"")</f>
        <v>4</v>
      </c>
      <c r="G11" s="2" t="str">
        <f>IFERROR(VLOOKUP(A11,'hora operarios'!$A$1:$F$94,3,FALSE),"")</f>
        <v>AYUDANTE</v>
      </c>
      <c r="H11" s="2">
        <f t="shared" si="0"/>
        <v>0</v>
      </c>
      <c r="I11" s="3">
        <f>IFERROR(IF(E11&gt;=Tabulador!$D$3,Operador!E11+Operador!H11,Operador!E11),"")</f>
        <v>60.12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601.19999999999993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1144.4000000000001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operarios'!$A$1:$F$94,4,FALSE),"")</f>
        <v>AYUDANTE</v>
      </c>
      <c r="C12" s="2" t="str">
        <f>IFERROR(VLOOKUP(A12,'hora operarios'!$A$1:$D$94,2,FALSE),"")</f>
        <v>JOSÉ DANIEL NUÑEZ DE JESUS</v>
      </c>
      <c r="D12" s="2">
        <f>IFERROR(VLOOKUP(Operador!A12,'hora operarios'!$A$1:$F$94,5,FALSE),"")</f>
        <v>0</v>
      </c>
      <c r="E12" s="3">
        <f>IFERROR(VLOOKUP(A12,'hora operarios'!$A$1:$F$94,6,FALSE),"")</f>
        <v>25.48</v>
      </c>
      <c r="F12" s="2">
        <f>IFERROR(VLOOKUP(G12,Tabulador!$B$27:$C$100,2,FALSE),"")</f>
        <v>4</v>
      </c>
      <c r="G12" s="2" t="str">
        <f>IFERROR(VLOOKUP(A12,'hora operarios'!$A$1:$F$94,3,FALSE),"")</f>
        <v>AYUDANTE</v>
      </c>
      <c r="H12" s="2">
        <f t="shared" si="0"/>
        <v>0</v>
      </c>
      <c r="I12" s="3">
        <f>IFERROR(IF(E12&gt;=Tabulador!$D$3,Operador!E12+Operador!H12,Operador!E12),"")</f>
        <v>25.48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254.8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798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operarios'!$A$1:$F$94,4,FALSE),"")</f>
        <v>A</v>
      </c>
      <c r="C13" s="2" t="str">
        <f>IFERROR(VLOOKUP(A13,'hora operarios'!$A$1:$D$94,2,FALSE),"")</f>
        <v>OLVERA HERNANDEZ JOSE TOMAS</v>
      </c>
      <c r="D13" s="2">
        <f>IFERROR(VLOOKUP(Operador!A13,'hora operarios'!$A$1:$F$94,5,FALSE),"")</f>
        <v>0</v>
      </c>
      <c r="E13" s="3">
        <f>IFERROR(VLOOKUP(A13,'hora operarios'!$A$1:$F$94,6,FALSE),"")</f>
        <v>7.51</v>
      </c>
      <c r="F13" s="2">
        <f>IFERROR(VLOOKUP(G13,Tabulador!$B$27:$C$100,2,FALSE),"")</f>
        <v>1</v>
      </c>
      <c r="G13" s="2" t="str">
        <f>IFERROR(VLOOKUP(A13,'hora operarios'!$A$1:$F$94,3,FALSE),"")</f>
        <v>TECNICO</v>
      </c>
      <c r="H13" s="2">
        <f t="shared" si="0"/>
        <v>0</v>
      </c>
      <c r="I13" s="3">
        <f>IFERROR(IF(E13&gt;=Tabulador!$D$3,Operador!E13+Operador!H13,Operador!E13),"")</f>
        <v>7.51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0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608.16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operarios'!$A$1:$F$94,4,FALSE),"")</f>
        <v>AYUDANTE</v>
      </c>
      <c r="C14" s="2" t="str">
        <f>IFERROR(VLOOKUP(A14,'hora operarios'!$A$1:$D$94,2,FALSE),"")</f>
        <v>JOSUE NEFTALI MOJICA RODRIGUEZ</v>
      </c>
      <c r="D14" s="2">
        <f>IFERROR(VLOOKUP(Operador!A14,'hora operarios'!$A$1:$F$94,5,FALSE),"")</f>
        <v>0</v>
      </c>
      <c r="E14" s="3">
        <f>IFERROR(VLOOKUP(A14,'hora operarios'!$A$1:$F$94,6,FALSE),"")</f>
        <v>50.86</v>
      </c>
      <c r="F14" s="2">
        <f>IFERROR(VLOOKUP(G14,Tabulador!$B$27:$C$100,2,FALSE),"")</f>
        <v>4</v>
      </c>
      <c r="G14" s="2" t="str">
        <f>IFERROR(VLOOKUP(A14,'hora operarios'!$A$1:$F$94,3,FALSE),"")</f>
        <v>AYUDANTE</v>
      </c>
      <c r="H14" s="2">
        <f t="shared" si="0"/>
        <v>0</v>
      </c>
      <c r="I14" s="3">
        <f>IFERROR(IF(E14&gt;=Tabulador!$D$3,Operador!E14+Operador!H14,Operador!E14),"")</f>
        <v>50.86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508.6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1051.8000000000002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operarios'!$A$1:$F$94,4,FALSE),"")</f>
        <v>A</v>
      </c>
      <c r="C15" s="2" t="str">
        <f>IFERROR(VLOOKUP(A15,'hora operarios'!$A$1:$D$94,2,FALSE),"")</f>
        <v>MARTIN VALDEZ</v>
      </c>
      <c r="D15" s="2" t="str">
        <f>IFERROR(VLOOKUP(Operador!A15,'hora operarios'!$A$1:$F$94,5,FALSE),"")</f>
        <v>15</v>
      </c>
      <c r="E15" s="3">
        <f>IFERROR(VLOOKUP(A15,'hora operarios'!$A$1:$F$94,6,FALSE),"")</f>
        <v>15.71</v>
      </c>
      <c r="F15" s="2">
        <f>IFERROR(VLOOKUP(G15,Tabulador!$B$27:$C$100,2,FALSE),"")</f>
        <v>1</v>
      </c>
      <c r="G15" s="2" t="str">
        <f>IFERROR(VLOOKUP(A15,'hora operarios'!$A$1:$F$94,3,FALSE),"")</f>
        <v>TECNICO</v>
      </c>
      <c r="H15" s="2">
        <f t="shared" si="0"/>
        <v>36.26</v>
      </c>
      <c r="I15" s="3">
        <f>IFERROR(IF(E15&gt;=Tabulador!$D$3,Operador!E15+Operador!H15,Operador!E15),"")</f>
        <v>51.97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2617.2356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3225.3955999999998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operarios'!$A$1:$F$94,4,FALSE),"")</f>
        <v>B</v>
      </c>
      <c r="C16" s="2" t="str">
        <f>IFERROR(VLOOKUP(A16,'hora operarios'!$A$1:$D$94,2,FALSE),"")</f>
        <v>GREGORIO CANCINO</v>
      </c>
      <c r="D16" s="2">
        <f>IFERROR(VLOOKUP(Operador!A16,'hora operarios'!$A$1:$F$94,5,FALSE),"")</f>
        <v>0</v>
      </c>
      <c r="E16" s="3">
        <f>IFERROR(VLOOKUP(A16,'hora operarios'!$A$1:$F$94,6,FALSE),"")</f>
        <v>76.8</v>
      </c>
      <c r="F16" s="2">
        <f>IFERROR(VLOOKUP(G16,Tabulador!$B$27:$C$100,2,FALSE),"")</f>
        <v>3</v>
      </c>
      <c r="G16" s="2" t="str">
        <f>IFERROR(VLOOKUP(A16,'hora operarios'!$A$1:$F$94,3,FALSE),"")</f>
        <v>LAVADOR</v>
      </c>
      <c r="H16" s="2">
        <f t="shared" si="0"/>
        <v>0</v>
      </c>
      <c r="I16" s="3">
        <f>IFERROR(IF(E16&gt;=Tabulador!$D$3,Operador!E16+Operador!H16,Operador!E16),"")</f>
        <v>76.8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3460.3199999999997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3932.0899999999997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operarios'!$A$1:$F$94,4,FALSE),"")</f>
        <v>B</v>
      </c>
      <c r="C17" s="2" t="str">
        <f>IFERROR(VLOOKUP(A17,'hora operarios'!$A$1:$D$94,2,FALSE),"")</f>
        <v>JOSE ADAN RIVERA GONZALEZ</v>
      </c>
      <c r="D17" s="2">
        <f>IFERROR(VLOOKUP(Operador!A17,'hora operarios'!$A$1:$F$94,5,FALSE),"")</f>
        <v>0</v>
      </c>
      <c r="E17" s="3">
        <f>IFERROR(VLOOKUP(A17,'hora operarios'!$A$1:$F$94,6,FALSE),"")</f>
        <v>72.400000000000006</v>
      </c>
      <c r="F17" s="2">
        <f>IFERROR(VLOOKUP(G17,Tabulador!$B$27:$C$100,2,FALSE),"")</f>
        <v>3</v>
      </c>
      <c r="G17" s="2" t="str">
        <f>IFERROR(VLOOKUP(A17,'hora operarios'!$A$1:$F$94,3,FALSE),"")</f>
        <v>LAVADOR</v>
      </c>
      <c r="H17" s="2">
        <f t="shared" si="0"/>
        <v>0</v>
      </c>
      <c r="I17" s="3">
        <f>IFERROR(IF(E17&gt;=Tabulador!$D$3,Operador!E17+Operador!H17,Operador!E17),"")</f>
        <v>72.400000000000006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3225.36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3697.13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operarios'!$A$1:$F$94,4,FALSE),"")</f>
        <v>B</v>
      </c>
      <c r="C18" s="2" t="str">
        <f>IFERROR(VLOOKUP(A18,'hora operarios'!$A$1:$D$94,2,FALSE),"")</f>
        <v>LUIS ANGEL OLVERA SOTO</v>
      </c>
      <c r="D18" s="2">
        <f>IFERROR(VLOOKUP(Operador!A18,'hora operarios'!$A$1:$F$94,5,FALSE),"")</f>
        <v>0</v>
      </c>
      <c r="E18" s="3">
        <f>IFERROR(VLOOKUP(A18,'hora operarios'!$A$1:$F$94,6,FALSE),"")</f>
        <v>45</v>
      </c>
      <c r="F18" s="2">
        <f>IFERROR(VLOOKUP(G18,Tabulador!$B$27:$C$100,2,FALSE),"")</f>
        <v>3</v>
      </c>
      <c r="G18" s="2" t="str">
        <f>IFERROR(VLOOKUP(A18,'hora operarios'!$A$1:$F$94,3,FALSE),"")</f>
        <v>LAVADOR</v>
      </c>
      <c r="H18" s="2">
        <f t="shared" si="0"/>
        <v>0</v>
      </c>
      <c r="I18" s="3">
        <f>IFERROR(IF(E18&gt;=Tabulador!$D$3,Operador!E18+Operador!H18,Operador!E18),"")</f>
        <v>45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1762.2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2233.9700000000003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operarios'!$A$1:$F$94,4,FALSE),"")</f>
        <v>B</v>
      </c>
      <c r="C19" s="2" t="str">
        <f>IFERROR(VLOOKUP(A19,'hora operarios'!$A$1:$D$94,2,FALSE),"")</f>
        <v>FONSECA GUILLEN JOSE FELIPE</v>
      </c>
      <c r="D19" s="2" t="str">
        <f>IFERROR(VLOOKUP(Operador!A19,'hora operarios'!$A$1:$F$94,5,FALSE),"")</f>
        <v>18</v>
      </c>
      <c r="E19" s="3">
        <f>IFERROR(VLOOKUP(A19,'hora operarios'!$A$1:$F$94,6,FALSE),"")</f>
        <v>25.71</v>
      </c>
      <c r="F19" s="2">
        <f>IFERROR(VLOOKUP(G19,Tabulador!$B$27:$C$100,2,FALSE),"")</f>
        <v>1</v>
      </c>
      <c r="G19" s="2" t="str">
        <f>IFERROR(VLOOKUP(A19,'hora operarios'!$A$1:$F$94,3,FALSE),"")</f>
        <v>TECNICO</v>
      </c>
      <c r="H19" s="2">
        <f t="shared" si="0"/>
        <v>60.12</v>
      </c>
      <c r="I19" s="3">
        <f>IFERROR(IF(E19&gt;=Tabulador!$D$3,Operador!E19+Operador!H19,Operador!E19),"")</f>
        <v>85.83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3942.5219999999999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4550.6819999999998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operarios'!$A$1:$F$94,4,FALSE),"")</f>
        <v>A</v>
      </c>
      <c r="C20" s="2" t="str">
        <f>IFERROR(VLOOKUP(A20,'hora operarios'!$A$1:$D$94,2,FALSE),"")</f>
        <v>EFRAIN EZAUL MARTINEZ MONTOYA</v>
      </c>
      <c r="D20" s="2">
        <f>IFERROR(VLOOKUP(Operador!A20,'hora operarios'!$A$1:$F$94,5,FALSE),"")</f>
        <v>0</v>
      </c>
      <c r="E20" s="3">
        <f>IFERROR(VLOOKUP(A20,'hora operarios'!$A$1:$F$94,6,FALSE),"")</f>
        <v>52.63</v>
      </c>
      <c r="F20" s="2">
        <f>IFERROR(VLOOKUP(G20,Tabulador!$B$27:$C$100,2,FALSE),"")</f>
        <v>2</v>
      </c>
      <c r="G20" s="2" t="str">
        <f>IFERROR(VLOOKUP(A20,'hora operarios'!$A$1:$F$94,3,FALSE),"")</f>
        <v>HOJALATERO</v>
      </c>
      <c r="H20" s="2">
        <f t="shared" si="0"/>
        <v>0</v>
      </c>
      <c r="I20" s="3">
        <f>IFERROR(IF(E20&gt;=Tabulador!$D$3,Operador!E20+Operador!H20,Operador!E20),"")</f>
        <v>52.63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2660.4524000000001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3399.6824000000001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operarios'!$A$1:$F$94,4,FALSE),"")</f>
        <v>B</v>
      </c>
      <c r="C21" s="2" t="str">
        <f>IFERROR(VLOOKUP(A21,'hora operarios'!$A$1:$D$94,2,FALSE),"")</f>
        <v>FRANCISCO ALEJANDRO RIVERA G.</v>
      </c>
      <c r="D21" s="2">
        <f>IFERROR(VLOOKUP(Operador!A21,'hora operarios'!$A$1:$F$94,5,FALSE),"")</f>
        <v>0</v>
      </c>
      <c r="E21" s="3">
        <f>IFERROR(VLOOKUP(A21,'hora operarios'!$A$1:$F$94,6,FALSE),"")</f>
        <v>37.71</v>
      </c>
      <c r="F21" s="2">
        <f>IFERROR(VLOOKUP(G21,Tabulador!$B$27:$C$100,2,FALSE),"")</f>
        <v>2</v>
      </c>
      <c r="G21" s="2" t="str">
        <f>IFERROR(VLOOKUP(A21,'hora operarios'!$A$1:$F$94,3,FALSE),"")</f>
        <v>HOJALATERO</v>
      </c>
      <c r="H21" s="2">
        <f t="shared" si="0"/>
        <v>0</v>
      </c>
      <c r="I21" s="3">
        <f>IFERROR(IF(E21&gt;=Tabulador!$D$3,Operador!E21+Operador!H21,Operador!E21),"")</f>
        <v>37.71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1372.914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2112.1440000000002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operarios'!$A$1:$F$94,4,FALSE),"")</f>
        <v>C</v>
      </c>
      <c r="C22" s="2" t="str">
        <f>IFERROR(VLOOKUP(A22,'hora operarios'!$A$1:$D$94,2,FALSE),"")</f>
        <v>MARIO ALBERTO RESENDIZ ECHEVER</v>
      </c>
      <c r="D22" s="2" t="str">
        <f>IFERROR(VLOOKUP(Operador!A22,'hora operarios'!$A$1:$F$94,5,FALSE),"")</f>
        <v>5</v>
      </c>
      <c r="E22" s="3">
        <f>IFERROR(VLOOKUP(A22,'hora operarios'!$A$1:$F$94,6,FALSE),"")</f>
        <v>26.73</v>
      </c>
      <c r="F22" s="2">
        <f>IFERROR(VLOOKUP(G22,Tabulador!$B$27:$C$100,2,FALSE),"")</f>
        <v>1</v>
      </c>
      <c r="G22" s="2" t="str">
        <f>IFERROR(VLOOKUP(A22,'hora operarios'!$A$1:$F$94,3,FALSE),"")</f>
        <v>TECNICO</v>
      </c>
      <c r="H22" s="2">
        <f t="shared" si="0"/>
        <v>81.67</v>
      </c>
      <c r="I22" s="3">
        <f>IFERROR(IF(E22&gt;=Tabulador!$D$3,Operador!E22+Operador!H22,Operador!E22),"")</f>
        <v>108.4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4313.9000000000005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2.5990000000000002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4922.0600000000004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operarios'!$A$1:$F$94,4,FALSE),"")</f>
        <v>C</v>
      </c>
      <c r="C23" s="2" t="str">
        <f>IFERROR(VLOOKUP(A23,'hora operarios'!$A$1:$D$94,2,FALSE),"")</f>
        <v>CARLOS ARMENTA LUJANO</v>
      </c>
      <c r="D23" s="2">
        <f>IFERROR(VLOOKUP(Operador!A23,'hora operarios'!$A$1:$F$94,5,FALSE),"")</f>
        <v>0</v>
      </c>
      <c r="E23" s="3">
        <f>IFERROR(VLOOKUP(A23,'hora operarios'!$A$1:$F$94,6,FALSE),"")</f>
        <v>31.7</v>
      </c>
      <c r="F23" s="2">
        <f>IFERROR(VLOOKUP(G23,Tabulador!$B$27:$C$100,2,FALSE),"")</f>
        <v>3</v>
      </c>
      <c r="G23" s="2" t="str">
        <f>IFERROR(VLOOKUP(A23,'hora operarios'!$A$1:$F$94,3,FALSE),"")</f>
        <v>LAVADOR</v>
      </c>
      <c r="H23" s="2">
        <f t="shared" si="0"/>
        <v>0</v>
      </c>
      <c r="I23" s="3">
        <f>IFERROR(IF(E23&gt;=Tabulador!$D$3,Operador!E23+Operador!H23,Operador!E23),"")</f>
        <v>31.7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881.57499999999993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1353.3449999999998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operarios'!$A$1:$F$94,4,FALSE),"")</f>
        <v>B</v>
      </c>
      <c r="C24" s="2" t="str">
        <f>IFERROR(VLOOKUP(A24,'hora operarios'!$A$1:$D$94,2,FALSE),"")</f>
        <v>EDGAR SAMUEL HERNANDEZ SILVA</v>
      </c>
      <c r="D24" s="2">
        <f>IFERROR(VLOOKUP(Operador!A24,'hora operarios'!$A$1:$F$94,5,FALSE),"")</f>
        <v>0</v>
      </c>
      <c r="E24" s="3">
        <f>IFERROR(VLOOKUP(A24,'hora operarios'!$A$1:$F$94,6,FALSE),"")</f>
        <v>55.68</v>
      </c>
      <c r="F24" s="2">
        <f>IFERROR(VLOOKUP(G24,Tabulador!$B$27:$C$100,2,FALSE),"")</f>
        <v>2</v>
      </c>
      <c r="G24" s="2" t="str">
        <f>IFERROR(VLOOKUP(A24,'hora operarios'!$A$1:$F$94,3,FALSE),"")</f>
        <v>HOJALATERO</v>
      </c>
      <c r="H24" s="2">
        <f t="shared" si="0"/>
        <v>0</v>
      </c>
      <c r="I24" s="3">
        <f>IFERROR(IF(E24&gt;=Tabulador!$D$3,Operador!E24+Operador!H24,Operador!E24),"")</f>
        <v>55.68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2332.5119999999997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3071.7419999999997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operarios'!$A$1:$F$94,4,FALSE),"")</f>
        <v>A</v>
      </c>
      <c r="C25" s="2" t="str">
        <f>IFERROR(VLOOKUP(A25,'hora operarios'!$A$1:$D$94,2,FALSE),"")</f>
        <v>ISAAC ALFARO LAZARO</v>
      </c>
      <c r="D25" s="2">
        <f>IFERROR(VLOOKUP(Operador!A25,'hora operarios'!$A$1:$F$94,5,FALSE),"")</f>
        <v>0</v>
      </c>
      <c r="E25" s="3">
        <f>IFERROR(VLOOKUP(A25,'hora operarios'!$A$1:$F$94,6,FALSE),"")</f>
        <v>18.350000000000001</v>
      </c>
      <c r="F25" s="2">
        <f>IFERROR(VLOOKUP(G25,Tabulador!$B$27:$C$100,2,FALSE),"")</f>
        <v>2</v>
      </c>
      <c r="G25" s="2" t="str">
        <f>IFERROR(VLOOKUP(A25,'hora operarios'!$A$1:$F$94,3,FALSE),"")</f>
        <v>HOJALATERO</v>
      </c>
      <c r="H25" s="2">
        <f t="shared" si="0"/>
        <v>0</v>
      </c>
      <c r="I25" s="3">
        <f>IFERROR(IF(E25&gt;=Tabulador!$D$3,Operador!E25+Operador!H25,Operador!E25),"")</f>
        <v>18.350000000000001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415.79800000000012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3.714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1155.0280000000002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operarios'!$A$1:$F$94,4,FALSE),"")</f>
        <v>C</v>
      </c>
      <c r="C26" s="2" t="str">
        <f>IFERROR(VLOOKUP(A26,'hora operarios'!$A$1:$D$94,2,FALSE),"")</f>
        <v>FERNANDO ENRIQUEZ RUBIO</v>
      </c>
      <c r="D26" s="2">
        <f>IFERROR(VLOOKUP(Operador!A26,'hora operarios'!$A$1:$F$94,5,FALSE),"")</f>
        <v>0</v>
      </c>
      <c r="E26" s="3">
        <f>IFERROR(VLOOKUP(A26,'hora operarios'!$A$1:$F$94,6,FALSE),"")</f>
        <v>36.229999999999997</v>
      </c>
      <c r="F26" s="2">
        <f>IFERROR(VLOOKUP(G26,Tabulador!$B$27:$C$100,2,FALSE),"")</f>
        <v>1</v>
      </c>
      <c r="G26" s="2" t="str">
        <f>IFERROR(VLOOKUP(A26,'hora operarios'!$A$1:$F$94,3,FALSE),"")</f>
        <v>TECNICO</v>
      </c>
      <c r="H26" s="2">
        <f t="shared" si="0"/>
        <v>0</v>
      </c>
      <c r="I26" s="3">
        <f>IFERROR(IF(E26&gt;=Tabulador!$D$3,Operador!E26+Operador!H26,Operador!E26),"")</f>
        <v>36.229999999999997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1084.2924999999998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3.7360000000000002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1692.4524999999999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operarios'!$A$1:$F$94,4,FALSE),"")</f>
        <v>A</v>
      </c>
      <c r="C27" s="2" t="str">
        <f>IFERROR(VLOOKUP(A27,'hora operarios'!$A$1:$D$94,2,FALSE),"")</f>
        <v>MARCOS SAMUEL RAMIREZ BAUTISTA</v>
      </c>
      <c r="D27" s="2">
        <f>IFERROR(VLOOKUP(Operador!A27,'hora operarios'!$A$1:$F$94,5,FALSE),"")</f>
        <v>0</v>
      </c>
      <c r="E27" s="3">
        <f>IFERROR(VLOOKUP(A27,'hora operarios'!$A$1:$F$94,6,FALSE),"")</f>
        <v>58.4</v>
      </c>
      <c r="F27" s="2">
        <f>IFERROR(VLOOKUP(G27,Tabulador!$B$27:$C$100,2,FALSE),"")</f>
        <v>2</v>
      </c>
      <c r="G27" s="2" t="str">
        <f>IFERROR(VLOOKUP(A27,'hora operarios'!$A$1:$F$94,3,FALSE),"")</f>
        <v>HOJALATERO</v>
      </c>
      <c r="H27" s="2">
        <f t="shared" si="0"/>
        <v>0</v>
      </c>
      <c r="I27" s="3">
        <f>IFERROR(IF(E27&gt;=Tabulador!$D$3,Operador!E27+Operador!H27,Operador!E27),"")</f>
        <v>58.4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3038.2719999999999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3777.502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operarios'!$A$1:$F$94,4,FALSE),"")</f>
        <v>AYUDANTE</v>
      </c>
      <c r="C28" s="2" t="str">
        <f>IFERROR(VLOOKUP(A28,'hora operarios'!$A$1:$D$94,2,FALSE),"")</f>
        <v>JOSE ANTONIO MONTES DE OCA</v>
      </c>
      <c r="D28" s="2">
        <f>IFERROR(VLOOKUP(Operador!A28,'hora operarios'!$A$1:$F$94,5,FALSE),"")</f>
        <v>0</v>
      </c>
      <c r="E28" s="3">
        <f>IFERROR(VLOOKUP(A28,'hora operarios'!$A$1:$F$94,6,FALSE),"")</f>
        <v>81.67</v>
      </c>
      <c r="F28" s="2">
        <f>IFERROR(VLOOKUP(G28,Tabulador!$B$27:$C$100,2,FALSE),"")</f>
        <v>4</v>
      </c>
      <c r="G28" s="2" t="str">
        <f>IFERROR(VLOOKUP(A28,'hora operarios'!$A$1:$F$94,3,FALSE),"")</f>
        <v>AYUDANTE</v>
      </c>
      <c r="H28" s="2">
        <f t="shared" si="0"/>
        <v>0</v>
      </c>
      <c r="I28" s="3">
        <f>IFERROR(IF(E28&gt;=Tabulador!$D$3,Operador!E28+Operador!H28,Operador!E28),"")</f>
        <v>81.67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816.7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1359.9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operarios'!$A$1:$F$94,4,FALSE),"")</f>
        <v>A</v>
      </c>
      <c r="C29" s="2" t="str">
        <f>IFERROR(VLOOKUP(A29,'hora operarios'!$A$1:$D$94,2,FALSE),"")</f>
        <v>DANIEL TELLEZ GAYTAN</v>
      </c>
      <c r="D29" s="2">
        <f>IFERROR(VLOOKUP(Operador!A29,'hora operarios'!$A$1:$F$94,5,FALSE),"")</f>
        <v>0</v>
      </c>
      <c r="E29" s="3">
        <f>IFERROR(VLOOKUP(A29,'hora operarios'!$A$1:$F$94,6,FALSE),"")</f>
        <v>49.34</v>
      </c>
      <c r="F29" s="2">
        <f>IFERROR(VLOOKUP(G29,Tabulador!$B$27:$C$100,2,FALSE),"")</f>
        <v>2</v>
      </c>
      <c r="G29" s="2" t="str">
        <f>IFERROR(VLOOKUP(A29,'hora operarios'!$A$1:$F$94,3,FALSE),"")</f>
        <v>HOJALATERO</v>
      </c>
      <c r="H29" s="2">
        <f t="shared" si="0"/>
        <v>0</v>
      </c>
      <c r="I29" s="3">
        <f>IFERROR(IF(E29&gt;=Tabulador!$D$3,Operador!E29+Operador!H29,Operador!E29),"")</f>
        <v>49.34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2445.0232000000005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3184.2532000000006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operarios'!$A$1:$F$94,4,FALSE),"")</f>
        <v>B</v>
      </c>
      <c r="C30" s="2" t="str">
        <f>IFERROR(VLOOKUP(A30,'hora operarios'!$A$1:$D$94,2,FALSE),"")</f>
        <v>FREDY SANCHEZ RODRIGUEZ</v>
      </c>
      <c r="D30" s="2">
        <f>IFERROR(VLOOKUP(Operador!A30,'hora operarios'!$A$1:$F$94,5,FALSE),"")</f>
        <v>0</v>
      </c>
      <c r="E30" s="3">
        <f>IFERROR(VLOOKUP(A30,'hora operarios'!$A$1:$F$94,6,FALSE),"")</f>
        <v>51.08</v>
      </c>
      <c r="F30" s="2">
        <f>IFERROR(VLOOKUP(G30,Tabulador!$B$27:$C$100,2,FALSE),"")</f>
        <v>2</v>
      </c>
      <c r="G30" s="2" t="str">
        <f>IFERROR(VLOOKUP(A30,'hora operarios'!$A$1:$F$94,3,FALSE),"")</f>
        <v>HOJALATERO</v>
      </c>
      <c r="H30" s="2">
        <f t="shared" si="0"/>
        <v>0</v>
      </c>
      <c r="I30" s="3">
        <f>IFERROR(IF(E30&gt;=Tabulador!$D$3,Operador!E30+Operador!H30,Operador!E30),"")</f>
        <v>51.08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2086.8719999999998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2826.1019999999999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operarios'!$A$1:$F$94,4,FALSE),"")</f>
        <v>B</v>
      </c>
      <c r="C31" s="2" t="str">
        <f>IFERROR(VLOOKUP(A31,'hora operarios'!$A$1:$D$94,2,FALSE),"")</f>
        <v>EFRÉN AGUSTIN SUÁRES LUNA</v>
      </c>
      <c r="D31" s="2">
        <f>IFERROR(VLOOKUP(Operador!A31,'hora operarios'!$A$1:$F$94,5,FALSE),"")</f>
        <v>0</v>
      </c>
      <c r="E31" s="3">
        <f>IFERROR(VLOOKUP(A31,'hora operarios'!$A$1:$F$94,6,FALSE),"")</f>
        <v>34.07</v>
      </c>
      <c r="F31" s="2">
        <f>IFERROR(VLOOKUP(G31,Tabulador!$B$27:$C$100,2,FALSE),"")</f>
        <v>2</v>
      </c>
      <c r="G31" s="2" t="str">
        <f>IFERROR(VLOOKUP(A31,'hora operarios'!$A$1:$F$94,3,FALSE),"")</f>
        <v>HOJALATERO</v>
      </c>
      <c r="H31" s="2">
        <f t="shared" si="0"/>
        <v>0</v>
      </c>
      <c r="I31" s="3">
        <f>IFERROR(IF(E31&gt;=Tabulador!$D$3,Operador!E31+Operador!H31,Operador!E31),"")</f>
        <v>34.07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1178.538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5.5709999999999997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1917.768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operarios'!$A$1:$F$94,4,FALSE),"")</f>
        <v>A</v>
      </c>
      <c r="C32" s="2" t="str">
        <f>IFERROR(VLOOKUP(A32,'hora operarios'!$A$1:$D$94,2,FALSE),"")</f>
        <v>GERMAN CORTEZ HERNANDEZ</v>
      </c>
      <c r="D32" s="2">
        <f>IFERROR(VLOOKUP(Operador!A32,'hora operarios'!$A$1:$F$94,5,FALSE),"")</f>
        <v>0</v>
      </c>
      <c r="E32" s="3">
        <f>IFERROR(VLOOKUP(A32,'hora operarios'!$A$1:$F$94,6,FALSE),"")</f>
        <v>65.209999999999994</v>
      </c>
      <c r="F32" s="2">
        <f>IFERROR(VLOOKUP(G32,Tabulador!$B$27:$C$100,2,FALSE),"")</f>
        <v>2</v>
      </c>
      <c r="G32" s="2" t="str">
        <f>IFERROR(VLOOKUP(A32,'hora operarios'!$A$1:$F$94,3,FALSE),"")</f>
        <v>HOJALATERO</v>
      </c>
      <c r="H32" s="2">
        <f t="shared" si="0"/>
        <v>0</v>
      </c>
      <c r="I32" s="3">
        <f>IFERROR(IF(E32&gt;=Tabulador!$D$3,Operador!E32+Operador!H32,Operador!E32),"")</f>
        <v>65.209999999999994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3484.1907999999999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4223.4207999999999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operarios'!$A$1:$F$94,4,FALSE),"")</f>
        <v>A</v>
      </c>
      <c r="C33" s="2" t="str">
        <f>IFERROR(VLOOKUP(A33,'hora operarios'!$A$1:$D$94,2,FALSE),"")</f>
        <v>JUAN CARLOS VIGUERAS MARTINEZ</v>
      </c>
      <c r="D33" s="2">
        <f>IFERROR(VLOOKUP(Operador!A33,'hora operarios'!$A$1:$F$94,5,FALSE),"")</f>
        <v>0</v>
      </c>
      <c r="E33" s="3">
        <f>IFERROR(VLOOKUP(A33,'hora operarios'!$A$1:$F$94,6,FALSE),"")</f>
        <v>52.39</v>
      </c>
      <c r="F33" s="2">
        <f>IFERROR(VLOOKUP(G33,Tabulador!$B$27:$C$100,2,FALSE),"")</f>
        <v>2</v>
      </c>
      <c r="G33" s="2" t="str">
        <f>IFERROR(VLOOKUP(A33,'hora operarios'!$A$1:$F$94,3,FALSE),"")</f>
        <v>HOJALATERO</v>
      </c>
      <c r="H33" s="2">
        <f t="shared" si="0"/>
        <v>0</v>
      </c>
      <c r="I33" s="3">
        <f>IFERROR(IF(E33&gt;=Tabulador!$D$3,Operador!E33+Operador!H33,Operador!E33),"")</f>
        <v>52.39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2644.7372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3383.9672</v>
      </c>
    </row>
    <row r="34" spans="1:19" x14ac:dyDescent="0.2">
      <c r="A34" s="2" t="str">
        <f>IF('hora operarios'!A32=0,"",'hora operarios'!A32)</f>
        <v>6</v>
      </c>
      <c r="B34" s="2" t="str">
        <f>IFERROR(VLOOKUP(A34,'hora operarios'!$A$1:$F$94,4,FALSE),"")</f>
        <v>C</v>
      </c>
      <c r="C34" s="2" t="str">
        <f>IFERROR(VLOOKUP(A34,'hora operarios'!$A$1:$D$94,2,FALSE),"")</f>
        <v>JOSE DAVID RESENDIZ CRESPO</v>
      </c>
      <c r="D34" s="2">
        <f>IFERROR(VLOOKUP(Operador!A34,'hora operarios'!$A$1:$F$94,5,FALSE),"")</f>
        <v>0</v>
      </c>
      <c r="E34" s="3">
        <f>IFERROR(VLOOKUP(A34,'hora operarios'!$A$1:$F$94,6,FALSE),"")</f>
        <v>30.9</v>
      </c>
      <c r="F34" s="2">
        <f>IFERROR(VLOOKUP(G34,Tabulador!$B$27:$C$100,2,FALSE),"")</f>
        <v>1</v>
      </c>
      <c r="G34" s="2" t="str">
        <f>IFERROR(VLOOKUP(A34,'hora operarios'!$A$1:$F$94,3,FALSE),"")</f>
        <v>TECNICO</v>
      </c>
      <c r="H34" s="2">
        <f t="shared" si="0"/>
        <v>0</v>
      </c>
      <c r="I34" s="3">
        <f>IFERROR(IF(E34&gt;=Tabulador!$D$3,Operador!E34+Operador!H34,Operador!E34),"")</f>
        <v>30.9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845.77499999999998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2.5990000000000002</v>
      </c>
      <c r="P34" s="2">
        <f t="shared" si="1"/>
        <v>0</v>
      </c>
      <c r="Q34" s="2">
        <f>IFERROR(VLOOKUP(F34,Tabulador!$A$3:$D$7,3,FALSE),"")</f>
        <v>608.16</v>
      </c>
      <c r="S34" s="3">
        <f t="shared" si="2"/>
        <v>1453.9349999999999</v>
      </c>
    </row>
    <row r="35" spans="1:19" x14ac:dyDescent="0.2">
      <c r="A35" s="2" t="str">
        <f>IF('hora operarios'!A33=0,"",'hora operarios'!A33)</f>
        <v>61</v>
      </c>
      <c r="B35" s="2" t="str">
        <f>IFERROR(VLOOKUP(A35,'hora operarios'!$A$1:$F$94,4,FALSE),"")</f>
        <v>A</v>
      </c>
      <c r="C35" s="2" t="str">
        <f>IFERROR(VLOOKUP(A35,'hora operarios'!$A$1:$D$94,2,FALSE),"")</f>
        <v>ALEJANDRO MARTINEZ LORENZO</v>
      </c>
      <c r="D35" s="2">
        <f>IFERROR(VLOOKUP(Operador!A35,'hora operarios'!$A$1:$F$94,5,FALSE),"")</f>
        <v>0</v>
      </c>
      <c r="E35" s="3">
        <f>IFERROR(VLOOKUP(A35,'hora operarios'!$A$1:$F$94,6,FALSE),"")</f>
        <v>60.15</v>
      </c>
      <c r="F35" s="2">
        <f>IFERROR(VLOOKUP(G35,Tabulador!$B$27:$C$100,2,FALSE),"")</f>
        <v>2</v>
      </c>
      <c r="G35" s="2" t="str">
        <f>IFERROR(VLOOKUP(A35,'hora operarios'!$A$1:$F$94,3,FALSE),"")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60.15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3152.8620000000001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3892.0920000000001</v>
      </c>
    </row>
    <row r="36" spans="1:19" x14ac:dyDescent="0.2">
      <c r="A36" s="2" t="str">
        <f>IF('hora operarios'!A34=0,"",'hora operarios'!A34)</f>
        <v>62</v>
      </c>
      <c r="B36" s="2" t="str">
        <f>IFERROR(VLOOKUP(A36,'hora operarios'!$A$1:$F$94,4,FALSE),"")</f>
        <v>C</v>
      </c>
      <c r="C36" s="2" t="str">
        <f>IFERROR(VLOOKUP(A36,'hora operarios'!$A$1:$D$94,2,FALSE),"")</f>
        <v>FAUSTINO ALI CORTEZ OVANDO</v>
      </c>
      <c r="D36" s="2">
        <f>IFERROR(VLOOKUP(Operador!A36,'hora operarios'!$A$1:$F$94,5,FALSE),"")</f>
        <v>0</v>
      </c>
      <c r="E36" s="3">
        <f>IFERROR(VLOOKUP(A36,'hora operarios'!$A$1:$F$94,6,FALSE),"")</f>
        <v>40.68</v>
      </c>
      <c r="F36" s="2">
        <f>IFERROR(VLOOKUP(G36,Tabulador!$B$27:$C$100,2,FALSE),"")</f>
        <v>3</v>
      </c>
      <c r="G36" s="2" t="str">
        <f>IFERROR(VLOOKUP(A36,'hora operarios'!$A$1:$F$94,3,FALSE),"")</f>
        <v>LAVADOR</v>
      </c>
      <c r="H36" s="2">
        <f t="shared" si="3"/>
        <v>0</v>
      </c>
      <c r="I36" s="3">
        <f>IFERROR(IF(E36&gt;=Tabulador!$D$3,Operador!E36+Operador!H36,Operador!E36),"")</f>
        <v>40.68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1283.43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5.5709999999999997</v>
      </c>
      <c r="P36" s="2">
        <f t="shared" si="1"/>
        <v>0</v>
      </c>
      <c r="Q36" s="2">
        <f>IFERROR(VLOOKUP(F36,Tabulador!$A$3:$D$7,3,FALSE),"")</f>
        <v>471.77</v>
      </c>
      <c r="S36" s="3">
        <f t="shared" si="2"/>
        <v>1755.2</v>
      </c>
    </row>
    <row r="37" spans="1:19" x14ac:dyDescent="0.2">
      <c r="A37" s="2" t="str">
        <f>IF('hora operarios'!A35=0,"",'hora operarios'!A35)</f>
        <v>65</v>
      </c>
      <c r="B37" s="2" t="str">
        <f>IFERROR(VLOOKUP(A37,'hora operarios'!$A$1:$F$94,4,FALSE),"")</f>
        <v>A</v>
      </c>
      <c r="C37" s="2" t="str">
        <f>IFERROR(VLOOKUP(A37,'hora operarios'!$A$1:$D$94,2,FALSE),"")</f>
        <v>ISRAEL RESENDIZ CAMPUZANO</v>
      </c>
      <c r="D37" s="2">
        <f>IFERROR(VLOOKUP(Operador!A37,'hora operarios'!$A$1:$F$94,5,FALSE),"")</f>
        <v>0</v>
      </c>
      <c r="E37" s="3">
        <f>IFERROR(VLOOKUP(A37,'hora operarios'!$A$1:$F$94,6,FALSE),"")</f>
        <v>70.34</v>
      </c>
      <c r="F37" s="2">
        <f>IFERROR(VLOOKUP(G37,Tabulador!$B$27:$C$100,2,FALSE),"")</f>
        <v>2</v>
      </c>
      <c r="G37" s="2" t="str">
        <f>IFERROR(VLOOKUP(A37,'hora operarios'!$A$1:$F$94,3,FALSE),"")</f>
        <v>HOJALATERO</v>
      </c>
      <c r="H37" s="2">
        <f t="shared" si="3"/>
        <v>0</v>
      </c>
      <c r="I37" s="3">
        <f>IFERROR(IF(E37&gt;=Tabulador!$D$3,Operador!E37+Operador!H37,Operador!E37),"")</f>
        <v>70.34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3820.1032000000005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4559.3332000000009</v>
      </c>
    </row>
    <row r="38" spans="1:19" x14ac:dyDescent="0.2">
      <c r="A38" s="2" t="str">
        <f>IF('hora operarios'!A36=0,"",'hora operarios'!A36)</f>
        <v>66</v>
      </c>
      <c r="B38" s="2" t="str">
        <f>IFERROR(VLOOKUP(A38,'hora operarios'!$A$1:$F$94,4,FALSE),"")</f>
        <v>B</v>
      </c>
      <c r="C38" s="2" t="str">
        <f>IFERROR(VLOOKUP(A38,'hora operarios'!$A$1:$D$94,2,FALSE),"")</f>
        <v>ISMAEL MARTINEZ OLVERA</v>
      </c>
      <c r="D38" s="2">
        <f>IFERROR(VLOOKUP(Operador!A38,'hora operarios'!$A$1:$F$94,5,FALSE),"")</f>
        <v>0</v>
      </c>
      <c r="E38" s="3">
        <f>IFERROR(VLOOKUP(A38,'hora operarios'!$A$1:$F$94,6,FALSE),"")</f>
        <v>72.19</v>
      </c>
      <c r="F38" s="2">
        <f>IFERROR(VLOOKUP(G38,Tabulador!$B$27:$C$100,2,FALSE),"")</f>
        <v>2</v>
      </c>
      <c r="G38" s="2" t="str">
        <f>IFERROR(VLOOKUP(A38,'hora operarios'!$A$1:$F$94,3,FALSE),"")</f>
        <v>HOJALATERO</v>
      </c>
      <c r="H38" s="2">
        <f t="shared" si="3"/>
        <v>0</v>
      </c>
      <c r="I38" s="3">
        <f>IFERROR(IF(E38&gt;=Tabulador!$D$3,Operador!E38+Operador!H38,Operador!E38),"")</f>
        <v>72.19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3214.1459999999997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7.4279999999999999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3953.3759999999997</v>
      </c>
    </row>
    <row r="39" spans="1:19" x14ac:dyDescent="0.2">
      <c r="A39" s="2" t="str">
        <f>IF('hora operarios'!A37=0,"",'hora operarios'!A37)</f>
        <v>68</v>
      </c>
      <c r="B39" s="2" t="str">
        <f>IFERROR(VLOOKUP(A39,'hora operarios'!$A$1:$F$94,4,FALSE),"")</f>
        <v>A</v>
      </c>
      <c r="C39" s="2" t="str">
        <f>IFERROR(VLOOKUP(A39,'hora operarios'!$A$1:$D$94,2,FALSE),"")</f>
        <v>ISMAEL PEREZ PEREZ</v>
      </c>
      <c r="D39" s="2">
        <f>IFERROR(VLOOKUP(Operador!A39,'hora operarios'!$A$1:$F$94,5,FALSE),"")</f>
        <v>0</v>
      </c>
      <c r="E39" s="3">
        <f>IFERROR(VLOOKUP(A39,'hora operarios'!$A$1:$F$94,6,FALSE),"")</f>
        <v>71.42</v>
      </c>
      <c r="F39" s="2">
        <f>IFERROR(VLOOKUP(G39,Tabulador!$B$27:$C$100,2,FALSE),"")</f>
        <v>2</v>
      </c>
      <c r="G39" s="2" t="str">
        <f>IFERROR(VLOOKUP(A39,'hora operarios'!$A$1:$F$94,3,FALSE),"")</f>
        <v>HOJALATERO</v>
      </c>
      <c r="H39" s="2">
        <f t="shared" si="3"/>
        <v>0</v>
      </c>
      <c r="I39" s="3">
        <f>IFERROR(IF(E39&gt;=Tabulador!$D$3,Operador!E39+Operador!H39,Operador!E39),"")</f>
        <v>71.42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3890.8216000000002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4630.0516000000007</v>
      </c>
    </row>
    <row r="40" spans="1:19" x14ac:dyDescent="0.2">
      <c r="A40" s="2" t="str">
        <f>IF('hora operarios'!A38=0,"",'hora operarios'!A38)</f>
        <v>69</v>
      </c>
      <c r="B40" s="2" t="str">
        <f>IFERROR(VLOOKUP(A40,'hora operarios'!$A$1:$F$94,4,FALSE),"")</f>
        <v>A</v>
      </c>
      <c r="C40" s="2" t="str">
        <f>IFERROR(VLOOKUP(A40,'hora operarios'!$A$1:$D$94,2,FALSE),"")</f>
        <v>J DOLORES GILBERTO OLVERA BAUT</v>
      </c>
      <c r="D40" s="2">
        <f>IFERROR(VLOOKUP(Operador!A40,'hora operarios'!$A$1:$F$94,5,FALSE),"")</f>
        <v>0</v>
      </c>
      <c r="E40" s="3">
        <f>IFERROR(VLOOKUP(A40,'hora operarios'!$A$1:$F$94,6,FALSE),"")</f>
        <v>42.22</v>
      </c>
      <c r="F40" s="2">
        <f>IFERROR(VLOOKUP(G40,Tabulador!$B$27:$C$100,2,FALSE),"")</f>
        <v>2</v>
      </c>
      <c r="G40" s="2" t="str">
        <f>IFERROR(VLOOKUP(A40,'hora operarios'!$A$1:$F$94,3,FALSE),"")</f>
        <v>HOJALATERO</v>
      </c>
      <c r="H40" s="2">
        <f t="shared" si="3"/>
        <v>0</v>
      </c>
      <c r="I40" s="3">
        <f>IFERROR(IF(E40&gt;=Tabulador!$D$3,Operador!E40+Operador!H40,Operador!E40),"")</f>
        <v>42.22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1978.8056000000001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2718.0356000000002</v>
      </c>
    </row>
    <row r="41" spans="1:19" x14ac:dyDescent="0.2">
      <c r="A41" s="2" t="str">
        <f>IF('hora operarios'!A39=0,"",'hora operarios'!A39)</f>
        <v>9</v>
      </c>
      <c r="B41" s="2" t="str">
        <f>IFERROR(VLOOKUP(A41,'hora operarios'!$A$1:$F$94,4,FALSE),"")</f>
        <v>C</v>
      </c>
      <c r="C41" s="2" t="str">
        <f>IFERROR(VLOOKUP(A41,'hora operarios'!$A$1:$D$94,2,FALSE),"")</f>
        <v>ALEJANDRO URIEL ARVIZU</v>
      </c>
      <c r="D41" s="2">
        <f>IFERROR(VLOOKUP(Operador!A41,'hora operarios'!$A$1:$F$94,5,FALSE),"")</f>
        <v>0</v>
      </c>
      <c r="E41" s="3">
        <f>IFERROR(VLOOKUP(A41,'hora operarios'!$A$1:$F$94,6,FALSE),"")</f>
        <v>72.73</v>
      </c>
      <c r="F41" s="2">
        <f>IFERROR(VLOOKUP(G41,Tabulador!$B$27:$C$100,2,FALSE),"")</f>
        <v>1</v>
      </c>
      <c r="G41" s="2" t="str">
        <f>IFERROR(VLOOKUP(A41,'hora operarios'!$A$1:$F$94,3,FALSE),"")</f>
        <v>TECNICO</v>
      </c>
      <c r="H41" s="2">
        <f t="shared" si="3"/>
        <v>0</v>
      </c>
      <c r="I41" s="3">
        <f>IFERROR(IF(E41&gt;=Tabulador!$D$3,Operador!E41+Operador!H41,Operador!E41),"")</f>
        <v>72.73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2717.6675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5.5709999999999997</v>
      </c>
      <c r="P41" s="2">
        <f t="shared" si="1"/>
        <v>0</v>
      </c>
      <c r="Q41" s="2">
        <f>IFERROR(VLOOKUP(F41,Tabulador!$A$3:$D$7,3,FALSE),"")</f>
        <v>608.16</v>
      </c>
      <c r="S41" s="3">
        <f t="shared" si="2"/>
        <v>3325.8274999999999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operarios'!$A$1:$F$94,4,FALSE),"")</f>
        <v/>
      </c>
      <c r="C42" s="2" t="str">
        <f>IFERROR(VLOOKUP(A42,'hora operarios'!$A$1:$D$94,2,FALSE),"")</f>
        <v/>
      </c>
      <c r="D42" s="2" t="str">
        <f>IFERROR(VLOOKUP(Operador!A42,'hora operarios'!$A$1:$F$94,5,FALSE),"")</f>
        <v/>
      </c>
      <c r="E42" s="3" t="str">
        <f>IFERROR(VLOOKUP(A42,'hora operarios'!$A$1:$F$94,6,FALSE),"")</f>
        <v/>
      </c>
      <c r="F42" s="2" t="str">
        <f>IFERROR(VLOOKUP(G42,Tabulador!$B$27:$C$100,2,FALSE),"")</f>
        <v/>
      </c>
      <c r="G42" s="2" t="str">
        <f>IFERROR(VLOOKUP(A42,'hora operarios'!$A$1:$F$94,3,FALSE),"")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/>
      </c>
      <c r="B43" s="2" t="str">
        <f>IFERROR(VLOOKUP(A43,'hora operarios'!$A$1:$F$94,4,FALSE),"")</f>
        <v/>
      </c>
      <c r="C43" s="2" t="str">
        <f>IFERROR(VLOOKUP(A43,'hora operarios'!$A$1:$D$94,2,FALSE),"")</f>
        <v/>
      </c>
      <c r="D43" s="2" t="str">
        <f>IFERROR(VLOOKUP(Operador!A43,'hora operarios'!$A$1:$F$94,5,FALSE),"")</f>
        <v/>
      </c>
      <c r="E43" s="3" t="str">
        <f>IFERROR(VLOOKUP(A43,'hora operarios'!$A$1:$F$94,6,FALSE),"")</f>
        <v/>
      </c>
      <c r="F43" s="2" t="str">
        <f>IFERROR(VLOOKUP(G43,Tabulador!$B$27:$C$100,2,FALSE),"")</f>
        <v/>
      </c>
      <c r="G43" s="2" t="str">
        <f>IFERROR(VLOOKUP(A43,'hora operarios'!$A$1:$F$94,3,FALSE),"")</f>
        <v/>
      </c>
      <c r="H43" s="2" t="str">
        <f t="shared" si="3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operarios'!A41=0,"",'hora operarios'!A41)</f>
        <v/>
      </c>
      <c r="B44" s="2" t="str">
        <f>IFERROR(VLOOKUP(A44,'hora operarios'!$A$1:$F$94,4,FALSE),"")</f>
        <v/>
      </c>
      <c r="C44" s="2" t="str">
        <f>IFERROR(VLOOKUP(A44,'hora operarios'!$A$1:$D$94,2,FALSE),"")</f>
        <v/>
      </c>
      <c r="D44" s="2" t="str">
        <f>IFERROR(VLOOKUP(Operador!A44,'hora operarios'!$A$1:$F$94,5,FALSE),"")</f>
        <v/>
      </c>
      <c r="E44" s="3" t="str">
        <f>IFERROR(VLOOKUP(A44,'hora operarios'!$A$1:$F$94,6,FALSE),"")</f>
        <v/>
      </c>
      <c r="F44" s="2" t="str">
        <f>IFERROR(VLOOKUP(G44,Tabulador!$B$27:$C$100,2,FALSE),"")</f>
        <v/>
      </c>
      <c r="G44" s="2" t="str">
        <f>IFERROR(VLOOKUP(A44,'hora operarios'!$A$1:$F$94,3,FALSE),"")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operarios'!A42=0,"",'hora operarios'!A42)</f>
        <v/>
      </c>
      <c r="B45" s="2" t="str">
        <f>IFERROR(VLOOKUP(A45,'hora operarios'!$A$1:$F$94,4,FALSE),"")</f>
        <v/>
      </c>
      <c r="C45" s="2" t="str">
        <f>IFERROR(VLOOKUP(A45,'hora operarios'!$A$1:$D$94,2,FALSE),"")</f>
        <v/>
      </c>
      <c r="D45" s="2" t="str">
        <f>IFERROR(VLOOKUP(Operador!A45,'hora operarios'!$A$1:$F$94,5,FALSE),"")</f>
        <v/>
      </c>
      <c r="E45" s="3" t="str">
        <f>IFERROR(VLOOKUP(A45,'hora operarios'!$A$1:$F$94,6,FALSE),"")</f>
        <v/>
      </c>
      <c r="F45" s="2" t="str">
        <f>IFERROR(VLOOKUP(G45,Tabulador!$B$27:$C$100,2,FALSE),"")</f>
        <v/>
      </c>
      <c r="G45" s="2" t="str">
        <f>IFERROR(VLOOKUP(A45,'hora operarios'!$A$1:$F$94,3,FALSE),"")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operarios'!A43=0,"",'hora operarios'!A43)</f>
        <v/>
      </c>
      <c r="B46" s="2" t="str">
        <f>IFERROR(VLOOKUP(A46,'hora operarios'!$A$1:$F$94,4,FALSE),"")</f>
        <v/>
      </c>
      <c r="C46" s="2" t="str">
        <f>IFERROR(VLOOKUP(A46,'hora operarios'!$A$1:$D$94,2,FALSE),"")</f>
        <v/>
      </c>
      <c r="D46" s="2" t="str">
        <f>IFERROR(VLOOKUP(Operador!A46,'hora operarios'!$A$1:$F$94,5,FALSE),"")</f>
        <v/>
      </c>
      <c r="E46" s="3" t="str">
        <f>IFERROR(VLOOKUP(A46,'hora operarios'!$A$1:$F$94,6,FALSE),"")</f>
        <v/>
      </c>
      <c r="F46" s="2" t="str">
        <f>IFERROR(VLOOKUP(G46,Tabulador!$B$27:$C$100,2,FALSE),"")</f>
        <v/>
      </c>
      <c r="G46" s="2" t="str">
        <f>IFERROR(VLOOKUP(A46,'hora operarios'!$A$1:$F$94,3,FALSE),"")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operarios'!A44=0,"",'hora operarios'!A44)</f>
        <v/>
      </c>
      <c r="B47" s="2" t="str">
        <f>IFERROR(VLOOKUP(A47,'hora operarios'!$A$1:$F$94,4,FALSE),"")</f>
        <v/>
      </c>
      <c r="C47" s="2" t="str">
        <f>IFERROR(VLOOKUP(A47,'hora operarios'!$A$1:$D$94,2,FALSE),"")</f>
        <v/>
      </c>
      <c r="D47" s="2" t="str">
        <f>IFERROR(VLOOKUP(Operador!A47,'hora operarios'!$A$1:$F$94,5,FALSE),"")</f>
        <v/>
      </c>
      <c r="E47" s="3" t="str">
        <f>IFERROR(VLOOKUP(A47,'hora operarios'!$A$1:$F$94,6,FALSE),"")</f>
        <v/>
      </c>
      <c r="F47" s="2" t="str">
        <f>IFERROR(VLOOKUP(G47,Tabulador!$B$27:$C$100,2,FALSE),"")</f>
        <v/>
      </c>
      <c r="G47" s="2" t="str">
        <f>IFERROR(VLOOKUP(A47,'hora operarios'!$A$1:$F$94,3,FALSE),"")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operarios'!A45=0,"",'hora operarios'!A45)</f>
        <v/>
      </c>
      <c r="B48" s="2" t="str">
        <f>IFERROR(VLOOKUP(A48,'hora operarios'!$A$1:$F$94,4,FALSE),"")</f>
        <v/>
      </c>
      <c r="C48" s="2" t="str">
        <f>IFERROR(VLOOKUP(A48,'hora operarios'!$A$1:$D$94,2,FALSE),"")</f>
        <v/>
      </c>
      <c r="D48" s="2" t="str">
        <f>IFERROR(VLOOKUP(Operador!A48,'hora operarios'!$A$1:$F$94,5,FALSE),"")</f>
        <v/>
      </c>
      <c r="E48" s="3" t="str">
        <f>IFERROR(VLOOKUP(A48,'hora operarios'!$A$1:$F$94,6,FALSE),"")</f>
        <v/>
      </c>
      <c r="F48" s="2" t="str">
        <f>IFERROR(VLOOKUP(G48,Tabulador!$B$27:$C$100,2,FALSE),"")</f>
        <v/>
      </c>
      <c r="G48" s="2" t="str">
        <f>IFERROR(VLOOKUP(A48,'hora operarios'!$A$1:$F$94,3,FALSE),"")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operarios'!A46=0,"",'hora operarios'!A46)</f>
        <v/>
      </c>
      <c r="B49" s="2" t="str">
        <f>IFERROR(VLOOKUP(A49,'hora operarios'!$A$1:$F$94,4,FALSE),"")</f>
        <v/>
      </c>
      <c r="C49" s="2" t="str">
        <f>IFERROR(VLOOKUP(A49,'hora operarios'!$A$1:$D$94,2,FALSE),"")</f>
        <v/>
      </c>
      <c r="D49" s="2" t="str">
        <f>IFERROR(VLOOKUP(Operador!A49,'hora operarios'!$A$1:$F$94,5,FALSE),"")</f>
        <v/>
      </c>
      <c r="E49" s="3" t="str">
        <f>IFERROR(VLOOKUP(A49,'hora operarios'!$A$1:$F$94,6,FALSE),"")</f>
        <v/>
      </c>
      <c r="F49" s="2" t="str">
        <f>IFERROR(VLOOKUP(G49,Tabulador!$B$27:$C$100,2,FALSE),"")</f>
        <v/>
      </c>
      <c r="G49" s="2" t="str">
        <f>IFERROR(VLOOKUP(A49,'hora operarios'!$A$1:$F$94,3,FALSE),"")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operarios'!A47=0,"",'hora operarios'!A47)</f>
        <v/>
      </c>
      <c r="B50" s="2" t="str">
        <f>IFERROR(VLOOKUP(A50,'hora operarios'!$A$1:$F$94,4,FALSE),"")</f>
        <v/>
      </c>
      <c r="C50" s="2" t="str">
        <f>IFERROR(VLOOKUP(A50,'hora operarios'!$A$1:$D$94,2,FALSE),"")</f>
        <v/>
      </c>
      <c r="D50" s="2" t="str">
        <f>IFERROR(VLOOKUP(Operador!A50,'hora operarios'!$A$1:$F$94,5,FALSE),"")</f>
        <v/>
      </c>
      <c r="E50" s="3" t="str">
        <f>IFERROR(VLOOKUP(A50,'hora operarios'!$A$1:$F$94,6,FALSE),"")</f>
        <v/>
      </c>
      <c r="F50" s="2" t="str">
        <f>IFERROR(VLOOKUP(G50,Tabulador!$B$27:$C$100,2,FALSE),"")</f>
        <v/>
      </c>
      <c r="G50" s="2" t="str">
        <f>IFERROR(VLOOKUP(A50,'hora operarios'!$A$1:$F$94,3,FALSE),"")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operarios'!A48=0,"",'hora operarios'!A48)</f>
        <v/>
      </c>
      <c r="B51" s="2" t="str">
        <f>IFERROR(VLOOKUP(A51,'hora operarios'!$A$1:$F$94,4,FALSE),"")</f>
        <v/>
      </c>
      <c r="C51" s="2" t="str">
        <f>IFERROR(VLOOKUP(A51,'hora operarios'!$A$1:$D$94,2,FALSE),"")</f>
        <v/>
      </c>
      <c r="D51" s="2" t="str">
        <f>IFERROR(VLOOKUP(Operador!A51,'hora operarios'!$A$1:$F$94,5,FALSE),"")</f>
        <v/>
      </c>
      <c r="E51" s="3" t="str">
        <f>IFERROR(VLOOKUP(A51,'hora operarios'!$A$1:$F$94,6,FALSE),"")</f>
        <v/>
      </c>
      <c r="F51" s="2" t="str">
        <f>IFERROR(VLOOKUP(G51,Tabulador!$B$27:$C$100,2,FALSE),"")</f>
        <v/>
      </c>
      <c r="G51" s="2" t="str">
        <f>IFERROR(VLOOKUP(A51,'hora operarios'!$A$1:$F$94,3,FALSE),"")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operarios'!A49=0,"",'hora operarios'!A49)</f>
        <v/>
      </c>
      <c r="B52" s="2" t="str">
        <f>IFERROR(VLOOKUP(A52,'hora operarios'!$A$1:$F$94,4,FALSE),"")</f>
        <v/>
      </c>
      <c r="C52" s="2" t="str">
        <f>IFERROR(VLOOKUP(A52,'hora operarios'!$A$1:$D$94,2,FALSE),"")</f>
        <v/>
      </c>
      <c r="D52" s="2" t="str">
        <f>IFERROR(VLOOKUP(Operador!A52,'hora operarios'!$A$1:$F$94,5,FALSE),"")</f>
        <v/>
      </c>
      <c r="E52" s="3" t="str">
        <f>IFERROR(VLOOKUP(A52,'hora operarios'!$A$1:$F$94,6,FALSE),"")</f>
        <v/>
      </c>
      <c r="F52" s="2" t="str">
        <f>IFERROR(VLOOKUP(G52,Tabulador!$B$27:$C$100,2,FALSE),"")</f>
        <v/>
      </c>
      <c r="G52" s="2" t="str">
        <f>IFERROR(VLOOKUP(A52,'hora operarios'!$A$1:$F$94,3,FALSE),"")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operarios'!A50=0,"",'hora operarios'!A50)</f>
        <v/>
      </c>
      <c r="B53" s="2" t="str">
        <f>IFERROR(VLOOKUP(A53,'hora operarios'!$A$1:$F$94,4,FALSE),"")</f>
        <v/>
      </c>
      <c r="C53" s="2" t="str">
        <f>IFERROR(VLOOKUP(A53,'hora operarios'!$A$1:$D$94,2,FALSE),"")</f>
        <v/>
      </c>
      <c r="D53" s="2" t="str">
        <f>IFERROR(VLOOKUP(Operador!A53,'hora operarios'!$A$1:$F$94,5,FALSE),"")</f>
        <v/>
      </c>
      <c r="E53" s="3" t="str">
        <f>IFERROR(VLOOKUP(A53,'hora operarios'!$A$1:$F$94,6,FALSE),"")</f>
        <v/>
      </c>
      <c r="F53" s="2" t="str">
        <f>IFERROR(VLOOKUP(G53,Tabulador!$B$27:$C$100,2,FALSE),"")</f>
        <v/>
      </c>
      <c r="G53" s="2" t="str">
        <f>IFERROR(VLOOKUP(A53,'hora operarios'!$A$1:$F$94,3,FALSE),"")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operarios'!A51=0,"",'hora operarios'!A51)</f>
        <v/>
      </c>
      <c r="B54" s="2" t="str">
        <f>IFERROR(VLOOKUP(A54,'hora operarios'!$A$1:$F$94,4,FALSE),"")</f>
        <v/>
      </c>
      <c r="C54" s="2" t="str">
        <f>IFERROR(VLOOKUP(A54,'hora operarios'!$A$1:$D$94,2,FALSE),"")</f>
        <v/>
      </c>
      <c r="D54" s="2" t="str">
        <f>IFERROR(VLOOKUP(Operador!A54,'hora operarios'!$A$1:$F$94,5,FALSE),"")</f>
        <v/>
      </c>
      <c r="E54" s="3" t="str">
        <f>IFERROR(VLOOKUP(A54,'hora operarios'!$A$1:$F$94,6,FALSE),"")</f>
        <v/>
      </c>
      <c r="F54" s="2" t="str">
        <f>IFERROR(VLOOKUP(G54,Tabulador!$B$27:$C$100,2,FALSE),"")</f>
        <v/>
      </c>
      <c r="G54" s="2" t="str">
        <f>IFERROR(VLOOKUP(A54,'hora operarios'!$A$1:$F$94,3,FALSE),"")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operarios'!A52=0,"",'hora operarios'!A52)</f>
        <v/>
      </c>
      <c r="B55" s="2" t="str">
        <f>IFERROR(VLOOKUP(A55,'hora operarios'!$A$1:$F$94,4,FALSE),"")</f>
        <v/>
      </c>
      <c r="C55" s="2" t="str">
        <f>IFERROR(VLOOKUP(A55,'hora operarios'!$A$1:$D$94,2,FALSE),"")</f>
        <v/>
      </c>
      <c r="D55" s="2" t="str">
        <f>IFERROR(VLOOKUP(Operador!A55,'hora operarios'!$A$1:$F$94,5,FALSE),"")</f>
        <v/>
      </c>
      <c r="E55" s="3" t="str">
        <f>IFERROR(VLOOKUP(A55,'hora operarios'!$A$1:$F$94,6,FALSE),"")</f>
        <v/>
      </c>
      <c r="F55" s="2" t="str">
        <f>IFERROR(VLOOKUP(G55,Tabulador!$B$27:$C$100,2,FALSE),"")</f>
        <v/>
      </c>
      <c r="G55" s="2" t="str">
        <f>IFERROR(VLOOKUP(A55,'hora operarios'!$A$1:$F$94,3,FALSE),"")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operarios'!A53=0,"",'hora operarios'!A53)</f>
        <v/>
      </c>
      <c r="B56" s="2" t="str">
        <f>IFERROR(VLOOKUP(A56,'hora operarios'!$A$1:$F$94,4,FALSE),"")</f>
        <v/>
      </c>
      <c r="C56" s="2" t="str">
        <f>IFERROR(VLOOKUP(A56,'hora operarios'!$A$1:$D$94,2,FALSE),"")</f>
        <v/>
      </c>
      <c r="D56" s="2" t="str">
        <f>IFERROR(VLOOKUP(Operador!A56,'hora operarios'!$A$1:$F$94,5,FALSE),"")</f>
        <v/>
      </c>
      <c r="E56" s="3" t="str">
        <f>IFERROR(VLOOKUP(A56,'hora operarios'!$A$1:$F$94,6,FALSE),"")</f>
        <v/>
      </c>
      <c r="F56" s="2" t="str">
        <f>IFERROR(VLOOKUP(G56,Tabulador!$B$27:$C$100,2,FALSE),"")</f>
        <v/>
      </c>
      <c r="G56" s="2" t="str">
        <f>IFERROR(VLOOKUP(A56,'hora operarios'!$A$1:$F$94,3,FALSE),"")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operarios'!A54=0,"",'hora operarios'!A54)</f>
        <v/>
      </c>
      <c r="B57" s="2" t="str">
        <f>IFERROR(VLOOKUP(A57,'hora operarios'!$A$1:$F$94,4,FALSE),"")</f>
        <v/>
      </c>
      <c r="C57" s="2" t="str">
        <f>IFERROR(VLOOKUP(A57,'hora operarios'!$A$1:$D$94,2,FALSE),"")</f>
        <v/>
      </c>
      <c r="D57" s="2" t="str">
        <f>IFERROR(VLOOKUP(Operador!A57,'hora operarios'!$A$1:$F$94,5,FALSE),"")</f>
        <v/>
      </c>
      <c r="E57" s="3" t="str">
        <f>IFERROR(VLOOKUP(A57,'hora operarios'!$A$1:$F$94,6,FALSE),"")</f>
        <v/>
      </c>
      <c r="F57" s="2" t="str">
        <f>IFERROR(VLOOKUP(G57,Tabulador!$B$27:$C$100,2,FALSE),"")</f>
        <v/>
      </c>
      <c r="G57" s="2" t="str">
        <f>IFERROR(VLOOKUP(A57,'hora operarios'!$A$1:$F$94,3,FALSE),"")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operarios'!A55=0,"",'hora operarios'!A55)</f>
        <v/>
      </c>
      <c r="B58" s="2" t="str">
        <f>IFERROR(VLOOKUP(A58,'hora operarios'!$A$1:$F$94,4,FALSE),"")</f>
        <v/>
      </c>
      <c r="C58" s="2" t="str">
        <f>IFERROR(VLOOKUP(A58,'hora operarios'!$A$1:$D$94,2,FALSE),"")</f>
        <v/>
      </c>
      <c r="D58" s="2" t="str">
        <f>IFERROR(VLOOKUP(Operador!A58,'hora operarios'!$A$1:$F$94,5,FALSE),"")</f>
        <v/>
      </c>
      <c r="E58" s="3" t="str">
        <f>IFERROR(VLOOKUP(A58,'hora operarios'!$A$1:$F$94,6,FALSE),"")</f>
        <v/>
      </c>
      <c r="F58" s="2" t="str">
        <f>IFERROR(VLOOKUP(G58,Tabulador!$B$27:$C$100,2,FALSE),"")</f>
        <v/>
      </c>
      <c r="G58" s="2" t="str">
        <f>IFERROR(VLOOKUP(A58,'hora operarios'!$A$1:$F$94,3,FALSE),"")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operarios'!A56=0,"",'hora operarios'!A56)</f>
        <v/>
      </c>
      <c r="B59" s="2" t="str">
        <f>IFERROR(VLOOKUP(A59,'hora operarios'!$A$1:$F$94,4,FALSE),"")</f>
        <v/>
      </c>
      <c r="C59" s="2" t="str">
        <f>IFERROR(VLOOKUP(A59,'hora operarios'!$A$1:$D$94,2,FALSE),"")</f>
        <v/>
      </c>
      <c r="D59" s="2" t="str">
        <f>IFERROR(VLOOKUP(Operador!A59,'hora operarios'!$A$1:$F$94,5,FALSE),"")</f>
        <v/>
      </c>
      <c r="E59" s="3" t="str">
        <f>IFERROR(VLOOKUP(A59,'hora operarios'!$A$1:$F$94,6,FALSE),"")</f>
        <v/>
      </c>
      <c r="F59" s="2" t="str">
        <f>IFERROR(VLOOKUP(G59,Tabulador!$B$27:$C$100,2,FALSE),"")</f>
        <v/>
      </c>
      <c r="G59" s="2" t="str">
        <f>IFERROR(VLOOKUP(A59,'hora operarios'!$A$1:$F$94,3,FALSE),"")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operarios'!A57=0,"",'hora operarios'!A57)</f>
        <v/>
      </c>
      <c r="B60" s="2" t="str">
        <f>IFERROR(VLOOKUP(A60,'hora operarios'!$A$1:$F$94,4,FALSE),"")</f>
        <v/>
      </c>
      <c r="C60" s="2" t="str">
        <f>IFERROR(VLOOKUP(A60,'hora operarios'!$A$1:$D$94,2,FALSE),"")</f>
        <v/>
      </c>
      <c r="D60" s="2" t="str">
        <f>IFERROR(VLOOKUP(Operador!A60,'hora operarios'!$A$1:$F$94,5,FALSE),"")</f>
        <v/>
      </c>
      <c r="E60" s="3" t="str">
        <f>IFERROR(VLOOKUP(A60,'hora operarios'!$A$1:$F$94,6,FALSE),"")</f>
        <v/>
      </c>
      <c r="F60" s="2" t="str">
        <f>IFERROR(VLOOKUP(G60,Tabulador!$B$27:$C$100,2,FALSE),"")</f>
        <v/>
      </c>
      <c r="G60" s="2" t="str">
        <f>IFERROR(VLOOKUP(A60,'hora operarios'!$A$1:$F$94,3,FALSE),"")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operarios'!A58=0,"",'hora operarios'!A58)</f>
        <v/>
      </c>
      <c r="B61" s="2" t="str">
        <f>IFERROR(VLOOKUP(A61,'hora operarios'!$A$1:$F$94,4,FALSE),"")</f>
        <v/>
      </c>
      <c r="C61" s="2" t="str">
        <f>IFERROR(VLOOKUP(A61,'hora operarios'!$A$1:$D$94,2,FALSE),"")</f>
        <v/>
      </c>
      <c r="D61" s="2" t="str">
        <f>IFERROR(VLOOKUP(Operador!A61,'hora operarios'!$A$1:$F$94,5,FALSE),"")</f>
        <v/>
      </c>
      <c r="E61" s="3" t="str">
        <f>IFERROR(VLOOKUP(A61,'hora operarios'!$A$1:$F$94,6,FALSE),"")</f>
        <v/>
      </c>
      <c r="F61" s="2" t="str">
        <f>IFERROR(VLOOKUP(G61,Tabulador!$B$27:$C$100,2,FALSE),"")</f>
        <v/>
      </c>
      <c r="G61" s="2" t="str">
        <f>IFERROR(VLOOKUP(A61,'hora operarios'!$A$1:$F$94,3,FALSE),"")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operarios'!A59=0,"",'hora operarios'!A59)</f>
        <v/>
      </c>
      <c r="B62" s="2" t="str">
        <f>IFERROR(VLOOKUP(A62,'hora operarios'!$A$1:$F$94,4,FALSE),"")</f>
        <v/>
      </c>
      <c r="C62" s="2" t="str">
        <f>IFERROR(VLOOKUP(A62,'hora operarios'!$A$1:$D$94,2,FALSE),"")</f>
        <v/>
      </c>
      <c r="D62" s="2" t="str">
        <f>IFERROR(VLOOKUP(Operador!A62,'hora operarios'!$A$1:$F$94,5,FALSE),"")</f>
        <v/>
      </c>
      <c r="E62" s="3" t="str">
        <f>IFERROR(VLOOKUP(A62,'hora operarios'!$A$1:$F$94,6,FALSE),"")</f>
        <v/>
      </c>
      <c r="F62" s="2" t="str">
        <f>IFERROR(VLOOKUP(G62,Tabulador!$B$27:$C$100,2,FALSE),"")</f>
        <v/>
      </c>
      <c r="G62" s="2" t="str">
        <f>IFERROR(VLOOKUP(A62,'hora operarios'!$A$1:$F$94,3,FALSE),"")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operarios'!A60=0,"",'hora operarios'!A60)</f>
        <v/>
      </c>
      <c r="B63" s="2" t="str">
        <f>IFERROR(VLOOKUP(A63,'hora operarios'!$A$1:$F$94,4,FALSE),"")</f>
        <v/>
      </c>
      <c r="C63" s="2" t="str">
        <f>IFERROR(VLOOKUP(A63,'hora operarios'!$A$1:$D$94,2,FALSE),"")</f>
        <v/>
      </c>
      <c r="D63" s="2" t="str">
        <f>IFERROR(VLOOKUP(Operador!A63,'hora operarios'!$A$1:$F$94,5,FALSE),"")</f>
        <v/>
      </c>
      <c r="E63" s="3" t="str">
        <f>IFERROR(VLOOKUP(A63,'hora operarios'!$A$1:$F$94,6,FALSE),"")</f>
        <v/>
      </c>
      <c r="F63" s="2" t="str">
        <f>IFERROR(VLOOKUP(G63,Tabulador!$B$27:$C$100,2,FALSE),"")</f>
        <v/>
      </c>
      <c r="G63" s="2" t="str">
        <f>IFERROR(VLOOKUP(A63,'hora operarios'!$A$1:$F$94,3,FALSE),"")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operarios'!A61=0,"",'hora operarios'!A61)</f>
        <v/>
      </c>
      <c r="B64" s="2" t="str">
        <f>IFERROR(VLOOKUP(A64,'hora operarios'!$A$1:$F$94,4,FALSE),"")</f>
        <v/>
      </c>
      <c r="C64" s="2" t="str">
        <f>IFERROR(VLOOKUP(A64,'hora operarios'!$A$1:$D$94,2,FALSE),"")</f>
        <v/>
      </c>
      <c r="D64" s="2" t="str">
        <f>IFERROR(VLOOKUP(Operador!A64,'hora operarios'!$A$1:$F$94,5,FALSE),"")</f>
        <v/>
      </c>
      <c r="E64" s="3" t="str">
        <f>IFERROR(VLOOKUP(A64,'hora operarios'!$A$1:$F$94,6,FALSE),"")</f>
        <v/>
      </c>
      <c r="F64" s="2" t="str">
        <f>IFERROR(VLOOKUP(G64,Tabulador!$B$27:$C$100,2,FALSE),"")</f>
        <v/>
      </c>
      <c r="G64" s="2" t="str">
        <f>IFERROR(VLOOKUP(A64,'hora operarios'!$A$1:$F$94,3,FALSE),"")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operarios'!A62=0,"",'hora operarios'!A62)</f>
        <v/>
      </c>
      <c r="B65" s="2" t="str">
        <f>IFERROR(VLOOKUP(A65,'hora operarios'!$A$1:$F$94,4,FALSE),"")</f>
        <v/>
      </c>
      <c r="C65" s="2" t="str">
        <f>IFERROR(VLOOKUP(A65,'hora operarios'!$A$1:$D$94,2,FALSE),"")</f>
        <v/>
      </c>
      <c r="D65" s="2" t="str">
        <f>IFERROR(VLOOKUP(Operador!A65,'hora operarios'!$A$1:$F$94,5,FALSE),"")</f>
        <v/>
      </c>
      <c r="E65" s="3" t="str">
        <f>IFERROR(VLOOKUP(A65,'hora operarios'!$A$1:$F$94,6,FALSE),"")</f>
        <v/>
      </c>
      <c r="F65" s="2" t="str">
        <f>IFERROR(VLOOKUP(G65,Tabulador!$B$27:$C$100,2,FALSE),"")</f>
        <v/>
      </c>
      <c r="G65" s="2" t="str">
        <f>IFERROR(VLOOKUP(A65,'hora operarios'!$A$1:$F$94,3,FALSE),"")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operarios'!A63=0,"",'hora operarios'!A63)</f>
        <v/>
      </c>
      <c r="B66" s="2" t="str">
        <f>IFERROR(VLOOKUP(A66,'hora operarios'!$A$1:$F$94,4,FALSE),"")</f>
        <v/>
      </c>
      <c r="C66" s="2" t="str">
        <f>IFERROR(VLOOKUP(A66,'hora operarios'!$A$1:$D$94,2,FALSE),"")</f>
        <v/>
      </c>
      <c r="D66" s="2" t="str">
        <f>IFERROR(VLOOKUP(Operador!A66,'hora operarios'!$A$1:$F$94,5,FALSE),"")</f>
        <v/>
      </c>
      <c r="E66" s="3" t="str">
        <f>IFERROR(VLOOKUP(A66,'hora operarios'!$A$1:$F$94,6,FALSE),"")</f>
        <v/>
      </c>
      <c r="F66" s="2" t="str">
        <f>IFERROR(VLOOKUP(G66,Tabulador!$B$27:$C$100,2,FALSE),"")</f>
        <v/>
      </c>
      <c r="G66" s="2" t="str">
        <f>IFERROR(VLOOKUP(A66,'hora operarios'!$A$1:$F$94,3,FALSE),"")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operarios'!A64=0,"",'hora operarios'!A64)</f>
        <v/>
      </c>
      <c r="B67" s="2" t="str">
        <f>IFERROR(VLOOKUP(A67,'hora operarios'!$A$1:$F$94,4,FALSE),"")</f>
        <v/>
      </c>
      <c r="C67" s="2" t="str">
        <f>IFERROR(VLOOKUP(A67,'hora operarios'!$A$1:$D$94,2,FALSE),"")</f>
        <v/>
      </c>
      <c r="D67" s="2" t="str">
        <f>IFERROR(VLOOKUP(Operador!A67,'hora operarios'!$A$1:$F$94,5,FALSE),"")</f>
        <v/>
      </c>
      <c r="E67" s="3" t="str">
        <f>IFERROR(VLOOKUP(A67,'hora operarios'!$A$1:$F$94,6,FALSE),"")</f>
        <v/>
      </c>
      <c r="F67" s="2" t="str">
        <f>IFERROR(VLOOKUP(G67,Tabulador!$B$27:$C$100,2,FALSE),"")</f>
        <v/>
      </c>
      <c r="G67" s="2" t="str">
        <f>IFERROR(VLOOKUP(A67,'hora operarios'!$A$1:$F$94,3,FALSE),"")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operarios'!A65=0,"",'hora operarios'!A65)</f>
        <v/>
      </c>
      <c r="B68" s="2" t="str">
        <f>IFERROR(VLOOKUP(A68,'hora operarios'!$A$1:$F$94,4,FALSE),"")</f>
        <v/>
      </c>
      <c r="C68" s="2" t="str">
        <f>IFERROR(VLOOKUP(A68,'hora operarios'!$A$1:$D$94,2,FALSE),"")</f>
        <v/>
      </c>
      <c r="D68" s="2" t="str">
        <f>IFERROR(VLOOKUP(Operador!A68,'hora operarios'!$A$1:$F$94,5,FALSE),"")</f>
        <v/>
      </c>
      <c r="E68" s="3" t="str">
        <f>IFERROR(VLOOKUP(A68,'hora operarios'!$A$1:$F$94,6,FALSE),"")</f>
        <v/>
      </c>
      <c r="F68" s="2" t="str">
        <f>IFERROR(VLOOKUP(G68,Tabulador!$B$27:$C$100,2,FALSE),"")</f>
        <v/>
      </c>
      <c r="G68" s="2" t="str">
        <f>IFERROR(VLOOKUP(A68,'hora operarios'!$A$1:$F$94,3,FALSE),"")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operarios'!A66=0,"",'hora operarios'!A66)</f>
        <v/>
      </c>
      <c r="B69" s="2" t="str">
        <f>IFERROR(VLOOKUP(A69,'hora operarios'!$A$1:$F$94,4,FALSE),"")</f>
        <v/>
      </c>
      <c r="C69" s="2" t="str">
        <f>IFERROR(VLOOKUP(A69,'hora operarios'!$A$1:$D$94,2,FALSE),"")</f>
        <v/>
      </c>
      <c r="D69" s="2" t="str">
        <f>IFERROR(VLOOKUP(Operador!A69,'hora operarios'!$A$1:$F$94,5,FALSE),"")</f>
        <v/>
      </c>
      <c r="E69" s="3" t="str">
        <f>IFERROR(VLOOKUP(A69,'hora operarios'!$A$1:$F$94,6,FALSE),"")</f>
        <v/>
      </c>
      <c r="F69" s="2" t="str">
        <f>IFERROR(VLOOKUP(G69,Tabulador!$B$27:$C$100,2,FALSE),"")</f>
        <v/>
      </c>
      <c r="G69" s="2" t="str">
        <f>IFERROR(VLOOKUP(A69,'hora operarios'!$A$1:$F$94,3,FALSE),"")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operarios'!A67=0,"",'hora operarios'!A67)</f>
        <v/>
      </c>
      <c r="B70" s="2" t="str">
        <f>IFERROR(VLOOKUP(A70,'hora operarios'!$A$1:$F$94,4,FALSE),"")</f>
        <v/>
      </c>
      <c r="C70" s="2" t="str">
        <f>IFERROR(VLOOKUP(A70,'hora operarios'!$A$1:$D$94,2,FALSE),"")</f>
        <v/>
      </c>
      <c r="D70" s="2" t="str">
        <f>IFERROR(VLOOKUP(Operador!A70,'hora operarios'!$A$1:$F$94,5,FALSE),"")</f>
        <v/>
      </c>
      <c r="E70" s="3" t="str">
        <f>IFERROR(VLOOKUP(A70,'hora operarios'!$A$1:$F$94,6,FALSE),"")</f>
        <v/>
      </c>
      <c r="F70" s="2" t="str">
        <f>IFERROR(VLOOKUP(G70,Tabulador!$B$27:$C$100,2,FALSE),"")</f>
        <v/>
      </c>
      <c r="G70" s="2" t="str">
        <f>IFERROR(VLOOKUP(A70,'hora operarios'!$A$1:$F$94,3,FALSE),"")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operarios'!A68=0,"",'hora operarios'!A68)</f>
        <v/>
      </c>
      <c r="B71" s="2" t="str">
        <f>IFERROR(VLOOKUP(A71,'hora operarios'!$A$1:$F$94,4,FALSE),"")</f>
        <v/>
      </c>
      <c r="C71" s="2" t="str">
        <f>IFERROR(VLOOKUP(A71,'hora operarios'!$A$1:$D$94,2,FALSE),"")</f>
        <v/>
      </c>
      <c r="D71" s="2" t="str">
        <f>IFERROR(VLOOKUP(Operador!A71,'hora operarios'!$A$1:$F$94,5,FALSE),"")</f>
        <v/>
      </c>
      <c r="E71" s="3" t="str">
        <f>IFERROR(VLOOKUP(A71,'hora operarios'!$A$1:$F$94,6,FALSE),"")</f>
        <v/>
      </c>
      <c r="F71" s="2" t="str">
        <f>IFERROR(VLOOKUP(G71,Tabulador!$B$27:$C$100,2,FALSE),"")</f>
        <v/>
      </c>
      <c r="G71" s="2" t="str">
        <f>IFERROR(VLOOKUP(A71,'hora operarios'!$A$1:$F$94,3,FALSE),"")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operarios'!A69=0,"",'hora operarios'!A69)</f>
        <v/>
      </c>
      <c r="B72" s="2" t="str">
        <f>IFERROR(VLOOKUP(A72,'hora operarios'!$A$1:$F$94,4,FALSE),"")</f>
        <v/>
      </c>
      <c r="C72" s="2" t="str">
        <f>IFERROR(VLOOKUP(A72,'hora operarios'!$A$1:$D$94,2,FALSE),"")</f>
        <v/>
      </c>
      <c r="D72" s="2" t="str">
        <f>IFERROR(VLOOKUP(Operador!A72,'hora operarios'!$A$1:$F$94,5,FALSE),"")</f>
        <v/>
      </c>
      <c r="E72" s="3" t="str">
        <f>IFERROR(VLOOKUP(A72,'hora operarios'!$A$1:$F$94,6,FALSE),"")</f>
        <v/>
      </c>
      <c r="F72" s="2" t="str">
        <f>IFERROR(VLOOKUP(G72,Tabulador!$B$27:$C$100,2,FALSE),"")</f>
        <v/>
      </c>
      <c r="G72" s="2" t="str">
        <f>IFERROR(VLOOKUP(A72,'hora operarios'!$A$1:$F$94,3,FALSE),"")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operarios'!A70=0,"",'hora operarios'!A70)</f>
        <v/>
      </c>
      <c r="B73" s="2" t="str">
        <f>IFERROR(VLOOKUP(A73,'hora operarios'!$A$1:$F$94,4,FALSE),"")</f>
        <v/>
      </c>
      <c r="C73" s="2" t="str">
        <f>IFERROR(VLOOKUP(A73,'hora operarios'!$A$1:$D$94,2,FALSE),"")</f>
        <v/>
      </c>
      <c r="D73" s="2" t="str">
        <f>IFERROR(VLOOKUP(Operador!A73,'hora operarios'!$A$1:$F$94,5,FALSE),"")</f>
        <v/>
      </c>
      <c r="E73" s="3" t="str">
        <f>IFERROR(VLOOKUP(A73,'hora operarios'!$A$1:$F$94,6,FALSE),"")</f>
        <v/>
      </c>
      <c r="F73" s="2" t="str">
        <f>IFERROR(VLOOKUP(G73,Tabulador!$B$27:$C$100,2,FALSE),"")</f>
        <v/>
      </c>
      <c r="G73" s="2" t="str">
        <f>IFERROR(VLOOKUP(A73,'hora operarios'!$A$1:$F$94,3,FALSE),"")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operarios'!A71=0,"",'hora operarios'!A71)</f>
        <v/>
      </c>
      <c r="B74" s="2" t="str">
        <f>IFERROR(VLOOKUP(A74,'hora operarios'!$A$1:$F$94,4,FALSE),"")</f>
        <v/>
      </c>
      <c r="C74" s="2" t="str">
        <f>IFERROR(VLOOKUP(A74,'hora operarios'!$A$1:$D$94,2,FALSE),"")</f>
        <v/>
      </c>
      <c r="D74" s="2" t="str">
        <f>IFERROR(VLOOKUP(Operador!A74,'hora operarios'!$A$1:$F$94,5,FALSE),"")</f>
        <v/>
      </c>
      <c r="E74" s="3" t="str">
        <f>IFERROR(VLOOKUP(A74,'hora operarios'!$A$1:$F$94,6,FALSE),"")</f>
        <v/>
      </c>
      <c r="F74" s="2" t="str">
        <f>IFERROR(VLOOKUP(G74,Tabulador!$B$27:$C$100,2,FALSE),"")</f>
        <v/>
      </c>
      <c r="G74" s="2" t="str">
        <f>IFERROR(VLOOKUP(A74,'hora operarios'!$A$1:$F$94,3,FALSE),"")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operarios'!A72=0,"",'hora operarios'!A72)</f>
        <v/>
      </c>
      <c r="B75" s="2" t="str">
        <f>IFERROR(VLOOKUP(A75,'hora operarios'!$A$1:$F$94,4,FALSE),"")</f>
        <v/>
      </c>
      <c r="C75" s="2" t="str">
        <f>IFERROR(VLOOKUP(A75,'hora operarios'!$A$1:$D$94,2,FALSE),"")</f>
        <v/>
      </c>
      <c r="D75" s="2" t="str">
        <f>IFERROR(VLOOKUP(Operador!A75,'hora operarios'!$A$1:$F$94,5,FALSE),"")</f>
        <v/>
      </c>
      <c r="E75" s="3" t="str">
        <f>IFERROR(VLOOKUP(A75,'hora operarios'!$A$1:$F$94,6,FALSE),"")</f>
        <v/>
      </c>
      <c r="F75" s="2" t="str">
        <f>IFERROR(VLOOKUP(G75,Tabulador!$B$27:$C$100,2,FALSE),"")</f>
        <v/>
      </c>
      <c r="G75" s="2" t="str">
        <f>IFERROR(VLOOKUP(A75,'hora operarios'!$A$1:$F$94,3,FALSE),"")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operarios'!A73=0,"",'hora operarios'!A73)</f>
        <v/>
      </c>
      <c r="B76" s="2" t="str">
        <f>IFERROR(VLOOKUP(A76,'hora operarios'!$A$1:$F$94,4,FALSE),"")</f>
        <v/>
      </c>
      <c r="C76" s="2" t="str">
        <f>IFERROR(VLOOKUP(A76,'hora operarios'!$A$1:$D$94,2,FALSE),"")</f>
        <v/>
      </c>
      <c r="D76" s="2" t="str">
        <f>IFERROR(VLOOKUP(Operador!A76,'hora operarios'!$A$1:$F$94,5,FALSE),"")</f>
        <v/>
      </c>
      <c r="E76" s="3" t="str">
        <f>IFERROR(VLOOKUP(A76,'hora operarios'!$A$1:$F$94,6,FALSE),"")</f>
        <v/>
      </c>
      <c r="F76" s="2" t="str">
        <f>IFERROR(VLOOKUP(G76,Tabulador!$B$27:$C$100,2,FALSE),"")</f>
        <v/>
      </c>
      <c r="G76" s="2" t="str">
        <f>IFERROR(VLOOKUP(A76,'hora operarios'!$A$1:$F$94,3,FALSE),"")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operarios'!A74=0,"",'hora operarios'!A74)</f>
        <v/>
      </c>
      <c r="B77" s="2" t="str">
        <f>IFERROR(VLOOKUP(A77,'hora operarios'!$A$1:$F$94,4,FALSE),"")</f>
        <v/>
      </c>
      <c r="C77" s="2" t="str">
        <f>IFERROR(VLOOKUP(A77,'hora operarios'!$A$1:$D$94,2,FALSE),"")</f>
        <v/>
      </c>
      <c r="D77" s="2" t="str">
        <f>IFERROR(VLOOKUP(Operador!A77,'hora operarios'!$A$1:$F$94,5,FALSE),"")</f>
        <v/>
      </c>
      <c r="E77" s="3" t="str">
        <f>IFERROR(VLOOKUP(A77,'hora operarios'!$A$1:$F$94,6,FALSE),"")</f>
        <v/>
      </c>
      <c r="F77" s="2" t="str">
        <f>IFERROR(VLOOKUP(G77,Tabulador!$B$27:$C$100,2,FALSE),"")</f>
        <v/>
      </c>
      <c r="G77" s="2" t="str">
        <f>IFERROR(VLOOKUP(A77,'hora operarios'!$A$1:$F$94,3,FALSE),"")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operarios'!A75=0,"",'hora operarios'!A75)</f>
        <v/>
      </c>
      <c r="B78" s="2" t="str">
        <f>IFERROR(VLOOKUP(A78,'hora operarios'!$A$1:$F$94,4,FALSE),"")</f>
        <v/>
      </c>
      <c r="C78" s="2" t="str">
        <f>IFERROR(VLOOKUP(A78,'hora operarios'!$A$1:$D$94,2,FALSE),"")</f>
        <v/>
      </c>
      <c r="D78" s="2" t="str">
        <f>IFERROR(VLOOKUP(Operador!A78,'hora operarios'!$A$1:$F$94,5,FALSE),"")</f>
        <v/>
      </c>
      <c r="E78" s="3" t="str">
        <f>IFERROR(VLOOKUP(A78,'hora operarios'!$A$1:$F$94,6,FALSE),"")</f>
        <v/>
      </c>
      <c r="F78" s="2" t="str">
        <f>IFERROR(VLOOKUP(G78,Tabulador!$B$27:$C$100,2,FALSE),"")</f>
        <v/>
      </c>
      <c r="G78" s="2" t="str">
        <f>IFERROR(VLOOKUP(A78,'hora operarios'!$A$1:$F$94,3,FALSE),"")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operarios'!A76=0,"",'hora operarios'!A76)</f>
        <v/>
      </c>
      <c r="B79" s="2" t="str">
        <f>IFERROR(VLOOKUP(A79,'hora operarios'!$A$1:$F$94,4,FALSE),"")</f>
        <v/>
      </c>
      <c r="C79" s="2" t="str">
        <f>IFERROR(VLOOKUP(A79,'hora operarios'!$A$1:$D$94,2,FALSE),"")</f>
        <v/>
      </c>
      <c r="D79" s="2" t="str">
        <f>IFERROR(VLOOKUP(Operador!A79,'hora operarios'!$A$1:$F$94,5,FALSE),"")</f>
        <v/>
      </c>
      <c r="E79" s="3" t="str">
        <f>IFERROR(VLOOKUP(A79,'hora operarios'!$A$1:$F$94,6,FALSE),"")</f>
        <v/>
      </c>
      <c r="F79" s="2" t="str">
        <f>IFERROR(VLOOKUP(G79,Tabulador!$B$27:$C$100,2,FALSE),"")</f>
        <v/>
      </c>
      <c r="G79" s="2" t="str">
        <f>IFERROR(VLOOKUP(A79,'hora operarios'!$A$1:$F$94,3,FALSE),"")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operarios'!A77=0,"",'hora operarios'!A77)</f>
        <v/>
      </c>
      <c r="B80" s="2" t="str">
        <f>IFERROR(VLOOKUP(A80,'hora operarios'!$A$1:$F$94,4,FALSE),"")</f>
        <v/>
      </c>
      <c r="C80" s="2" t="str">
        <f>IFERROR(VLOOKUP(A80,'hora operarios'!$A$1:$D$94,2,FALSE),"")</f>
        <v/>
      </c>
      <c r="D80" s="2" t="str">
        <f>IFERROR(VLOOKUP(Operador!A80,'hora operarios'!$A$1:$F$94,5,FALSE),"")</f>
        <v/>
      </c>
      <c r="E80" s="3" t="str">
        <f>IFERROR(VLOOKUP(A80,'hora operarios'!$A$1:$F$94,6,FALSE),"")</f>
        <v/>
      </c>
      <c r="F80" s="2" t="str">
        <f>IFERROR(VLOOKUP(G80,Tabulador!$B$27:$C$100,2,FALSE),"")</f>
        <v/>
      </c>
      <c r="G80" s="2" t="str">
        <f>IFERROR(VLOOKUP(A80,'hora operarios'!$A$1:$F$94,3,FALSE),"")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operarios'!A78=0,"",'hora operarios'!A78)</f>
        <v/>
      </c>
      <c r="B81" s="2" t="str">
        <f>IFERROR(VLOOKUP(A81,'hora operarios'!$A$1:$F$94,4,FALSE),"")</f>
        <v/>
      </c>
      <c r="C81" s="2" t="str">
        <f>IFERROR(VLOOKUP(A81,'hora operarios'!$A$1:$D$94,2,FALSE),"")</f>
        <v/>
      </c>
      <c r="D81" s="2" t="str">
        <f>IFERROR(VLOOKUP(Operador!A81,'hora operarios'!$A$1:$F$94,5,FALSE),"")</f>
        <v/>
      </c>
      <c r="E81" s="3" t="str">
        <f>IFERROR(VLOOKUP(A81,'hora operarios'!$A$1:$F$94,6,FALSE),"")</f>
        <v/>
      </c>
      <c r="F81" s="2" t="str">
        <f>IFERROR(VLOOKUP(G81,Tabulador!$B$27:$C$100,2,FALSE),"")</f>
        <v/>
      </c>
      <c r="G81" s="2" t="str">
        <f>IFERROR(VLOOKUP(A81,'hora operarios'!$A$1:$F$94,3,FALSE),"")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operarios'!A79=0,"",'hora operarios'!A79)</f>
        <v/>
      </c>
      <c r="B82" s="2" t="str">
        <f>IFERROR(VLOOKUP(A82,'hora operarios'!$A$1:$F$94,4,FALSE),"")</f>
        <v/>
      </c>
      <c r="C82" s="2" t="str">
        <f>IFERROR(VLOOKUP(A82,'hora operarios'!$A$1:$D$94,2,FALSE),"")</f>
        <v/>
      </c>
      <c r="D82" s="2" t="str">
        <f>IFERROR(VLOOKUP(Operador!A82,'hora operarios'!$A$1:$F$94,5,FALSE),"")</f>
        <v/>
      </c>
      <c r="E82" s="3" t="str">
        <f>IFERROR(VLOOKUP(A82,'hora operarios'!$A$1:$F$94,6,FALSE),"")</f>
        <v/>
      </c>
      <c r="F82" s="2" t="str">
        <f>IFERROR(VLOOKUP(G82,Tabulador!$B$27:$C$100,2,FALSE),"")</f>
        <v/>
      </c>
      <c r="G82" s="2" t="str">
        <f>IFERROR(VLOOKUP(A82,'hora operarios'!$A$1:$F$94,3,FALSE),"")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operarios'!A80=0,"",'hora operarios'!A80)</f>
        <v/>
      </c>
      <c r="B83" s="2" t="str">
        <f>IFERROR(VLOOKUP(A83,'hora operarios'!$A$1:$F$94,4,FALSE),"")</f>
        <v/>
      </c>
      <c r="C83" s="2" t="str">
        <f>IFERROR(VLOOKUP(A83,'hora operarios'!$A$1:$D$94,2,FALSE),"")</f>
        <v/>
      </c>
      <c r="D83" s="2" t="str">
        <f>IFERROR(VLOOKUP(Operador!A83,'hora operarios'!$A$1:$F$94,5,FALSE),"")</f>
        <v/>
      </c>
      <c r="E83" s="3" t="str">
        <f>IFERROR(VLOOKUP(A83,'hora operarios'!$A$1:$F$94,6,FALSE),"")</f>
        <v/>
      </c>
      <c r="F83" s="2" t="str">
        <f>IFERROR(VLOOKUP(G83,Tabulador!$B$27:$C$100,2,FALSE),"")</f>
        <v/>
      </c>
      <c r="G83" s="2" t="str">
        <f>IFERROR(VLOOKUP(A83,'hora operarios'!$A$1:$F$94,3,FALSE),"")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operarios'!A81=0,"",'hora operarios'!A81)</f>
        <v/>
      </c>
      <c r="B84" s="2" t="str">
        <f>IFERROR(VLOOKUP(A84,'hora operarios'!$A$1:$F$94,4,FALSE),"")</f>
        <v/>
      </c>
      <c r="C84" s="2" t="str">
        <f>IFERROR(VLOOKUP(A84,'hora operarios'!$A$1:$D$94,2,FALSE),"")</f>
        <v/>
      </c>
      <c r="D84" s="2" t="str">
        <f>IFERROR(VLOOKUP(Operador!A84,'hora operarios'!$A$1:$F$94,5,FALSE),"")</f>
        <v/>
      </c>
      <c r="E84" s="3" t="str">
        <f>IFERROR(VLOOKUP(A84,'hora operarios'!$A$1:$F$94,6,FALSE),"")</f>
        <v/>
      </c>
      <c r="F84" s="2" t="str">
        <f>IFERROR(VLOOKUP(G84,Tabulador!$B$27:$C$100,2,FALSE),"")</f>
        <v/>
      </c>
      <c r="G84" s="2" t="str">
        <f>IFERROR(VLOOKUP(A84,'hora operarios'!$A$1:$F$94,3,FALSE),"")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operarios'!A82=0,"",'hora operarios'!A82)</f>
        <v/>
      </c>
      <c r="B85" s="2" t="str">
        <f>IFERROR(VLOOKUP(A85,'hora operarios'!$A$1:$F$94,4,FALSE),"")</f>
        <v/>
      </c>
      <c r="C85" s="2" t="str">
        <f>IFERROR(VLOOKUP(A85,'hora operarios'!$A$1:$D$94,2,FALSE),"")</f>
        <v/>
      </c>
      <c r="D85" s="2" t="str">
        <f>IFERROR(VLOOKUP(Operador!A85,'hora operarios'!$A$1:$F$94,5,FALSE),"")</f>
        <v/>
      </c>
      <c r="E85" s="3" t="str">
        <f>IFERROR(VLOOKUP(A85,'hora operarios'!$A$1:$F$94,6,FALSE),"")</f>
        <v/>
      </c>
      <c r="F85" s="2" t="str">
        <f>IFERROR(VLOOKUP(G85,Tabulador!$B$27:$C$100,2,FALSE),"")</f>
        <v/>
      </c>
      <c r="G85" s="2" t="str">
        <f>IFERROR(VLOOKUP(A85,'hora operarios'!$A$1:$F$94,3,FALSE),"")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operarios'!A83=0,"",'hora operarios'!A83)</f>
        <v/>
      </c>
      <c r="B86" s="2" t="str">
        <f>IFERROR(VLOOKUP(A86,'hora operarios'!$A$1:$F$94,4,FALSE),"")</f>
        <v/>
      </c>
      <c r="C86" s="2" t="str">
        <f>IFERROR(VLOOKUP(A86,'hora operarios'!$A$1:$D$94,2,FALSE),"")</f>
        <v/>
      </c>
      <c r="D86" s="2" t="str">
        <f>IFERROR(VLOOKUP(Operador!A86,'hora operarios'!$A$1:$F$94,5,FALSE),"")</f>
        <v/>
      </c>
      <c r="E86" s="3" t="str">
        <f>IFERROR(VLOOKUP(A86,'hora operarios'!$A$1:$F$94,6,FALSE),"")</f>
        <v/>
      </c>
      <c r="F86" s="2" t="str">
        <f>IFERROR(VLOOKUP(G86,Tabulador!$B$27:$C$100,2,FALSE),"")</f>
        <v/>
      </c>
      <c r="G86" s="2" t="str">
        <f>IFERROR(VLOOKUP(A86,'hora operarios'!$A$1:$F$94,3,FALSE),"")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operarios'!A84=0,"",'hora operarios'!A84)</f>
        <v/>
      </c>
      <c r="B87" s="2" t="str">
        <f>IFERROR(VLOOKUP(A87,'hora operarios'!$A$1:$F$94,4,FALSE),"")</f>
        <v/>
      </c>
      <c r="C87" s="2" t="str">
        <f>IFERROR(VLOOKUP(A87,'hora operarios'!$A$1:$D$94,2,FALSE),"")</f>
        <v/>
      </c>
      <c r="D87" s="2" t="str">
        <f>IFERROR(VLOOKUP(Operador!A87,'hora operarios'!$A$1:$F$94,5,FALSE),"")</f>
        <v/>
      </c>
      <c r="E87" s="3" t="str">
        <f>IFERROR(VLOOKUP(A87,'hora operarios'!$A$1:$F$94,6,FALSE),"")</f>
        <v/>
      </c>
      <c r="F87" s="2" t="str">
        <f>IFERROR(VLOOKUP(G87,Tabulador!$B$27:$C$100,2,FALSE),"")</f>
        <v/>
      </c>
      <c r="G87" s="2" t="str">
        <f>IFERROR(VLOOKUP(A87,'hora operarios'!$A$1:$F$94,3,FALSE),"")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operarios'!A85=0,"",'hora operarios'!A85)</f>
        <v/>
      </c>
      <c r="B88" s="2" t="str">
        <f>IFERROR(VLOOKUP(A88,'hora operarios'!$A$1:$F$94,4,FALSE),"")</f>
        <v/>
      </c>
      <c r="C88" s="2" t="str">
        <f>IFERROR(VLOOKUP(A88,'hora operarios'!$A$1:$D$94,2,FALSE),"")</f>
        <v/>
      </c>
      <c r="D88" s="2" t="str">
        <f>IFERROR(VLOOKUP(Operador!A88,'hora operarios'!$A$1:$F$94,5,FALSE),"")</f>
        <v/>
      </c>
      <c r="E88" s="3" t="str">
        <f>IFERROR(VLOOKUP(A88,'hora operarios'!$A$1:$F$94,6,FALSE),"")</f>
        <v/>
      </c>
      <c r="F88" s="2" t="str">
        <f>IFERROR(VLOOKUP(G88,Tabulador!$B$27:$C$100,2,FALSE),"")</f>
        <v/>
      </c>
      <c r="G88" s="2" t="str">
        <f>IFERROR(VLOOKUP(A88,'hora operarios'!$A$1:$F$94,3,FALSE),"")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operarios'!A86=0,"",'hora operarios'!A86)</f>
        <v/>
      </c>
      <c r="B89" s="2" t="str">
        <f>IFERROR(VLOOKUP(A89,'hora operarios'!$A$1:$F$94,4,FALSE),"")</f>
        <v/>
      </c>
      <c r="C89" s="2" t="str">
        <f>IFERROR(VLOOKUP(A89,'hora operarios'!$A$1:$D$94,2,FALSE),"")</f>
        <v/>
      </c>
      <c r="D89" s="2" t="str">
        <f>IFERROR(VLOOKUP(Operador!A89,'hora operarios'!$A$1:$F$94,5,FALSE),"")</f>
        <v/>
      </c>
      <c r="E89" s="3" t="str">
        <f>IFERROR(VLOOKUP(A89,'hora operarios'!$A$1:$F$94,6,FALSE),"")</f>
        <v/>
      </c>
      <c r="F89" s="2" t="str">
        <f>IFERROR(VLOOKUP(G89,Tabulador!$B$27:$C$100,2,FALSE),"")</f>
        <v/>
      </c>
      <c r="G89" s="2" t="str">
        <f>IFERROR(VLOOKUP(A89,'hora operarios'!$A$1:$F$94,3,FALSE),"")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operarios'!A87=0,"",'hora operarios'!A87)</f>
        <v/>
      </c>
      <c r="B90" s="2" t="str">
        <f>IFERROR(VLOOKUP(A90,'hora operarios'!$A$1:$F$94,4,FALSE),"")</f>
        <v/>
      </c>
      <c r="C90" s="2" t="str">
        <f>IFERROR(VLOOKUP(A90,'hora operarios'!$A$1:$D$94,2,FALSE),"")</f>
        <v/>
      </c>
      <c r="D90" s="2" t="str">
        <f>IFERROR(VLOOKUP(Operador!A90,'hora operarios'!$A$1:$F$94,5,FALSE),"")</f>
        <v/>
      </c>
      <c r="E90" s="3" t="str">
        <f>IFERROR(VLOOKUP(A90,'hora operarios'!$A$1:$F$94,6,FALSE),"")</f>
        <v/>
      </c>
      <c r="F90" s="2" t="str">
        <f>IFERROR(VLOOKUP(G90,Tabulador!$B$27:$C$100,2,FALSE),"")</f>
        <v/>
      </c>
      <c r="G90" s="2" t="str">
        <f>IFERROR(VLOOKUP(A90,'hora operarios'!$A$1:$F$94,3,FALSE),"")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operarios'!A88=0,"",'hora operarios'!A88)</f>
        <v/>
      </c>
      <c r="B91" s="2" t="str">
        <f>IFERROR(VLOOKUP(A91,'hora operarios'!$A$1:$F$94,4,FALSE),"")</f>
        <v/>
      </c>
      <c r="C91" s="2" t="str">
        <f>IFERROR(VLOOKUP(A91,'hora operarios'!$A$1:$D$94,2,FALSE),"")</f>
        <v/>
      </c>
      <c r="D91" s="2" t="str">
        <f>IFERROR(VLOOKUP(Operador!A91,'hora operarios'!$A$1:$F$94,5,FALSE),"")</f>
        <v/>
      </c>
      <c r="E91" s="3" t="str">
        <f>IFERROR(VLOOKUP(A91,'hora operarios'!$A$1:$F$94,6,FALSE),"")</f>
        <v/>
      </c>
      <c r="F91" s="2" t="str">
        <f>IFERROR(VLOOKUP(G91,Tabulador!$B$27:$C$100,2,FALSE),"")</f>
        <v/>
      </c>
      <c r="G91" s="2" t="str">
        <f>IFERROR(VLOOKUP(A91,'hora operarios'!$A$1:$F$94,3,FALSE),"")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operarios'!A89=0,"",'hora operarios'!A89)</f>
        <v/>
      </c>
      <c r="B92" s="2" t="str">
        <f>IFERROR(VLOOKUP(A92,'hora operarios'!$A$1:$F$94,4,FALSE),"")</f>
        <v/>
      </c>
      <c r="C92" s="2" t="str">
        <f>IFERROR(VLOOKUP(A92,'hora operarios'!$A$1:$D$94,2,FALSE),"")</f>
        <v/>
      </c>
      <c r="D92" s="2" t="str">
        <f>IFERROR(VLOOKUP(Operador!A92,'hora operarios'!$A$1:$F$94,5,FALSE),"")</f>
        <v/>
      </c>
      <c r="E92" s="3" t="str">
        <f>IFERROR(VLOOKUP(A92,'hora operarios'!$A$1:$F$94,6,FALSE),"")</f>
        <v/>
      </c>
      <c r="F92" s="2" t="str">
        <f>IFERROR(VLOOKUP(G92,Tabulador!$B$27:$C$100,2,FALSE),"")</f>
        <v/>
      </c>
      <c r="G92" s="2" t="str">
        <f>IFERROR(VLOOKUP(A92,'hora operarios'!$A$1:$F$94,3,FALSE),"")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operarios'!A90=0,"",'hora operarios'!A90)</f>
        <v/>
      </c>
      <c r="B93" s="2" t="str">
        <f>IFERROR(VLOOKUP(A93,'hora operarios'!$A$1:$F$94,4,FALSE),"")</f>
        <v/>
      </c>
      <c r="C93" s="2" t="str">
        <f>IFERROR(VLOOKUP(A93,'hora operarios'!$A$1:$D$94,2,FALSE),"")</f>
        <v/>
      </c>
      <c r="D93" s="2" t="str">
        <f>IFERROR(VLOOKUP(Operador!A93,'hora operarios'!$A$1:$F$94,5,FALSE),"")</f>
        <v/>
      </c>
      <c r="E93" s="3" t="str">
        <f>IFERROR(VLOOKUP(A93,'hora operarios'!$A$1:$F$94,6,FALSE),"")</f>
        <v/>
      </c>
      <c r="F93" s="2" t="str">
        <f>IFERROR(VLOOKUP(G93,Tabulador!$B$27:$C$100,2,FALSE),"")</f>
        <v/>
      </c>
      <c r="G93" s="2" t="str">
        <f>IFERROR(VLOOKUP(A93,'hora operarios'!$A$1:$F$94,3,FALSE),"")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operarios'!A91=0,"",'hora operarios'!A91)</f>
        <v/>
      </c>
      <c r="B94" s="2" t="str">
        <f>IFERROR(VLOOKUP(A94,'hora operarios'!$A$1:$F$94,4,FALSE),"")</f>
        <v/>
      </c>
      <c r="C94" s="2" t="str">
        <f>IFERROR(VLOOKUP(A94,'hora operarios'!$A$1:$D$94,2,FALSE),"")</f>
        <v/>
      </c>
      <c r="D94" s="2" t="str">
        <f>IFERROR(VLOOKUP(Operador!A94,'hora operarios'!$A$1:$F$94,5,FALSE),"")</f>
        <v/>
      </c>
      <c r="E94" s="3" t="str">
        <f>IFERROR(VLOOKUP(A94,'hora operarios'!$A$1:$F$94,6,FALSE),"")</f>
        <v/>
      </c>
      <c r="F94" s="2" t="str">
        <f>IFERROR(VLOOKUP(G94,Tabulador!$B$27:$C$100,2,FALSE),"")</f>
        <v/>
      </c>
      <c r="G94" s="2" t="str">
        <f>IFERROR(VLOOKUP(A94,'hora operarios'!$A$1:$F$94,3,FALSE),"")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operarios'!A92=0,"",'hora operarios'!A92)</f>
        <v/>
      </c>
      <c r="B95" s="2" t="str">
        <f>IFERROR(VLOOKUP(A95,'hora operarios'!$A$1:$F$94,4,FALSE),"")</f>
        <v/>
      </c>
      <c r="C95" s="2" t="str">
        <f>IFERROR(VLOOKUP(A95,'hora operarios'!$A$1:$D$94,2,FALSE),"")</f>
        <v/>
      </c>
      <c r="D95" s="2" t="str">
        <f>IFERROR(VLOOKUP(Operador!A95,'hora operarios'!$A$1:$F$94,5,FALSE),"")</f>
        <v/>
      </c>
      <c r="E95" s="3" t="str">
        <f>IFERROR(VLOOKUP(A95,'hora operarios'!$A$1:$F$94,6,FALSE),"")</f>
        <v/>
      </c>
      <c r="F95" s="2" t="str">
        <f>IFERROR(VLOOKUP(G95,Tabulador!$B$27:$C$100,2,FALSE),"")</f>
        <v/>
      </c>
      <c r="G95" s="2" t="str">
        <f>IFERROR(VLOOKUP(A95,'hora operarios'!$A$1:$F$94,3,FALSE),"")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operarios'!A93=0,"",'hora operarios'!A93)</f>
        <v/>
      </c>
      <c r="B96" s="2" t="str">
        <f>IFERROR(VLOOKUP(A96,'hora operarios'!$A$1:$F$94,4,FALSE),"")</f>
        <v/>
      </c>
      <c r="C96" s="2" t="str">
        <f>IFERROR(VLOOKUP(A96,'hora operarios'!$A$1:$D$94,2,FALSE),"")</f>
        <v/>
      </c>
      <c r="D96" s="2" t="str">
        <f>IFERROR(VLOOKUP(Operador!A96,'hora operarios'!$A$1:$F$94,5,FALSE),"")</f>
        <v/>
      </c>
      <c r="E96" s="3" t="str">
        <f>IFERROR(VLOOKUP(A96,'hora operarios'!$A$1:$F$94,6,FALSE),"")</f>
        <v/>
      </c>
      <c r="F96" s="2" t="str">
        <f>IFERROR(VLOOKUP(G96,Tabulador!$B$27:$C$100,2,FALSE),"")</f>
        <v/>
      </c>
      <c r="G96" s="2" t="str">
        <f>IFERROR(VLOOKUP(A96,'hora operarios'!$A$1:$F$94,3,FALSE),"")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operarios'!A94=0,"",'hora operarios'!A94)</f>
        <v/>
      </c>
      <c r="B97" s="2" t="str">
        <f>IFERROR(VLOOKUP(A97,'hora operarios'!$A$1:$F$94,4,FALSE),"")</f>
        <v/>
      </c>
      <c r="C97" s="2" t="str">
        <f>IFERROR(VLOOKUP(A97,'hora operarios'!$A$1:$D$94,2,FALSE),"")</f>
        <v/>
      </c>
      <c r="D97" s="2" t="str">
        <f>IFERROR(VLOOKUP(Operador!A97,'hora operarios'!$A$1:$F$94,5,FALSE),"")</f>
        <v/>
      </c>
      <c r="E97" s="3" t="str">
        <f>IFERROR(VLOOKUP(A97,'hora operarios'!$A$1:$F$94,6,FALSE),"")</f>
        <v/>
      </c>
      <c r="F97" s="2" t="str">
        <f>IFERROR(VLOOKUP(G97,Tabulador!$B$27:$C$100,2,FALSE),"")</f>
        <v/>
      </c>
      <c r="G97" s="2" t="str">
        <f>IFERROR(VLOOKUP(A97,'hora operarios'!$A$1:$F$94,3,FALSE),"")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operarios'!A95=0,"",'hora operarios'!A95)</f>
        <v/>
      </c>
      <c r="B98" s="2" t="str">
        <f>IFERROR(VLOOKUP(A98,'hora operarios'!$A$1:$F$94,4,FALSE),"")</f>
        <v/>
      </c>
      <c r="C98" s="2" t="str">
        <f>IFERROR(VLOOKUP(A98,'hora operarios'!$A$1:$D$94,2,FALSE),"")</f>
        <v/>
      </c>
      <c r="D98" s="2" t="str">
        <f>IFERROR(VLOOKUP(Operador!A98,'hora operarios'!$A$1:$F$94,5,FALSE),"")</f>
        <v/>
      </c>
      <c r="E98" s="3" t="str">
        <f>IFERROR(VLOOKUP(A98,'hora operarios'!$A$1:$F$94,6,FALSE),"")</f>
        <v/>
      </c>
      <c r="F98" s="2" t="str">
        <f>IFERROR(VLOOKUP(G98,Tabulador!$B$27:$C$100,2,FALSE),"")</f>
        <v/>
      </c>
      <c r="G98" s="2" t="str">
        <f>IFERROR(VLOOKUP(A98,'hora operarios'!$A$1:$F$94,3,FALSE),"")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operarios'!A96=0,"",'hora operarios'!A96)</f>
        <v/>
      </c>
      <c r="B99" s="2" t="str">
        <f>IFERROR(VLOOKUP(A99,'hora operarios'!$A$1:$F$94,4,FALSE),"")</f>
        <v/>
      </c>
      <c r="C99" s="2" t="str">
        <f>IFERROR(VLOOKUP(A99,'hora operarios'!$A$1:$D$94,2,FALSE),"")</f>
        <v/>
      </c>
      <c r="D99" s="2" t="str">
        <f>IFERROR(VLOOKUP(Operador!A99,'hora operarios'!$A$1:$F$94,5,FALSE),"")</f>
        <v/>
      </c>
      <c r="E99" s="3" t="str">
        <f>IFERROR(VLOOKUP(A99,'hora operarios'!$A$1:$F$94,6,FALSE),"")</f>
        <v/>
      </c>
      <c r="F99" s="2" t="str">
        <f>IFERROR(VLOOKUP(G99,Tabulador!$B$27:$C$100,2,FALSE),"")</f>
        <v/>
      </c>
      <c r="G99" s="2" t="str">
        <f>IFERROR(VLOOKUP(A99,'hora operarios'!$A$1:$F$94,3,FALSE),"")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operarios'!A97=0,"",'hora operarios'!A97)</f>
        <v/>
      </c>
      <c r="B100" s="2" t="str">
        <f>IFERROR(VLOOKUP(A100,'hora operarios'!$A$1:$F$94,4,FALSE),"")</f>
        <v/>
      </c>
      <c r="C100" s="2" t="str">
        <f>IFERROR(VLOOKUP(A100,'hora operarios'!$A$1:$D$94,2,FALSE),"")</f>
        <v/>
      </c>
      <c r="D100" s="2" t="str">
        <f>IFERROR(VLOOKUP(Operador!A100,'hora operarios'!$A$1:$F$94,5,FALSE),"")</f>
        <v/>
      </c>
      <c r="E100" s="3" t="str">
        <f>IFERROR(VLOOKUP(A100,'hora operarios'!$A$1:$F$94,6,FALSE),"")</f>
        <v/>
      </c>
      <c r="F100" s="2" t="str">
        <f>IFERROR(VLOOKUP(G100,Tabulador!$B$27:$C$100,2,FALSE),"")</f>
        <v/>
      </c>
      <c r="G100" s="2" t="str">
        <f>IFERROR(VLOOKUP(A100,'hora operarios'!$A$1:$F$94,3,FALSE),"")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E20" sqref="E20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12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7" t="s">
        <v>44</v>
      </c>
      <c r="B9" s="17"/>
      <c r="C9" s="17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7" t="s">
        <v>46</v>
      </c>
      <c r="B18" s="17"/>
      <c r="C18" s="17"/>
      <c r="D18" s="17"/>
      <c r="E18" s="17"/>
      <c r="F18" s="17"/>
      <c r="G18" s="17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50</v>
      </c>
      <c r="B26" s="17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39"/>
  <sheetViews>
    <sheetView topLeftCell="A19" zoomScale="115" zoomScaleNormal="115" workbookViewId="0">
      <selection activeCell="C36" sqref="C36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x14ac:dyDescent="0.2">
      <c r="A1" s="14" t="s">
        <v>58</v>
      </c>
      <c r="B1" s="14" t="s">
        <v>15</v>
      </c>
      <c r="C1" s="14" t="s">
        <v>57</v>
      </c>
      <c r="D1" s="14" t="s">
        <v>6</v>
      </c>
      <c r="E1" s="14"/>
      <c r="F1" s="11">
        <v>58.78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1">
        <v>15.73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1">
        <v>39.11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1">
        <v>15.36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1">
        <v>20.43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1">
        <v>36.26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1">
        <v>23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1">
        <f>71.26+0.9</f>
        <v>72.160000000000011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1">
        <v>60.12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1">
        <v>25.48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4" t="s">
        <v>78</v>
      </c>
      <c r="B11" s="14" t="s">
        <v>17</v>
      </c>
      <c r="C11" s="14" t="s">
        <v>57</v>
      </c>
      <c r="D11" s="14" t="s">
        <v>4</v>
      </c>
      <c r="E11" s="14"/>
      <c r="F11" s="11">
        <v>7.51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x14ac:dyDescent="0.2">
      <c r="A12" s="14" t="s">
        <v>136</v>
      </c>
      <c r="B12" s="14" t="s">
        <v>137</v>
      </c>
      <c r="C12" s="14" t="s">
        <v>59</v>
      </c>
      <c r="D12" s="14" t="s">
        <v>59</v>
      </c>
      <c r="E12" s="14"/>
      <c r="F12" s="11">
        <v>50.86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1">
        <v>15.71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1">
        <v>76.8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1">
        <v>72.400000000000006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1">
        <v>45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x14ac:dyDescent="0.2">
      <c r="A17" s="14" t="s">
        <v>80</v>
      </c>
      <c r="B17" s="14" t="s">
        <v>18</v>
      </c>
      <c r="C17" s="14" t="s">
        <v>57</v>
      </c>
      <c r="D17" s="14" t="s">
        <v>5</v>
      </c>
      <c r="E17" s="14" t="s">
        <v>125</v>
      </c>
      <c r="F17" s="11">
        <v>25.71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x14ac:dyDescent="0.2">
      <c r="A18" s="14" t="s">
        <v>128</v>
      </c>
      <c r="B18" s="14" t="s">
        <v>129</v>
      </c>
      <c r="C18" s="14" t="s">
        <v>71</v>
      </c>
      <c r="D18" s="14" t="s">
        <v>4</v>
      </c>
      <c r="E18" s="14"/>
      <c r="F18" s="11">
        <v>52.63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x14ac:dyDescent="0.2">
      <c r="A19" s="14" t="s">
        <v>130</v>
      </c>
      <c r="B19" s="14" t="s">
        <v>131</v>
      </c>
      <c r="C19" s="14" t="s">
        <v>71</v>
      </c>
      <c r="D19" s="14" t="s">
        <v>5</v>
      </c>
      <c r="E19" s="14"/>
      <c r="F19" s="11">
        <v>37.71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x14ac:dyDescent="0.2">
      <c r="A20" s="14" t="s">
        <v>81</v>
      </c>
      <c r="B20" s="14" t="s">
        <v>32</v>
      </c>
      <c r="C20" s="14" t="s">
        <v>57</v>
      </c>
      <c r="D20" s="14" t="s">
        <v>6</v>
      </c>
      <c r="E20" s="14" t="s">
        <v>64</v>
      </c>
      <c r="F20" s="11">
        <v>26.73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x14ac:dyDescent="0.2">
      <c r="A21" s="14" t="s">
        <v>132</v>
      </c>
      <c r="B21" s="14" t="s">
        <v>133</v>
      </c>
      <c r="C21" s="14" t="s">
        <v>22</v>
      </c>
      <c r="D21" s="14" t="s">
        <v>6</v>
      </c>
      <c r="E21" s="14"/>
      <c r="F21" s="11">
        <v>31.7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x14ac:dyDescent="0.2">
      <c r="A22" s="14" t="s">
        <v>121</v>
      </c>
      <c r="B22" s="14" t="s">
        <v>122</v>
      </c>
      <c r="C22" s="14" t="s">
        <v>71</v>
      </c>
      <c r="D22" s="14" t="s">
        <v>5</v>
      </c>
      <c r="E22" s="14"/>
      <c r="F22" s="11">
        <v>55.68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x14ac:dyDescent="0.2">
      <c r="A23" s="14" t="s">
        <v>139</v>
      </c>
      <c r="B23" s="14" t="s">
        <v>140</v>
      </c>
      <c r="C23" s="14" t="s">
        <v>71</v>
      </c>
      <c r="D23" s="14" t="s">
        <v>4</v>
      </c>
      <c r="E23" s="14"/>
      <c r="F23" s="11">
        <v>18.350000000000001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/>
      <c r="F24" s="11">
        <v>36.229999999999997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4" t="s">
        <v>114</v>
      </c>
      <c r="B25" s="14" t="s">
        <v>123</v>
      </c>
      <c r="C25" s="14" t="s">
        <v>71</v>
      </c>
      <c r="D25" s="14" t="s">
        <v>4</v>
      </c>
      <c r="E25" s="14"/>
      <c r="F25" s="11">
        <v>58.4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1">
        <v>81.67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1">
        <v>49.34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1">
        <v>51.08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1">
        <v>34.07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1">
        <v>65.209999999999994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1">
        <v>52.39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x14ac:dyDescent="0.2">
      <c r="A32" s="14" t="s">
        <v>65</v>
      </c>
      <c r="B32" s="14" t="s">
        <v>19</v>
      </c>
      <c r="C32" s="14" t="s">
        <v>57</v>
      </c>
      <c r="D32" s="14" t="s">
        <v>6</v>
      </c>
      <c r="E32" s="14"/>
      <c r="F32" s="11">
        <v>30.9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x14ac:dyDescent="0.2">
      <c r="A33" s="14" t="s">
        <v>73</v>
      </c>
      <c r="B33" s="14" t="s">
        <v>34</v>
      </c>
      <c r="C33" s="14" t="s">
        <v>71</v>
      </c>
      <c r="D33" s="14" t="s">
        <v>4</v>
      </c>
      <c r="E33" s="14"/>
      <c r="F33" s="11">
        <v>60.15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x14ac:dyDescent="0.2">
      <c r="A34" s="14" t="s">
        <v>134</v>
      </c>
      <c r="B34" s="14" t="s">
        <v>135</v>
      </c>
      <c r="C34" s="14" t="s">
        <v>22</v>
      </c>
      <c r="D34" s="14" t="s">
        <v>6</v>
      </c>
      <c r="E34" s="14"/>
      <c r="F34" s="11">
        <v>40.68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x14ac:dyDescent="0.2">
      <c r="A35" s="14" t="s">
        <v>143</v>
      </c>
      <c r="B35" s="14" t="s">
        <v>144</v>
      </c>
      <c r="C35" s="14" t="s">
        <v>71</v>
      </c>
      <c r="D35" s="14" t="s">
        <v>4</v>
      </c>
      <c r="E35" s="14"/>
      <c r="F35" s="11">
        <v>70.34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x14ac:dyDescent="0.2">
      <c r="A36" s="14" t="s">
        <v>110</v>
      </c>
      <c r="B36" s="14" t="s">
        <v>149</v>
      </c>
      <c r="C36" s="15" t="s">
        <v>71</v>
      </c>
      <c r="D36" s="14" t="s">
        <v>5</v>
      </c>
      <c r="E36" s="14"/>
      <c r="F36" s="11">
        <v>72.19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x14ac:dyDescent="0.2">
      <c r="A37" s="14" t="s">
        <v>112</v>
      </c>
      <c r="B37" s="14" t="s">
        <v>113</v>
      </c>
      <c r="C37" s="14" t="s">
        <v>71</v>
      </c>
      <c r="D37" s="14" t="s">
        <v>4</v>
      </c>
      <c r="E37" s="14"/>
      <c r="F37" s="11">
        <v>71.42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x14ac:dyDescent="0.2">
      <c r="A38" s="14" t="s">
        <v>115</v>
      </c>
      <c r="B38" s="14" t="s">
        <v>116</v>
      </c>
      <c r="C38" s="14" t="s">
        <v>71</v>
      </c>
      <c r="D38" s="14" t="s">
        <v>4</v>
      </c>
      <c r="E38" s="14"/>
      <c r="F38" s="11">
        <v>42.22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x14ac:dyDescent="0.2">
      <c r="A39" s="14" t="s">
        <v>67</v>
      </c>
      <c r="B39" s="14" t="s">
        <v>35</v>
      </c>
      <c r="C39" s="14" t="s">
        <v>57</v>
      </c>
      <c r="D39" s="14" t="s">
        <v>6</v>
      </c>
      <c r="E39" s="14"/>
      <c r="F39" s="11">
        <v>72.73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2016-04-27T15:53:33Z</cp:lastPrinted>
  <dcterms:created xsi:type="dcterms:W3CDTF">2008-02-06T15:11:01Z</dcterms:created>
  <dcterms:modified xsi:type="dcterms:W3CDTF">2016-05-04T23:47:14Z</dcterms:modified>
</cp:coreProperties>
</file>