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emf" ContentType="image/x-emf"/>
  <Override PartName="/xl/drawings/drawing4.xml" ContentType="application/vnd.openxmlformats-officedocument.drawing+xml"/>
  <Override PartName="/xl/drawings/drawing5.xml" ContentType="application/vnd.openxmlformats-officedocument.drawing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40" windowHeight="11445" firstSheet="1" activeTab="10"/>
  </bookViews>
  <sheets>
    <sheet name="ENE" sheetId="1" r:id="rId1"/>
    <sheet name="FEB" sheetId="4" r:id="rId2"/>
    <sheet name="MAR" sheetId="6" r:id="rId3"/>
    <sheet name="ABR" sheetId="7" r:id="rId4"/>
    <sheet name="MAY" sheetId="8" r:id="rId5"/>
    <sheet name="JUN" sheetId="9" r:id="rId6"/>
    <sheet name="DIF" sheetId="13" r:id="rId7"/>
    <sheet name="JUL" sheetId="16" r:id="rId8"/>
    <sheet name="AJUSTE" sheetId="18" r:id="rId9"/>
    <sheet name="AGO" sheetId="19" r:id="rId10"/>
    <sheet name="SEP" sheetId="20" r:id="rId11"/>
  </sheets>
  <definedNames>
    <definedName name="_xlnm._FilterDatabase" localSheetId="3" hidden="1">ABR!$A$7:$G$79</definedName>
    <definedName name="_xlnm._FilterDatabase" localSheetId="9" hidden="1">AGO!$A$7:$D$27</definedName>
    <definedName name="_xlnm._FilterDatabase" localSheetId="8" hidden="1">AJUSTE!$A$6:$I$312</definedName>
    <definedName name="_xlnm._FilterDatabase" localSheetId="0" hidden="1">ENE!$A$7:$G$77</definedName>
    <definedName name="_xlnm._FilterDatabase" localSheetId="1" hidden="1">FEB!$A$7:$G$97</definedName>
    <definedName name="_xlnm._FilterDatabase" localSheetId="7" hidden="1">JUL!$A$81:$E$102</definedName>
    <definedName name="_xlnm._FilterDatabase" localSheetId="5" hidden="1">JUN!$A$58:$F$92</definedName>
    <definedName name="_xlnm._FilterDatabase" localSheetId="2" hidden="1">MAR!$A$7:$G$75</definedName>
    <definedName name="_xlnm._FilterDatabase" localSheetId="4" hidden="1">MAY!$A$7:$G$85</definedName>
    <definedName name="_xlnm._FilterDatabase" localSheetId="10" hidden="1">SEP!$A$7:$E$22</definedName>
  </definedNames>
  <calcPr calcId="125725"/>
</workbook>
</file>

<file path=xl/calcChain.xml><?xml version="1.0" encoding="utf-8"?>
<calcChain xmlns="http://schemas.openxmlformats.org/spreadsheetml/2006/main">
  <c r="D71" i="9"/>
  <c r="D109" i="8"/>
  <c r="D97" i="7"/>
  <c r="D100" i="6"/>
  <c r="D116" i="4"/>
  <c r="D106" i="1"/>
  <c r="D105"/>
  <c r="D107" s="1"/>
  <c r="H36" i="18"/>
  <c r="H8" l="1"/>
  <c r="H7"/>
  <c r="H242" l="1"/>
  <c r="H140"/>
  <c r="H148"/>
  <c r="H295"/>
  <c r="H93"/>
  <c r="H172"/>
  <c r="H108"/>
  <c r="H59"/>
  <c r="H214"/>
  <c r="H173"/>
  <c r="H153"/>
  <c r="H208" l="1"/>
  <c r="H155"/>
  <c r="H276"/>
  <c r="H151" l="1"/>
  <c r="H32"/>
  <c r="H174"/>
  <c r="H121" l="1"/>
  <c r="H294"/>
  <c r="H273"/>
  <c r="H258"/>
  <c r="H255"/>
  <c r="H249"/>
  <c r="H221"/>
  <c r="H178"/>
  <c r="H142"/>
  <c r="H128"/>
  <c r="H91"/>
  <c r="H86"/>
  <c r="H85"/>
  <c r="H84"/>
  <c r="H78"/>
  <c r="H76"/>
  <c r="H72"/>
  <c r="H66"/>
  <c r="H11"/>
  <c r="H310"/>
  <c r="H309"/>
  <c r="H306" l="1"/>
  <c r="H291"/>
  <c r="H286"/>
  <c r="H271"/>
  <c r="H252"/>
  <c r="H246"/>
  <c r="H241"/>
  <c r="H235"/>
  <c r="H232"/>
  <c r="H228"/>
  <c r="H224"/>
  <c r="H210"/>
  <c r="H202"/>
  <c r="H199"/>
  <c r="H187"/>
  <c r="H185"/>
  <c r="H181"/>
  <c r="H179"/>
  <c r="H177"/>
  <c r="H176"/>
  <c r="H163"/>
  <c r="H165"/>
  <c r="H161"/>
  <c r="H152"/>
  <c r="H147"/>
  <c r="H122"/>
  <c r="H198"/>
  <c r="H154"/>
  <c r="H141"/>
  <c r="H105"/>
  <c r="H79"/>
  <c r="H280"/>
  <c r="H256"/>
  <c r="H247"/>
  <c r="H245"/>
  <c r="H238"/>
  <c r="H226"/>
  <c r="H205"/>
  <c r="H189"/>
  <c r="H167"/>
  <c r="H164"/>
  <c r="H149"/>
  <c r="H145"/>
  <c r="H139"/>
  <c r="H158"/>
  <c r="H137"/>
  <c r="H133"/>
  <c r="H126"/>
  <c r="H119"/>
  <c r="H118"/>
  <c r="H113"/>
  <c r="H100"/>
  <c r="H98"/>
  <c r="H90"/>
  <c r="H293"/>
  <c r="H82"/>
  <c r="H288"/>
  <c r="H289"/>
  <c r="H287"/>
  <c r="H67"/>
  <c r="H211"/>
  <c r="H159"/>
  <c r="H63"/>
  <c r="H248"/>
  <c r="H75"/>
  <c r="H304"/>
  <c r="H303"/>
  <c r="H230"/>
  <c r="H206"/>
  <c r="H193"/>
  <c r="H130"/>
  <c r="H111"/>
  <c r="H109"/>
  <c r="H83"/>
  <c r="H53"/>
  <c r="H217"/>
  <c r="H200"/>
  <c r="H184"/>
  <c r="H171"/>
  <c r="H112"/>
  <c r="H99"/>
  <c r="H52"/>
  <c r="H30"/>
  <c r="H259" l="1"/>
  <c r="H236"/>
  <c r="H201"/>
  <c r="H190"/>
  <c r="H129"/>
  <c r="H87"/>
  <c r="H49"/>
  <c r="H297"/>
  <c r="H251"/>
  <c r="H215"/>
  <c r="H194"/>
  <c r="H175"/>
  <c r="H101"/>
  <c r="H51"/>
  <c r="H46"/>
  <c r="H284" l="1"/>
  <c r="H282"/>
  <c r="H277"/>
  <c r="H97"/>
  <c r="H274"/>
  <c r="H229"/>
  <c r="H203"/>
  <c r="H180"/>
  <c r="H135"/>
  <c r="H134"/>
  <c r="H124"/>
  <c r="H107"/>
  <c r="H61"/>
  <c r="H43"/>
  <c r="H239"/>
  <c r="H192"/>
  <c r="H115"/>
  <c r="H110"/>
  <c r="H96"/>
  <c r="H60"/>
  <c r="H57"/>
  <c r="H55"/>
  <c r="H301"/>
  <c r="H42"/>
  <c r="H207"/>
  <c r="H197"/>
  <c r="H188"/>
  <c r="H183"/>
  <c r="H182"/>
  <c r="H168"/>
  <c r="H120"/>
  <c r="H114"/>
  <c r="H89"/>
  <c r="H88"/>
  <c r="H77"/>
  <c r="H70"/>
  <c r="H69"/>
  <c r="H48"/>
  <c r="H41"/>
  <c r="H283"/>
  <c r="H265"/>
  <c r="H225"/>
  <c r="D323" s="1"/>
  <c r="E323" s="1"/>
  <c r="H223"/>
  <c r="H212"/>
  <c r="H73"/>
  <c r="H47"/>
  <c r="H40"/>
  <c r="H281"/>
  <c r="H278"/>
  <c r="H243"/>
  <c r="H222"/>
  <c r="H213"/>
  <c r="H160"/>
  <c r="H156"/>
  <c r="H150"/>
  <c r="H127"/>
  <c r="H39"/>
  <c r="H250"/>
  <c r="H117"/>
  <c r="H257"/>
  <c r="H298"/>
  <c r="H296"/>
  <c r="H262"/>
  <c r="H237"/>
  <c r="H218"/>
  <c r="H195"/>
  <c r="H102"/>
  <c r="H104"/>
  <c r="H95"/>
  <c r="H94"/>
  <c r="H68"/>
  <c r="H62"/>
  <c r="H54"/>
  <c r="H204"/>
  <c r="H162"/>
  <c r="H37"/>
  <c r="H170"/>
  <c r="H219"/>
  <c r="H285"/>
  <c r="H275"/>
  <c r="H270"/>
  <c r="H234"/>
  <c r="H299"/>
  <c r="H266"/>
  <c r="H191"/>
  <c r="H269"/>
  <c r="H65"/>
  <c r="H305"/>
  <c r="H233"/>
  <c r="H209"/>
  <c r="H136"/>
  <c r="H169"/>
  <c r="H146"/>
  <c r="D325" s="1"/>
  <c r="E325" s="1"/>
  <c r="H125"/>
  <c r="H106"/>
  <c r="H103"/>
  <c r="H74"/>
  <c r="H267"/>
  <c r="H123"/>
  <c r="H308"/>
  <c r="H231"/>
  <c r="H227"/>
  <c r="H186"/>
  <c r="H157"/>
  <c r="H166"/>
  <c r="H144"/>
  <c r="H131"/>
  <c r="H81"/>
  <c r="H80"/>
  <c r="H71"/>
  <c r="H58"/>
  <c r="H50"/>
  <c r="H10"/>
  <c r="H9"/>
  <c r="H300"/>
  <c r="H292"/>
  <c r="H254"/>
  <c r="H216"/>
  <c r="H290"/>
  <c r="H253"/>
  <c r="H240"/>
  <c r="H132"/>
  <c r="H64"/>
  <c r="H45"/>
  <c r="J8" i="1"/>
  <c r="J16" i="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G91"/>
  <c r="G92" s="1"/>
  <c r="H92"/>
  <c r="G129" i="8"/>
  <c r="G130" s="1"/>
  <c r="H130"/>
  <c r="G110" i="7"/>
  <c r="G111" s="1"/>
  <c r="H111"/>
  <c r="G115" i="6"/>
  <c r="G116" s="1"/>
  <c r="H116"/>
  <c r="G150" i="4"/>
  <c r="G151" s="1"/>
  <c r="H151"/>
  <c r="G125" i="1"/>
  <c r="G126" s="1"/>
  <c r="H126"/>
  <c r="G63"/>
  <c r="H312" i="18" l="1"/>
  <c r="D318"/>
  <c r="E318" s="1"/>
  <c r="D320"/>
  <c r="E320" s="1"/>
  <c r="D321"/>
  <c r="E321" s="1"/>
  <c r="D322"/>
  <c r="E322" s="1"/>
  <c r="D319"/>
  <c r="E319" s="1"/>
  <c r="D324"/>
  <c r="E324" s="1"/>
  <c r="D317"/>
  <c r="E317" s="1"/>
  <c r="E327" l="1"/>
  <c r="E328" s="1"/>
  <c r="D327"/>
  <c r="F329" s="1"/>
</calcChain>
</file>

<file path=xl/sharedStrings.xml><?xml version="1.0" encoding="utf-8"?>
<sst xmlns="http://schemas.openxmlformats.org/spreadsheetml/2006/main" count="3514" uniqueCount="1150">
  <si>
    <t>ALECSA  PACHUCA</t>
  </si>
  <si>
    <t>UNITED AUTO DE</t>
  </si>
  <si>
    <t>CCD, AUTOSALES</t>
  </si>
  <si>
    <t>AUTOMOTRIZ TOY</t>
  </si>
  <si>
    <t>AUTOMOVILES VAL</t>
  </si>
  <si>
    <t>DALTON AUTOMOTR</t>
  </si>
  <si>
    <t>VALOR  MOTRIZ S</t>
  </si>
  <si>
    <t>TOYOMOTORS DE</t>
  </si>
  <si>
    <t>ALDEN SATELITE</t>
  </si>
  <si>
    <t>DURANGO AUTOMOT</t>
  </si>
  <si>
    <t>TOYOMOTORS DE I</t>
  </si>
  <si>
    <t>MEGAMOTORS NIPP</t>
  </si>
  <si>
    <t>CONTABILIDAD</t>
  </si>
  <si>
    <t>INVENTARIO</t>
  </si>
  <si>
    <t>SEIRE</t>
  </si>
  <si>
    <t>PROVEEDOR</t>
  </si>
  <si>
    <t>OBSERVACION</t>
  </si>
  <si>
    <t>ALECSA CELAYA S DE RL DE CV</t>
  </si>
  <si>
    <t>CONCILIACION CONTABLE</t>
  </si>
  <si>
    <t>304-COMPRA DE AUTOS OTRAS DISTRIBUIDORAS</t>
  </si>
  <si>
    <t>DURANGO  AUTOMO</t>
  </si>
  <si>
    <t>DALTON AUTOMOTO</t>
  </si>
  <si>
    <t>TOYOMOTORS  S D</t>
  </si>
  <si>
    <t>AUTOMOTRIZ NIHO</t>
  </si>
  <si>
    <t>TOYOMOTORS S  D</t>
  </si>
  <si>
    <t>AUTOMOTRIZ OAXA</t>
  </si>
  <si>
    <t>TOYOCOAPA S  DE</t>
  </si>
  <si>
    <t>TOYOMOTORS SA</t>
  </si>
  <si>
    <t>PURDY MOTORS ME</t>
  </si>
  <si>
    <t>OTRAS AGENCIAS</t>
  </si>
  <si>
    <t>OZ AUTOMOTRIZ S</t>
  </si>
  <si>
    <t>CCD. AUTOSALES</t>
  </si>
  <si>
    <t>OZ AUTOMOTRIZ D</t>
  </si>
  <si>
    <t>CEVER TOLUCA S</t>
  </si>
  <si>
    <t>CEVER TOLUCA  S</t>
  </si>
  <si>
    <t>SAMURAI MOTORS</t>
  </si>
  <si>
    <t>FEBRERO</t>
  </si>
  <si>
    <t>MARZO</t>
  </si>
  <si>
    <t>ABRIL</t>
  </si>
  <si>
    <t>MAYO</t>
  </si>
  <si>
    <t>TOYOMOTORS  DE</t>
  </si>
  <si>
    <t>304-0117N/16</t>
  </si>
  <si>
    <t>MR0EX8CB5G1390919 /</t>
  </si>
  <si>
    <t>304-0148N/16</t>
  </si>
  <si>
    <t>MR0EX8CB8G1390963 /</t>
  </si>
  <si>
    <t>VALOR FARRERA A</t>
  </si>
  <si>
    <t>FAME  PERISUR</t>
  </si>
  <si>
    <t>304-0190N/16</t>
  </si>
  <si>
    <t>304-0195N/16</t>
  </si>
  <si>
    <t>304-0219N/16</t>
  </si>
  <si>
    <t>MHKMF53F7GK001373 /</t>
  </si>
  <si>
    <t>304-0230N/16</t>
  </si>
  <si>
    <t>3MYDLAYV8GY118930 /</t>
  </si>
  <si>
    <t>304-1020N/15</t>
  </si>
  <si>
    <t>5TDYKRFH0FS117582 /</t>
  </si>
  <si>
    <t>304-0318N/16</t>
  </si>
  <si>
    <t>5TDYKRFH2GS123935 /</t>
  </si>
  <si>
    <t>304-0253N/16</t>
  </si>
  <si>
    <t>2T3ZF4EVXFW234572 /</t>
  </si>
  <si>
    <t>304-0273N/16</t>
  </si>
  <si>
    <t>MR0EX8DD9G0166624 /</t>
  </si>
  <si>
    <t>304-0235N/16</t>
  </si>
  <si>
    <t>4T1BF1FK7GU156847 /</t>
  </si>
  <si>
    <t>304-0303N/16</t>
  </si>
  <si>
    <t>5YFBURHE5GP387940 /</t>
  </si>
  <si>
    <t>304-0317N/16</t>
  </si>
  <si>
    <t>3MYDLAYVOGY116606 /</t>
  </si>
  <si>
    <t>304-0337N/16</t>
  </si>
  <si>
    <t>3MYDLAYV6GY112057</t>
  </si>
  <si>
    <t>/ VALOR  MOTRIZ</t>
  </si>
  <si>
    <t>304-0331N/16</t>
  </si>
  <si>
    <t>JTDBT9K35G1445561 /</t>
  </si>
  <si>
    <t>304-0311N/16</t>
  </si>
  <si>
    <t>JTDBT9K32G1446165 /</t>
  </si>
  <si>
    <t>304-0329N/16</t>
  </si>
  <si>
    <t>304-0116N/16</t>
  </si>
  <si>
    <t>MR0EX8CB0G1391086 /</t>
  </si>
  <si>
    <t>AUTOMOVILES  VA</t>
  </si>
  <si>
    <t>304-0308N/16</t>
  </si>
  <si>
    <t>JTDBT9K39G1444963 /</t>
  </si>
  <si>
    <t>304-0320N/16</t>
  </si>
  <si>
    <t>5TDKKRFH8GS123301 /</t>
  </si>
  <si>
    <t>MR0EX8DD3G0164710 /</t>
  </si>
  <si>
    <t>304-0332N/16</t>
  </si>
  <si>
    <t>2T3ZFREV5GW234896 /</t>
  </si>
  <si>
    <t>UNITED AUTO ZAC</t>
  </si>
  <si>
    <t>304-0355N/16</t>
  </si>
  <si>
    <t>5YFBURHE2GP425690 /</t>
  </si>
  <si>
    <t>304-0356N/16</t>
  </si>
  <si>
    <t>MR0EX8DD2G0165878 /</t>
  </si>
  <si>
    <t>304-0358N/16</t>
  </si>
  <si>
    <t>3MYDLAYV0GY116606</t>
  </si>
  <si>
    <t>/ TOYOMOTORS S</t>
  </si>
  <si>
    <t>304-0359N/16</t>
  </si>
  <si>
    <t>MR0EX8DD4G0165574 /</t>
  </si>
  <si>
    <t>304-0360N/16</t>
  </si>
  <si>
    <t>MR0EX8DDXG0243694 /</t>
  </si>
  <si>
    <t>304-0361N/16</t>
  </si>
  <si>
    <t>5YFBURHE1GP385618 /</t>
  </si>
  <si>
    <t>304-0362N/16</t>
  </si>
  <si>
    <t>MR0EX8DD5G0244090 /</t>
  </si>
  <si>
    <t>304-0389N/16</t>
  </si>
  <si>
    <t>MHKMF53F8GK002886 /</t>
  </si>
  <si>
    <t>304-0390N/16</t>
  </si>
  <si>
    <t>2T3RFREVXGW428288 /</t>
  </si>
  <si>
    <t>UNITED  AUTO DE</t>
  </si>
  <si>
    <t>304-0397N/16</t>
  </si>
  <si>
    <t>2T3RFREV0GW419826 /</t>
  </si>
  <si>
    <t>FAME PERISUR S</t>
  </si>
  <si>
    <t>304-0398N/16</t>
  </si>
  <si>
    <t>JTDBT9K35G1443812 /</t>
  </si>
  <si>
    <t>GRUPO PENNINSUL</t>
  </si>
  <si>
    <t>304-0399N/16</t>
  </si>
  <si>
    <t>JTDBT9K33G1445655 /</t>
  </si>
  <si>
    <t>304-0404N/16</t>
  </si>
  <si>
    <t>MR0EX8CB7G1391375 /</t>
  </si>
  <si>
    <t>304-0405N/16</t>
  </si>
  <si>
    <t>2T3RFREV2GW418421 /</t>
  </si>
  <si>
    <t>304-0406N/16</t>
  </si>
  <si>
    <t>5YFBURHE1GP430167 /</t>
  </si>
  <si>
    <t>304-0408N/16</t>
  </si>
  <si>
    <t>MR0EX8DD7G0243734 /</t>
  </si>
  <si>
    <t>304-0413N/16</t>
  </si>
  <si>
    <t>JTFSX23P9F6163252 /</t>
  </si>
  <si>
    <t>304-0414N/16</t>
  </si>
  <si>
    <t>JTDBT9K30G1445399 /</t>
  </si>
  <si>
    <t>OZ  AUTOMOTRIZ</t>
  </si>
  <si>
    <t>304-0415N/16</t>
  </si>
  <si>
    <t>MR0EX8CB6G1392291 /</t>
  </si>
  <si>
    <t>304-0416N/16</t>
  </si>
  <si>
    <t>MR0EX8DD7G0166850 /</t>
  </si>
  <si>
    <t>304-0420N/16</t>
  </si>
  <si>
    <t>MR0EX8DDXG166728 /</t>
  </si>
  <si>
    <t>304-0424N/16</t>
  </si>
  <si>
    <t>MR0EX8DDXG0166728</t>
  </si>
  <si>
    <t>/ OZ AUTOMOTRIZ</t>
  </si>
  <si>
    <t>304-0425N/16</t>
  </si>
  <si>
    <t>MR0EX8DD1G0243700 /</t>
  </si>
  <si>
    <t>304-0426N/16</t>
  </si>
  <si>
    <t>JTDBT9K37G1446565 /</t>
  </si>
  <si>
    <t>304-0427N/16</t>
  </si>
  <si>
    <t>MHKMF53E9GK002354 /</t>
  </si>
  <si>
    <t>304-0429N/16</t>
  </si>
  <si>
    <t>MR0EX8DD8G0244634 /</t>
  </si>
  <si>
    <t>304-0431N/16</t>
  </si>
  <si>
    <t>MR0EX8DD6G0164698 /</t>
  </si>
  <si>
    <t>304-0434N/16</t>
  </si>
  <si>
    <t>MR0EX8CB4G1392421 /</t>
  </si>
  <si>
    <t>AUTOMOTORES DE</t>
  </si>
  <si>
    <t>304-0435N/16</t>
  </si>
  <si>
    <t>MR0EX8CB3G1392345 /</t>
  </si>
  <si>
    <t>FAME PERISUR  S</t>
  </si>
  <si>
    <t>304-0437N/16</t>
  </si>
  <si>
    <t>MHKMF53E1GK001635 /</t>
  </si>
  <si>
    <t>MEGAMOTORS  NIP</t>
  </si>
  <si>
    <t>304-0438N/16</t>
  </si>
  <si>
    <t>MHKMF53F0GK002932 /</t>
  </si>
  <si>
    <t>TOY MOTORS SA</t>
  </si>
  <si>
    <t>304-0440N/16</t>
  </si>
  <si>
    <t>MR0EX8CBXG1392178 /</t>
  </si>
  <si>
    <t>304-0445N/16</t>
  </si>
  <si>
    <t>5TDKKRFH9GS132637 /</t>
  </si>
  <si>
    <t>304-0446N/16</t>
  </si>
  <si>
    <t>MHKMF53E7GK002854 /</t>
  </si>
  <si>
    <t>304-0447N/16</t>
  </si>
  <si>
    <t>5TDKK3DC3GS699141 /</t>
  </si>
  <si>
    <t>304-0448N/16</t>
  </si>
  <si>
    <t>2T3RFREV6GW417501 /</t>
  </si>
  <si>
    <t>304-0449N/16</t>
  </si>
  <si>
    <t>5TDKKRFH7GS127954 /</t>
  </si>
  <si>
    <t>304-0451N/16</t>
  </si>
  <si>
    <t>MHKMF53F9GK003156 /</t>
  </si>
  <si>
    <t>304-0452N/16</t>
  </si>
  <si>
    <t>3MYDLAYV5GY130159 /</t>
  </si>
  <si>
    <t>304-0453N/16</t>
  </si>
  <si>
    <t>3MYDLAYV4GY130427 /</t>
  </si>
  <si>
    <t>304-0454N/16</t>
  </si>
  <si>
    <t>4T1BF1FK8GU163919 /</t>
  </si>
  <si>
    <t>ALDEN  SATELITE</t>
  </si>
  <si>
    <t>304-0456N/16</t>
  </si>
  <si>
    <t>5TDYK3DC3GS699795 /</t>
  </si>
  <si>
    <t>304-0457N/16</t>
  </si>
  <si>
    <t>2T3JFREV8GW427623 /</t>
  </si>
  <si>
    <t>304-1028N/15</t>
  </si>
  <si>
    <t>JTFSX23P2F6161679 /</t>
  </si>
  <si>
    <t>TOY MOTORS S.A</t>
  </si>
  <si>
    <t>304-1029N/15</t>
  </si>
  <si>
    <t>JTFSX23P9F6163252</t>
  </si>
  <si>
    <t>/ AUTOMOTRIZ NIH</t>
  </si>
  <si>
    <t>304-1030N/15</t>
  </si>
  <si>
    <t>5TDYKRFH4FS118282 /</t>
  </si>
  <si>
    <t>ALECSA PACHUCA</t>
  </si>
  <si>
    <t>304-1031N/15</t>
  </si>
  <si>
    <t>JTFSX23P7F6164156 /</t>
  </si>
  <si>
    <t>304-1032N/15</t>
  </si>
  <si>
    <t>JTFSX23P6F6165511 /</t>
  </si>
  <si>
    <t>304-1033N/15</t>
  </si>
  <si>
    <t>JTFSX23P1F6163097 /</t>
  </si>
  <si>
    <t>CEVER  TOLUCA</t>
  </si>
  <si>
    <t>304-1034N/15</t>
  </si>
  <si>
    <t>2TFSX23P2F6163237 /</t>
  </si>
  <si>
    <t>304-1035N/15</t>
  </si>
  <si>
    <t>JTFSX23P2F6163237 /</t>
  </si>
  <si>
    <t>CEVER  TOLUCA S</t>
  </si>
  <si>
    <t>304-1036N/15</t>
  </si>
  <si>
    <t>JTFSX23P0F6164225 /</t>
  </si>
  <si>
    <t>==============</t>
  </si>
  <si>
    <t>======================</t>
  </si>
  <si>
    <t>================</t>
  </si>
  <si>
    <t>=========================================</t>
  </si>
  <si>
    <t>===============</t>
  </si>
  <si>
    <t>Sumas iguales</t>
  </si>
  <si>
    <t>FACTURADO</t>
  </si>
  <si>
    <t>MHKMF53F0GK001182 /</t>
  </si>
  <si>
    <t>MR0EX8CB6G1391013 /</t>
  </si>
  <si>
    <t>304-0221N/16</t>
  </si>
  <si>
    <t>MHKMF53F8GK000801 /</t>
  </si>
  <si>
    <t>304-0256N/16</t>
  </si>
  <si>
    <t>JTDBT9K30G1441742 /</t>
  </si>
  <si>
    <t>304-0260N/16</t>
  </si>
  <si>
    <t>4T1BF1FK8GU147803 /</t>
  </si>
  <si>
    <t>304-0458N/16</t>
  </si>
  <si>
    <t>5YFBURHE6GP422257 /</t>
  </si>
  <si>
    <t>304-0460N/16</t>
  </si>
  <si>
    <t>5YFBURHE5GP434304 /</t>
  </si>
  <si>
    <t>304-0461N/16</t>
  </si>
  <si>
    <t>MHKMF53E2GK002082 /</t>
  </si>
  <si>
    <t>304-0462N/16</t>
  </si>
  <si>
    <t>MHKMF53F5GK001940 /</t>
  </si>
  <si>
    <t>304-0463N/16</t>
  </si>
  <si>
    <t>4T1BF1FK0GU567667 /</t>
  </si>
  <si>
    <t>304-0465N/16</t>
  </si>
  <si>
    <t>MHKMF53E7GK001591 /</t>
  </si>
  <si>
    <t>304-0473N/16</t>
  </si>
  <si>
    <t>MHKMF53E4GK002973 /</t>
  </si>
  <si>
    <t>ATOMOVILES  VAL</t>
  </si>
  <si>
    <t>304-0475N/16</t>
  </si>
  <si>
    <t>3MYDLAYV7GY121981 /</t>
  </si>
  <si>
    <t>304-0476N/16</t>
  </si>
  <si>
    <t>4T1BF1FK2GU169814 /</t>
  </si>
  <si>
    <t>304-0479N/16</t>
  </si>
  <si>
    <t>5YFBURHE4GP447142 /</t>
  </si>
  <si>
    <t>304-0481N/16</t>
  </si>
  <si>
    <t>JTDBT9K3XG1447113 /</t>
  </si>
  <si>
    <t>304-0482N/16</t>
  </si>
  <si>
    <t>5YFBURHE2GP41263 /</t>
  </si>
  <si>
    <t>DECADA  AUTOMOTR</t>
  </si>
  <si>
    <t>304-0483N/16</t>
  </si>
  <si>
    <t>5YFBURHE2GP412163 /</t>
  </si>
  <si>
    <t>DECADA  VERACRU</t>
  </si>
  <si>
    <t>304-0487N/16</t>
  </si>
  <si>
    <t>2T3JFREV9GW423077 /</t>
  </si>
  <si>
    <t>304-0488N/16</t>
  </si>
  <si>
    <t>2T3JFREV9GW423077</t>
  </si>
  <si>
    <t>304-0489N/16</t>
  </si>
  <si>
    <t>2T3JFREV8GW424463 /</t>
  </si>
  <si>
    <t>TOYOMOTORS  S</t>
  </si>
  <si>
    <t>304-0490N/16</t>
  </si>
  <si>
    <t>JTDBT9K38G1446820 /</t>
  </si>
  <si>
    <t>304-0492N/16</t>
  </si>
  <si>
    <t>3MYDLAYV7GY129837 /</t>
  </si>
  <si>
    <t>304-0503N/16</t>
  </si>
  <si>
    <t>2T3RFREV2GW440581 /</t>
  </si>
  <si>
    <t>304-0504N/16</t>
  </si>
  <si>
    <t>MHKMF53F2GK003547 /</t>
  </si>
  <si>
    <t>LIDERAZGO AUTOM</t>
  </si>
  <si>
    <t>304-0506N/16</t>
  </si>
  <si>
    <t>JTDBT9K34G1446832 /</t>
  </si>
  <si>
    <t>304-0507N/16</t>
  </si>
  <si>
    <t>/ AUTOMOTRIZ NI</t>
  </si>
  <si>
    <t>304-0512N/16</t>
  </si>
  <si>
    <t>3MYDLAYV8GY130673 /</t>
  </si>
  <si>
    <t>304-0513N/16</t>
  </si>
  <si>
    <t>MHKMF53F4GK004280 /</t>
  </si>
  <si>
    <t>TOYOMOTORS DE P</t>
  </si>
  <si>
    <t>304-0519N/16</t>
  </si>
  <si>
    <t>MHKMF53F5GK003798 /</t>
  </si>
  <si>
    <t>304-0521N/16</t>
  </si>
  <si>
    <t>MHKMF53F5GK004451 /</t>
  </si>
  <si>
    <t>TOYOMOTORS S.A</t>
  </si>
  <si>
    <t>304-0522N/16</t>
  </si>
  <si>
    <t>2T3ZFREV7GW256365 /</t>
  </si>
  <si>
    <t>VALOR MOTRIZ S</t>
  </si>
  <si>
    <t>304-0523N/16</t>
  </si>
  <si>
    <t>MHKMF53F8GK003990 /</t>
  </si>
  <si>
    <t>304-0524N/16</t>
  </si>
  <si>
    <t>3MYDLAYV4GY133487 /</t>
  </si>
  <si>
    <t>304-0525N/16</t>
  </si>
  <si>
    <t>2T3ZFREV8GW256942 /</t>
  </si>
  <si>
    <t>304-0531N/16</t>
  </si>
  <si>
    <t>5YFBURHE7GP437592 /</t>
  </si>
  <si>
    <t>304-0532N/16</t>
  </si>
  <si>
    <t>5YFBURHE1GP431416 /</t>
  </si>
  <si>
    <t>304-0533N/16</t>
  </si>
  <si>
    <t>5YFBURHE7GP427726 /</t>
  </si>
  <si>
    <t>304-0534N/16</t>
  </si>
  <si>
    <t>3MYDLAYV7GY134679 /</t>
  </si>
  <si>
    <t>304-0535N/16</t>
  </si>
  <si>
    <t>5YFBURHEXGP437411 /</t>
  </si>
  <si>
    <t>DALTON   AUTOMO</t>
  </si>
  <si>
    <t>304-0541N/16</t>
  </si>
  <si>
    <t>5YFBURHE8GP390332 /</t>
  </si>
  <si>
    <t>304-0544N/16</t>
  </si>
  <si>
    <t>MHKMF53F7GK004502 /</t>
  </si>
  <si>
    <t>304-0547N/16</t>
  </si>
  <si>
    <t>JTDBT9K31G1447176 /</t>
  </si>
  <si>
    <t>AUTOMOTRIZ  NIH</t>
  </si>
  <si>
    <t>304-0549N/16</t>
  </si>
  <si>
    <t>5YFBURHE4GP455354 /</t>
  </si>
  <si>
    <t>TOYOCOAPA  S  D</t>
  </si>
  <si>
    <t>304-0552N/16</t>
  </si>
  <si>
    <t>MHKMF53F3GK004349 /</t>
  </si>
  <si>
    <t>304-0553N/16</t>
  </si>
  <si>
    <t>MHKMF53F7GK004662 /</t>
  </si>
  <si>
    <t>UNITED AUTO  DE</t>
  </si>
  <si>
    <t>304-1003N/15</t>
  </si>
  <si>
    <t>5TDKKRFH5FS108804 /</t>
  </si>
  <si>
    <t>304-1006N/15</t>
  </si>
  <si>
    <t>2T3DF4EV4FW382386 /</t>
  </si>
  <si>
    <t>304-1007N/15</t>
  </si>
  <si>
    <t>2T3DF4EV4FW402653 /</t>
  </si>
  <si>
    <t>304-1014N/15</t>
  </si>
  <si>
    <t>5TDKKRFH1FS118908 /</t>
  </si>
  <si>
    <t>304-1037N/15</t>
  </si>
  <si>
    <t>JTFSX23PXF6165012 /</t>
  </si>
  <si>
    <t>304-1038N/15</t>
  </si>
  <si>
    <t>5TDZK3DCXFS661225 /</t>
  </si>
  <si>
    <t>304-1039N/15</t>
  </si>
  <si>
    <t>JTFSX23P3F6162498 /</t>
  </si>
  <si>
    <t>304-1040N/15</t>
  </si>
  <si>
    <t>JTFSX23P3F6164736 /</t>
  </si>
  <si>
    <t>304-1041N/15</t>
  </si>
  <si>
    <t>JTFSX23PXF6162501 /</t>
  </si>
  <si>
    <t>304-1042N/15</t>
  </si>
  <si>
    <t>JTFSX23P2F6161780 /</t>
  </si>
  <si>
    <t>DECADA  AUTOMOT</t>
  </si>
  <si>
    <t>304-1043N/15</t>
  </si>
  <si>
    <t>JTFSX23P4F6162283 /</t>
  </si>
  <si>
    <t>DECADA AUTOMOTR</t>
  </si>
  <si>
    <t>304-1044N/15</t>
  </si>
  <si>
    <t>JTFSX23P0F6164743 /</t>
  </si>
  <si>
    <t>=====================</t>
  </si>
  <si>
    <t>====================================</t>
  </si>
  <si>
    <t>=================</t>
  </si>
  <si>
    <t>304-0557N/16</t>
  </si>
  <si>
    <t>5TDYKRFH6GS131861 /</t>
  </si>
  <si>
    <t>304-0558N/16</t>
  </si>
  <si>
    <t>5TDYK3DC9GS716793 /</t>
  </si>
  <si>
    <t>304-0559N/16</t>
  </si>
  <si>
    <t>5TDYK3DC1GS696006 /</t>
  </si>
  <si>
    <t>PENNINSULA  MOT</t>
  </si>
  <si>
    <t>304-0562N/16</t>
  </si>
  <si>
    <t>MHKMF53E8GK002281 /</t>
  </si>
  <si>
    <t>304-0563N/16</t>
  </si>
  <si>
    <t>5TDYK3DC8GS710743 /</t>
  </si>
  <si>
    <t>CCD.AUTOSALES P</t>
  </si>
  <si>
    <t>304-0566N/16</t>
  </si>
  <si>
    <t>MHKMF53F3GK003833 /</t>
  </si>
  <si>
    <t>304-0567N/16</t>
  </si>
  <si>
    <t>2T3DFREVXGW422887 /</t>
  </si>
  <si>
    <t>304-0568N/16</t>
  </si>
  <si>
    <t>2T3RFREV7GW420147 /</t>
  </si>
  <si>
    <t>304-0569N/16</t>
  </si>
  <si>
    <t>5YFBURHE8GP410532 /</t>
  </si>
  <si>
    <t>304-0572N/16</t>
  </si>
  <si>
    <t>MR0EX8CB7G1391750 /</t>
  </si>
  <si>
    <t>304-0573N/16</t>
  </si>
  <si>
    <t>2T3RFREV9GW449567 /</t>
  </si>
  <si>
    <t>304-0574N/16</t>
  </si>
  <si>
    <t>MHKMF53F5GK003834 /</t>
  </si>
  <si>
    <t>304-0575N/16</t>
  </si>
  <si>
    <t>5YFBURHE0GP449891 /</t>
  </si>
  <si>
    <t>304-0577N/16</t>
  </si>
  <si>
    <t>4T1BF1FK5GU563274</t>
  </si>
  <si>
    <t>/ DALTON PATRIA</t>
  </si>
  <si>
    <t>304-0587N/16</t>
  </si>
  <si>
    <t>3MYDLAYV3GY135151 /</t>
  </si>
  <si>
    <t>304-0595N/16</t>
  </si>
  <si>
    <t>5YFBURHE7GP478711 /</t>
  </si>
  <si>
    <t>304-0596N/16</t>
  </si>
  <si>
    <t>5YFBURHE0GP451060 /</t>
  </si>
  <si>
    <t>AUTOMOVILES DIN</t>
  </si>
  <si>
    <t>304-0597N/16</t>
  </si>
  <si>
    <t>5YFBURHE8GP473324 /</t>
  </si>
  <si>
    <t>CALIDAD  DE  TA</t>
  </si>
  <si>
    <t>304-0598N/16</t>
  </si>
  <si>
    <t>5TDYK3DC0GS717783 /</t>
  </si>
  <si>
    <t>304-0604N/16</t>
  </si>
  <si>
    <t>5YFBURHE7GP440315 /</t>
  </si>
  <si>
    <t>LIDERAZGO  AUTO</t>
  </si>
  <si>
    <t>304-0605N/16</t>
  </si>
  <si>
    <t>MR0EX8CB1G1392084 /</t>
  </si>
  <si>
    <t>304-0606N/16</t>
  </si>
  <si>
    <t>JTDBT9K3XG1447998 /</t>
  </si>
  <si>
    <t>VALOR  FARRERA</t>
  </si>
  <si>
    <t>304-0610N/16</t>
  </si>
  <si>
    <t>MR0EX8CB4G1392631 /</t>
  </si>
  <si>
    <t>304-0612N/16</t>
  </si>
  <si>
    <t>JTDBT9K33G1448166 /</t>
  </si>
  <si>
    <t>304-0625N/16</t>
  </si>
  <si>
    <t>2T3JFREV1GW449057 /</t>
  </si>
  <si>
    <t>304-0630N/16</t>
  </si>
  <si>
    <t>4T1BF1FK2GU566360 /</t>
  </si>
  <si>
    <t>304-0631N/16</t>
  </si>
  <si>
    <t>4T1BK1FK1GU573067 /</t>
  </si>
  <si>
    <t>304-0632N/16</t>
  </si>
  <si>
    <t>4T1BF1FK6GU176264 /</t>
  </si>
  <si>
    <t>304-0635N/16</t>
  </si>
  <si>
    <t>2T3DFREV6GW423566 /</t>
  </si>
  <si>
    <t>304-0657N/16</t>
  </si>
  <si>
    <t>MR0EX8DD3G0168109 /</t>
  </si>
  <si>
    <t>LIDERAZGO   AUT</t>
  </si>
  <si>
    <t>304-0663N/16</t>
  </si>
  <si>
    <t>5TDKKRFH4GS143397 /</t>
  </si>
  <si>
    <t>CEVER  LOMAS  V</t>
  </si>
  <si>
    <t>304-0666N/16</t>
  </si>
  <si>
    <t>2T3JFREV7GW456160 /</t>
  </si>
  <si>
    <t>304-0669N/16</t>
  </si>
  <si>
    <t>5YFBURHE5GP481607 /</t>
  </si>
  <si>
    <t>DALTON  AUTOMOT</t>
  </si>
  <si>
    <t>304-0670N/16</t>
  </si>
  <si>
    <t>2T3RFREV9GW451562 /</t>
  </si>
  <si>
    <t>304-0673N/16</t>
  </si>
  <si>
    <t>JTFSX23PXG6167778 /</t>
  </si>
  <si>
    <t>VALOR  MOTRIZ</t>
  </si>
  <si>
    <t>304-0679N/16</t>
  </si>
  <si>
    <t>JTDBT9K33G1447373 /</t>
  </si>
  <si>
    <t>304-1045N/15</t>
  </si>
  <si>
    <t>JTFSX23P6F6163905 /</t>
  </si>
  <si>
    <t>304-1046N/15</t>
  </si>
  <si>
    <t>JTFSX23P4F6162137 /</t>
  </si>
  <si>
    <t>304-PENDIENTE</t>
  </si>
  <si>
    <t>INVENTARIO PENDIENT</t>
  </si>
  <si>
    <t>E / LUMICENTRO S</t>
  </si>
  <si>
    <t>===================</t>
  </si>
  <si>
    <t>========================================</t>
  </si>
  <si>
    <t>304-0680N/16</t>
  </si>
  <si>
    <t>5TDKKRFH1GS142787 /</t>
  </si>
  <si>
    <t>CEVER  LOMAS VE</t>
  </si>
  <si>
    <t>304-0681N/16</t>
  </si>
  <si>
    <t>3MYDLAYV1GY132653 /</t>
  </si>
  <si>
    <t>304-0702N/16</t>
  </si>
  <si>
    <t>JTFSX23P7G6168273 /</t>
  </si>
  <si>
    <t>304-0703N/16</t>
  </si>
  <si>
    <t>5TDYK3DCXGS717919 /</t>
  </si>
  <si>
    <t>304-0705N/16</t>
  </si>
  <si>
    <t>2T3RFREV5GW466592 /</t>
  </si>
  <si>
    <t>304-0706N/16</t>
  </si>
  <si>
    <t>2T3RFREV2GW431895 /</t>
  </si>
  <si>
    <t>TOY  MOTORS SA</t>
  </si>
  <si>
    <t>304-0707N/16</t>
  </si>
  <si>
    <t>5TDYK3DC5GS727936 /</t>
  </si>
  <si>
    <t>304-0711N/16</t>
  </si>
  <si>
    <t>3MYDLAYV1GY137318 /</t>
  </si>
  <si>
    <t>304-0719N/16</t>
  </si>
  <si>
    <t>5YFBURHE2GP477417 /</t>
  </si>
  <si>
    <t>304-0720N/16</t>
  </si>
  <si>
    <t>VNKKTUD36GA058766 /</t>
  </si>
  <si>
    <t>TOY  MOTORS S D</t>
  </si>
  <si>
    <t>304-0728N/16</t>
  </si>
  <si>
    <t>5YFBURHE6GP451032 /</t>
  </si>
  <si>
    <t>304-0731N/16</t>
  </si>
  <si>
    <t>5TDYK3DC4GS711646 /</t>
  </si>
  <si>
    <t>304-0733N/16</t>
  </si>
  <si>
    <t>5TDZKRFH7GS142954 /</t>
  </si>
  <si>
    <t>304-0743N/16</t>
  </si>
  <si>
    <t>4T1BF1FK9GU570728 /</t>
  </si>
  <si>
    <t>304-0747N/16</t>
  </si>
  <si>
    <t>4T1BF1FKXGU565148 /</t>
  </si>
  <si>
    <t>304-0748N/16</t>
  </si>
  <si>
    <t>3MYDLAYV0GY137844 /</t>
  </si>
  <si>
    <t>304-0749N/16</t>
  </si>
  <si>
    <t>5TDYK3DC1GS730090 /</t>
  </si>
  <si>
    <t>304-0753N/16</t>
  </si>
  <si>
    <t>JTDBT9K36G1449487</t>
  </si>
  <si>
    <t>304-0754N/16</t>
  </si>
  <si>
    <t>5YFBURHE5GP476827 /</t>
  </si>
  <si>
    <t>ALDEN QUERETARO</t>
  </si>
  <si>
    <t>304-0756N/16</t>
  </si>
  <si>
    <t>2T3RFREV6GW456010 /</t>
  </si>
  <si>
    <t>GRUPO  PENNINSU</t>
  </si>
  <si>
    <t>304-0757N/16</t>
  </si>
  <si>
    <t>JTDBT9K35G1449352 /</t>
  </si>
  <si>
    <t>304-0761N/16</t>
  </si>
  <si>
    <t>MHKMF53F9GK005909 /</t>
  </si>
  <si>
    <t>304-0763N/16</t>
  </si>
  <si>
    <t>VNKKTUD37GA059473 /</t>
  </si>
  <si>
    <t>304-0765N/16</t>
  </si>
  <si>
    <t>2T3RFREV1GW475788 /</t>
  </si>
  <si>
    <t>304-0770N/16</t>
  </si>
  <si>
    <t>VNKKTUD3XGA061685 /</t>
  </si>
  <si>
    <t>304-0772N/16</t>
  </si>
  <si>
    <t>MHKMF53FXGK002436 /</t>
  </si>
  <si>
    <t>TOY  MOTORS S</t>
  </si>
  <si>
    <t>304-0773N/16</t>
  </si>
  <si>
    <t>MR0EX8CB9G1392897 /</t>
  </si>
  <si>
    <t>304-0774N/16</t>
  </si>
  <si>
    <t>5YFBURHE6GP484581 /</t>
  </si>
  <si>
    <t>304-0775N/16</t>
  </si>
  <si>
    <t>MHKMF53FXGK006485 /</t>
  </si>
  <si>
    <t>304-0780N/16</t>
  </si>
  <si>
    <t>5YFBURHE8GP478278 /</t>
  </si>
  <si>
    <t>304-0781N/16</t>
  </si>
  <si>
    <t>JTDBT9K38G1449720 /</t>
  </si>
  <si>
    <t>304-0785N/16</t>
  </si>
  <si>
    <t>5TDZK3DC5GS732090 /</t>
  </si>
  <si>
    <t>304-0787N/16</t>
  </si>
  <si>
    <t>5YFBURHEXGP473924 /</t>
  </si>
  <si>
    <t>===================================</t>
  </si>
  <si>
    <t>304-0788N/16</t>
  </si>
  <si>
    <t>JTDBT9K35G1449660 /</t>
  </si>
  <si>
    <t>304-0790N/16</t>
  </si>
  <si>
    <t>VNKKTUD38GA057036 /</t>
  </si>
  <si>
    <t>304-0793N/16</t>
  </si>
  <si>
    <t>2T3ZFREV4GW267257 /</t>
  </si>
  <si>
    <t>304-0794N/16</t>
  </si>
  <si>
    <t>MR0EX8CB6G1392954 /</t>
  </si>
  <si>
    <t>304-0811N/16</t>
  </si>
  <si>
    <t>JTDBT9K32G1448093 /</t>
  </si>
  <si>
    <t>304-0812N/16</t>
  </si>
  <si>
    <t>VNKKTUD3XGA063744 /</t>
  </si>
  <si>
    <t>304-0828N/16</t>
  </si>
  <si>
    <t>MR0EX8CBXG1392388 /</t>
  </si>
  <si>
    <t>TOYOMOTORS SA D</t>
  </si>
  <si>
    <t>304-0830N/16</t>
  </si>
  <si>
    <t>5TDKKRFH9GS148448 /</t>
  </si>
  <si>
    <t>304-0832N/16</t>
  </si>
  <si>
    <t>2T3ZFREV0GW271547 /</t>
  </si>
  <si>
    <t>304-0833N/16</t>
  </si>
  <si>
    <t>2T3DFREV5GW480163 /</t>
  </si>
  <si>
    <t>304-0834N/16</t>
  </si>
  <si>
    <t>5YFBURHE7GP488641 /</t>
  </si>
  <si>
    <t>ALDEN  QUERETAR</t>
  </si>
  <si>
    <t>304-0840N/16</t>
  </si>
  <si>
    <t>JTDBT9K31G1449428 /</t>
  </si>
  <si>
    <t>304-0841N/16</t>
  </si>
  <si>
    <t>MHKMF53E1GK004079 /</t>
  </si>
  <si>
    <t>304-0845N/16</t>
  </si>
  <si>
    <t>5YFBURHE4GP466385 /</t>
  </si>
  <si>
    <t>PREMIER DE ORIE</t>
  </si>
  <si>
    <t>304-0846N/16</t>
  </si>
  <si>
    <t>5YFBURHEXGP493025 /</t>
  </si>
  <si>
    <t>304-0849N/16</t>
  </si>
  <si>
    <t>5TDKKRFH0GS148421 /</t>
  </si>
  <si>
    <t>304-0854N/16</t>
  </si>
  <si>
    <t>2T3DFREV1GW477213 /</t>
  </si>
  <si>
    <t>304-0857N/16</t>
  </si>
  <si>
    <t>MHKMF53F3GK006182 /</t>
  </si>
  <si>
    <t>304-0864N/16</t>
  </si>
  <si>
    <t>5YFBURHE7GP492320 /</t>
  </si>
  <si>
    <t>304-0865N/16</t>
  </si>
  <si>
    <t>2T3DFREV5GW474542 /</t>
  </si>
  <si>
    <t>CALIDAD DE  TAB</t>
  </si>
  <si>
    <t>304-0869N/16</t>
  </si>
  <si>
    <t>5TDYK3DC0GS736611 /</t>
  </si>
  <si>
    <t>304-0870N/16</t>
  </si>
  <si>
    <t>5TDYK3DC0GS734244 /</t>
  </si>
  <si>
    <t>DECADA VERACRUZ</t>
  </si>
  <si>
    <t>304-0872N/16</t>
  </si>
  <si>
    <t>JTDBT9K39G1449323</t>
  </si>
  <si>
    <t>/ AUTOMOTORES</t>
  </si>
  <si>
    <t>304-0873N/16</t>
  </si>
  <si>
    <t>JTDBT9K35G1450775 /</t>
  </si>
  <si>
    <t>304-0874N/16</t>
  </si>
  <si>
    <t>5YFBURHE6GP480577 /</t>
  </si>
  <si>
    <t>304-0875N/16</t>
  </si>
  <si>
    <t>2T3DFREV0GW488820 /</t>
  </si>
  <si>
    <t>TOY  MOTORS DE</t>
  </si>
  <si>
    <t>304-0876N/16</t>
  </si>
  <si>
    <t>5YFBURHE3GP517956 /</t>
  </si>
  <si>
    <t>304-0878N/16</t>
  </si>
  <si>
    <t>2T3ZFREV2GW265863 /</t>
  </si>
  <si>
    <t>304-0879N/16</t>
  </si>
  <si>
    <t>JTDBT9K3XG1444289 /</t>
  </si>
  <si>
    <t>304-0880N/16</t>
  </si>
  <si>
    <t>JTDBT9K31G1449560 /</t>
  </si>
  <si>
    <t>304-0881N/16</t>
  </si>
  <si>
    <t>2T3ZFREV7GW275823 /</t>
  </si>
  <si>
    <t>304-0883N/16</t>
  </si>
  <si>
    <t>MHKMF53F6GK005494 /</t>
  </si>
  <si>
    <t>304-0884N/16</t>
  </si>
  <si>
    <t>3MYDLAYV9GY143240 /</t>
  </si>
  <si>
    <t>304-0885N/16</t>
  </si>
  <si>
    <t>VNKKTUD30GA060772 /</t>
  </si>
  <si>
    <t>304-0888N/16</t>
  </si>
  <si>
    <t>JTDBT9K39G1447796 /</t>
  </si>
  <si>
    <t>304-0889N/16</t>
  </si>
  <si>
    <t>JTDBT9K30G1449937 /</t>
  </si>
  <si>
    <t>DECADA   AUTOMO</t>
  </si>
  <si>
    <t>304-0890N/16</t>
  </si>
  <si>
    <t>JTFSX23P0G6169698 /</t>
  </si>
  <si>
    <t>304-0891N/16</t>
  </si>
  <si>
    <t>5YFBURHE2GP469642 /</t>
  </si>
  <si>
    <t>304-0892N/16</t>
  </si>
  <si>
    <t>5TDKKRFH9GS148448</t>
  </si>
  <si>
    <t>/ DURANGO</t>
  </si>
  <si>
    <t>=========================</t>
  </si>
  <si>
    <t>===============================</t>
  </si>
  <si>
    <t>304-0896N/16</t>
  </si>
  <si>
    <t>5TDYK3DC8GS742821 /</t>
  </si>
  <si>
    <t>304-0909N/16</t>
  </si>
  <si>
    <t>2T3RFREV3GW486601 /</t>
  </si>
  <si>
    <t>304-0911N/16</t>
  </si>
  <si>
    <t>5YFBURHE0GP483071 /</t>
  </si>
  <si>
    <t>304-0912N/16</t>
  </si>
  <si>
    <t>5TDKK3DC2GS724837 /</t>
  </si>
  <si>
    <t>304-0914N/16</t>
  </si>
  <si>
    <t>MHKMF53E8GK004709 /</t>
  </si>
  <si>
    <t>304-0918N/16</t>
  </si>
  <si>
    <t>5YFBURHE6GP493703 /</t>
  </si>
  <si>
    <t>304-0919N/16</t>
  </si>
  <si>
    <t>5YFBURHE3GP514474 /</t>
  </si>
  <si>
    <t>304-0932N/16</t>
  </si>
  <si>
    <t>5YFBURHE6GP475329 /</t>
  </si>
  <si>
    <t>PREMIER DE  ORI</t>
  </si>
  <si>
    <t>304-0933N/16</t>
  </si>
  <si>
    <t>2T3ZFREV3GW274572 /</t>
  </si>
  <si>
    <t>304-0934N/16</t>
  </si>
  <si>
    <t>MR0EX8DD7G0245404 /</t>
  </si>
  <si>
    <t>304-0935N/16</t>
  </si>
  <si>
    <t>JTDBT9K33G1450872 /</t>
  </si>
  <si>
    <t>304-0944N/16</t>
  </si>
  <si>
    <t>5YFBURHE6GP479395 /</t>
  </si>
  <si>
    <t>304-0955N/16</t>
  </si>
  <si>
    <t>5TDKKRFH1GS159878 /</t>
  </si>
  <si>
    <t>304-0957N/16</t>
  </si>
  <si>
    <t>5YFBURHE6GP490350 /</t>
  </si>
  <si>
    <t>CERVER  TOLUCA</t>
  </si>
  <si>
    <t>304-0967N/16</t>
  </si>
  <si>
    <t>MR0EX8CB9G1393631 /</t>
  </si>
  <si>
    <t>304-0968N/16</t>
  </si>
  <si>
    <t>5YFBURHE6GP513559 /</t>
  </si>
  <si>
    <t>304-0969N/16</t>
  </si>
  <si>
    <t>5YFBURHE9GP448156 /</t>
  </si>
  <si>
    <t>304-0970N/16</t>
  </si>
  <si>
    <t>MHKMF53F0GK007712 /</t>
  </si>
  <si>
    <t>304-0971N/16</t>
  </si>
  <si>
    <t>JTDBT9K36G1450896 /</t>
  </si>
  <si>
    <t>304-0972N/16</t>
  </si>
  <si>
    <t>MHKMF53F5GK007544 /</t>
  </si>
  <si>
    <t>304-0974N/16</t>
  </si>
  <si>
    <t>2T3RFREVXGW483646 /</t>
  </si>
  <si>
    <t>CCD. AUTO SALES</t>
  </si>
  <si>
    <t>304-0975N/16</t>
  </si>
  <si>
    <t>5YFBURHE6GP516641 /</t>
  </si>
  <si>
    <t>304-0976N/16</t>
  </si>
  <si>
    <t>2T3RFREV8GW454579 /</t>
  </si>
  <si>
    <t>304-0978N/16</t>
  </si>
  <si>
    <t>MR0EX8DD3G0245383 /</t>
  </si>
  <si>
    <t>304-0983N/16</t>
  </si>
  <si>
    <t>JTFSX23P0G6170432 /</t>
  </si>
  <si>
    <t>304-0988N/16</t>
  </si>
  <si>
    <t>MR0EX8DD1G0169131 /</t>
  </si>
  <si>
    <t>FAME  PERISUR S</t>
  </si>
  <si>
    <t>304-0989N/16</t>
  </si>
  <si>
    <t>JTFPX22P5G0065122 /</t>
  </si>
  <si>
    <t>304-0990N/16</t>
  </si>
  <si>
    <t>2T3RFREV1GW472468 /</t>
  </si>
  <si>
    <t>304-0991N/16</t>
  </si>
  <si>
    <t>JTDBT9K36G1451160 /</t>
  </si>
  <si>
    <t>304-0994N/16</t>
  </si>
  <si>
    <t>MR0EX8CB7G1393594 /</t>
  </si>
  <si>
    <t>304-0995N/16</t>
  </si>
  <si>
    <t>5TDYK3DC7GS750313 /</t>
  </si>
  <si>
    <t>==============================</t>
  </si>
  <si>
    <t>==========================</t>
  </si>
  <si>
    <t>MONTO</t>
  </si>
  <si>
    <t>SALDO INICIAL</t>
  </si>
  <si>
    <t>CARGO</t>
  </si>
  <si>
    <t>ABONO</t>
  </si>
  <si>
    <t>MONTO FACTURADO</t>
  </si>
  <si>
    <t>DIF</t>
  </si>
  <si>
    <t>854-002</t>
  </si>
  <si>
    <t>AJUSTE</t>
  </si>
  <si>
    <t>SERIE</t>
  </si>
  <si>
    <t>LIQUIDA EN JULIO</t>
  </si>
  <si>
    <t>DIF INTERCAMBIOS</t>
  </si>
  <si>
    <t>VIN</t>
  </si>
  <si>
    <t xml:space="preserve">DISTRIUIDORA </t>
  </si>
  <si>
    <t>A JUNIO 2016</t>
  </si>
  <si>
    <t>304-0010N/17</t>
  </si>
  <si>
    <t>MR2B29F38H1007530 /</t>
  </si>
  <si>
    <t>304-0013N/17</t>
  </si>
  <si>
    <t>304-0028N/17</t>
  </si>
  <si>
    <t>MR2B29F31H1007899 /</t>
  </si>
  <si>
    <t>304-0032N/17</t>
  </si>
  <si>
    <t>MR2B29F3XH1004872 /</t>
  </si>
  <si>
    <t>304-0034N/17</t>
  </si>
  <si>
    <t>MR2B29F30H1001754 /</t>
  </si>
  <si>
    <t>304-0035N/17</t>
  </si>
  <si>
    <t>MR2B29F31H1008373 /</t>
  </si>
  <si>
    <t>AUTOMOVILES   V</t>
  </si>
  <si>
    <t>304-0996N/16</t>
  </si>
  <si>
    <t>MHKMF53F6GK006449 /</t>
  </si>
  <si>
    <t>304-1003N/16</t>
  </si>
  <si>
    <t>5TDYK3DC9GS753231 /</t>
  </si>
  <si>
    <t>304-1004N/16</t>
  </si>
  <si>
    <t>JTFSX23P7G6170850 /</t>
  </si>
  <si>
    <t>304-1009N/16</t>
  </si>
  <si>
    <t>JTFSX23P2G6170416 /</t>
  </si>
  <si>
    <t>304-1011N/16</t>
  </si>
  <si>
    <t>5YFBURHE4GP474695 /</t>
  </si>
  <si>
    <t>304-1012N/16</t>
  </si>
  <si>
    <t>MR0EX8DD2G0245729 /</t>
  </si>
  <si>
    <t>304-1014N/16</t>
  </si>
  <si>
    <t>JTDBT9K38G1449457 /</t>
  </si>
  <si>
    <t>304-1015N/16</t>
  </si>
  <si>
    <t>5YFBURHE6GP536601 /</t>
  </si>
  <si>
    <t>304-1016N/16</t>
  </si>
  <si>
    <t>5YFBURHE5GP520194 /</t>
  </si>
  <si>
    <t>304-1034N/16</t>
  </si>
  <si>
    <t>5YFBURHE1GP538370 /</t>
  </si>
  <si>
    <t>304-1035N/16</t>
  </si>
  <si>
    <t>5YFBURHE4GP456696 /</t>
  </si>
  <si>
    <t>304-1036N/16</t>
  </si>
  <si>
    <t>2T3RFREV9GW428959 /</t>
  </si>
  <si>
    <t>304-1041N/16</t>
  </si>
  <si>
    <t>2T3RFREV3GW506863 /</t>
  </si>
  <si>
    <t>304-1042N/16</t>
  </si>
  <si>
    <t>MR0EX8DD6G0169335 /</t>
  </si>
  <si>
    <t>304-1068N/16</t>
  </si>
  <si>
    <t>MHKMF53F2GK008537 /</t>
  </si>
  <si>
    <t>304-1069N/16</t>
  </si>
  <si>
    <t>MR0EX8CB2G1393731 /</t>
  </si>
  <si>
    <t>GRUPO PENINSULA</t>
  </si>
  <si>
    <t>304-1073N/16</t>
  </si>
  <si>
    <t>MHKMF53E9GK005285 /</t>
  </si>
  <si>
    <t>TOYOMORS SA DE</t>
  </si>
  <si>
    <t>304-1074N/16</t>
  </si>
  <si>
    <t>MHKMF53E3GK004858 /</t>
  </si>
  <si>
    <t>304-1075N/16</t>
  </si>
  <si>
    <t>MHKMF53F6GK008749 /</t>
  </si>
  <si>
    <t>304-1077N/16</t>
  </si>
  <si>
    <t>2T3ZFREV2GW290116 /</t>
  </si>
  <si>
    <t>304-1078N/16</t>
  </si>
  <si>
    <t>MHKMF53E8GK005620 /</t>
  </si>
  <si>
    <t>304-1079N/16</t>
  </si>
  <si>
    <t>MHKMF53FXGK008401 /</t>
  </si>
  <si>
    <t>304-1080N/16</t>
  </si>
  <si>
    <t>MHKMF53F5GK008306 /</t>
  </si>
  <si>
    <t>304-1082N/16</t>
  </si>
  <si>
    <t>5TDKKRFH9GS165279 /</t>
  </si>
  <si>
    <t>AUTOMOVILES  DI</t>
  </si>
  <si>
    <t>304-1083N/16</t>
  </si>
  <si>
    <t>5TDYK3DC2GS760280 /</t>
  </si>
  <si>
    <t>304-1088N/16</t>
  </si>
  <si>
    <t>304-1089N/16</t>
  </si>
  <si>
    <t>5YFBURHE9GP535264 /</t>
  </si>
  <si>
    <t>304-1091N/16</t>
  </si>
  <si>
    <t>5TDKKRFH1GS159752 /</t>
  </si>
  <si>
    <t>304-1092N/16</t>
  </si>
  <si>
    <t>5YFBURHE6GP540874 /</t>
  </si>
  <si>
    <t>S/F</t>
  </si>
  <si>
    <t>BAJA EN JULIO</t>
  </si>
  <si>
    <t>MR2B29F36H1007753 /</t>
  </si>
  <si>
    <t>5YFBURH9GP535264 / D</t>
  </si>
  <si>
    <t>URANGO  AUTOMOT</t>
  </si>
  <si>
    <t>JULIO</t>
  </si>
  <si>
    <t>AGOSTO</t>
  </si>
  <si>
    <t>BAJA</t>
  </si>
  <si>
    <t>HILUX</t>
  </si>
  <si>
    <t>COROLLA</t>
  </si>
  <si>
    <t>AVANZA</t>
  </si>
  <si>
    <t>RAV4</t>
  </si>
  <si>
    <t>YARIS</t>
  </si>
  <si>
    <t>MR2B29F38H1007530 / FAME  PERISUR</t>
  </si>
  <si>
    <t>MR2B29F36H1007753 / SAMURAI MOTORS</t>
  </si>
  <si>
    <t>MR2B29F31H1007899 / DURANGO  AUTOMO</t>
  </si>
  <si>
    <t>MR2B29F3XH1004872 / DURANGO AUTOMOT</t>
  </si>
  <si>
    <t>MR2B29F30H1001754 / AUTOMOVILES  VA</t>
  </si>
  <si>
    <t>MR2B29F31H1008373 / AUTOMOVILES   V</t>
  </si>
  <si>
    <t>MR0EX8CB0G1391086 / AUTOMOVILES  VA</t>
  </si>
  <si>
    <t>MR0EX8CB5G1390919 / MEGAMOTORS NIPP</t>
  </si>
  <si>
    <t>MR0EX8CB8G1390963 / AUTOMOTRIZ TOY</t>
  </si>
  <si>
    <t>MHKMF53F0GK001182 / ALECSA PACHUCA</t>
  </si>
  <si>
    <t>MR0EX8CB6G1391013 / ALECSA  PACHUCA</t>
  </si>
  <si>
    <t>MHKMF53F7GK001373 / ALECSA  PACHUCA</t>
  </si>
  <si>
    <t>MHKMF53F8GK000801 / AUTOMOTRIZ TOY</t>
  </si>
  <si>
    <t>3MYDLAYV8GY118930 / AUTOMOTRIZ TOY</t>
  </si>
  <si>
    <t>4T1BF1FK7GU156847 / DALTON AUTOMOTR</t>
  </si>
  <si>
    <t>2T3ZF4EVXFW234572 / AUTOMOTRIZ TOY</t>
  </si>
  <si>
    <t>JTDBT9K30G1441742 / SAMURAI MOTORS</t>
  </si>
  <si>
    <t>4T1BF1FK8GU147803 / DALTON AUTOMOTO</t>
  </si>
  <si>
    <t>MR0EX8DD9G0166624 / DURANGO  AUTOMO</t>
  </si>
  <si>
    <t>5YFBURHE5GP387940 / FAME  PERISUR</t>
  </si>
  <si>
    <t>JTDBT9K39G1444963 / AUTOMOTRIZ TOY</t>
  </si>
  <si>
    <t>JTDBT9K32G1446165 / DALTON AUTOMOTR</t>
  </si>
  <si>
    <t>3MYDLAYVOGY116606 / TOYOMOTORS SA</t>
  </si>
  <si>
    <t>5TDYKRFH2GS123935 / AUTOMOTRIZ NIHO</t>
  </si>
  <si>
    <t>5TDKKRFH8GS123301 / AUTOMOVILES VAL</t>
  </si>
  <si>
    <t>MR0EX8DD3G0164710 / ALECSA  PACHUCA</t>
  </si>
  <si>
    <t>JTDBT9K35G1445561 / TOYOMOTORS SA</t>
  </si>
  <si>
    <t>2T3ZFREV5GW234896 / UNITED AUTO ZAC</t>
  </si>
  <si>
    <t>3MYDLAYV6GY112057 / VALOR  MOTRIZ</t>
  </si>
  <si>
    <t>MR0EX8DD2G0165878 / AUTOMOTRIZ OAXA</t>
  </si>
  <si>
    <t>3MYDLAYV0GY116606 / TOYOMOTORS S</t>
  </si>
  <si>
    <t>MR0EX8DD4G0165574 / CEVER TOLUCA S</t>
  </si>
  <si>
    <t>MR0EX8DDXG0243694 / DALTON AUTOMOTO</t>
  </si>
  <si>
    <t>5YFBURHE1GP385618 / DALTON AUTOMOTR</t>
  </si>
  <si>
    <t>MR0EX8DD5G0244090 / OZ AUTOMOTRIZ S</t>
  </si>
  <si>
    <t>MHKMF53F8GK002886 / CCD. AUTOSALES</t>
  </si>
  <si>
    <t>2T3RFREVXGW428288 / UNITED  AUTO DE</t>
  </si>
  <si>
    <t>2T3RFREV0GW419826 / FAME PERISUR S</t>
  </si>
  <si>
    <t>JTDBT9K35G1443812 / GRUPO PENNINSUL</t>
  </si>
  <si>
    <t>JTDBT9K33G1445655 / DALTON AUTOMOTO</t>
  </si>
  <si>
    <t>MR0EX8CB7G1391375 / DALTON AUTOMOTR</t>
  </si>
  <si>
    <t>2T3RFREV2GW418421 / ALDEN SATELITE</t>
  </si>
  <si>
    <t>5YFBURHE1GP430167 / DURANGO  AUTOMO</t>
  </si>
  <si>
    <t>MR0EX8DD7G0243734 / GRUPO PENNINSUL</t>
  </si>
  <si>
    <t>JTFSX23P9F6163252 / AUTOMOTRIZ NIHO</t>
  </si>
  <si>
    <t>JTDBT9K30G1445399 / OZ  AUTOMOTRIZ</t>
  </si>
  <si>
    <t>MR0EX8CB6G1392291 / TOYOMOTORS DE I</t>
  </si>
  <si>
    <t>MR0EX8DD7G0166850 / OZ AUTOMOTRIZ D</t>
  </si>
  <si>
    <t>MR0EX8DDXG166728 / OZ AUTOMOTRIZ S</t>
  </si>
  <si>
    <t>MR0EX8DDXG0166728 / OZ AUTOMOTRIZ</t>
  </si>
  <si>
    <t>MR0EX8DD1G0243700 / DURANGO AUTOMOT</t>
  </si>
  <si>
    <t>JTDBT9K37G1446565 / CCD. AUTOSALES</t>
  </si>
  <si>
    <t>MHKMF53E9GK002354 / OZ AUTOMOTRIZ S</t>
  </si>
  <si>
    <t>MR0EX8DD8G0244634 / CCD. AUTOSALES</t>
  </si>
  <si>
    <t>MR0EX8DD6G0164698 / TOYOMOTORS  S D</t>
  </si>
  <si>
    <t>MR0EX8CB4G1392421 / AUTOMOTORES DE</t>
  </si>
  <si>
    <t>MR0EX8CB3G1392345 / FAME PERISUR  S</t>
  </si>
  <si>
    <t>MHKMF53E1GK001635 / MEGAMOTORS  NIP</t>
  </si>
  <si>
    <t>MHKMF53F0GK002932 / TOY MOTORS SA</t>
  </si>
  <si>
    <t>MR0EX8CBXG1392178 / VALOR  MOTRIZ S</t>
  </si>
  <si>
    <t>5TDKKRFH9GS132637 / TOYOMOTORS  DE</t>
  </si>
  <si>
    <t>MHKMF53E7GK002854 / DALTON AUTOMOTR</t>
  </si>
  <si>
    <t>5TDKK3DC3GS699141 / DALTON AUTOMOTR</t>
  </si>
  <si>
    <t>2T3RFREV6GW417501 / DURANGO  AUTOMO</t>
  </si>
  <si>
    <t>5TDKKRFH7GS127954 / UNITED AUTO ZAC</t>
  </si>
  <si>
    <t>MHKMF53F9GK003156 / DALTON AUTOMOTO</t>
  </si>
  <si>
    <t>3MYDLAYV5GY130159 / AUTOMOVILES  VA</t>
  </si>
  <si>
    <t>3MYDLAYV4GY130427 / CCD. AUTOSALES</t>
  </si>
  <si>
    <t>4T1BF1FK8GU163919 / ALDEN  SATELITE</t>
  </si>
  <si>
    <t>5TDYK3DC3GS699795 / DALTON AUTOMOTR</t>
  </si>
  <si>
    <t>2T3JFREV8GW427623 / TOY MOTORS SA</t>
  </si>
  <si>
    <t>5YFBURHE6GP422257 / VALOR  MOTRIZ S</t>
  </si>
  <si>
    <t>5YFBURHE5GP434304 / DURANGO  AUTOMO</t>
  </si>
  <si>
    <t>MHKMF53E2GK002082 / DURANGO  AUTOMO</t>
  </si>
  <si>
    <t>MHKMF53F5GK001940 / PURDY MOTORS ME</t>
  </si>
  <si>
    <t>4T1BF1FK0GU567667 / OZ  AUTOMOTRIZ</t>
  </si>
  <si>
    <t>MHKMF53E7GK001591 / TOY MOTORS SA</t>
  </si>
  <si>
    <t>3MYDLAYV7GY121981 / UNITED AUTO DE</t>
  </si>
  <si>
    <t>4T1BF1FK2GU169814 / ALDEN SATELITE</t>
  </si>
  <si>
    <t>5YFBURHE4GP447142 / DALTON AUTOMOTR</t>
  </si>
  <si>
    <t>JTDBT9K3XG1447113 / DALTON AUTOMOTR</t>
  </si>
  <si>
    <t>5YFBURHE2GP41263 / DECADA  AUTOMOTR</t>
  </si>
  <si>
    <t>5YFBURHE2GP412163 / DECADA  VERACRU</t>
  </si>
  <si>
    <t>2T3JFREV9GW423077 / TOYOMOTORS S  D</t>
  </si>
  <si>
    <t>2T3JFREV9GW423077 / AUTOMOTRIZ NIH</t>
  </si>
  <si>
    <t>2T3JFREV8GW424463 / TOYOMOTORS  S</t>
  </si>
  <si>
    <t>JTDBT9K38G1446820 / TOYOMOTORS DE I</t>
  </si>
  <si>
    <t>3MYDLAYV7GY129837 / OZ AUTOMOTRIZ D</t>
  </si>
  <si>
    <t>2T3RFREV2GW440581 / UNITED AUTO DE</t>
  </si>
  <si>
    <t>MHKMF53F2GK003547 / LIDERAZGO AUTOM</t>
  </si>
  <si>
    <t>JTDBT9K34G1446832 / AUTOMOTRIZ NIHO</t>
  </si>
  <si>
    <t>2T3JFREV9GW423077 / AUTOMOTRIZ NI</t>
  </si>
  <si>
    <t>3MYDLAYV8GY130673 / GRUPO PENNINSUL</t>
  </si>
  <si>
    <t>MHKMF53F4GK004280 / TOYOMOTORS DE P</t>
  </si>
  <si>
    <t>MHKMF53F5GK003798 / AUTOMOVILES  VA</t>
  </si>
  <si>
    <t>MHKMF53F5GK004451 / TOYOMOTORS S.A</t>
  </si>
  <si>
    <t>2T3ZFREV7GW256365 / VALOR MOTRIZ S</t>
  </si>
  <si>
    <t>MHKMF53F8GK003990 / AUTOMOVILES  VA</t>
  </si>
  <si>
    <t>3MYDLAYV4GY133487 / CCD, AUTOSALES</t>
  </si>
  <si>
    <t>2T3ZFREV8GW256942 / UNITED AUTO ZAC</t>
  </si>
  <si>
    <t>5YFBURHE7GP437592 / OZ  AUTOMOTRIZ</t>
  </si>
  <si>
    <t>5YFBURHE1GP431416 / OZ AUTOMOTRIZ D</t>
  </si>
  <si>
    <t>5YFBURHE7GP427726 / OZ  AUTOMOTRIZ</t>
  </si>
  <si>
    <t>3MYDLAYV7GY134679 / AUTOMOTRIZ NIHO</t>
  </si>
  <si>
    <t>5YFBURHEXGP437411 / DALTON   AUTOMO</t>
  </si>
  <si>
    <t>5YFBURHE8GP390332 / DALTON AUTOMOTR</t>
  </si>
  <si>
    <t>MHKMF53F7GK004502 / OZ AUTOMOTRIZ D</t>
  </si>
  <si>
    <t>JTDBT9K31G1447176 / AUTOMOTRIZ  NIH</t>
  </si>
  <si>
    <t>5YFBURHE4GP455354 / TOYOCOAPA  S  D</t>
  </si>
  <si>
    <t>MHKMF53F3GK004349 / DURANGO  AUTOMO</t>
  </si>
  <si>
    <t>MHKMF53F7GK004662 / UNITED AUTO  DE</t>
  </si>
  <si>
    <t>5TDYKRFH6GS131861 / DALTON AUTOMOTR</t>
  </si>
  <si>
    <t>5TDYK3DC9GS716793 / DALTON AUTOMOTR</t>
  </si>
  <si>
    <t>5TDYK3DC1GS696006 / PENNINSULA  MOT</t>
  </si>
  <si>
    <t>MHKMF53E8GK002281 / AUTOMOVILES VAL</t>
  </si>
  <si>
    <t>5TDYK3DC8GS710743 / CCD.AUTOSALES P</t>
  </si>
  <si>
    <t>MHKMF53F3GK003833 / AUTOMOVILES  VA</t>
  </si>
  <si>
    <t>2T3DFREVXGW422887 / VALOR FARRERA A</t>
  </si>
  <si>
    <t>2T3RFREV7GW420147 / CEVER  TOLUCA</t>
  </si>
  <si>
    <t>5YFBURHE8GP410532 / DALTON AUTOMOTR</t>
  </si>
  <si>
    <t>MR0EX8CB7G1391750 / ALDEN SATELITE</t>
  </si>
  <si>
    <t>2T3RFREV9GW449567 / OZ  AUTOMOTRIZ</t>
  </si>
  <si>
    <t>MHKMF53F5GK003834 / DURANGO AUTOMOT</t>
  </si>
  <si>
    <t>5YFBURHE0GP449891 / FAME  PERISUR</t>
  </si>
  <si>
    <t>4T1BF1FK5GU563274 / DALTON PATRIA</t>
  </si>
  <si>
    <t>3MYDLAYV3GY135151 / CCD. AUTOSALES</t>
  </si>
  <si>
    <t>5YFBURHE7GP478711 / CCD. AUTOSALES</t>
  </si>
  <si>
    <t>5YFBURHE0GP451060 / AUTOMOVILES DIN</t>
  </si>
  <si>
    <t>5YFBURHE8GP473324 / CALIDAD  DE  TA</t>
  </si>
  <si>
    <t>5TDYK3DC0GS717783 / AUTOMOTRIZ NIHO</t>
  </si>
  <si>
    <t>5YFBURHE7GP440315 / LIDERAZGO  AUTO</t>
  </si>
  <si>
    <t>MR0EX8CB1G1392084 / UNITED AUTO DE</t>
  </si>
  <si>
    <t>JTDBT9K3XG1447998 / VALOR  FARRERA</t>
  </si>
  <si>
    <t>MR0EX8CB4G1392631 / FAME PERISUR S</t>
  </si>
  <si>
    <t>JTDBT9K33G1448166 / TOYOMOTORS DE P</t>
  </si>
  <si>
    <t>2T3JFREV1GW449057 / DURANGO  AUTOMO</t>
  </si>
  <si>
    <t>4T1BF1FK2GU566360 / LIDERAZGO AUTOM</t>
  </si>
  <si>
    <t>4T1BK1FK1GU573067 / AUTOMOVILES  VA</t>
  </si>
  <si>
    <t>4T1BF1FK6GU176264 / PENNINSULA  MOT</t>
  </si>
  <si>
    <t>2T3DFREV6GW423566 / AUTOMOTRIZ  NIH</t>
  </si>
  <si>
    <t>MR0EX8DD3G0168109 / LIDERAZGO   AUT</t>
  </si>
  <si>
    <t>5TDKKRFH4GS143397 / CEVER  LOMAS  V</t>
  </si>
  <si>
    <t>2T3JFREV7GW456160 / VALOR  MOTRIZ S</t>
  </si>
  <si>
    <t>5YFBURHE5GP481607 / DALTON  AUTOMOT</t>
  </si>
  <si>
    <t>2T3RFREV9GW451562 / TOY MOTORS SA</t>
  </si>
  <si>
    <t>JTFSX23PXG6167778 / VALOR  MOTRIZ</t>
  </si>
  <si>
    <t>JTDBT9K33G1447373 / ALDEN  SATELITE</t>
  </si>
  <si>
    <t>5TDKKRFH1GS142787 / CEVER  LOMAS VE</t>
  </si>
  <si>
    <t>3MYDLAYV1GY132653 / DURANGO AUTOMOT</t>
  </si>
  <si>
    <t>JTFSX23P7G6168273 / CALIDAD  DE  TA</t>
  </si>
  <si>
    <t>5TDYK3DCXGS717919 / AUTOMOTORES DE</t>
  </si>
  <si>
    <t>2T3RFREV5GW466592 / CEVER TOLUCA  S</t>
  </si>
  <si>
    <t>2T3RFREV2GW431895 / TOY  MOTORS SA</t>
  </si>
  <si>
    <t>5TDYK3DC5GS727936 / AUTOMOTRIZ OAXA</t>
  </si>
  <si>
    <t>3MYDLAYV1GY137318 / DALTON  AUTOMOT</t>
  </si>
  <si>
    <t>5YFBURHE2GP477417 / LIDERAZGO AUTOM</t>
  </si>
  <si>
    <t>VNKKTUD36GA058766 / TOY  MOTORS S D</t>
  </si>
  <si>
    <t>5YFBURHE6GP451032 / DURANGO AUTOMOT</t>
  </si>
  <si>
    <t>5TDYK3DC4GS711646 / LIDERAZGO AUTOM</t>
  </si>
  <si>
    <t>5TDZKRFH7GS142954 / DALTON AUTOMOTR</t>
  </si>
  <si>
    <t>4T1BF1FK9GU570728 / AUTOMOVILES  VA</t>
  </si>
  <si>
    <t>4T1BF1FKXGU565148 / ALECSA PACHUCA</t>
  </si>
  <si>
    <t>3MYDLAYV0GY137844 / AUTOMOTRIZ NIHO</t>
  </si>
  <si>
    <t>5TDYK3DC1GS730090 / AUTOMOTRIZ NIHO</t>
  </si>
  <si>
    <t>JTDBT9K36G1449487 / AUTOMOTRIZ NIH</t>
  </si>
  <si>
    <t>5YFBURHE5GP476827 / ALDEN QUERETARO</t>
  </si>
  <si>
    <t>2T3RFREV6GW456010 / GRUPO  PENNINSU</t>
  </si>
  <si>
    <t>JTDBT9K35G1449352 / AUTOMOTRIZ TOY</t>
  </si>
  <si>
    <t>MHKMF53F9GK005909 / DALTON  AUTOMOT</t>
  </si>
  <si>
    <t>VNKKTUD37GA059473 / UNITED AUTO DE</t>
  </si>
  <si>
    <t>2T3RFREV1GW475788 / DALTON  AUTOMOT</t>
  </si>
  <si>
    <t>VNKKTUD3XGA061685 / CCD. AUTOSALES</t>
  </si>
  <si>
    <t>MHKMF53FXGK002436 / TOY  MOTORS S</t>
  </si>
  <si>
    <t>MR0EX8CB9G1392897 / DALTON AUTOMOTR</t>
  </si>
  <si>
    <t>5YFBURHE6GP484581 / DALTON AUTOMOTR</t>
  </si>
  <si>
    <t>MHKMF53FXGK006485 / AUTOMOTRIZ NIHO</t>
  </si>
  <si>
    <t>5YFBURHE8GP478278 / ALDEN QUERETARO</t>
  </si>
  <si>
    <t>JTDBT9K38G1449720 / DURANGO  AUTOMO</t>
  </si>
  <si>
    <t>5TDZK3DC5GS732090 / AUTOMOTRIZ  NIH</t>
  </si>
  <si>
    <t>5YFBURHEXGP473924 / DALTON AUTOMOTR</t>
  </si>
  <si>
    <t>JTDBT9K35G1449660 / LIDERAZGO  AUTO</t>
  </si>
  <si>
    <t>VNKKTUD38GA057036 / ALDEN SATELITE</t>
  </si>
  <si>
    <t>2T3ZFREV4GW267257 / MEGAMOTORS NIPP</t>
  </si>
  <si>
    <t>MR0EX8CB6G1392954 / OZ AUTOMOTRIZ S</t>
  </si>
  <si>
    <t>JTDBT9K32G1448093 / OZ  AUTOMOTRIZ</t>
  </si>
  <si>
    <t>VNKKTUD3XGA063744 / GRUPO PENNINSUL</t>
  </si>
  <si>
    <t>MR0EX8CBXG1392388 / TOYOMOTORS SA D</t>
  </si>
  <si>
    <t>5TDKKRFH9GS148448 / OTRAS AGENCIAS</t>
  </si>
  <si>
    <t>2T3ZFREV0GW271547 / DALTON AUTOMOTR</t>
  </si>
  <si>
    <t>2T3DFREV5GW480163 / VALOR FARRERA A</t>
  </si>
  <si>
    <t>5YFBURHE7GP488641 / ALDEN  QUERETAR</t>
  </si>
  <si>
    <t>JTDBT9K31G1449428 / AUTOMOTRIZ NIHO</t>
  </si>
  <si>
    <t>MHKMF53E1GK004079 / ALDEN SATELITE</t>
  </si>
  <si>
    <t>5YFBURHE4GP466385 / PREMIER DE ORIE</t>
  </si>
  <si>
    <t>5YFBURHEXGP493025 / CCD. AUTOSALES</t>
  </si>
  <si>
    <t>5TDKKRFH0GS148421 / AUTOMOTRIZ OAXA</t>
  </si>
  <si>
    <t>2T3DFREV1GW477213 / LIDERAZGO  AUTO</t>
  </si>
  <si>
    <t>MHKMF53F3GK006182 / OZ  AUTOMOTRIZ</t>
  </si>
  <si>
    <t>5YFBURHE7GP492320 / DALTON AUTOMOTR</t>
  </si>
  <si>
    <t>2T3DFREV5GW474542 / CALIDAD DE  TAB</t>
  </si>
  <si>
    <t>5TDYK3DC0GS736611 / AUTOMOVILES DIN</t>
  </si>
  <si>
    <t>5TDYK3DC0GS734244 / DECADA VERACRUZ</t>
  </si>
  <si>
    <t>JTDBT9K39G1449323 / AUTOMOTORES</t>
  </si>
  <si>
    <t>JTDBT9K35G1450775 / DALTON AUTOMOTO</t>
  </si>
  <si>
    <t>5YFBURHE6GP480577 / CEVER  TOLUCA</t>
  </si>
  <si>
    <t>2T3DFREV0GW488820 / TOY  MOTORS DE</t>
  </si>
  <si>
    <t>5YFBURHE3GP517956 / GRUPO  PENNINSU</t>
  </si>
  <si>
    <t>2T3ZFREV2GW265863 / SAMURAI MOTORS</t>
  </si>
  <si>
    <t>JTDBT9K3XG1444289 / AUTOMOTRIZ NIHO</t>
  </si>
  <si>
    <t>JTDBT9K31G1449560 / TOYOMOTORS DE</t>
  </si>
  <si>
    <t>2T3ZFREV7GW275823 / ALECSA  PACHUCA</t>
  </si>
  <si>
    <t>MHKMF53F6GK005494 / SAMURAI MOTORS</t>
  </si>
  <si>
    <t>3MYDLAYV9GY143240 / UNITED AUTO DE</t>
  </si>
  <si>
    <t>VNKKTUD30GA060772 / CEVER  TOLUCA</t>
  </si>
  <si>
    <t>JTDBT9K39G1447796 / DALTON AUTOMOTO</t>
  </si>
  <si>
    <t>JTDBT9K30G1449937 / DECADA   AUTOMO</t>
  </si>
  <si>
    <t>JTFSX23P0G6169698 / DALTON AUTOMOTO</t>
  </si>
  <si>
    <t>5YFBURHE2GP469642 / LIDERAZGO  AUTO</t>
  </si>
  <si>
    <t>5TDKKRFH9GS148448 / DURANGO</t>
  </si>
  <si>
    <t>5TDYK3DC8GS742821 / DALTON  AUTOMOT</t>
  </si>
  <si>
    <t>2T3RFREV3GW486601 / CCD, AUTOSALES</t>
  </si>
  <si>
    <t>5YFBURHE0GP483071 / OZ  AUTOMOTRIZ</t>
  </si>
  <si>
    <t>5TDKK3DC2GS724837 / DURANGO AUTOMOT</t>
  </si>
  <si>
    <t>MHKMF53E8GK004709 / DECADA  AUTOMOT</t>
  </si>
  <si>
    <t>5YFBURHE6GP493703 / AUTOMOVILES DIN</t>
  </si>
  <si>
    <t>5YFBURHE3GP514474 / AUTOMOVILES VAL</t>
  </si>
  <si>
    <t>5YFBURHE6GP475329 / PREMIER DE  ORI</t>
  </si>
  <si>
    <t>2T3ZFREV3GW274572 / ALDEN SATELITE</t>
  </si>
  <si>
    <t>MR0EX8DD7G0245404 / TOYOMOTORS SA D</t>
  </si>
  <si>
    <t>JTDBT9K33G1450872 / LIDERAZGO AUTOM</t>
  </si>
  <si>
    <t>5YFBURHE6GP479395 / OZ AUTOMOTRIZ S</t>
  </si>
  <si>
    <t>5TDKKRFH1GS159878 / FAME PERISUR S</t>
  </si>
  <si>
    <t>5YFBURHE6GP490350 / CERVER  TOLUCA</t>
  </si>
  <si>
    <t>MR0EX8CB9G1393631 / GRUPO  PENNINSU</t>
  </si>
  <si>
    <t>5YFBURHE6GP513559 / CEVER TOLUCA  S</t>
  </si>
  <si>
    <t>5YFBURHE9GP448156 / VALOR MOTRIZ S</t>
  </si>
  <si>
    <t>MHKMF53F0GK007712 / LIDERAZGO AUTOM</t>
  </si>
  <si>
    <t>JTDBT9K36G1450896 / PREMIER DE ORIE</t>
  </si>
  <si>
    <t>MHKMF53F5GK007544 / LIDERAZGO AUTOM</t>
  </si>
  <si>
    <t>2T3RFREVXGW483646 / CCD. AUTO SALES</t>
  </si>
  <si>
    <t>5YFBURHE6GP516641 / UNITED AUTO DE</t>
  </si>
  <si>
    <t>2T3RFREV8GW454579 / TOYOCOAPA S  DE</t>
  </si>
  <si>
    <t>MR0EX8DD3G0245383 / GRUPO  PENNINSU</t>
  </si>
  <si>
    <t>JTFSX23P0G6170432 / UNITED  AUTO DE</t>
  </si>
  <si>
    <t>MR0EX8DD1G0169131 / FAME  PERISUR S</t>
  </si>
  <si>
    <t>JTFPX22P5G0065122 / SAMURAI MOTORS</t>
  </si>
  <si>
    <t>2T3RFREV1GW472468 / UNITED AUTO DE</t>
  </si>
  <si>
    <t>JTDBT9K36G1451160 / LIDERAZGO AUTOM</t>
  </si>
  <si>
    <t>MR0EX8CB7G1393594 / TOYOMOTORS SA</t>
  </si>
  <si>
    <t>5TDYK3DC7GS750313 / VALOR  MOTRIZ S</t>
  </si>
  <si>
    <t>MHKMF53F6GK006449 / ALDEN SATELITE</t>
  </si>
  <si>
    <t>5TDKKRFH5FS108804 / AUTOMOTRIZ TOY</t>
  </si>
  <si>
    <t>5TDYK3DC9GS753231 / VALOR MOTRIZ S</t>
  </si>
  <si>
    <t>JTFSX23P7G6170850 / TOYOMOTORS DE P</t>
  </si>
  <si>
    <t>2T3DF4EV4FW382386 / ALECSA  PACHUCA</t>
  </si>
  <si>
    <t>2T3DF4EV4FW402653 / DALTON AUTOMOTO</t>
  </si>
  <si>
    <t>JTFSX23P2G6170416 / DALTON AUTOMOTO</t>
  </si>
  <si>
    <t>5YFBURHE4GP474695 / MEGAMOTORS NIPP</t>
  </si>
  <si>
    <t>MR0EX8DD2G0245729 / AUTOMOVILES VAL</t>
  </si>
  <si>
    <t>5TDKKRFH1FS118908 / GRUPO PENNINSUL</t>
  </si>
  <si>
    <t>JTDBT9K38G1449457 / MEGAMOTORS NIPP</t>
  </si>
  <si>
    <t>5YFBURHE6GP536601 / AUTOMOVILES  VA</t>
  </si>
  <si>
    <t>5YFBURHE5GP520194 / DALTON  AUTOMOT</t>
  </si>
  <si>
    <t>5TDYKRFH0FS117582 / CCD. AUTOSALES</t>
  </si>
  <si>
    <t>JTFSX23P2F6161679 / TOY MOTORS S.A</t>
  </si>
  <si>
    <t>JTFSX23P9F6163252 / AUTOMOTRIZ NIH</t>
  </si>
  <si>
    <t>5TDYKRFH4FS118282 / ALECSA PACHUCA</t>
  </si>
  <si>
    <t>JTFSX23P7F6164156 / DALTON AUTOMOTR</t>
  </si>
  <si>
    <t>JTFSX23P6F6165511 / UNITED AUTO DE</t>
  </si>
  <si>
    <t>JTFSX23P1F6163097 / CEVER  TOLUCA</t>
  </si>
  <si>
    <t>2TFSX23P2F6163237 / CEVER  TOLUCA</t>
  </si>
  <si>
    <t>5YFBURHE1GP538370 / LIDERAZGO AUTOM</t>
  </si>
  <si>
    <t>JTFSX23P2F6163237 / CEVER  TOLUCA S</t>
  </si>
  <si>
    <t>5YFBURHE4GP456696 / UNITED AUTO DE</t>
  </si>
  <si>
    <t>JTFSX23P0F6164225 / DALTON AUTOMOTO</t>
  </si>
  <si>
    <t>2T3RFREV9GW428959 / UNITED AUTO DE</t>
  </si>
  <si>
    <t>JTFSX23PXF6165012 / ALECSA PACHUCA</t>
  </si>
  <si>
    <t>5TDZK3DCXFS661225 / AUTOMOTRIZ TOY</t>
  </si>
  <si>
    <t>JTFSX23P3F6162498 / UNITED AUTO ZAC</t>
  </si>
  <si>
    <t>JTFSX23P3F6164736 / UNITED AUTO ZAC</t>
  </si>
  <si>
    <t>JTFSX23PXF6162501 / UNITED AUTO ZAC</t>
  </si>
  <si>
    <t>2T3RFREV3GW506863 / FAME PERISUR S</t>
  </si>
  <si>
    <t>JTFSX23P2F6161780 / DECADA  AUTOMOT</t>
  </si>
  <si>
    <t>MR0EX8DD6G0169335 / SAMURAI MOTORS</t>
  </si>
  <si>
    <t>JTFSX23P4F6162283 / DECADA AUTOMOTR</t>
  </si>
  <si>
    <t>JTFSX23P0F6164743 / UNITED AUTO DE</t>
  </si>
  <si>
    <t>JTFSX23P6F6163905 / AUTOMOTRIZ NIHO</t>
  </si>
  <si>
    <t>MHKMF53F2GK008537 / TOYOMOTORS DE P</t>
  </si>
  <si>
    <t>MR0EX8CB2G1393731 / GRUPO PENINSULA</t>
  </si>
  <si>
    <t>MHKMF53E9GK005285 / TOYOMORS SA DE</t>
  </si>
  <si>
    <t>MHKMF53E3GK004858 / MEGAMOTORS NIPP</t>
  </si>
  <si>
    <t>MHKMF53F6GK008749 / SAMURAI MOTORS</t>
  </si>
  <si>
    <t>2T3ZFREV2GW290116 / OZ AUTOMOTRIZ S</t>
  </si>
  <si>
    <t>MHKMF53E8GK005620 / TOYOMOTORS SA</t>
  </si>
  <si>
    <t>MHKMF53FXGK008401 / OZ  AUTOMOTRIZ</t>
  </si>
  <si>
    <t>MHKMF53F5GK008306 / OZ  AUTOMOTRIZ</t>
  </si>
  <si>
    <t>5TDKKRFH9GS165279 / AUTOMOVILES  DI</t>
  </si>
  <si>
    <t>5TDYK3DC2GS760280 / DALTON AUTOMOTO</t>
  </si>
  <si>
    <t>5YFBURH9GP535264 / DURANGO  AUTOMOT</t>
  </si>
  <si>
    <t>5YFBURHE9GP535264 / DURANGO  AUTOMO</t>
  </si>
  <si>
    <t>5TDKKRFH1GS159752 / AUTOMOTRIZ TOY</t>
  </si>
  <si>
    <t>5YFBURHE6GP540874 / VALOR MOTRIZ S</t>
  </si>
  <si>
    <t>======================================</t>
  </si>
  <si>
    <t>==========================================</t>
  </si>
  <si>
    <t>=============</t>
  </si>
  <si>
    <t>MODELO</t>
  </si>
  <si>
    <t>HIACE</t>
  </si>
  <si>
    <t>HIGHLANDER</t>
  </si>
  <si>
    <t>SIENNA</t>
  </si>
  <si>
    <t xml:space="preserve">BAJA </t>
  </si>
  <si>
    <t>CAMRY</t>
  </si>
  <si>
    <t>**</t>
  </si>
  <si>
    <t>MHKMF53E4GK002973 / AUTOMOVILES  VAL</t>
  </si>
  <si>
    <t>VIN/DISTRIBUIDORA</t>
  </si>
  <si>
    <t xml:space="preserve">MONTO </t>
  </si>
  <si>
    <t>JUNIO</t>
  </si>
  <si>
    <t>FACTURACION</t>
  </si>
  <si>
    <t>5YFBURHE2GP425690 / OZ AUTOMO</t>
  </si>
  <si>
    <t>324-004</t>
  </si>
  <si>
    <t>805-002</t>
  </si>
  <si>
    <t>304-0038N/17</t>
  </si>
  <si>
    <t>MR2B29F39H105572 / LIDERAZGO  AUTOM</t>
  </si>
  <si>
    <t>304-0054N/17</t>
  </si>
  <si>
    <t>JTFSX23P9H6171998 / DALTON AUTOMOTR</t>
  </si>
  <si>
    <t>304-1096N/16</t>
  </si>
  <si>
    <t>JTDKBRFU5G3020917 / GRUPO PENINSULA</t>
  </si>
  <si>
    <t>304-1097N/16</t>
  </si>
  <si>
    <t>5YFBURHE3GP484215 / AUTOMOVILES  VA</t>
  </si>
  <si>
    <t>304-1104N/16</t>
  </si>
  <si>
    <t>5YFBURHE5GP541742 / LIDERAZGO  AUTO</t>
  </si>
  <si>
    <t>304-1107N/16</t>
  </si>
  <si>
    <t>JTDBT9K32G1451026 / TOY  MOTORS SA</t>
  </si>
  <si>
    <t>304-1123N/16</t>
  </si>
  <si>
    <t>MHKMF53F1GK009081 / AUTOMOVILES VAL</t>
  </si>
  <si>
    <t>304-1127N/16</t>
  </si>
  <si>
    <t>2T3JFREV6GW525341 / ALDEN  QUERETAR</t>
  </si>
  <si>
    <t>304-1143N/16</t>
  </si>
  <si>
    <t>5YFBURHE0GP502119 / CCD. AUTOSALES</t>
  </si>
  <si>
    <t>304-1152N/16</t>
  </si>
  <si>
    <t>5YFBURHEXGP535581 / AUTOMOTRIZ OAXA</t>
  </si>
  <si>
    <t>304-1155N/16</t>
  </si>
  <si>
    <t>2T3ZFREV4GW291381 / TOY MORELOS S D</t>
  </si>
  <si>
    <t>304-1156N/16</t>
  </si>
  <si>
    <t>2T3JFREV0GW458381 / SAMURAI MOTORS</t>
  </si>
  <si>
    <t>304-1169N/16</t>
  </si>
  <si>
    <t>2T3JFREV9GW522336 / VALOR MOTRIZ S</t>
  </si>
  <si>
    <t>304-1185N/16</t>
  </si>
  <si>
    <t>MHKMF53F5GK008127 / VALOR FARRERA A</t>
  </si>
  <si>
    <t>EN SEPTIEMBRE</t>
  </si>
  <si>
    <t>PENDIENTE</t>
  </si>
  <si>
    <t>SERIE/PROVEEDOR</t>
  </si>
  <si>
    <t>SALDO</t>
  </si>
  <si>
    <t>304-0082N/17</t>
  </si>
  <si>
    <t>304-0089N/17</t>
  </si>
  <si>
    <t>304-0108N/17</t>
  </si>
  <si>
    <t>304-0120N/17</t>
  </si>
  <si>
    <t>304-1203N/16</t>
  </si>
  <si>
    <t>304-1223N/16</t>
  </si>
  <si>
    <t>304-1225N/16</t>
  </si>
  <si>
    <t>304-1227N/16</t>
  </si>
  <si>
    <t>304-1267N/16</t>
  </si>
  <si>
    <t>304-1269N/16</t>
  </si>
  <si>
    <t>MR2B29F39H105572 /</t>
  </si>
  <si>
    <t>LIDERAZGO  AUTOM</t>
  </si>
  <si>
    <t>MR2B29F38H1021329 /</t>
  </si>
  <si>
    <t>JTDKBRFU1H3533938 /</t>
  </si>
  <si>
    <t>JTFSX23P4H6173013 /</t>
  </si>
  <si>
    <t>MR2B29F38H1022769 /</t>
  </si>
  <si>
    <t>AUTOMOTRIZ  OAX</t>
  </si>
  <si>
    <t>2T3JFREV9GW522336 /</t>
  </si>
  <si>
    <t>5YFBURHE3GP558720 /</t>
  </si>
  <si>
    <t>MR0EX8DD1G0246595 /</t>
  </si>
  <si>
    <t>MEGA MOTORS NIP</t>
  </si>
  <si>
    <t>3MYDLAYVXGY146082 /</t>
  </si>
  <si>
    <t>2T3JFREV9GW527441 /</t>
  </si>
  <si>
    <t>MR0EX8DD2G0170255</t>
  </si>
  <si>
    <t>/ TOY MOTORS SA</t>
  </si>
  <si>
    <t>5YFBURHE6GP547565 /</t>
  </si>
  <si>
    <t>SEPTIEMBRE</t>
  </si>
  <si>
    <t>OCTUBRE</t>
  </si>
  <si>
    <t>PROVEEDORA</t>
  </si>
  <si>
    <t xml:space="preserve">PENDIENTE </t>
  </si>
  <si>
    <t>AJUSTE SM</t>
  </si>
  <si>
    <t>TOTAL</t>
  </si>
  <si>
    <t>5TDYKRFH6GS131861 /DALTON AUTOMO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</si>
</sst>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mmmm\-yy"/>
    <numFmt numFmtId="165" formatCode="_(* #,##0.00_);_(* \(#,##0.00\);_(* &quot;-&quot;??_);_(@_)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C00000"/>
      <name val="Calibri"/>
      <family val="2"/>
    </font>
    <font>
      <b/>
      <sz val="11"/>
      <color theme="0"/>
      <name val="Calibri"/>
      <family val="2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92D050"/>
      <name val="Calibri"/>
      <family val="2"/>
      <scheme val="minor"/>
    </font>
    <font>
      <sz val="11"/>
      <color rgb="FF00B050"/>
      <name val="Calibri"/>
      <family val="2"/>
      <scheme val="minor"/>
    </font>
    <font>
      <sz val="10"/>
      <name val="Calibri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1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66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</cellStyleXfs>
  <cellXfs count="75">
    <xf numFmtId="0" fontId="0" fillId="0" borderId="0" xfId="0"/>
    <xf numFmtId="4" fontId="0" fillId="0" borderId="0" xfId="0" applyNumberFormat="1"/>
    <xf numFmtId="43" fontId="0" fillId="0" borderId="0" xfId="1" applyFont="1"/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0" fontId="0" fillId="0" borderId="0" xfId="0"/>
    <xf numFmtId="4" fontId="0" fillId="0" borderId="0" xfId="0" applyNumberFormat="1"/>
    <xf numFmtId="0" fontId="4" fillId="0" borderId="0" xfId="0" applyFont="1"/>
    <xf numFmtId="43" fontId="6" fillId="0" borderId="0" xfId="2" applyFont="1" applyProtection="1">
      <protection locked="0"/>
    </xf>
    <xf numFmtId="0" fontId="5" fillId="2" borderId="1" xfId="0" applyFont="1" applyFill="1" applyBorder="1" applyAlignment="1">
      <alignment horizontal="center"/>
    </xf>
    <xf numFmtId="0" fontId="3" fillId="2" borderId="1" xfId="0" applyFont="1" applyFill="1" applyBorder="1" applyAlignment="1"/>
    <xf numFmtId="43" fontId="3" fillId="2" borderId="1" xfId="1" applyFont="1" applyFill="1" applyBorder="1" applyAlignment="1" applyProtection="1"/>
    <xf numFmtId="4" fontId="5" fillId="2" borderId="1" xfId="0" applyNumberFormat="1" applyFont="1" applyFill="1" applyBorder="1" applyAlignment="1"/>
    <xf numFmtId="0" fontId="5" fillId="2" borderId="1" xfId="0" applyFont="1" applyFill="1" applyBorder="1" applyAlignment="1"/>
    <xf numFmtId="0" fontId="0" fillId="0" borderId="0" xfId="0" applyFill="1"/>
    <xf numFmtId="4" fontId="0" fillId="0" borderId="0" xfId="0" applyNumberFormat="1" applyFill="1"/>
    <xf numFmtId="165" fontId="6" fillId="0" borderId="0" xfId="1" applyNumberFormat="1" applyFont="1" applyFill="1" applyProtection="1">
      <protection locked="0"/>
    </xf>
    <xf numFmtId="0" fontId="7" fillId="0" borderId="0" xfId="0" applyFont="1" applyFill="1"/>
    <xf numFmtId="165" fontId="8" fillId="0" borderId="0" xfId="1" applyNumberFormat="1" applyFont="1" applyFill="1" applyProtection="1">
      <protection locked="0"/>
    </xf>
    <xf numFmtId="4" fontId="7" fillId="0" borderId="0" xfId="0" applyNumberFormat="1" applyFont="1" applyFill="1"/>
    <xf numFmtId="0" fontId="3" fillId="0" borderId="0" xfId="0" applyFont="1" applyFill="1" applyBorder="1" applyAlignment="1"/>
    <xf numFmtId="4" fontId="5" fillId="0" borderId="0" xfId="0" applyNumberFormat="1" applyFont="1" applyFill="1" applyBorder="1" applyAlignment="1"/>
    <xf numFmtId="0" fontId="9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9" fillId="0" borderId="0" xfId="0" applyFont="1"/>
    <xf numFmtId="0" fontId="10" fillId="0" borderId="0" xfId="0" applyFont="1"/>
    <xf numFmtId="43" fontId="8" fillId="0" borderId="0" xfId="2" applyFont="1" applyFill="1" applyProtection="1">
      <protection locked="0"/>
    </xf>
    <xf numFmtId="0" fontId="11" fillId="0" borderId="0" xfId="0" applyFont="1"/>
    <xf numFmtId="0" fontId="12" fillId="0" borderId="0" xfId="0" applyFont="1"/>
    <xf numFmtId="4" fontId="14" fillId="0" borderId="0" xfId="0" applyNumberFormat="1" applyFont="1"/>
    <xf numFmtId="0" fontId="14" fillId="0" borderId="0" xfId="0" applyFont="1"/>
    <xf numFmtId="4" fontId="12" fillId="0" borderId="0" xfId="0" applyNumberFormat="1" applyFont="1"/>
    <xf numFmtId="0" fontId="13" fillId="0" borderId="0" xfId="0" applyFont="1" applyFill="1" applyBorder="1"/>
    <xf numFmtId="43" fontId="8" fillId="0" borderId="0" xfId="2" applyFont="1" applyProtection="1">
      <protection locked="0"/>
    </xf>
    <xf numFmtId="43" fontId="0" fillId="0" borderId="0" xfId="0" applyNumberFormat="1"/>
    <xf numFmtId="165" fontId="15" fillId="3" borderId="0" xfId="1" applyNumberFormat="1" applyFont="1" applyFill="1" applyProtection="1">
      <protection locked="0"/>
    </xf>
    <xf numFmtId="165" fontId="15" fillId="0" borderId="0" xfId="1" applyNumberFormat="1" applyFont="1" applyProtection="1">
      <protection locked="0"/>
    </xf>
    <xf numFmtId="43" fontId="15" fillId="0" borderId="0" xfId="2" applyFont="1" applyProtection="1">
      <protection locked="0"/>
    </xf>
    <xf numFmtId="0" fontId="0" fillId="2" borderId="0" xfId="0" applyFill="1"/>
    <xf numFmtId="4" fontId="0" fillId="2" borderId="0" xfId="0" applyNumberFormat="1" applyFill="1"/>
    <xf numFmtId="165" fontId="15" fillId="0" borderId="0" xfId="1" applyNumberFormat="1" applyFont="1" applyFill="1" applyProtection="1">
      <protection locked="0"/>
    </xf>
    <xf numFmtId="4" fontId="0" fillId="4" borderId="0" xfId="0" applyNumberFormat="1" applyFill="1"/>
    <xf numFmtId="165" fontId="17" fillId="0" borderId="0" xfId="1" applyNumberFormat="1" applyFont="1" applyProtection="1">
      <protection locked="0"/>
    </xf>
    <xf numFmtId="0" fontId="0" fillId="5" borderId="0" xfId="0" applyFill="1"/>
    <xf numFmtId="4" fontId="0" fillId="5" borderId="0" xfId="0" applyNumberFormat="1" applyFill="1"/>
    <xf numFmtId="43" fontId="17" fillId="0" borderId="0" xfId="3" applyFont="1" applyProtection="1">
      <protection locked="0"/>
    </xf>
    <xf numFmtId="165" fontId="17" fillId="0" borderId="0" xfId="1" applyNumberFormat="1" applyFont="1" applyFill="1" applyProtection="1">
      <protection locked="0"/>
    </xf>
    <xf numFmtId="43" fontId="6" fillId="0" borderId="0" xfId="2" applyFont="1" applyFill="1" applyProtection="1">
      <protection locked="0"/>
    </xf>
    <xf numFmtId="43" fontId="0" fillId="0" borderId="0" xfId="0" applyNumberFormat="1" applyFill="1"/>
    <xf numFmtId="4" fontId="5" fillId="2" borderId="0" xfId="0" applyNumberFormat="1" applyFont="1" applyFill="1" applyAlignment="1">
      <alignment horizontal="center"/>
    </xf>
    <xf numFmtId="2" fontId="0" fillId="0" borderId="0" xfId="0" applyNumberFormat="1"/>
    <xf numFmtId="43" fontId="3" fillId="2" borderId="2" xfId="1" applyFont="1" applyFill="1" applyBorder="1" applyAlignment="1" applyProtection="1"/>
    <xf numFmtId="43" fontId="3" fillId="0" borderId="0" xfId="1" applyFont="1" applyFill="1" applyBorder="1" applyAlignment="1" applyProtection="1"/>
    <xf numFmtId="0" fontId="18" fillId="0" borderId="0" xfId="0" applyFont="1"/>
    <xf numFmtId="0" fontId="3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43" fontId="20" fillId="0" borderId="0" xfId="1" applyFont="1" applyFill="1" applyBorder="1" applyAlignment="1" applyProtection="1"/>
    <xf numFmtId="0" fontId="19" fillId="0" borderId="0" xfId="0" applyFont="1"/>
  </cellXfs>
  <cellStyles count="4">
    <cellStyle name="Millares" xfId="1" builtinId="3"/>
    <cellStyle name="Millares 2" xfId="3"/>
    <cellStyle name="Millares 3 2" xfId="2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0</xdr:row>
      <xdr:rowOff>47625</xdr:rowOff>
    </xdr:from>
    <xdr:to>
      <xdr:col>1</xdr:col>
      <xdr:colOff>495300</xdr:colOff>
      <xdr:row>4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47625"/>
          <a:ext cx="1047750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0</xdr:rowOff>
    </xdr:from>
    <xdr:to>
      <xdr:col>1</xdr:col>
      <xdr:colOff>400050</xdr:colOff>
      <xdr:row>4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4325" y="0"/>
          <a:ext cx="952500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0</xdr:rowOff>
    </xdr:from>
    <xdr:to>
      <xdr:col>1</xdr:col>
      <xdr:colOff>400050</xdr:colOff>
      <xdr:row>4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4325" y="0"/>
          <a:ext cx="952500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38100</xdr:rowOff>
    </xdr:from>
    <xdr:to>
      <xdr:col>1</xdr:col>
      <xdr:colOff>400050</xdr:colOff>
      <xdr:row>4</xdr:row>
      <xdr:rowOff>47625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4325" y="38100"/>
          <a:ext cx="1047750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0</xdr:rowOff>
    </xdr:from>
    <xdr:to>
      <xdr:col>1</xdr:col>
      <xdr:colOff>790575</xdr:colOff>
      <xdr:row>4</xdr:row>
      <xdr:rowOff>9525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4850" y="0"/>
          <a:ext cx="1047750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0</xdr:row>
      <xdr:rowOff>85725</xdr:rowOff>
    </xdr:from>
    <xdr:to>
      <xdr:col>1</xdr:col>
      <xdr:colOff>409575</xdr:colOff>
      <xdr:row>4</xdr:row>
      <xdr:rowOff>95250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3850" y="85725"/>
          <a:ext cx="1047750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0</xdr:row>
      <xdr:rowOff>47625</xdr:rowOff>
    </xdr:from>
    <xdr:to>
      <xdr:col>1</xdr:col>
      <xdr:colOff>504825</xdr:colOff>
      <xdr:row>4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47625"/>
          <a:ext cx="1047750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0</xdr:row>
      <xdr:rowOff>47625</xdr:rowOff>
    </xdr:from>
    <xdr:to>
      <xdr:col>1</xdr:col>
      <xdr:colOff>504825</xdr:colOff>
      <xdr:row>4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47625"/>
          <a:ext cx="1047750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142875</xdr:colOff>
      <xdr:row>0</xdr:row>
      <xdr:rowOff>104775</xdr:rowOff>
    </xdr:from>
    <xdr:to>
      <xdr:col>4</xdr:col>
      <xdr:colOff>148612</xdr:colOff>
      <xdr:row>4</xdr:row>
      <xdr:rowOff>62775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28875" y="104775"/>
          <a:ext cx="872512" cy="7200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0</xdr:rowOff>
    </xdr:from>
    <xdr:to>
      <xdr:col>1</xdr:col>
      <xdr:colOff>400050</xdr:colOff>
      <xdr:row>4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4325" y="0"/>
          <a:ext cx="1047750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742950</xdr:colOff>
      <xdr:row>0</xdr:row>
      <xdr:rowOff>76200</xdr:rowOff>
    </xdr:from>
    <xdr:to>
      <xdr:col>1</xdr:col>
      <xdr:colOff>1615462</xdr:colOff>
      <xdr:row>4</xdr:row>
      <xdr:rowOff>34200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43075" y="76200"/>
          <a:ext cx="872512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26"/>
  <sheetViews>
    <sheetView topLeftCell="A97" workbookViewId="0">
      <selection activeCell="D119" sqref="D119"/>
    </sheetView>
  </sheetViews>
  <sheetFormatPr baseColWidth="10" defaultRowHeight="15"/>
  <cols>
    <col min="1" max="1" width="14.42578125" bestFit="1" customWidth="1"/>
    <col min="2" max="2" width="21.85546875" bestFit="1" customWidth="1"/>
    <col min="3" max="3" width="19.85546875" bestFit="1" customWidth="1"/>
    <col min="4" max="4" width="20" customWidth="1"/>
    <col min="5" max="5" width="16.140625" customWidth="1"/>
    <col min="6" max="6" width="17.140625" customWidth="1"/>
    <col min="7" max="7" width="17.140625" bestFit="1" customWidth="1"/>
    <col min="8" max="8" width="13.85546875" bestFit="1" customWidth="1"/>
    <col min="9" max="9" width="19.7109375" bestFit="1" customWidth="1"/>
    <col min="11" max="11" width="13.85546875" bestFit="1" customWidth="1"/>
  </cols>
  <sheetData>
    <row r="1" spans="1:11">
      <c r="A1" s="64" t="s">
        <v>17</v>
      </c>
      <c r="B1" s="64"/>
      <c r="C1" s="64"/>
      <c r="D1" s="64"/>
      <c r="E1" s="64"/>
    </row>
    <row r="2" spans="1:11">
      <c r="A2" s="64" t="s">
        <v>18</v>
      </c>
      <c r="B2" s="64"/>
      <c r="C2" s="64"/>
      <c r="D2" s="64"/>
      <c r="E2" s="64"/>
    </row>
    <row r="3" spans="1:11">
      <c r="A3" s="64" t="s">
        <v>19</v>
      </c>
      <c r="B3" s="64"/>
      <c r="C3" s="64"/>
      <c r="D3" s="64"/>
      <c r="E3" s="64"/>
    </row>
    <row r="4" spans="1:11">
      <c r="A4" s="65">
        <v>42370</v>
      </c>
      <c r="B4" s="65"/>
      <c r="C4" s="65"/>
      <c r="D4" s="65"/>
      <c r="E4" s="65"/>
    </row>
    <row r="6" spans="1:11">
      <c r="A6" s="62" t="s">
        <v>12</v>
      </c>
      <c r="B6" s="62"/>
      <c r="C6" s="62"/>
      <c r="D6" s="62"/>
      <c r="E6" s="62"/>
      <c r="F6" s="62"/>
      <c r="G6" s="62"/>
      <c r="H6" s="21"/>
      <c r="I6" s="21"/>
      <c r="J6" s="21"/>
      <c r="K6" s="21"/>
    </row>
    <row r="7" spans="1:11">
      <c r="A7" s="18" t="s">
        <v>13</v>
      </c>
      <c r="B7" s="18" t="s">
        <v>14</v>
      </c>
      <c r="C7" s="18" t="s">
        <v>15</v>
      </c>
      <c r="D7" s="19" t="s">
        <v>667</v>
      </c>
      <c r="E7" s="19" t="s">
        <v>668</v>
      </c>
      <c r="F7" s="20" t="s">
        <v>669</v>
      </c>
      <c r="G7" s="20" t="s">
        <v>666</v>
      </c>
      <c r="H7" s="17" t="s">
        <v>212</v>
      </c>
      <c r="I7" s="17" t="s">
        <v>670</v>
      </c>
      <c r="J7" s="17" t="s">
        <v>671</v>
      </c>
      <c r="K7" s="17" t="s">
        <v>16</v>
      </c>
    </row>
    <row r="8" spans="1:11">
      <c r="A8" s="13" t="s">
        <v>75</v>
      </c>
      <c r="B8" s="3" t="s">
        <v>76</v>
      </c>
      <c r="C8" s="3" t="s">
        <v>77</v>
      </c>
      <c r="D8" s="13"/>
      <c r="E8">
        <v>58.6</v>
      </c>
      <c r="G8">
        <v>58.6</v>
      </c>
      <c r="J8">
        <f>+G8-I8</f>
        <v>58.6</v>
      </c>
    </row>
    <row r="9" spans="1:11">
      <c r="A9" s="13" t="s">
        <v>41</v>
      </c>
      <c r="B9" t="s">
        <v>42</v>
      </c>
      <c r="C9" t="s">
        <v>11</v>
      </c>
      <c r="D9" s="14">
        <v>-239662.11</v>
      </c>
      <c r="E9" s="14">
        <v>239662.11</v>
      </c>
      <c r="J9" s="13"/>
    </row>
    <row r="10" spans="1:11">
      <c r="A10" s="13" t="s">
        <v>61</v>
      </c>
      <c r="B10" t="s">
        <v>62</v>
      </c>
      <c r="C10" t="s">
        <v>5</v>
      </c>
      <c r="D10" s="14">
        <v>-281258.78000000003</v>
      </c>
      <c r="G10" s="14">
        <v>-281258.78000000003</v>
      </c>
      <c r="J10" s="13"/>
    </row>
    <row r="11" spans="1:11">
      <c r="A11" s="13" t="s">
        <v>57</v>
      </c>
      <c r="B11" t="s">
        <v>58</v>
      </c>
      <c r="C11" t="s">
        <v>3</v>
      </c>
      <c r="D11" s="14">
        <v>-290811.49</v>
      </c>
      <c r="G11" s="14">
        <v>-290811.49</v>
      </c>
      <c r="J11" s="13"/>
    </row>
    <row r="12" spans="1:11">
      <c r="A12" s="13" t="s">
        <v>59</v>
      </c>
      <c r="B12" t="s">
        <v>60</v>
      </c>
      <c r="C12" t="s">
        <v>20</v>
      </c>
      <c r="D12" s="14">
        <v>-282828.64</v>
      </c>
      <c r="E12" s="14">
        <v>282826.64</v>
      </c>
      <c r="G12">
        <v>-2</v>
      </c>
      <c r="J12" s="13"/>
    </row>
    <row r="13" spans="1:11">
      <c r="A13" s="13" t="s">
        <v>63</v>
      </c>
      <c r="B13" t="s">
        <v>64</v>
      </c>
      <c r="C13" t="s">
        <v>46</v>
      </c>
      <c r="D13" s="14">
        <v>-247433.36</v>
      </c>
      <c r="E13" s="14">
        <v>247434.36</v>
      </c>
      <c r="G13">
        <v>1</v>
      </c>
      <c r="J13" s="13"/>
    </row>
    <row r="14" spans="1:11">
      <c r="A14" s="13" t="s">
        <v>78</v>
      </c>
      <c r="B14" t="s">
        <v>79</v>
      </c>
      <c r="C14" t="s">
        <v>3</v>
      </c>
      <c r="E14">
        <v>57.6</v>
      </c>
      <c r="G14">
        <v>57.6</v>
      </c>
      <c r="J14" s="13"/>
    </row>
    <row r="15" spans="1:11">
      <c r="A15" s="13" t="s">
        <v>72</v>
      </c>
      <c r="B15" t="s">
        <v>73</v>
      </c>
      <c r="C15" t="s">
        <v>5</v>
      </c>
      <c r="D15" s="14">
        <v>-173610.63</v>
      </c>
      <c r="E15" s="14">
        <v>173551.89</v>
      </c>
      <c r="G15" s="22">
        <v>-58.74</v>
      </c>
      <c r="H15" s="22" t="s">
        <v>212</v>
      </c>
      <c r="I15" s="22">
        <v>173610.63</v>
      </c>
      <c r="J15" s="14"/>
    </row>
    <row r="16" spans="1:11">
      <c r="A16" s="13" t="s">
        <v>65</v>
      </c>
      <c r="B16" t="s">
        <v>66</v>
      </c>
      <c r="C16" t="s">
        <v>27</v>
      </c>
      <c r="D16" s="14">
        <v>-197740.22</v>
      </c>
      <c r="E16" s="14">
        <v>197740.22</v>
      </c>
      <c r="G16" s="22"/>
      <c r="H16" s="22"/>
      <c r="I16" s="22"/>
      <c r="J16" s="13"/>
    </row>
    <row r="17" spans="1:10">
      <c r="A17" s="13" t="s">
        <v>55</v>
      </c>
      <c r="B17" t="s">
        <v>56</v>
      </c>
      <c r="C17" t="s">
        <v>23</v>
      </c>
      <c r="D17" s="14">
        <v>-514810.49</v>
      </c>
      <c r="E17" s="14">
        <v>514810.49</v>
      </c>
      <c r="G17" s="22"/>
      <c r="H17" s="22" t="s">
        <v>212</v>
      </c>
      <c r="I17" s="22">
        <v>514811.65</v>
      </c>
      <c r="J17" s="13"/>
    </row>
    <row r="18" spans="1:10">
      <c r="A18" s="13" t="s">
        <v>80</v>
      </c>
      <c r="B18" t="s">
        <v>81</v>
      </c>
      <c r="C18" t="s">
        <v>4</v>
      </c>
      <c r="E18">
        <v>58.59</v>
      </c>
      <c r="G18" s="22">
        <v>58.59</v>
      </c>
      <c r="H18" s="22"/>
      <c r="I18" s="22"/>
      <c r="J18" s="13"/>
    </row>
    <row r="19" spans="1:10">
      <c r="A19" s="13" t="s">
        <v>74</v>
      </c>
      <c r="B19" t="s">
        <v>82</v>
      </c>
      <c r="C19" t="s">
        <v>0</v>
      </c>
      <c r="E19" s="14">
        <v>270635.42</v>
      </c>
      <c r="G19" s="23">
        <v>270635.42</v>
      </c>
      <c r="H19" s="22"/>
      <c r="I19" s="22"/>
      <c r="J19" s="13"/>
    </row>
    <row r="20" spans="1:10">
      <c r="A20" s="13" t="s">
        <v>70</v>
      </c>
      <c r="B20" t="s">
        <v>71</v>
      </c>
      <c r="C20" t="s">
        <v>27</v>
      </c>
      <c r="D20" s="14">
        <v>-183353.88</v>
      </c>
      <c r="E20" s="14">
        <v>183353.88</v>
      </c>
      <c r="G20" s="22"/>
      <c r="H20" s="22"/>
      <c r="I20" s="22"/>
      <c r="J20" s="13"/>
    </row>
    <row r="21" spans="1:10">
      <c r="A21" s="13" t="s">
        <v>83</v>
      </c>
      <c r="B21" t="s">
        <v>84</v>
      </c>
      <c r="C21" t="s">
        <v>85</v>
      </c>
      <c r="E21">
        <v>59.08</v>
      </c>
      <c r="G21" s="22">
        <v>59.08</v>
      </c>
      <c r="H21" s="22"/>
      <c r="I21" s="22"/>
      <c r="J21" s="13"/>
    </row>
    <row r="22" spans="1:10">
      <c r="A22" s="13" t="s">
        <v>67</v>
      </c>
      <c r="B22" t="s">
        <v>68</v>
      </c>
      <c r="C22" t="s">
        <v>69</v>
      </c>
      <c r="D22" s="14">
        <v>-197740.19</v>
      </c>
      <c r="E22" s="14">
        <v>197740.19</v>
      </c>
      <c r="G22" s="22"/>
      <c r="H22" s="22"/>
      <c r="I22" s="22"/>
      <c r="J22" s="13"/>
    </row>
    <row r="23" spans="1:10">
      <c r="A23" s="13" t="s">
        <v>86</v>
      </c>
      <c r="B23" t="s">
        <v>87</v>
      </c>
      <c r="C23" t="s">
        <v>29</v>
      </c>
      <c r="E23" s="14">
        <v>439681.58</v>
      </c>
      <c r="F23" s="14">
        <v>439681.58</v>
      </c>
      <c r="G23" s="22"/>
      <c r="H23" s="22" t="s">
        <v>759</v>
      </c>
      <c r="I23" s="22"/>
      <c r="J23" s="13"/>
    </row>
    <row r="24" spans="1:10">
      <c r="A24" s="13" t="s">
        <v>88</v>
      </c>
      <c r="B24" t="s">
        <v>89</v>
      </c>
      <c r="C24" t="s">
        <v>25</v>
      </c>
      <c r="E24" s="14">
        <v>282826.64</v>
      </c>
      <c r="F24" s="14">
        <v>282828.64</v>
      </c>
      <c r="G24" s="22">
        <v>-2</v>
      </c>
      <c r="H24" s="22" t="s">
        <v>212</v>
      </c>
      <c r="I24" s="22">
        <v>282827.64</v>
      </c>
      <c r="J24" s="13" t="s">
        <v>760</v>
      </c>
    </row>
    <row r="25" spans="1:10">
      <c r="A25" s="13" t="s">
        <v>90</v>
      </c>
      <c r="B25" t="s">
        <v>91</v>
      </c>
      <c r="C25" t="s">
        <v>92</v>
      </c>
      <c r="E25" s="14">
        <v>197741.35</v>
      </c>
      <c r="F25" s="14">
        <v>197740.22</v>
      </c>
      <c r="G25" s="22">
        <v>1.1299999999999999</v>
      </c>
      <c r="H25" s="22"/>
      <c r="I25" s="22"/>
      <c r="J25" s="13"/>
    </row>
    <row r="26" spans="1:10">
      <c r="A26" s="13" t="s">
        <v>93</v>
      </c>
      <c r="B26" t="s">
        <v>94</v>
      </c>
      <c r="C26" t="s">
        <v>33</v>
      </c>
      <c r="E26" s="14">
        <v>270635.42</v>
      </c>
      <c r="F26" s="14">
        <v>270637.42</v>
      </c>
      <c r="G26" s="22">
        <v>-2</v>
      </c>
      <c r="H26" s="22" t="s">
        <v>212</v>
      </c>
      <c r="I26" s="22">
        <v>270693.42</v>
      </c>
      <c r="J26" s="13" t="s">
        <v>760</v>
      </c>
    </row>
    <row r="27" spans="1:10">
      <c r="A27" s="13" t="s">
        <v>95</v>
      </c>
      <c r="B27" t="s">
        <v>96</v>
      </c>
      <c r="C27" t="s">
        <v>21</v>
      </c>
      <c r="E27" s="14">
        <v>270635.42</v>
      </c>
      <c r="F27" s="14">
        <v>270637.42</v>
      </c>
      <c r="G27" s="22">
        <v>-2</v>
      </c>
      <c r="H27" s="22" t="s">
        <v>212</v>
      </c>
      <c r="I27" s="22">
        <v>270694.02</v>
      </c>
      <c r="J27" s="13" t="s">
        <v>760</v>
      </c>
    </row>
    <row r="28" spans="1:10">
      <c r="A28" s="13" t="s">
        <v>97</v>
      </c>
      <c r="B28" t="s">
        <v>98</v>
      </c>
      <c r="C28" t="s">
        <v>5</v>
      </c>
      <c r="E28" s="14">
        <v>247433.36</v>
      </c>
      <c r="F28" s="14">
        <v>247433.36</v>
      </c>
      <c r="G28" s="22"/>
      <c r="H28" s="22" t="s">
        <v>212</v>
      </c>
      <c r="I28" s="22">
        <v>247492.12</v>
      </c>
      <c r="J28" s="13" t="s">
        <v>761</v>
      </c>
    </row>
    <row r="29" spans="1:10">
      <c r="A29" s="13" t="s">
        <v>99</v>
      </c>
      <c r="B29" t="s">
        <v>100</v>
      </c>
      <c r="C29" t="s">
        <v>30</v>
      </c>
      <c r="E29" s="14">
        <v>270635.42</v>
      </c>
      <c r="F29" s="14">
        <v>270637.42</v>
      </c>
      <c r="G29" s="22">
        <v>-2</v>
      </c>
      <c r="H29" s="22" t="s">
        <v>212</v>
      </c>
      <c r="I29" s="24">
        <v>270636.58</v>
      </c>
      <c r="J29" s="13" t="s">
        <v>760</v>
      </c>
    </row>
    <row r="30" spans="1:10">
      <c r="A30" s="13" t="s">
        <v>101</v>
      </c>
      <c r="B30" t="s">
        <v>102</v>
      </c>
      <c r="C30" t="s">
        <v>31</v>
      </c>
      <c r="E30" s="14">
        <v>199381.88</v>
      </c>
      <c r="F30" s="14">
        <v>199381.88</v>
      </c>
      <c r="G30" s="22"/>
      <c r="H30" s="22" t="s">
        <v>212</v>
      </c>
      <c r="I30" s="22">
        <v>199381.88</v>
      </c>
      <c r="J30" s="13" t="s">
        <v>762</v>
      </c>
    </row>
    <row r="31" spans="1:10">
      <c r="A31" s="13" t="s">
        <v>103</v>
      </c>
      <c r="B31" t="s">
        <v>104</v>
      </c>
      <c r="C31" t="s">
        <v>105</v>
      </c>
      <c r="F31" s="14">
        <v>327984.21999999997</v>
      </c>
      <c r="G31" s="23">
        <v>-327984.21999999997</v>
      </c>
      <c r="H31" s="22"/>
      <c r="I31" s="22"/>
      <c r="J31" s="13"/>
    </row>
    <row r="32" spans="1:10">
      <c r="A32" s="13" t="s">
        <v>106</v>
      </c>
      <c r="B32" t="s">
        <v>107</v>
      </c>
      <c r="C32" t="s">
        <v>108</v>
      </c>
      <c r="F32" s="14">
        <v>327984.21999999997</v>
      </c>
      <c r="G32" s="23">
        <v>-327984.21999999997</v>
      </c>
      <c r="H32" s="22" t="s">
        <v>212</v>
      </c>
      <c r="I32" s="24">
        <v>327985.21999999997</v>
      </c>
      <c r="J32" s="13" t="s">
        <v>763</v>
      </c>
    </row>
    <row r="33" spans="1:10">
      <c r="A33" s="13" t="s">
        <v>109</v>
      </c>
      <c r="B33" t="s">
        <v>110</v>
      </c>
      <c r="C33" t="s">
        <v>111</v>
      </c>
      <c r="E33" s="14">
        <v>182191.88</v>
      </c>
      <c r="F33" s="14">
        <v>183353.88</v>
      </c>
      <c r="G33" s="23">
        <v>-1162</v>
      </c>
      <c r="H33" s="22" t="s">
        <v>212</v>
      </c>
      <c r="I33" s="24">
        <v>182193.05</v>
      </c>
      <c r="J33" s="13" t="s">
        <v>764</v>
      </c>
    </row>
    <row r="34" spans="1:10">
      <c r="A34" s="13" t="s">
        <v>112</v>
      </c>
      <c r="B34" t="s">
        <v>113</v>
      </c>
      <c r="C34" t="s">
        <v>21</v>
      </c>
      <c r="E34" s="14">
        <v>163651.88</v>
      </c>
      <c r="F34" s="14">
        <v>164453.88</v>
      </c>
      <c r="G34" s="22">
        <v>-802</v>
      </c>
      <c r="H34" s="22" t="s">
        <v>212</v>
      </c>
      <c r="I34" s="22">
        <v>163710.79999999999</v>
      </c>
      <c r="J34" s="13"/>
    </row>
    <row r="35" spans="1:10">
      <c r="A35" s="13" t="s">
        <v>114</v>
      </c>
      <c r="B35" t="s">
        <v>115</v>
      </c>
      <c r="C35" t="s">
        <v>5</v>
      </c>
      <c r="E35" s="14">
        <v>226980.87</v>
      </c>
      <c r="F35" s="14">
        <v>226982.87</v>
      </c>
      <c r="G35" s="22">
        <v>-2</v>
      </c>
      <c r="H35" s="22" t="s">
        <v>212</v>
      </c>
      <c r="I35" s="24">
        <v>227041.95</v>
      </c>
      <c r="J35" s="13"/>
    </row>
    <row r="36" spans="1:10">
      <c r="A36" s="13" t="s">
        <v>116</v>
      </c>
      <c r="B36" t="s">
        <v>117</v>
      </c>
      <c r="C36" t="s">
        <v>8</v>
      </c>
      <c r="E36" s="14">
        <v>327984.21999999997</v>
      </c>
      <c r="F36" s="14">
        <v>327984.21999999997</v>
      </c>
      <c r="G36" s="22"/>
      <c r="H36" s="25" t="s">
        <v>212</v>
      </c>
      <c r="I36" s="25">
        <v>327985.38</v>
      </c>
      <c r="J36" s="13"/>
    </row>
    <row r="37" spans="1:10">
      <c r="A37" s="13" t="s">
        <v>118</v>
      </c>
      <c r="B37" t="s">
        <v>119</v>
      </c>
      <c r="C37" t="s">
        <v>20</v>
      </c>
      <c r="E37" s="14">
        <v>247433.36</v>
      </c>
      <c r="F37" s="14">
        <v>247433.36</v>
      </c>
      <c r="G37" s="22"/>
      <c r="H37" s="25" t="s">
        <v>212</v>
      </c>
      <c r="I37" s="26">
        <v>247434.52</v>
      </c>
      <c r="J37" s="13"/>
    </row>
    <row r="38" spans="1:10">
      <c r="A38" s="13" t="s">
        <v>120</v>
      </c>
      <c r="B38" t="s">
        <v>121</v>
      </c>
      <c r="C38" t="s">
        <v>111</v>
      </c>
      <c r="E38" s="14">
        <v>282826.64</v>
      </c>
      <c r="F38" s="14">
        <v>282828.64</v>
      </c>
      <c r="G38" s="22">
        <v>-2</v>
      </c>
      <c r="H38" s="22" t="s">
        <v>212</v>
      </c>
      <c r="I38" s="24">
        <v>282829.63</v>
      </c>
      <c r="J38" s="13"/>
    </row>
    <row r="39" spans="1:10">
      <c r="A39" s="13" t="s">
        <v>122</v>
      </c>
      <c r="B39" t="s">
        <v>123</v>
      </c>
      <c r="C39" t="s">
        <v>23</v>
      </c>
      <c r="E39" s="14">
        <v>369250.46</v>
      </c>
      <c r="F39" s="14">
        <v>369250.46</v>
      </c>
      <c r="G39" s="22"/>
      <c r="H39" s="22" t="s">
        <v>212</v>
      </c>
      <c r="I39" s="22">
        <v>369251.62</v>
      </c>
      <c r="J39" s="13"/>
    </row>
    <row r="40" spans="1:10">
      <c r="A40" s="13" t="s">
        <v>124</v>
      </c>
      <c r="B40" t="s">
        <v>125</v>
      </c>
      <c r="C40" t="s">
        <v>126</v>
      </c>
      <c r="E40" s="14">
        <v>163653.03</v>
      </c>
      <c r="F40" s="14">
        <v>164453.88</v>
      </c>
      <c r="G40" s="22">
        <v>-800.85</v>
      </c>
      <c r="H40" s="22" t="s">
        <v>212</v>
      </c>
      <c r="I40" s="24">
        <v>163653.03</v>
      </c>
      <c r="J40" s="13"/>
    </row>
    <row r="41" spans="1:10">
      <c r="A41" s="13" t="s">
        <v>127</v>
      </c>
      <c r="B41" t="s">
        <v>128</v>
      </c>
      <c r="C41" t="s">
        <v>10</v>
      </c>
      <c r="E41" s="14">
        <v>226980.87</v>
      </c>
      <c r="F41" s="14">
        <v>226982.87</v>
      </c>
      <c r="G41" s="22">
        <v>-2</v>
      </c>
      <c r="H41" s="22" t="s">
        <v>212</v>
      </c>
      <c r="I41" s="24">
        <v>226982.03</v>
      </c>
      <c r="J41" s="13"/>
    </row>
    <row r="42" spans="1:10">
      <c r="A42" s="13" t="s">
        <v>129</v>
      </c>
      <c r="B42" t="s">
        <v>130</v>
      </c>
      <c r="C42" t="s">
        <v>32</v>
      </c>
      <c r="E42" s="14">
        <v>270637.42</v>
      </c>
      <c r="F42" s="14">
        <v>270637.42</v>
      </c>
      <c r="G42" s="22"/>
      <c r="H42" s="25" t="s">
        <v>212</v>
      </c>
      <c r="I42" s="26">
        <v>270636.42</v>
      </c>
      <c r="J42" s="13"/>
    </row>
    <row r="43" spans="1:10">
      <c r="A43" s="13" t="s">
        <v>131</v>
      </c>
      <c r="B43" t="s">
        <v>132</v>
      </c>
      <c r="C43" t="s">
        <v>30</v>
      </c>
      <c r="E43" s="14">
        <v>270637.42</v>
      </c>
      <c r="F43" s="14">
        <v>270637.42</v>
      </c>
      <c r="G43" s="22"/>
      <c r="H43" s="25"/>
      <c r="I43" s="25"/>
      <c r="J43" s="13"/>
    </row>
    <row r="44" spans="1:10">
      <c r="A44" s="13" t="s">
        <v>133</v>
      </c>
      <c r="B44" t="s">
        <v>134</v>
      </c>
      <c r="C44" t="s">
        <v>135</v>
      </c>
      <c r="E44" s="14">
        <v>270637.42</v>
      </c>
      <c r="F44" s="14">
        <v>270637.42</v>
      </c>
      <c r="G44" s="22"/>
      <c r="H44" s="25" t="s">
        <v>212</v>
      </c>
      <c r="I44" s="25">
        <v>270</v>
      </c>
      <c r="J44" s="13"/>
    </row>
    <row r="45" spans="1:10">
      <c r="A45" s="13" t="s">
        <v>136</v>
      </c>
      <c r="B45" t="s">
        <v>137</v>
      </c>
      <c r="C45" t="s">
        <v>9</v>
      </c>
      <c r="E45" s="14">
        <v>270637.42</v>
      </c>
      <c r="F45" s="14">
        <v>270637.42</v>
      </c>
      <c r="G45" s="22"/>
      <c r="H45" s="25" t="s">
        <v>212</v>
      </c>
      <c r="I45" s="26">
        <v>270638.58</v>
      </c>
      <c r="J45" s="13"/>
    </row>
    <row r="46" spans="1:10">
      <c r="A46" s="13" t="s">
        <v>138</v>
      </c>
      <c r="B46" t="s">
        <v>139</v>
      </c>
      <c r="C46" t="s">
        <v>31</v>
      </c>
      <c r="F46" s="14">
        <v>174353.88</v>
      </c>
      <c r="G46" s="23">
        <v>-174353.88</v>
      </c>
      <c r="H46" s="25"/>
      <c r="I46" s="25"/>
      <c r="J46" s="13"/>
    </row>
    <row r="47" spans="1:10">
      <c r="A47" s="13" t="s">
        <v>140</v>
      </c>
      <c r="B47" t="s">
        <v>141</v>
      </c>
      <c r="C47" t="s">
        <v>30</v>
      </c>
      <c r="E47" s="14">
        <v>193171.88</v>
      </c>
      <c r="F47" s="14">
        <v>193171.88</v>
      </c>
      <c r="G47" s="22"/>
      <c r="H47" s="25" t="s">
        <v>212</v>
      </c>
      <c r="I47" s="26">
        <v>193173.04</v>
      </c>
      <c r="J47" s="13"/>
    </row>
    <row r="48" spans="1:10">
      <c r="A48" s="13" t="s">
        <v>142</v>
      </c>
      <c r="B48" t="s">
        <v>143</v>
      </c>
      <c r="C48" t="s">
        <v>31</v>
      </c>
      <c r="F48" s="14">
        <v>282828.64</v>
      </c>
      <c r="G48" s="23">
        <v>-282828.64</v>
      </c>
      <c r="H48" s="25" t="s">
        <v>212</v>
      </c>
      <c r="I48" s="25">
        <v>282827.98</v>
      </c>
      <c r="J48" s="13"/>
    </row>
    <row r="49" spans="1:10">
      <c r="A49" s="13" t="s">
        <v>144</v>
      </c>
      <c r="B49" t="s">
        <v>145</v>
      </c>
      <c r="C49" t="s">
        <v>22</v>
      </c>
      <c r="F49" s="14">
        <v>270637.42</v>
      </c>
      <c r="G49" s="23">
        <v>-270637.42</v>
      </c>
      <c r="H49" s="25" t="s">
        <v>212</v>
      </c>
      <c r="I49" s="26">
        <v>270636.58</v>
      </c>
      <c r="J49" s="13"/>
    </row>
    <row r="50" spans="1:10">
      <c r="A50" s="13" t="s">
        <v>146</v>
      </c>
      <c r="B50" t="s">
        <v>147</v>
      </c>
      <c r="C50" t="s">
        <v>148</v>
      </c>
      <c r="F50" s="14">
        <v>226982.87</v>
      </c>
      <c r="G50" s="23">
        <v>-226982.87</v>
      </c>
      <c r="H50" s="25" t="s">
        <v>212</v>
      </c>
      <c r="I50" s="25">
        <v>228228.03</v>
      </c>
      <c r="J50" s="13"/>
    </row>
    <row r="51" spans="1:10">
      <c r="A51" s="13" t="s">
        <v>149</v>
      </c>
      <c r="B51" t="s">
        <v>150</v>
      </c>
      <c r="C51" t="s">
        <v>151</v>
      </c>
      <c r="E51" s="14">
        <v>226982.87</v>
      </c>
      <c r="F51" s="14">
        <v>226982.87</v>
      </c>
      <c r="G51" s="22"/>
      <c r="H51" s="25" t="s">
        <v>212</v>
      </c>
      <c r="I51" s="26">
        <v>226981.87</v>
      </c>
      <c r="J51" s="13"/>
    </row>
    <row r="52" spans="1:10">
      <c r="A52" s="13" t="s">
        <v>152</v>
      </c>
      <c r="B52" t="s">
        <v>153</v>
      </c>
      <c r="C52" t="s">
        <v>154</v>
      </c>
      <c r="F52" s="14">
        <v>193171.88</v>
      </c>
      <c r="G52" s="23">
        <v>-193171.88</v>
      </c>
      <c r="H52" s="25" t="s">
        <v>212</v>
      </c>
      <c r="I52" s="26">
        <v>193173.04</v>
      </c>
      <c r="J52" s="13"/>
    </row>
    <row r="53" spans="1:10">
      <c r="A53" s="13" t="s">
        <v>155</v>
      </c>
      <c r="B53" s="13" t="s">
        <v>156</v>
      </c>
      <c r="C53" t="s">
        <v>157</v>
      </c>
      <c r="F53" s="14">
        <v>199381.88</v>
      </c>
      <c r="G53" s="23">
        <v>-199381.88</v>
      </c>
      <c r="H53" s="25" t="s">
        <v>212</v>
      </c>
      <c r="I53" s="26">
        <v>199440.64000000001</v>
      </c>
      <c r="J53" s="13"/>
    </row>
    <row r="54" spans="1:10">
      <c r="A54" s="13" t="s">
        <v>158</v>
      </c>
      <c r="B54" t="s">
        <v>159</v>
      </c>
      <c r="C54" t="s">
        <v>6</v>
      </c>
      <c r="F54" s="14">
        <v>226982.87</v>
      </c>
      <c r="G54" s="23">
        <v>-226982.87</v>
      </c>
      <c r="H54" s="25" t="s">
        <v>212</v>
      </c>
      <c r="I54" s="24">
        <v>226980.87</v>
      </c>
      <c r="J54" s="13"/>
    </row>
    <row r="55" spans="1:10">
      <c r="A55" s="13" t="s">
        <v>160</v>
      </c>
      <c r="B55" t="s">
        <v>161</v>
      </c>
      <c r="C55" t="s">
        <v>40</v>
      </c>
      <c r="F55" s="14">
        <v>462988.27</v>
      </c>
      <c r="G55" s="23">
        <v>-462988.27</v>
      </c>
      <c r="H55" s="25" t="s">
        <v>212</v>
      </c>
      <c r="I55" s="26">
        <v>463973.87</v>
      </c>
      <c r="J55" s="13"/>
    </row>
    <row r="56" spans="1:10">
      <c r="A56" s="13" t="s">
        <v>162</v>
      </c>
      <c r="B56" t="s">
        <v>163</v>
      </c>
      <c r="C56" t="s">
        <v>5</v>
      </c>
      <c r="E56" s="14">
        <v>193171.98</v>
      </c>
      <c r="F56" s="14">
        <v>193171.88</v>
      </c>
      <c r="G56" s="22">
        <v>0.1</v>
      </c>
      <c r="H56" s="25" t="s">
        <v>212</v>
      </c>
      <c r="I56" s="26">
        <v>193230.64</v>
      </c>
      <c r="J56" s="13"/>
    </row>
    <row r="57" spans="1:10">
      <c r="A57" s="13" t="s">
        <v>164</v>
      </c>
      <c r="B57" t="s">
        <v>165</v>
      </c>
      <c r="C57" t="s">
        <v>5</v>
      </c>
      <c r="F57" s="14">
        <v>407964.53</v>
      </c>
      <c r="G57" s="23">
        <v>-407964.53</v>
      </c>
      <c r="H57" s="25" t="s">
        <v>212</v>
      </c>
      <c r="I57" s="26">
        <v>408021.29</v>
      </c>
      <c r="J57" s="13"/>
    </row>
    <row r="58" spans="1:10">
      <c r="A58" s="13" t="s">
        <v>166</v>
      </c>
      <c r="B58" t="s">
        <v>167</v>
      </c>
      <c r="C58" t="s">
        <v>20</v>
      </c>
      <c r="E58" s="14">
        <v>353897.99</v>
      </c>
      <c r="F58" s="14">
        <v>353897.99</v>
      </c>
      <c r="G58" s="22"/>
      <c r="H58" s="25" t="s">
        <v>212</v>
      </c>
      <c r="I58" s="26">
        <v>353899.05</v>
      </c>
      <c r="J58" s="13"/>
    </row>
    <row r="59" spans="1:10">
      <c r="A59" s="13" t="s">
        <v>168</v>
      </c>
      <c r="B59" t="s">
        <v>169</v>
      </c>
      <c r="C59" t="s">
        <v>85</v>
      </c>
      <c r="E59" s="14">
        <v>462988.27</v>
      </c>
      <c r="F59" s="14">
        <v>462988.27</v>
      </c>
      <c r="G59" s="22"/>
      <c r="H59" s="25" t="s">
        <v>212</v>
      </c>
      <c r="I59" s="26">
        <v>463047.35</v>
      </c>
      <c r="J59" s="13"/>
    </row>
    <row r="60" spans="1:10">
      <c r="A60" s="13" t="s">
        <v>170</v>
      </c>
      <c r="B60" t="s">
        <v>171</v>
      </c>
      <c r="C60" t="s">
        <v>21</v>
      </c>
      <c r="E60" s="14">
        <v>199381.88</v>
      </c>
      <c r="F60" s="14">
        <v>199381.88</v>
      </c>
      <c r="G60" s="22"/>
      <c r="H60" s="25" t="s">
        <v>212</v>
      </c>
      <c r="I60" s="25">
        <v>199440.8</v>
      </c>
      <c r="J60" s="13"/>
    </row>
    <row r="61" spans="1:10">
      <c r="A61" s="13" t="s">
        <v>172</v>
      </c>
      <c r="B61" t="s">
        <v>173</v>
      </c>
      <c r="C61" t="s">
        <v>77</v>
      </c>
      <c r="F61" s="14">
        <v>216370.21</v>
      </c>
      <c r="G61" s="23">
        <v>-216370.21</v>
      </c>
      <c r="H61" s="25"/>
      <c r="I61" s="25"/>
      <c r="J61" s="13"/>
    </row>
    <row r="62" spans="1:10">
      <c r="A62" s="13" t="s">
        <v>174</v>
      </c>
      <c r="B62" t="s">
        <v>175</v>
      </c>
      <c r="C62" t="s">
        <v>31</v>
      </c>
      <c r="F62" s="14">
        <v>216370.21</v>
      </c>
      <c r="G62" s="23">
        <v>-216370.21</v>
      </c>
      <c r="H62" s="25" t="s">
        <v>212</v>
      </c>
      <c r="I62" s="25">
        <v>222851.57</v>
      </c>
      <c r="J62" s="13"/>
    </row>
    <row r="63" spans="1:10">
      <c r="A63" s="13" t="s">
        <v>176</v>
      </c>
      <c r="B63" t="s">
        <v>177</v>
      </c>
      <c r="C63" t="s">
        <v>178</v>
      </c>
      <c r="E63" s="14">
        <v>390520.82</v>
      </c>
      <c r="F63" s="14">
        <v>700041.64</v>
      </c>
      <c r="G63" s="23">
        <f>+E63-F63</f>
        <v>-309520.82</v>
      </c>
      <c r="H63" s="25" t="s">
        <v>212</v>
      </c>
      <c r="I63" s="25">
        <v>309580.82</v>
      </c>
      <c r="J63" s="13"/>
    </row>
    <row r="64" spans="1:10">
      <c r="A64" s="13" t="s">
        <v>179</v>
      </c>
      <c r="B64" t="s">
        <v>180</v>
      </c>
      <c r="C64" t="s">
        <v>5</v>
      </c>
      <c r="F64" s="14">
        <v>443909.78</v>
      </c>
      <c r="G64" s="23">
        <v>-443909.78</v>
      </c>
      <c r="H64" s="25" t="s">
        <v>212</v>
      </c>
      <c r="I64" s="26">
        <v>443968.86</v>
      </c>
      <c r="J64" s="13"/>
    </row>
    <row r="65" spans="1:10">
      <c r="A65" s="13" t="s">
        <v>181</v>
      </c>
      <c r="B65" t="s">
        <v>182</v>
      </c>
      <c r="C65" t="s">
        <v>157</v>
      </c>
      <c r="F65" s="14">
        <v>386655.38</v>
      </c>
      <c r="G65" s="23">
        <v>-386655.38</v>
      </c>
      <c r="H65" s="25" t="s">
        <v>212</v>
      </c>
      <c r="I65" s="26">
        <v>386714.14</v>
      </c>
      <c r="J65" s="13"/>
    </row>
    <row r="66" spans="1:10">
      <c r="A66" s="13" t="s">
        <v>53</v>
      </c>
      <c r="B66" t="s">
        <v>54</v>
      </c>
      <c r="C66" t="s">
        <v>31</v>
      </c>
      <c r="D66" s="14">
        <v>-523010.78</v>
      </c>
      <c r="E66" s="14">
        <v>523008.78</v>
      </c>
      <c r="G66" s="22">
        <v>-2</v>
      </c>
      <c r="H66" s="25" t="s">
        <v>212</v>
      </c>
      <c r="I66" s="25">
        <v>523010.13</v>
      </c>
      <c r="J66" s="13"/>
    </row>
    <row r="67" spans="1:10">
      <c r="A67" s="13" t="s">
        <v>183</v>
      </c>
      <c r="B67" t="s">
        <v>184</v>
      </c>
      <c r="C67" t="s">
        <v>185</v>
      </c>
      <c r="E67" s="14">
        <v>369250.46</v>
      </c>
      <c r="F67" s="14">
        <v>369250.46</v>
      </c>
      <c r="G67" s="22"/>
      <c r="H67" s="25" t="s">
        <v>212</v>
      </c>
      <c r="I67" s="25">
        <v>369264.37</v>
      </c>
      <c r="J67" s="13"/>
    </row>
    <row r="68" spans="1:10">
      <c r="A68" s="13" t="s">
        <v>186</v>
      </c>
      <c r="B68" t="s">
        <v>187</v>
      </c>
      <c r="C68" t="s">
        <v>188</v>
      </c>
      <c r="E68" s="14">
        <v>369250.46</v>
      </c>
      <c r="F68" s="14">
        <v>369250.46</v>
      </c>
      <c r="G68" s="22"/>
      <c r="H68" s="25" t="s">
        <v>212</v>
      </c>
      <c r="I68" s="25">
        <v>369251.61</v>
      </c>
      <c r="J68" s="13"/>
    </row>
    <row r="69" spans="1:10">
      <c r="A69" s="13" t="s">
        <v>189</v>
      </c>
      <c r="B69" t="s">
        <v>190</v>
      </c>
      <c r="C69" t="s">
        <v>191</v>
      </c>
      <c r="E69" s="14">
        <v>507573.52</v>
      </c>
      <c r="F69" s="14">
        <v>507573.52</v>
      </c>
      <c r="G69" s="22"/>
      <c r="H69" s="25"/>
      <c r="I69" s="25"/>
      <c r="J69" s="13"/>
    </row>
    <row r="70" spans="1:10">
      <c r="A70" s="13" t="s">
        <v>192</v>
      </c>
      <c r="B70" t="s">
        <v>193</v>
      </c>
      <c r="C70" t="s">
        <v>5</v>
      </c>
      <c r="E70" s="14">
        <v>369250.46</v>
      </c>
      <c r="F70" s="14">
        <v>369250.46</v>
      </c>
      <c r="G70" s="22"/>
      <c r="H70" s="25"/>
      <c r="I70" s="25"/>
      <c r="J70" s="13"/>
    </row>
    <row r="71" spans="1:10">
      <c r="A71" s="13" t="s">
        <v>194</v>
      </c>
      <c r="B71" t="s">
        <v>195</v>
      </c>
      <c r="C71" t="s">
        <v>1</v>
      </c>
      <c r="E71" s="14">
        <v>369250.46</v>
      </c>
      <c r="F71" s="14">
        <v>369250.46</v>
      </c>
      <c r="G71" s="22"/>
      <c r="H71" s="25" t="s">
        <v>212</v>
      </c>
      <c r="I71" s="26">
        <v>369311.54</v>
      </c>
      <c r="J71" s="13"/>
    </row>
    <row r="72" spans="1:10">
      <c r="A72" s="13" t="s">
        <v>196</v>
      </c>
      <c r="B72" t="s">
        <v>197</v>
      </c>
      <c r="C72" t="s">
        <v>198</v>
      </c>
      <c r="E72" s="14">
        <v>369250.46</v>
      </c>
      <c r="F72" s="14">
        <v>369250.46</v>
      </c>
      <c r="G72" s="22"/>
      <c r="H72" s="25" t="s">
        <v>212</v>
      </c>
      <c r="I72" s="27">
        <v>369308.46</v>
      </c>
      <c r="J72" s="13"/>
    </row>
    <row r="73" spans="1:10">
      <c r="A73" s="13" t="s">
        <v>199</v>
      </c>
      <c r="B73" t="s">
        <v>200</v>
      </c>
      <c r="C73" t="s">
        <v>198</v>
      </c>
      <c r="E73" s="14">
        <v>738500.92</v>
      </c>
      <c r="F73" s="14">
        <v>369250.46</v>
      </c>
      <c r="G73" s="23">
        <v>369250.46</v>
      </c>
      <c r="H73" s="25" t="s">
        <v>212</v>
      </c>
      <c r="I73" s="27">
        <v>369308.46</v>
      </c>
      <c r="J73" s="13"/>
    </row>
    <row r="74" spans="1:10">
      <c r="A74" s="13" t="s">
        <v>201</v>
      </c>
      <c r="B74" t="s">
        <v>202</v>
      </c>
      <c r="C74" t="s">
        <v>203</v>
      </c>
      <c r="E74" s="14">
        <v>369250.46</v>
      </c>
      <c r="F74" s="14">
        <v>369250.46</v>
      </c>
      <c r="G74" s="22"/>
      <c r="H74" s="25" t="s">
        <v>212</v>
      </c>
      <c r="I74" s="27">
        <v>369308.46</v>
      </c>
      <c r="J74" s="13"/>
    </row>
    <row r="75" spans="1:10">
      <c r="A75" s="13" t="s">
        <v>204</v>
      </c>
      <c r="B75" t="s">
        <v>205</v>
      </c>
      <c r="C75" t="s">
        <v>21</v>
      </c>
      <c r="E75" s="14">
        <v>369250.46</v>
      </c>
      <c r="F75" s="14">
        <v>369250.46</v>
      </c>
      <c r="G75" s="22"/>
      <c r="H75" s="22" t="s">
        <v>212</v>
      </c>
      <c r="I75" s="23">
        <v>369309.39</v>
      </c>
      <c r="J75" s="13"/>
    </row>
    <row r="76" spans="1:10">
      <c r="A76" s="13" t="s">
        <v>206</v>
      </c>
      <c r="B76" t="s">
        <v>207</v>
      </c>
      <c r="C76" t="s">
        <v>208</v>
      </c>
      <c r="D76" t="s">
        <v>209</v>
      </c>
      <c r="E76" t="s">
        <v>210</v>
      </c>
      <c r="F76" t="s">
        <v>208</v>
      </c>
      <c r="G76" s="22" t="s">
        <v>208</v>
      </c>
      <c r="H76" s="22"/>
      <c r="I76" s="22"/>
      <c r="J76" s="22"/>
    </row>
    <row r="77" spans="1:10">
      <c r="A77" s="13"/>
      <c r="B77" t="s">
        <v>211</v>
      </c>
      <c r="D77" s="14">
        <v>-3132260.57</v>
      </c>
      <c r="E77" s="14">
        <v>14134415.16</v>
      </c>
      <c r="F77" s="14">
        <v>15611031.550000001</v>
      </c>
      <c r="G77" s="23">
        <v>-4608876.96</v>
      </c>
      <c r="H77" s="22"/>
      <c r="I77" s="22"/>
      <c r="J77" s="22"/>
    </row>
    <row r="81" spans="1:7">
      <c r="A81" s="62" t="s">
        <v>12</v>
      </c>
      <c r="B81" s="62"/>
      <c r="C81" s="62"/>
      <c r="D81" s="62"/>
      <c r="E81" s="62"/>
      <c r="F81" s="28"/>
      <c r="G81" s="28"/>
    </row>
    <row r="82" spans="1:7">
      <c r="A82" s="18" t="s">
        <v>13</v>
      </c>
      <c r="B82" s="18" t="s">
        <v>14</v>
      </c>
      <c r="C82" s="18" t="s">
        <v>15</v>
      </c>
      <c r="D82" s="20" t="s">
        <v>666</v>
      </c>
      <c r="E82" s="19" t="s">
        <v>16</v>
      </c>
      <c r="F82" s="29"/>
      <c r="G82" s="29"/>
    </row>
    <row r="83" spans="1:7" s="13" customFormat="1">
      <c r="A83" s="13" t="s">
        <v>61</v>
      </c>
      <c r="B83" s="13" t="s">
        <v>62</v>
      </c>
      <c r="C83" s="13" t="s">
        <v>5</v>
      </c>
      <c r="D83" s="14">
        <v>-281258.78000000003</v>
      </c>
      <c r="E83" s="60"/>
      <c r="F83" s="29"/>
      <c r="G83" s="29"/>
    </row>
    <row r="84" spans="1:7">
      <c r="A84" s="13" t="s">
        <v>57</v>
      </c>
      <c r="B84" s="13" t="s">
        <v>58</v>
      </c>
      <c r="C84" s="13" t="s">
        <v>3</v>
      </c>
      <c r="D84" s="14">
        <v>-290811.49</v>
      </c>
      <c r="E84" s="13"/>
      <c r="F84" s="13"/>
      <c r="G84" s="13"/>
    </row>
    <row r="85" spans="1:7">
      <c r="A85" s="13" t="s">
        <v>74</v>
      </c>
      <c r="B85" s="13" t="s">
        <v>82</v>
      </c>
      <c r="C85" s="13" t="s">
        <v>0</v>
      </c>
      <c r="D85" s="23">
        <v>270635.42</v>
      </c>
      <c r="E85" s="14"/>
      <c r="F85" s="13"/>
      <c r="G85" s="13"/>
    </row>
    <row r="86" spans="1:7">
      <c r="A86" s="13" t="s">
        <v>103</v>
      </c>
      <c r="B86" s="13" t="s">
        <v>104</v>
      </c>
      <c r="C86" s="13" t="s">
        <v>105</v>
      </c>
      <c r="D86" s="23">
        <v>-327984.21999999997</v>
      </c>
      <c r="E86" s="13"/>
      <c r="F86" s="13"/>
      <c r="G86" s="14"/>
    </row>
    <row r="87" spans="1:7">
      <c r="A87" s="13" t="s">
        <v>106</v>
      </c>
      <c r="B87" s="13" t="s">
        <v>107</v>
      </c>
      <c r="C87" s="13" t="s">
        <v>108</v>
      </c>
      <c r="D87" s="23">
        <v>-327984.21999999997</v>
      </c>
      <c r="E87" s="13"/>
      <c r="F87" s="13"/>
      <c r="G87" s="14"/>
    </row>
    <row r="88" spans="1:7">
      <c r="A88" s="13" t="s">
        <v>109</v>
      </c>
      <c r="B88" s="13" t="s">
        <v>110</v>
      </c>
      <c r="C88" s="13" t="s">
        <v>111</v>
      </c>
      <c r="D88" s="23">
        <v>0</v>
      </c>
      <c r="E88" s="14"/>
      <c r="F88" s="13"/>
      <c r="G88" s="13"/>
    </row>
    <row r="89" spans="1:7">
      <c r="A89" s="13" t="s">
        <v>112</v>
      </c>
      <c r="B89" s="13" t="s">
        <v>113</v>
      </c>
      <c r="C89" s="13" t="s">
        <v>21</v>
      </c>
      <c r="D89" s="22">
        <v>0</v>
      </c>
      <c r="E89" s="14"/>
      <c r="F89" s="13"/>
      <c r="G89" s="13"/>
    </row>
    <row r="90" spans="1:7">
      <c r="A90" s="13" t="s">
        <v>124</v>
      </c>
      <c r="B90" s="13" t="s">
        <v>125</v>
      </c>
      <c r="C90" s="13" t="s">
        <v>126</v>
      </c>
      <c r="D90" s="22">
        <v>0</v>
      </c>
      <c r="E90" s="13"/>
      <c r="F90" s="13"/>
      <c r="G90" s="13"/>
    </row>
    <row r="91" spans="1:7">
      <c r="A91" s="13" t="s">
        <v>138</v>
      </c>
      <c r="B91" s="13" t="s">
        <v>139</v>
      </c>
      <c r="C91" s="13" t="s">
        <v>31</v>
      </c>
      <c r="D91" s="23">
        <v>-173554.22</v>
      </c>
      <c r="E91" s="14"/>
      <c r="F91" s="13"/>
      <c r="G91" s="22"/>
    </row>
    <row r="92" spans="1:7">
      <c r="A92" s="13" t="s">
        <v>142</v>
      </c>
      <c r="B92" s="13" t="s">
        <v>143</v>
      </c>
      <c r="C92" s="13" t="s">
        <v>31</v>
      </c>
      <c r="D92" s="23">
        <v>-282828.64</v>
      </c>
      <c r="E92" s="14"/>
      <c r="F92" s="13"/>
      <c r="G92" s="22"/>
    </row>
    <row r="93" spans="1:7">
      <c r="A93" s="13" t="s">
        <v>144</v>
      </c>
      <c r="B93" s="13" t="s">
        <v>145</v>
      </c>
      <c r="C93" s="13" t="s">
        <v>22</v>
      </c>
      <c r="D93" s="23">
        <v>-270637.42</v>
      </c>
      <c r="E93" s="14"/>
      <c r="F93" s="13"/>
      <c r="G93" s="22"/>
    </row>
    <row r="94" spans="1:7">
      <c r="A94" s="13" t="s">
        <v>146</v>
      </c>
      <c r="B94" s="13" t="s">
        <v>147</v>
      </c>
      <c r="C94" s="13" t="s">
        <v>148</v>
      </c>
      <c r="D94" s="23">
        <v>-228288.03</v>
      </c>
      <c r="E94" s="13"/>
      <c r="F94" s="13"/>
      <c r="G94" s="22"/>
    </row>
    <row r="95" spans="1:7">
      <c r="A95" s="13" t="s">
        <v>152</v>
      </c>
      <c r="B95" s="13" t="s">
        <v>153</v>
      </c>
      <c r="C95" s="13" t="s">
        <v>154</v>
      </c>
      <c r="D95" s="23">
        <v>-193171.88</v>
      </c>
      <c r="E95" s="14"/>
      <c r="F95" s="13"/>
      <c r="G95" s="23"/>
    </row>
    <row r="96" spans="1:7">
      <c r="A96" s="13" t="s">
        <v>155</v>
      </c>
      <c r="B96" s="13" t="s">
        <v>156</v>
      </c>
      <c r="C96" s="13" t="s">
        <v>157</v>
      </c>
      <c r="D96" s="23">
        <v>-199381.88</v>
      </c>
      <c r="E96" s="14"/>
      <c r="F96" s="13"/>
      <c r="G96" s="22"/>
    </row>
    <row r="97" spans="1:10">
      <c r="A97" s="13" t="s">
        <v>158</v>
      </c>
      <c r="B97" s="13" t="s">
        <v>159</v>
      </c>
      <c r="C97" s="13" t="s">
        <v>6</v>
      </c>
      <c r="D97" s="23">
        <v>-226982.87</v>
      </c>
      <c r="E97" s="13"/>
      <c r="F97" s="13"/>
      <c r="G97" s="22"/>
    </row>
    <row r="98" spans="1:10">
      <c r="A98" s="13" t="s">
        <v>160</v>
      </c>
      <c r="B98" s="13" t="s">
        <v>161</v>
      </c>
      <c r="C98" s="13" t="s">
        <v>40</v>
      </c>
      <c r="D98" s="23">
        <v>-463973.87</v>
      </c>
      <c r="E98" s="14"/>
      <c r="F98" s="13"/>
      <c r="G98" s="22"/>
    </row>
    <row r="99" spans="1:10">
      <c r="A99" s="13" t="s">
        <v>164</v>
      </c>
      <c r="B99" s="13" t="s">
        <v>165</v>
      </c>
      <c r="C99" s="13" t="s">
        <v>5</v>
      </c>
      <c r="D99" s="23">
        <v>-407964.53</v>
      </c>
      <c r="E99" s="14"/>
      <c r="F99" s="14"/>
      <c r="G99" s="22"/>
    </row>
    <row r="100" spans="1:10">
      <c r="A100" s="13" t="s">
        <v>172</v>
      </c>
      <c r="B100" s="13" t="s">
        <v>173</v>
      </c>
      <c r="C100" s="13" t="s">
        <v>77</v>
      </c>
      <c r="D100" s="23">
        <v>-203590.21</v>
      </c>
      <c r="E100" s="14"/>
      <c r="F100" s="14"/>
      <c r="G100" s="22"/>
    </row>
    <row r="101" spans="1:10">
      <c r="A101" s="13" t="s">
        <v>174</v>
      </c>
      <c r="B101" s="13" t="s">
        <v>175</v>
      </c>
      <c r="C101" s="13" t="s">
        <v>31</v>
      </c>
      <c r="D101" s="23">
        <v>-222851.57</v>
      </c>
      <c r="E101" s="14"/>
      <c r="F101" s="14"/>
      <c r="G101" s="22"/>
    </row>
    <row r="102" spans="1:10">
      <c r="A102" s="13" t="s">
        <v>176</v>
      </c>
      <c r="B102" s="13" t="s">
        <v>177</v>
      </c>
      <c r="C102" s="13" t="s">
        <v>178</v>
      </c>
      <c r="D102" s="23">
        <v>-309520.82</v>
      </c>
      <c r="E102" s="14"/>
      <c r="F102" s="14"/>
      <c r="G102" s="22"/>
    </row>
    <row r="103" spans="1:10">
      <c r="A103" s="13" t="s">
        <v>179</v>
      </c>
      <c r="B103" s="13" t="s">
        <v>180</v>
      </c>
      <c r="C103" s="13" t="s">
        <v>5</v>
      </c>
      <c r="D103" s="23">
        <v>-443909.78</v>
      </c>
      <c r="E103" s="14"/>
      <c r="F103" s="14"/>
      <c r="G103" s="22"/>
    </row>
    <row r="104" spans="1:10">
      <c r="A104" s="13" t="s">
        <v>181</v>
      </c>
      <c r="B104" s="13" t="s">
        <v>182</v>
      </c>
      <c r="C104" s="13" t="s">
        <v>157</v>
      </c>
      <c r="D104" s="23">
        <v>-386655.38</v>
      </c>
      <c r="E104" s="14"/>
      <c r="F104" s="14"/>
      <c r="G104" s="22"/>
    </row>
    <row r="105" spans="1:10">
      <c r="A105" s="13"/>
      <c r="B105" s="13"/>
      <c r="C105" s="13" t="s">
        <v>211</v>
      </c>
      <c r="D105" s="23">
        <f>+SUM(D83:D104)</f>
        <v>-4970714.3899999997</v>
      </c>
      <c r="E105" s="14"/>
      <c r="F105" s="14"/>
      <c r="G105" s="23"/>
    </row>
    <row r="106" spans="1:10">
      <c r="A106" s="13"/>
      <c r="B106" s="13"/>
      <c r="C106" s="13" t="s">
        <v>1147</v>
      </c>
      <c r="D106" s="13">
        <f>-1.17+-58.92</f>
        <v>-60.09</v>
      </c>
      <c r="E106" s="13"/>
      <c r="F106" s="63" t="s">
        <v>673</v>
      </c>
      <c r="G106" s="63"/>
      <c r="H106" s="63"/>
      <c r="I106" s="63"/>
      <c r="J106" s="13"/>
    </row>
    <row r="107" spans="1:10">
      <c r="C107" s="74" t="s">
        <v>1148</v>
      </c>
      <c r="D107" s="14">
        <f>+D105+D106</f>
        <v>-4970774.4799999995</v>
      </c>
      <c r="F107" s="13"/>
      <c r="G107" s="30" t="s">
        <v>668</v>
      </c>
      <c r="H107" s="30" t="s">
        <v>669</v>
      </c>
      <c r="I107" s="13"/>
      <c r="J107" s="13"/>
    </row>
    <row r="108" spans="1:10">
      <c r="F108" s="13" t="s">
        <v>72</v>
      </c>
      <c r="G108" s="22">
        <v>58.74</v>
      </c>
      <c r="H108" s="13"/>
      <c r="I108" s="22"/>
    </row>
    <row r="109" spans="1:10">
      <c r="F109" s="13" t="s">
        <v>59</v>
      </c>
      <c r="G109" s="13">
        <v>2</v>
      </c>
      <c r="H109" s="13"/>
      <c r="I109" s="13"/>
    </row>
    <row r="110" spans="1:10">
      <c r="F110" s="13" t="s">
        <v>88</v>
      </c>
      <c r="G110" s="22">
        <v>2</v>
      </c>
      <c r="H110" s="13"/>
      <c r="I110" s="22"/>
    </row>
    <row r="111" spans="1:10">
      <c r="F111" s="13" t="s">
        <v>93</v>
      </c>
      <c r="G111" s="22">
        <v>2</v>
      </c>
      <c r="H111" s="13"/>
      <c r="I111" s="22"/>
    </row>
    <row r="112" spans="1:10">
      <c r="F112" s="13" t="s">
        <v>95</v>
      </c>
      <c r="G112" s="22">
        <v>2</v>
      </c>
      <c r="H112" s="13"/>
      <c r="I112" s="22"/>
    </row>
    <row r="113" spans="6:9">
      <c r="F113" s="13" t="s">
        <v>99</v>
      </c>
      <c r="G113" s="22">
        <v>2</v>
      </c>
      <c r="H113" s="13"/>
      <c r="I113" s="22"/>
    </row>
    <row r="114" spans="6:9">
      <c r="F114" s="13" t="s">
        <v>114</v>
      </c>
      <c r="G114" s="22">
        <v>2</v>
      </c>
      <c r="H114" s="13"/>
      <c r="I114" s="22"/>
    </row>
    <row r="115" spans="6:9">
      <c r="F115" s="13" t="s">
        <v>120</v>
      </c>
      <c r="G115" s="22">
        <v>2</v>
      </c>
      <c r="H115" s="13"/>
      <c r="I115" s="22"/>
    </row>
    <row r="116" spans="6:9">
      <c r="F116" s="13" t="s">
        <v>127</v>
      </c>
      <c r="G116" s="22">
        <v>2</v>
      </c>
      <c r="H116" s="13"/>
      <c r="I116" s="22"/>
    </row>
    <row r="117" spans="6:9">
      <c r="F117" s="13" t="s">
        <v>53</v>
      </c>
      <c r="G117" s="22">
        <v>2</v>
      </c>
      <c r="H117" s="13"/>
      <c r="I117" s="22"/>
    </row>
    <row r="118" spans="6:9">
      <c r="F118" s="13" t="s">
        <v>162</v>
      </c>
      <c r="G118" s="22"/>
      <c r="H118" s="22">
        <v>0.1</v>
      </c>
      <c r="I118" s="22"/>
    </row>
    <row r="119" spans="6:9">
      <c r="F119" s="13" t="s">
        <v>63</v>
      </c>
      <c r="G119" s="13"/>
      <c r="H119" s="13">
        <v>1</v>
      </c>
      <c r="I119" s="13"/>
    </row>
    <row r="120" spans="6:9">
      <c r="F120" s="13" t="s">
        <v>90</v>
      </c>
      <c r="G120" s="22"/>
      <c r="H120" s="22">
        <v>1.1299999999999999</v>
      </c>
      <c r="I120" s="22"/>
    </row>
    <row r="121" spans="6:9">
      <c r="F121" s="13" t="s">
        <v>78</v>
      </c>
      <c r="G121" s="13"/>
      <c r="H121" s="13">
        <v>57.6</v>
      </c>
      <c r="I121" s="13"/>
    </row>
    <row r="122" spans="6:9">
      <c r="F122" s="13" t="s">
        <v>80</v>
      </c>
      <c r="G122" s="22"/>
      <c r="H122" s="22">
        <v>58.59</v>
      </c>
      <c r="I122" s="22"/>
    </row>
    <row r="123" spans="6:9">
      <c r="F123" s="13" t="s">
        <v>75</v>
      </c>
      <c r="G123" s="13"/>
      <c r="H123" s="13">
        <v>58.6</v>
      </c>
      <c r="I123" s="13"/>
    </row>
    <row r="124" spans="6:9">
      <c r="F124" s="13" t="s">
        <v>83</v>
      </c>
      <c r="G124" s="22"/>
      <c r="H124" s="22">
        <v>59.08</v>
      </c>
      <c r="I124" s="22"/>
    </row>
    <row r="125" spans="6:9">
      <c r="F125" s="13" t="s">
        <v>672</v>
      </c>
      <c r="G125">
        <f>236.1-76.74</f>
        <v>159.36000000000001</v>
      </c>
    </row>
    <row r="126" spans="6:9">
      <c r="G126" s="13">
        <f>+SUM(G108:G125)</f>
        <v>236.10000000000002</v>
      </c>
      <c r="H126" s="13">
        <f>+SUM(H108:H125)</f>
        <v>236.10000000000002</v>
      </c>
    </row>
  </sheetData>
  <sortState ref="A83:D107">
    <sortCondition ref="A83:A107"/>
  </sortState>
  <mergeCells count="7">
    <mergeCell ref="A81:E81"/>
    <mergeCell ref="F106:I106"/>
    <mergeCell ref="A1:E1"/>
    <mergeCell ref="A2:E2"/>
    <mergeCell ref="A3:E3"/>
    <mergeCell ref="A4:E4"/>
    <mergeCell ref="A6:G6"/>
  </mergeCells>
  <pageMargins left="0.70866141732283472" right="0.70866141732283472" top="0.74803149606299213" bottom="0.74803149606299213" header="0.31496062992125984" footer="0.31496062992125984"/>
  <pageSetup scale="48" fitToHeight="2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28"/>
  <sheetViews>
    <sheetView topLeftCell="A16" workbookViewId="0">
      <selection activeCell="E33" sqref="E33"/>
    </sheetView>
  </sheetViews>
  <sheetFormatPr baseColWidth="10" defaultRowHeight="15"/>
  <cols>
    <col min="1" max="1" width="13" bestFit="1" customWidth="1"/>
    <col min="2" max="2" width="40.5703125" bestFit="1" customWidth="1"/>
    <col min="4" max="4" width="15.28515625" bestFit="1" customWidth="1"/>
  </cols>
  <sheetData>
    <row r="1" spans="1:9" s="13" customFormat="1">
      <c r="A1" s="64" t="s">
        <v>17</v>
      </c>
      <c r="B1" s="64"/>
      <c r="C1" s="64"/>
      <c r="D1" s="64"/>
      <c r="E1" s="64"/>
    </row>
    <row r="2" spans="1:9" s="13" customFormat="1">
      <c r="A2" s="64" t="s">
        <v>18</v>
      </c>
      <c r="B2" s="64"/>
      <c r="C2" s="64"/>
      <c r="D2" s="64"/>
      <c r="E2" s="64"/>
    </row>
    <row r="3" spans="1:9" s="13" customFormat="1">
      <c r="A3" s="64" t="s">
        <v>19</v>
      </c>
      <c r="B3" s="64"/>
      <c r="C3" s="64"/>
      <c r="D3" s="64"/>
      <c r="E3" s="64"/>
    </row>
    <row r="4" spans="1:9" s="13" customFormat="1">
      <c r="A4" s="65" t="s">
        <v>758</v>
      </c>
      <c r="B4" s="65"/>
      <c r="C4" s="65"/>
      <c r="D4" s="65"/>
      <c r="E4" s="65"/>
    </row>
    <row r="5" spans="1:9" s="13" customFormat="1"/>
    <row r="6" spans="1:9" s="13" customFormat="1">
      <c r="A6" s="69" t="s">
        <v>12</v>
      </c>
      <c r="B6" s="70"/>
      <c r="C6" s="70"/>
      <c r="D6" s="70"/>
      <c r="E6" s="28"/>
      <c r="F6" s="28"/>
      <c r="G6" s="28"/>
    </row>
    <row r="7" spans="1:9" s="13" customFormat="1">
      <c r="A7" s="18" t="s">
        <v>13</v>
      </c>
      <c r="B7" s="18" t="s">
        <v>1115</v>
      </c>
      <c r="C7" s="18" t="s">
        <v>1116</v>
      </c>
      <c r="D7" s="59" t="s">
        <v>16</v>
      </c>
      <c r="E7" s="60"/>
      <c r="F7" s="29"/>
      <c r="G7" s="29"/>
    </row>
    <row r="8" spans="1:9" s="13" customFormat="1">
      <c r="A8" s="13" t="s">
        <v>1085</v>
      </c>
      <c r="B8" s="13" t="s">
        <v>1086</v>
      </c>
      <c r="C8" s="14">
        <v>-199684.98</v>
      </c>
      <c r="D8" s="13" t="s">
        <v>1114</v>
      </c>
      <c r="E8" s="60"/>
      <c r="I8" s="14"/>
    </row>
    <row r="9" spans="1:9" s="13" customFormat="1">
      <c r="A9" s="13" t="s">
        <v>1087</v>
      </c>
      <c r="B9" s="13" t="s">
        <v>1088</v>
      </c>
      <c r="C9" s="14">
        <v>-381164.69</v>
      </c>
      <c r="D9" s="13" t="s">
        <v>1113</v>
      </c>
      <c r="I9" s="14"/>
    </row>
    <row r="10" spans="1:9">
      <c r="A10" t="s">
        <v>300</v>
      </c>
      <c r="B10" t="s">
        <v>870</v>
      </c>
      <c r="C10" s="14">
        <v>-3985.83</v>
      </c>
      <c r="D10" s="36" t="s">
        <v>671</v>
      </c>
      <c r="F10" s="13"/>
      <c r="G10" s="13"/>
      <c r="H10" s="13"/>
      <c r="I10" s="14"/>
    </row>
    <row r="11" spans="1:9" s="13" customFormat="1">
      <c r="A11" s="13" t="s">
        <v>344</v>
      </c>
      <c r="B11" s="13" t="s">
        <v>1149</v>
      </c>
      <c r="C11" s="13">
        <v>926.85</v>
      </c>
      <c r="D11" s="36" t="s">
        <v>671</v>
      </c>
      <c r="I11" s="14"/>
    </row>
    <row r="12" spans="1:9">
      <c r="A12" t="s">
        <v>526</v>
      </c>
      <c r="B12" t="s">
        <v>953</v>
      </c>
      <c r="C12" s="14">
        <v>-5484.2</v>
      </c>
      <c r="D12" s="36" t="s">
        <v>671</v>
      </c>
      <c r="F12" s="13"/>
      <c r="G12" s="13"/>
      <c r="H12" s="13"/>
      <c r="I12" s="13"/>
    </row>
    <row r="13" spans="1:9">
      <c r="A13" t="s">
        <v>548</v>
      </c>
      <c r="B13" t="s">
        <v>963</v>
      </c>
      <c r="C13" s="14">
        <v>-2705.11</v>
      </c>
      <c r="D13" s="36" t="s">
        <v>671</v>
      </c>
      <c r="F13" s="13"/>
      <c r="G13" s="13"/>
      <c r="H13" s="13"/>
      <c r="I13" s="14"/>
    </row>
    <row r="14" spans="1:9">
      <c r="A14" t="s">
        <v>714</v>
      </c>
      <c r="B14" t="s">
        <v>1040</v>
      </c>
      <c r="C14" s="14">
        <v>-6413.86</v>
      </c>
      <c r="D14" s="13" t="s">
        <v>1113</v>
      </c>
      <c r="F14" s="13"/>
      <c r="G14" s="13"/>
      <c r="H14" s="13"/>
      <c r="I14" s="14"/>
    </row>
    <row r="15" spans="1:9">
      <c r="A15" t="s">
        <v>743</v>
      </c>
      <c r="B15" t="s">
        <v>1062</v>
      </c>
      <c r="C15" s="14">
        <v>-492555.07</v>
      </c>
      <c r="D15" s="13" t="s">
        <v>1113</v>
      </c>
      <c r="F15" s="13"/>
      <c r="G15" s="13"/>
      <c r="H15" s="13"/>
      <c r="I15" s="14"/>
    </row>
    <row r="16" spans="1:9">
      <c r="A16" t="s">
        <v>1089</v>
      </c>
      <c r="B16" t="s">
        <v>1090</v>
      </c>
      <c r="C16" s="14">
        <v>-355173.85</v>
      </c>
      <c r="D16" s="13" t="s">
        <v>1113</v>
      </c>
      <c r="F16" s="13"/>
      <c r="G16" s="13"/>
      <c r="H16" s="13"/>
      <c r="I16" s="14"/>
    </row>
    <row r="17" spans="1:9">
      <c r="A17" t="s">
        <v>1091</v>
      </c>
      <c r="B17" t="s">
        <v>1092</v>
      </c>
      <c r="C17" s="14">
        <v>-222844.7</v>
      </c>
      <c r="D17" s="13" t="s">
        <v>1113</v>
      </c>
      <c r="F17" s="13"/>
      <c r="G17" s="13"/>
      <c r="H17" s="13"/>
      <c r="I17" s="14"/>
    </row>
    <row r="18" spans="1:9">
      <c r="A18" t="s">
        <v>1093</v>
      </c>
      <c r="B18" t="s">
        <v>1094</v>
      </c>
      <c r="C18" s="14">
        <v>-258360.43</v>
      </c>
      <c r="D18" s="13" t="s">
        <v>1113</v>
      </c>
      <c r="F18" s="13"/>
      <c r="G18" s="13"/>
      <c r="H18" s="13"/>
      <c r="I18" s="14"/>
    </row>
    <row r="19" spans="1:9">
      <c r="A19" t="s">
        <v>1095</v>
      </c>
      <c r="B19" t="s">
        <v>1096</v>
      </c>
      <c r="C19" s="14">
        <v>-173551.88</v>
      </c>
      <c r="D19" s="13" t="s">
        <v>1113</v>
      </c>
      <c r="F19" s="13"/>
      <c r="G19" s="13"/>
      <c r="H19" s="13"/>
      <c r="I19" s="14"/>
    </row>
    <row r="20" spans="1:9">
      <c r="A20" t="s">
        <v>1097</v>
      </c>
      <c r="B20" t="s">
        <v>1098</v>
      </c>
      <c r="C20" s="14">
        <v>-202441.88</v>
      </c>
      <c r="D20" s="13" t="s">
        <v>1113</v>
      </c>
      <c r="F20" s="13"/>
      <c r="G20" s="13"/>
      <c r="H20" s="13"/>
      <c r="I20" s="14"/>
    </row>
    <row r="21" spans="1:9">
      <c r="A21" t="s">
        <v>1099</v>
      </c>
      <c r="B21" t="s">
        <v>1100</v>
      </c>
      <c r="C21" s="14">
        <v>-394500.3</v>
      </c>
      <c r="D21" s="13" t="s">
        <v>1113</v>
      </c>
      <c r="F21" s="13"/>
      <c r="G21" s="13"/>
      <c r="H21" s="13"/>
      <c r="I21" s="14"/>
    </row>
    <row r="22" spans="1:9">
      <c r="A22" t="s">
        <v>1101</v>
      </c>
      <c r="B22" t="s">
        <v>1102</v>
      </c>
      <c r="C22" s="14">
        <v>-253836.04</v>
      </c>
      <c r="D22" s="13" t="s">
        <v>1113</v>
      </c>
      <c r="F22" s="13"/>
      <c r="G22" s="13"/>
      <c r="H22" s="13"/>
      <c r="I22" s="14"/>
    </row>
    <row r="23" spans="1:9">
      <c r="A23" t="s">
        <v>1103</v>
      </c>
      <c r="B23" t="s">
        <v>1104</v>
      </c>
      <c r="C23" s="14">
        <v>-226950.09</v>
      </c>
      <c r="D23" s="13" t="s">
        <v>1113</v>
      </c>
      <c r="F23" s="13"/>
      <c r="G23" s="13"/>
      <c r="H23" s="13"/>
      <c r="I23" s="14"/>
    </row>
    <row r="24" spans="1:9">
      <c r="A24" t="s">
        <v>1105</v>
      </c>
      <c r="B24" t="s">
        <v>1106</v>
      </c>
      <c r="C24" s="14">
        <v>-296665.58</v>
      </c>
      <c r="D24" s="13" t="s">
        <v>1113</v>
      </c>
      <c r="F24" s="13"/>
      <c r="G24" s="13"/>
      <c r="H24" s="13"/>
      <c r="I24" s="14"/>
    </row>
    <row r="25" spans="1:9">
      <c r="A25" t="s">
        <v>1107</v>
      </c>
      <c r="B25" t="s">
        <v>1108</v>
      </c>
      <c r="C25" s="14">
        <v>-7035.66</v>
      </c>
      <c r="D25" s="13" t="s">
        <v>1113</v>
      </c>
      <c r="F25" s="13"/>
      <c r="G25" s="13"/>
      <c r="H25" s="13"/>
      <c r="I25" s="14"/>
    </row>
    <row r="26" spans="1:9">
      <c r="A26" t="s">
        <v>1109</v>
      </c>
      <c r="B26" t="s">
        <v>1110</v>
      </c>
      <c r="C26" s="14">
        <v>-394500.3</v>
      </c>
      <c r="D26" s="13" t="s">
        <v>1114</v>
      </c>
      <c r="F26" s="13"/>
      <c r="G26" s="13"/>
      <c r="H26" s="13"/>
      <c r="I26" s="14"/>
    </row>
    <row r="27" spans="1:9">
      <c r="A27" t="s">
        <v>1111</v>
      </c>
      <c r="B27" t="s">
        <v>1112</v>
      </c>
      <c r="C27" s="14">
        <v>-202441.88</v>
      </c>
      <c r="D27" s="13" t="s">
        <v>1113</v>
      </c>
      <c r="F27" s="13"/>
      <c r="G27" s="13"/>
      <c r="H27" s="13"/>
      <c r="I27" s="14"/>
    </row>
    <row r="28" spans="1:9">
      <c r="F28" s="13"/>
      <c r="G28" s="13"/>
      <c r="H28" s="13"/>
      <c r="I28" s="14"/>
    </row>
  </sheetData>
  <sortState ref="A8:D28">
    <sortCondition ref="A8:A28"/>
  </sortState>
  <mergeCells count="5">
    <mergeCell ref="A1:E1"/>
    <mergeCell ref="A2:E2"/>
    <mergeCell ref="A3:E3"/>
    <mergeCell ref="A4:E4"/>
    <mergeCell ref="A6:D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22"/>
  <sheetViews>
    <sheetView tabSelected="1" workbookViewId="0">
      <selection activeCell="F18" sqref="F18"/>
    </sheetView>
  </sheetViews>
  <sheetFormatPr baseColWidth="10" defaultRowHeight="15"/>
  <cols>
    <col min="1" max="1" width="13" bestFit="1" customWidth="1"/>
    <col min="2" max="2" width="22.7109375" bestFit="1" customWidth="1"/>
    <col min="3" max="3" width="19.85546875" bestFit="1" customWidth="1"/>
    <col min="4" max="4" width="15.28515625" bestFit="1" customWidth="1"/>
    <col min="5" max="5" width="24.7109375" bestFit="1" customWidth="1"/>
  </cols>
  <sheetData>
    <row r="1" spans="1:5" s="13" customFormat="1">
      <c r="A1" s="64" t="s">
        <v>17</v>
      </c>
      <c r="B1" s="64"/>
      <c r="C1" s="64"/>
      <c r="D1" s="64"/>
      <c r="E1" s="64"/>
    </row>
    <row r="2" spans="1:5" s="13" customFormat="1">
      <c r="A2" s="64" t="s">
        <v>18</v>
      </c>
      <c r="B2" s="64"/>
      <c r="C2" s="64"/>
      <c r="D2" s="64"/>
      <c r="E2" s="64"/>
    </row>
    <row r="3" spans="1:5" s="13" customFormat="1">
      <c r="A3" s="64" t="s">
        <v>19</v>
      </c>
      <c r="B3" s="64"/>
      <c r="C3" s="64"/>
      <c r="D3" s="64"/>
      <c r="E3" s="64"/>
    </row>
    <row r="4" spans="1:5" s="13" customFormat="1">
      <c r="A4" s="65" t="s">
        <v>1143</v>
      </c>
      <c r="B4" s="65"/>
      <c r="C4" s="65"/>
      <c r="D4" s="65"/>
      <c r="E4" s="65"/>
    </row>
    <row r="5" spans="1:5" s="13" customFormat="1"/>
    <row r="6" spans="1:5" s="13" customFormat="1">
      <c r="A6" s="71" t="s">
        <v>12</v>
      </c>
      <c r="B6" s="72"/>
      <c r="C6" s="72"/>
      <c r="D6" s="72"/>
      <c r="E6" s="72"/>
    </row>
    <row r="7" spans="1:5" s="13" customFormat="1">
      <c r="A7" s="18" t="s">
        <v>13</v>
      </c>
      <c r="B7" s="18" t="s">
        <v>674</v>
      </c>
      <c r="C7" s="18" t="s">
        <v>1145</v>
      </c>
      <c r="D7" s="18" t="s">
        <v>1116</v>
      </c>
      <c r="E7" s="59" t="s">
        <v>16</v>
      </c>
    </row>
    <row r="8" spans="1:5">
      <c r="A8" t="s">
        <v>1124</v>
      </c>
      <c r="B8" t="s">
        <v>1139</v>
      </c>
      <c r="C8" t="s">
        <v>35</v>
      </c>
      <c r="D8" s="14">
        <v>-394501.3</v>
      </c>
      <c r="E8" s="36" t="s">
        <v>1146</v>
      </c>
    </row>
    <row r="9" spans="1:5">
      <c r="A9" t="s">
        <v>1109</v>
      </c>
      <c r="B9" t="s">
        <v>1134</v>
      </c>
      <c r="C9" t="s">
        <v>282</v>
      </c>
      <c r="D9" s="14">
        <v>-394500.3</v>
      </c>
      <c r="E9" s="36" t="s">
        <v>1146</v>
      </c>
    </row>
    <row r="10" spans="1:5">
      <c r="A10" t="s">
        <v>1119</v>
      </c>
      <c r="B10" t="s">
        <v>1131</v>
      </c>
      <c r="C10" t="s">
        <v>111</v>
      </c>
      <c r="D10" s="14">
        <v>-381291.19</v>
      </c>
      <c r="E10" s="61" t="s">
        <v>1144</v>
      </c>
    </row>
    <row r="11" spans="1:5">
      <c r="A11" t="s">
        <v>1122</v>
      </c>
      <c r="B11" t="s">
        <v>1136</v>
      </c>
      <c r="C11" t="s">
        <v>1137</v>
      </c>
      <c r="D11" s="14">
        <v>-333157.99</v>
      </c>
      <c r="E11" s="61" t="s">
        <v>1144</v>
      </c>
    </row>
    <row r="12" spans="1:5">
      <c r="A12" t="s">
        <v>1118</v>
      </c>
      <c r="B12" t="s">
        <v>1130</v>
      </c>
      <c r="C12" t="s">
        <v>154</v>
      </c>
      <c r="D12" s="14">
        <v>-319873.53000000003</v>
      </c>
      <c r="E12" s="36" t="s">
        <v>1146</v>
      </c>
    </row>
    <row r="13" spans="1:5">
      <c r="A13" t="s">
        <v>1125</v>
      </c>
      <c r="B13" t="s">
        <v>1140</v>
      </c>
      <c r="C13" t="s">
        <v>1141</v>
      </c>
      <c r="D13" s="14">
        <v>-287205.17</v>
      </c>
      <c r="E13" s="61" t="s">
        <v>1144</v>
      </c>
    </row>
    <row r="14" spans="1:5">
      <c r="A14" t="s">
        <v>1126</v>
      </c>
      <c r="B14" t="s">
        <v>1142</v>
      </c>
      <c r="C14" t="s">
        <v>480</v>
      </c>
      <c r="D14" s="14">
        <v>-258360.43</v>
      </c>
      <c r="E14" s="61" t="s">
        <v>1144</v>
      </c>
    </row>
    <row r="15" spans="1:5">
      <c r="A15" t="s">
        <v>1121</v>
      </c>
      <c r="B15" t="s">
        <v>1135</v>
      </c>
      <c r="C15" t="s">
        <v>126</v>
      </c>
      <c r="D15" s="14">
        <v>-226950.25</v>
      </c>
      <c r="E15" s="36" t="s">
        <v>1146</v>
      </c>
    </row>
    <row r="16" spans="1:5">
      <c r="A16" t="s">
        <v>1123</v>
      </c>
      <c r="B16" t="s">
        <v>1138</v>
      </c>
      <c r="C16" t="s">
        <v>31</v>
      </c>
      <c r="D16" s="14">
        <v>-208540.21</v>
      </c>
      <c r="E16" s="36" t="s">
        <v>1146</v>
      </c>
    </row>
    <row r="17" spans="1:5">
      <c r="A17" t="s">
        <v>1117</v>
      </c>
      <c r="B17" t="s">
        <v>1129</v>
      </c>
      <c r="C17" t="s">
        <v>25</v>
      </c>
      <c r="D17" s="14">
        <v>-199906.42</v>
      </c>
      <c r="E17" s="61" t="s">
        <v>1144</v>
      </c>
    </row>
    <row r="18" spans="1:5">
      <c r="A18" t="s">
        <v>1085</v>
      </c>
      <c r="B18" t="s">
        <v>1127</v>
      </c>
      <c r="C18" t="s">
        <v>1128</v>
      </c>
      <c r="D18" s="14">
        <v>-199684.98</v>
      </c>
      <c r="E18" s="36" t="s">
        <v>1146</v>
      </c>
    </row>
    <row r="19" spans="1:5">
      <c r="A19" t="s">
        <v>1120</v>
      </c>
      <c r="B19" t="s">
        <v>1132</v>
      </c>
      <c r="C19" t="s">
        <v>1133</v>
      </c>
      <c r="D19" s="14">
        <v>-181886.42</v>
      </c>
      <c r="E19" s="61" t="s">
        <v>1144</v>
      </c>
    </row>
    <row r="20" spans="1:5">
      <c r="A20" t="s">
        <v>526</v>
      </c>
      <c r="B20" t="s">
        <v>527</v>
      </c>
      <c r="C20" t="s">
        <v>5</v>
      </c>
      <c r="D20" s="14">
        <v>-5484.2</v>
      </c>
      <c r="E20" s="13" t="s">
        <v>671</v>
      </c>
    </row>
    <row r="21" spans="1:5">
      <c r="A21" t="s">
        <v>300</v>
      </c>
      <c r="B21" t="s">
        <v>301</v>
      </c>
      <c r="C21" t="s">
        <v>5</v>
      </c>
      <c r="D21" s="14">
        <v>-3985.83</v>
      </c>
      <c r="E21" s="13" t="s">
        <v>671</v>
      </c>
    </row>
    <row r="22" spans="1:5">
      <c r="A22" t="s">
        <v>548</v>
      </c>
      <c r="B22" t="s">
        <v>549</v>
      </c>
      <c r="C22" t="s">
        <v>5</v>
      </c>
      <c r="D22">
        <v>-458.02</v>
      </c>
      <c r="E22" s="13" t="s">
        <v>671</v>
      </c>
    </row>
  </sheetData>
  <autoFilter ref="A7:E22"/>
  <sortState ref="A1:D63">
    <sortCondition ref="D1:D63"/>
  </sortState>
  <mergeCells count="5">
    <mergeCell ref="A1:E1"/>
    <mergeCell ref="A2:E2"/>
    <mergeCell ref="A3:E3"/>
    <mergeCell ref="A4:E4"/>
    <mergeCell ref="A6:E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51"/>
  <sheetViews>
    <sheetView topLeftCell="A98" workbookViewId="0">
      <selection activeCell="D118" sqref="D118"/>
    </sheetView>
  </sheetViews>
  <sheetFormatPr baseColWidth="10" defaultRowHeight="15"/>
  <cols>
    <col min="1" max="1" width="14.42578125" bestFit="1" customWidth="1"/>
    <col min="2" max="2" width="23.5703125" customWidth="1"/>
    <col min="3" max="3" width="21.42578125" bestFit="1" customWidth="1"/>
    <col min="4" max="4" width="12.85546875" style="1" customWidth="1"/>
    <col min="5" max="5" width="16.140625" bestFit="1" customWidth="1"/>
    <col min="6" max="6" width="18.140625" bestFit="1" customWidth="1"/>
    <col min="7" max="7" width="16.140625" bestFit="1" customWidth="1"/>
  </cols>
  <sheetData>
    <row r="1" spans="1:12">
      <c r="A1" s="64" t="s">
        <v>17</v>
      </c>
      <c r="B1" s="64"/>
      <c r="C1" s="64"/>
      <c r="D1" s="64"/>
      <c r="E1" s="64"/>
    </row>
    <row r="2" spans="1:12">
      <c r="A2" s="64" t="s">
        <v>18</v>
      </c>
      <c r="B2" s="64"/>
      <c r="C2" s="64"/>
      <c r="D2" s="64"/>
      <c r="E2" s="64"/>
    </row>
    <row r="3" spans="1:12">
      <c r="A3" s="64" t="s">
        <v>19</v>
      </c>
      <c r="B3" s="64"/>
      <c r="C3" s="64"/>
      <c r="D3" s="64"/>
      <c r="E3" s="64"/>
    </row>
    <row r="4" spans="1:12">
      <c r="A4" s="65" t="s">
        <v>36</v>
      </c>
      <c r="B4" s="65"/>
      <c r="C4" s="65"/>
      <c r="D4" s="65"/>
      <c r="E4" s="65"/>
    </row>
    <row r="5" spans="1:12">
      <c r="D5"/>
    </row>
    <row r="6" spans="1:12">
      <c r="A6" s="62" t="s">
        <v>12</v>
      </c>
      <c r="B6" s="62"/>
      <c r="C6" s="62"/>
      <c r="D6" s="62"/>
      <c r="E6" s="62"/>
      <c r="F6" s="62"/>
      <c r="G6" s="62"/>
      <c r="H6" s="21"/>
      <c r="I6" s="21"/>
      <c r="J6" s="21"/>
      <c r="K6" s="21"/>
      <c r="L6" s="13"/>
    </row>
    <row r="7" spans="1:12">
      <c r="A7" s="18" t="s">
        <v>13</v>
      </c>
      <c r="B7" s="18" t="s">
        <v>14</v>
      </c>
      <c r="C7" s="18" t="s">
        <v>15</v>
      </c>
      <c r="D7" s="19" t="s">
        <v>667</v>
      </c>
      <c r="E7" s="19" t="s">
        <v>668</v>
      </c>
      <c r="F7" s="20" t="s">
        <v>669</v>
      </c>
      <c r="G7" s="20" t="s">
        <v>666</v>
      </c>
      <c r="H7" s="17" t="s">
        <v>212</v>
      </c>
      <c r="I7" s="17" t="s">
        <v>670</v>
      </c>
      <c r="J7" s="17" t="s">
        <v>671</v>
      </c>
      <c r="K7" s="17" t="s">
        <v>16</v>
      </c>
      <c r="L7" s="13"/>
    </row>
    <row r="8" spans="1:12">
      <c r="A8" s="13" t="s">
        <v>43</v>
      </c>
      <c r="B8" s="4" t="s">
        <v>44</v>
      </c>
      <c r="C8" s="15" t="s">
        <v>3</v>
      </c>
      <c r="D8" s="14"/>
      <c r="E8" s="2">
        <v>58.75</v>
      </c>
      <c r="G8">
        <v>58.75</v>
      </c>
    </row>
    <row r="9" spans="1:12">
      <c r="A9" s="13" t="s">
        <v>47</v>
      </c>
      <c r="B9" s="4" t="s">
        <v>213</v>
      </c>
      <c r="C9" s="4" t="s">
        <v>191</v>
      </c>
      <c r="D9" s="4"/>
      <c r="E9" s="2">
        <v>58.76</v>
      </c>
      <c r="G9">
        <v>58.76</v>
      </c>
    </row>
    <row r="10" spans="1:12">
      <c r="A10" s="13" t="s">
        <v>48</v>
      </c>
      <c r="B10" s="4" t="s">
        <v>214</v>
      </c>
      <c r="C10" s="4" t="s">
        <v>0</v>
      </c>
      <c r="D10" s="4"/>
      <c r="E10" s="2">
        <v>58.76</v>
      </c>
      <c r="G10">
        <v>58.76</v>
      </c>
    </row>
    <row r="11" spans="1:12">
      <c r="A11" s="13" t="s">
        <v>49</v>
      </c>
      <c r="B11" s="4" t="s">
        <v>50</v>
      </c>
      <c r="C11" s="4" t="s">
        <v>0</v>
      </c>
      <c r="D11" s="4"/>
      <c r="E11">
        <v>58.76</v>
      </c>
      <c r="G11">
        <v>58.76</v>
      </c>
    </row>
    <row r="12" spans="1:12">
      <c r="A12" s="13" t="s">
        <v>215</v>
      </c>
      <c r="B12" s="4" t="s">
        <v>216</v>
      </c>
      <c r="C12" s="4" t="s">
        <v>3</v>
      </c>
      <c r="D12" s="4"/>
      <c r="E12">
        <v>58.75</v>
      </c>
      <c r="G12">
        <v>58.75</v>
      </c>
    </row>
    <row r="13" spans="1:12">
      <c r="A13" s="13" t="s">
        <v>51</v>
      </c>
      <c r="B13" s="4" t="s">
        <v>52</v>
      </c>
      <c r="C13" s="4" t="s">
        <v>3</v>
      </c>
      <c r="D13" s="5"/>
      <c r="E13" s="2">
        <v>59.54</v>
      </c>
      <c r="G13">
        <v>59.54</v>
      </c>
    </row>
    <row r="14" spans="1:12">
      <c r="A14" s="13" t="s">
        <v>61</v>
      </c>
      <c r="B14" s="4" t="s">
        <v>62</v>
      </c>
      <c r="C14" s="4" t="s">
        <v>5</v>
      </c>
      <c r="D14" s="5">
        <v>-281258.78000000003</v>
      </c>
      <c r="E14" s="2">
        <v>565384.69999999995</v>
      </c>
      <c r="F14" s="14">
        <v>284125.92</v>
      </c>
    </row>
    <row r="15" spans="1:12">
      <c r="A15" s="13" t="s">
        <v>57</v>
      </c>
      <c r="B15" s="4" t="s">
        <v>58</v>
      </c>
      <c r="C15" s="4" t="s">
        <v>3</v>
      </c>
      <c r="D15" s="5">
        <v>-290811.49</v>
      </c>
      <c r="E15" s="2"/>
      <c r="G15" s="14">
        <v>-290811.49</v>
      </c>
    </row>
    <row r="16" spans="1:12">
      <c r="A16" s="13" t="s">
        <v>217</v>
      </c>
      <c r="B16" s="4" t="s">
        <v>218</v>
      </c>
      <c r="C16" s="4" t="s">
        <v>35</v>
      </c>
      <c r="D16" s="4"/>
      <c r="E16" s="2">
        <v>59.08</v>
      </c>
      <c r="G16">
        <v>59.08</v>
      </c>
    </row>
    <row r="17" spans="1:7">
      <c r="A17" s="13" t="s">
        <v>219</v>
      </c>
      <c r="B17" s="4" t="s">
        <v>220</v>
      </c>
      <c r="C17" s="4" t="s">
        <v>21</v>
      </c>
      <c r="D17" s="4"/>
      <c r="E17">
        <v>58.6</v>
      </c>
      <c r="G17">
        <v>58.6</v>
      </c>
    </row>
    <row r="18" spans="1:7">
      <c r="A18" s="13" t="s">
        <v>80</v>
      </c>
      <c r="B18" s="4" t="s">
        <v>81</v>
      </c>
      <c r="C18" s="4" t="s">
        <v>4</v>
      </c>
      <c r="D18" s="5">
        <v>58.59</v>
      </c>
      <c r="E18">
        <v>58.59</v>
      </c>
      <c r="G18">
        <v>58.59</v>
      </c>
    </row>
    <row r="19" spans="1:7">
      <c r="A19" s="13" t="s">
        <v>74</v>
      </c>
      <c r="B19" s="4" t="s">
        <v>82</v>
      </c>
      <c r="C19" s="4" t="s">
        <v>0</v>
      </c>
      <c r="D19" s="14">
        <v>270635.42</v>
      </c>
      <c r="E19">
        <v>58.76</v>
      </c>
      <c r="F19" s="14">
        <v>270694.18</v>
      </c>
    </row>
    <row r="20" spans="1:7">
      <c r="A20" s="13" t="s">
        <v>95</v>
      </c>
      <c r="B20" s="4" t="s">
        <v>96</v>
      </c>
      <c r="C20" s="4" t="s">
        <v>21</v>
      </c>
      <c r="D20" s="4">
        <v>-2</v>
      </c>
      <c r="E20">
        <v>58.6</v>
      </c>
      <c r="G20">
        <v>58.76</v>
      </c>
    </row>
    <row r="21" spans="1:7">
      <c r="A21" s="13" t="s">
        <v>103</v>
      </c>
      <c r="B21" s="4" t="s">
        <v>104</v>
      </c>
      <c r="C21" s="4" t="s">
        <v>105</v>
      </c>
      <c r="D21" s="14">
        <v>-327984.21999999997</v>
      </c>
      <c r="E21" s="14">
        <v>327984.21999999997</v>
      </c>
    </row>
    <row r="22" spans="1:7">
      <c r="A22" s="13" t="s">
        <v>106</v>
      </c>
      <c r="B22" s="4" t="s">
        <v>107</v>
      </c>
      <c r="C22" s="4" t="s">
        <v>108</v>
      </c>
      <c r="D22" s="5">
        <v>-327984.21999999997</v>
      </c>
      <c r="E22" s="14">
        <v>327985.21999999997</v>
      </c>
      <c r="G22">
        <v>1</v>
      </c>
    </row>
    <row r="23" spans="1:7">
      <c r="A23" s="13" t="s">
        <v>109</v>
      </c>
      <c r="B23" s="4" t="s">
        <v>110</v>
      </c>
      <c r="C23" s="4" t="s">
        <v>111</v>
      </c>
      <c r="D23" s="14">
        <v>-1162</v>
      </c>
      <c r="G23" s="14">
        <v>-1162</v>
      </c>
    </row>
    <row r="24" spans="1:7">
      <c r="A24" s="13" t="s">
        <v>112</v>
      </c>
      <c r="B24" s="4" t="s">
        <v>113</v>
      </c>
      <c r="C24" s="4" t="s">
        <v>21</v>
      </c>
      <c r="D24" s="4">
        <v>-802</v>
      </c>
      <c r="E24">
        <v>58.92</v>
      </c>
      <c r="G24">
        <v>-743.08</v>
      </c>
    </row>
    <row r="25" spans="1:7">
      <c r="A25" s="13" t="s">
        <v>124</v>
      </c>
      <c r="B25" s="4" t="s">
        <v>125</v>
      </c>
      <c r="C25" s="4" t="s">
        <v>126</v>
      </c>
      <c r="D25" s="5">
        <v>-800.85</v>
      </c>
      <c r="G25">
        <v>-800.85</v>
      </c>
    </row>
    <row r="26" spans="1:7">
      <c r="A26" s="13" t="s">
        <v>138</v>
      </c>
      <c r="B26" t="s">
        <v>139</v>
      </c>
      <c r="C26" t="s">
        <v>31</v>
      </c>
      <c r="D26" s="1">
        <v>-174353.88</v>
      </c>
      <c r="E26" s="14">
        <v>174353.88</v>
      </c>
    </row>
    <row r="27" spans="1:7">
      <c r="A27" s="13" t="s">
        <v>142</v>
      </c>
      <c r="B27" t="s">
        <v>143</v>
      </c>
      <c r="C27" t="s">
        <v>31</v>
      </c>
      <c r="D27" s="1">
        <v>-282828.64</v>
      </c>
      <c r="E27" s="14">
        <v>282826.64</v>
      </c>
      <c r="G27">
        <v>-2</v>
      </c>
    </row>
    <row r="28" spans="1:7">
      <c r="A28" s="13" t="s">
        <v>144</v>
      </c>
      <c r="B28" t="s">
        <v>145</v>
      </c>
      <c r="C28" t="s">
        <v>22</v>
      </c>
      <c r="D28" s="1">
        <v>-270637.42</v>
      </c>
      <c r="E28" s="14">
        <v>270636.58</v>
      </c>
      <c r="G28">
        <v>-0.84</v>
      </c>
    </row>
    <row r="29" spans="1:7">
      <c r="A29" s="13" t="s">
        <v>146</v>
      </c>
      <c r="B29" t="s">
        <v>147</v>
      </c>
      <c r="C29" t="s">
        <v>148</v>
      </c>
      <c r="D29" s="1">
        <v>-226982.87</v>
      </c>
      <c r="E29" s="14">
        <v>228226.87</v>
      </c>
      <c r="G29" s="14">
        <v>1244</v>
      </c>
    </row>
    <row r="30" spans="1:7">
      <c r="A30" s="13" t="s">
        <v>152</v>
      </c>
      <c r="B30" t="s">
        <v>153</v>
      </c>
      <c r="C30" t="s">
        <v>154</v>
      </c>
      <c r="D30" s="1">
        <v>-193171.88</v>
      </c>
      <c r="E30" s="14">
        <v>193173.04</v>
      </c>
      <c r="G30">
        <v>1.1599999999999999</v>
      </c>
    </row>
    <row r="31" spans="1:7">
      <c r="A31" s="13" t="s">
        <v>155</v>
      </c>
      <c r="B31" t="s">
        <v>156</v>
      </c>
      <c r="C31" t="s">
        <v>157</v>
      </c>
      <c r="D31" s="1">
        <v>-199381.88</v>
      </c>
      <c r="E31" s="14">
        <v>199381.88</v>
      </c>
    </row>
    <row r="32" spans="1:7">
      <c r="A32" s="13" t="s">
        <v>158</v>
      </c>
      <c r="B32" t="s">
        <v>159</v>
      </c>
      <c r="C32" t="s">
        <v>6</v>
      </c>
      <c r="D32" s="1">
        <v>-226982.87</v>
      </c>
      <c r="G32" s="14">
        <v>-226982.87</v>
      </c>
    </row>
    <row r="33" spans="1:9">
      <c r="A33" s="13" t="s">
        <v>160</v>
      </c>
      <c r="B33" t="s">
        <v>161</v>
      </c>
      <c r="C33" t="s">
        <v>40</v>
      </c>
      <c r="D33" s="1">
        <v>-462988.27</v>
      </c>
      <c r="E33" s="14">
        <v>463973.87</v>
      </c>
      <c r="G33">
        <v>985.6</v>
      </c>
    </row>
    <row r="34" spans="1:9">
      <c r="A34" s="13" t="s">
        <v>164</v>
      </c>
      <c r="B34" t="s">
        <v>165</v>
      </c>
      <c r="C34" t="s">
        <v>5</v>
      </c>
      <c r="D34" s="1">
        <v>-407964.53</v>
      </c>
      <c r="E34" s="14">
        <v>407964.53</v>
      </c>
    </row>
    <row r="35" spans="1:9">
      <c r="A35" s="13" t="s">
        <v>170</v>
      </c>
      <c r="B35" t="s">
        <v>171</v>
      </c>
      <c r="C35" t="s">
        <v>21</v>
      </c>
      <c r="E35">
        <v>58.92</v>
      </c>
      <c r="G35">
        <v>58.92</v>
      </c>
    </row>
    <row r="36" spans="1:9">
      <c r="A36" s="13" t="s">
        <v>172</v>
      </c>
      <c r="B36" t="s">
        <v>173</v>
      </c>
      <c r="C36" t="s">
        <v>77</v>
      </c>
      <c r="D36" s="1">
        <v>-216370.21</v>
      </c>
      <c r="E36" s="14">
        <v>203590.21</v>
      </c>
      <c r="G36" s="14">
        <v>-12780</v>
      </c>
    </row>
    <row r="37" spans="1:9">
      <c r="A37" s="13" t="s">
        <v>174</v>
      </c>
      <c r="B37" t="s">
        <v>175</v>
      </c>
      <c r="C37" t="s">
        <v>31</v>
      </c>
      <c r="D37" s="1">
        <v>-216370.21</v>
      </c>
      <c r="E37" s="14">
        <v>222850.22</v>
      </c>
      <c r="G37" s="14">
        <v>6480.01</v>
      </c>
    </row>
    <row r="38" spans="1:9">
      <c r="A38" s="13" t="s">
        <v>176</v>
      </c>
      <c r="B38" t="s">
        <v>177</v>
      </c>
      <c r="C38" t="s">
        <v>178</v>
      </c>
      <c r="D38" s="1">
        <v>-309520.82</v>
      </c>
      <c r="E38" s="14">
        <v>309520.82</v>
      </c>
      <c r="H38" s="25" t="s">
        <v>212</v>
      </c>
      <c r="I38" s="25">
        <v>309580.82</v>
      </c>
    </row>
    <row r="39" spans="1:9">
      <c r="A39" s="13" t="s">
        <v>179</v>
      </c>
      <c r="B39" t="s">
        <v>180</v>
      </c>
      <c r="C39" t="s">
        <v>5</v>
      </c>
      <c r="D39" s="1">
        <v>-443909.78</v>
      </c>
      <c r="E39" s="14">
        <v>443891.82</v>
      </c>
      <c r="G39">
        <v>-17.96</v>
      </c>
      <c r="H39" s="25"/>
      <c r="I39" s="25"/>
    </row>
    <row r="40" spans="1:9">
      <c r="A40" s="13" t="s">
        <v>181</v>
      </c>
      <c r="B40" t="s">
        <v>182</v>
      </c>
      <c r="C40" t="s">
        <v>157</v>
      </c>
      <c r="D40" s="1">
        <v>-386655.38</v>
      </c>
      <c r="E40" s="14">
        <v>386655.38</v>
      </c>
      <c r="H40" s="25"/>
      <c r="I40" s="25"/>
    </row>
    <row r="41" spans="1:9">
      <c r="A41" s="13" t="s">
        <v>221</v>
      </c>
      <c r="B41" t="s">
        <v>222</v>
      </c>
      <c r="C41" t="s">
        <v>6</v>
      </c>
      <c r="E41" s="14">
        <v>252300.22</v>
      </c>
      <c r="F41" s="14">
        <v>252299.11</v>
      </c>
      <c r="G41">
        <v>1.1100000000000001</v>
      </c>
      <c r="H41" s="25" t="s">
        <v>212</v>
      </c>
      <c r="I41" s="26">
        <v>252300.22</v>
      </c>
    </row>
    <row r="42" spans="1:9">
      <c r="A42" s="13" t="s">
        <v>223</v>
      </c>
      <c r="B42" t="s">
        <v>224</v>
      </c>
      <c r="C42" t="s">
        <v>20</v>
      </c>
      <c r="E42" s="14">
        <v>247433.36</v>
      </c>
      <c r="F42" s="14">
        <v>251360.43</v>
      </c>
      <c r="G42" s="14">
        <v>-3927.07</v>
      </c>
      <c r="H42" s="25" t="s">
        <v>212</v>
      </c>
      <c r="I42" s="26">
        <v>251361.61</v>
      </c>
    </row>
    <row r="43" spans="1:9">
      <c r="A43" s="13" t="s">
        <v>225</v>
      </c>
      <c r="B43" t="s">
        <v>226</v>
      </c>
      <c r="C43" t="s">
        <v>20</v>
      </c>
      <c r="E43" s="14">
        <v>193171.88</v>
      </c>
      <c r="F43" s="14">
        <v>193171.88</v>
      </c>
      <c r="H43" s="25" t="s">
        <v>212</v>
      </c>
      <c r="I43" s="26">
        <v>193173.04</v>
      </c>
    </row>
    <row r="44" spans="1:9">
      <c r="A44" s="13" t="s">
        <v>227</v>
      </c>
      <c r="B44" t="s">
        <v>228</v>
      </c>
      <c r="C44" t="s">
        <v>28</v>
      </c>
      <c r="E44" s="14">
        <v>199381.88</v>
      </c>
      <c r="F44" s="14">
        <v>199381.88</v>
      </c>
      <c r="H44" s="25" t="s">
        <v>212</v>
      </c>
      <c r="I44" s="26">
        <v>199383.04000000001</v>
      </c>
    </row>
    <row r="45" spans="1:9">
      <c r="A45" s="13" t="s">
        <v>229</v>
      </c>
      <c r="B45" t="s">
        <v>230</v>
      </c>
      <c r="C45" t="s">
        <v>126</v>
      </c>
      <c r="E45" s="14">
        <v>312883.99</v>
      </c>
      <c r="F45" s="14">
        <v>312883.98</v>
      </c>
      <c r="G45">
        <v>0.01</v>
      </c>
      <c r="H45" s="25" t="s">
        <v>212</v>
      </c>
      <c r="I45" s="26">
        <v>312885.15000000002</v>
      </c>
    </row>
    <row r="46" spans="1:9">
      <c r="A46" s="13" t="s">
        <v>231</v>
      </c>
      <c r="B46" t="s">
        <v>232</v>
      </c>
      <c r="C46" t="s">
        <v>157</v>
      </c>
      <c r="E46" s="14">
        <v>193171.88</v>
      </c>
      <c r="F46" s="14">
        <v>193171.88</v>
      </c>
      <c r="H46" s="25" t="s">
        <v>212</v>
      </c>
      <c r="I46" s="26">
        <v>193174.2</v>
      </c>
    </row>
    <row r="47" spans="1:9">
      <c r="A47" s="13" t="s">
        <v>233</v>
      </c>
      <c r="B47" t="s">
        <v>234</v>
      </c>
      <c r="C47" t="s">
        <v>235</v>
      </c>
      <c r="E47" s="14">
        <v>193171.88</v>
      </c>
      <c r="F47" s="14">
        <v>193171.88</v>
      </c>
      <c r="H47" s="25"/>
      <c r="I47" s="25"/>
    </row>
    <row r="48" spans="1:9">
      <c r="A48" s="13" t="s">
        <v>236</v>
      </c>
      <c r="B48" t="s">
        <v>237</v>
      </c>
      <c r="C48" t="s">
        <v>1</v>
      </c>
      <c r="E48" s="14">
        <v>222909.13</v>
      </c>
      <c r="F48" s="14">
        <v>222850.21</v>
      </c>
      <c r="G48">
        <v>58.92</v>
      </c>
      <c r="H48" s="25" t="s">
        <v>212</v>
      </c>
      <c r="I48" s="26">
        <v>222909.13</v>
      </c>
    </row>
    <row r="49" spans="1:9">
      <c r="A49" s="13" t="s">
        <v>238</v>
      </c>
      <c r="B49" t="s">
        <v>239</v>
      </c>
      <c r="C49" t="s">
        <v>8</v>
      </c>
      <c r="E49" s="14">
        <v>281258.78000000003</v>
      </c>
      <c r="F49" s="14">
        <v>284125.92</v>
      </c>
      <c r="G49" s="14">
        <v>-2867.14</v>
      </c>
      <c r="H49" s="25" t="s">
        <v>212</v>
      </c>
      <c r="I49" s="27">
        <v>281259.94</v>
      </c>
    </row>
    <row r="50" spans="1:9">
      <c r="A50" s="13" t="s">
        <v>240</v>
      </c>
      <c r="B50" t="s">
        <v>241</v>
      </c>
      <c r="C50" t="s">
        <v>5</v>
      </c>
      <c r="E50" s="14">
        <v>252299.22</v>
      </c>
      <c r="F50" s="14">
        <v>255884.53</v>
      </c>
      <c r="G50" s="14">
        <v>-3585.31</v>
      </c>
      <c r="H50" s="25" t="s">
        <v>212</v>
      </c>
      <c r="I50" s="26">
        <v>252357.98</v>
      </c>
    </row>
    <row r="51" spans="1:9">
      <c r="A51" s="13" t="s">
        <v>242</v>
      </c>
      <c r="B51" t="s">
        <v>243</v>
      </c>
      <c r="C51" t="s">
        <v>5</v>
      </c>
      <c r="E51" s="14">
        <v>163651.88</v>
      </c>
      <c r="F51" s="14">
        <v>163651.88</v>
      </c>
      <c r="H51" s="25" t="s">
        <v>212</v>
      </c>
      <c r="I51" s="26">
        <v>163710.64000000001</v>
      </c>
    </row>
    <row r="52" spans="1:9">
      <c r="A52" s="13" t="s">
        <v>244</v>
      </c>
      <c r="B52" t="s">
        <v>245</v>
      </c>
      <c r="C52" t="s">
        <v>246</v>
      </c>
      <c r="E52" s="14">
        <v>270738.48</v>
      </c>
      <c r="F52" s="14">
        <v>270738.48</v>
      </c>
      <c r="H52" s="25" t="s">
        <v>212</v>
      </c>
      <c r="I52" s="26">
        <v>270739.64</v>
      </c>
    </row>
    <row r="53" spans="1:9">
      <c r="A53" s="13" t="s">
        <v>247</v>
      </c>
      <c r="B53" t="s">
        <v>248</v>
      </c>
      <c r="C53" t="s">
        <v>249</v>
      </c>
      <c r="E53" s="14">
        <v>270739.64</v>
      </c>
      <c r="F53" s="14">
        <v>270738.48</v>
      </c>
      <c r="G53">
        <v>1.1599999999999999</v>
      </c>
      <c r="H53" s="25" t="s">
        <v>212</v>
      </c>
      <c r="I53" s="26">
        <v>270739.64</v>
      </c>
    </row>
    <row r="54" spans="1:9">
      <c r="A54" s="13" t="s">
        <v>250</v>
      </c>
      <c r="B54" t="s">
        <v>251</v>
      </c>
      <c r="C54" t="s">
        <v>24</v>
      </c>
      <c r="E54" s="14">
        <v>386655.38</v>
      </c>
      <c r="F54" s="14">
        <v>386655.38</v>
      </c>
      <c r="H54" s="25"/>
      <c r="I54" s="25"/>
    </row>
    <row r="55" spans="1:9">
      <c r="A55" s="13" t="s">
        <v>252</v>
      </c>
      <c r="B55" t="s">
        <v>253</v>
      </c>
      <c r="C55" t="s">
        <v>188</v>
      </c>
      <c r="E55" s="14">
        <v>386655.38</v>
      </c>
      <c r="F55" s="14">
        <v>386655.38</v>
      </c>
      <c r="H55" s="25"/>
      <c r="I55" s="25"/>
    </row>
    <row r="56" spans="1:9">
      <c r="A56" s="13" t="s">
        <v>254</v>
      </c>
      <c r="B56" t="s">
        <v>255</v>
      </c>
      <c r="C56" t="s">
        <v>256</v>
      </c>
      <c r="E56" s="14">
        <v>386655.38</v>
      </c>
      <c r="F56" s="14">
        <v>386656.38</v>
      </c>
      <c r="G56">
        <v>-1</v>
      </c>
      <c r="H56" s="25" t="s">
        <v>212</v>
      </c>
      <c r="I56" s="26">
        <v>386656.54</v>
      </c>
    </row>
    <row r="57" spans="1:9">
      <c r="A57" s="13" t="s">
        <v>257</v>
      </c>
      <c r="B57" t="s">
        <v>258</v>
      </c>
      <c r="C57" t="s">
        <v>10</v>
      </c>
      <c r="E57" s="14">
        <v>182371.88</v>
      </c>
      <c r="F57" s="14">
        <v>182371.88</v>
      </c>
      <c r="H57" s="25" t="s">
        <v>212</v>
      </c>
      <c r="I57" s="26">
        <v>182373.04</v>
      </c>
    </row>
    <row r="58" spans="1:9">
      <c r="A58" s="13" t="s">
        <v>259</v>
      </c>
      <c r="B58" t="s">
        <v>260</v>
      </c>
      <c r="C58" t="s">
        <v>32</v>
      </c>
      <c r="E58" s="14">
        <v>203590.21</v>
      </c>
      <c r="F58" s="14">
        <v>203590.21</v>
      </c>
      <c r="H58" s="25" t="s">
        <v>212</v>
      </c>
      <c r="I58" s="26">
        <v>203592.21</v>
      </c>
    </row>
    <row r="59" spans="1:9">
      <c r="A59" s="13" t="s">
        <v>261</v>
      </c>
      <c r="B59" t="s">
        <v>262</v>
      </c>
      <c r="C59" t="s">
        <v>1</v>
      </c>
      <c r="E59" s="14">
        <v>328460.12</v>
      </c>
      <c r="F59" s="14">
        <v>328460.12</v>
      </c>
      <c r="H59" s="25" t="s">
        <v>212</v>
      </c>
      <c r="I59" s="26">
        <v>328520.36</v>
      </c>
    </row>
    <row r="60" spans="1:9">
      <c r="A60" s="13" t="s">
        <v>263</v>
      </c>
      <c r="B60" t="s">
        <v>264</v>
      </c>
      <c r="C60" t="s">
        <v>265</v>
      </c>
      <c r="E60" s="14">
        <v>199381.88</v>
      </c>
      <c r="F60" s="14">
        <v>199381.88</v>
      </c>
      <c r="H60" s="25" t="s">
        <v>212</v>
      </c>
      <c r="I60" s="26">
        <v>199383</v>
      </c>
    </row>
    <row r="61" spans="1:9">
      <c r="A61" s="13" t="s">
        <v>266</v>
      </c>
      <c r="B61" t="s">
        <v>267</v>
      </c>
      <c r="C61" t="s">
        <v>23</v>
      </c>
      <c r="E61" s="14">
        <v>182371.88</v>
      </c>
      <c r="F61" s="14">
        <v>182371.88</v>
      </c>
      <c r="H61" s="25" t="s">
        <v>212</v>
      </c>
      <c r="I61" s="25">
        <v>182373.04</v>
      </c>
    </row>
    <row r="62" spans="1:9">
      <c r="A62" s="13" t="s">
        <v>268</v>
      </c>
      <c r="B62" t="s">
        <v>253</v>
      </c>
      <c r="C62" t="s">
        <v>269</v>
      </c>
      <c r="E62" s="14">
        <v>386655.38</v>
      </c>
      <c r="F62" s="14">
        <v>386655.38</v>
      </c>
      <c r="H62" s="25"/>
      <c r="I62" s="25"/>
    </row>
    <row r="63" spans="1:9">
      <c r="A63" s="13" t="s">
        <v>270</v>
      </c>
      <c r="B63" t="s">
        <v>271</v>
      </c>
      <c r="C63" t="s">
        <v>111</v>
      </c>
      <c r="E63" s="14">
        <v>203590.21</v>
      </c>
      <c r="F63" s="14">
        <v>203590.21</v>
      </c>
      <c r="H63" s="25" t="s">
        <v>212</v>
      </c>
      <c r="I63" s="26">
        <v>203591.37</v>
      </c>
    </row>
    <row r="64" spans="1:9">
      <c r="A64" s="13" t="s">
        <v>272</v>
      </c>
      <c r="B64" t="s">
        <v>273</v>
      </c>
      <c r="C64" t="s">
        <v>274</v>
      </c>
      <c r="E64" s="14">
        <v>199381.88</v>
      </c>
      <c r="F64" s="14">
        <v>199381.88</v>
      </c>
      <c r="H64" s="25" t="s">
        <v>212</v>
      </c>
      <c r="I64" s="26">
        <v>199381.88</v>
      </c>
    </row>
    <row r="65" spans="1:9">
      <c r="A65" s="13" t="s">
        <v>275</v>
      </c>
      <c r="B65" t="s">
        <v>276</v>
      </c>
      <c r="C65" t="s">
        <v>77</v>
      </c>
      <c r="E65" s="14">
        <v>199381.88</v>
      </c>
      <c r="F65" s="14">
        <v>199381.88</v>
      </c>
      <c r="H65" s="25" t="s">
        <v>212</v>
      </c>
      <c r="I65" s="25">
        <v>199440.47</v>
      </c>
    </row>
    <row r="66" spans="1:9">
      <c r="A66" s="13" t="s">
        <v>277</v>
      </c>
      <c r="B66" t="s">
        <v>278</v>
      </c>
      <c r="C66" t="s">
        <v>279</v>
      </c>
      <c r="E66" s="14">
        <v>199381.88</v>
      </c>
      <c r="F66" s="14">
        <v>199381.88</v>
      </c>
      <c r="H66" s="25" t="s">
        <v>212</v>
      </c>
      <c r="I66" s="26">
        <v>199383.04000000001</v>
      </c>
    </row>
    <row r="67" spans="1:9">
      <c r="A67" s="13" t="s">
        <v>280</v>
      </c>
      <c r="B67" t="s">
        <v>281</v>
      </c>
      <c r="C67" t="s">
        <v>282</v>
      </c>
      <c r="F67" s="14">
        <v>290811.49</v>
      </c>
      <c r="G67" s="14">
        <v>-290811.49</v>
      </c>
      <c r="H67" s="25" t="s">
        <v>212</v>
      </c>
      <c r="I67" s="26">
        <v>291241.14</v>
      </c>
    </row>
    <row r="68" spans="1:9">
      <c r="A68" s="13" t="s">
        <v>283</v>
      </c>
      <c r="B68" t="s">
        <v>284</v>
      </c>
      <c r="C68" t="s">
        <v>77</v>
      </c>
      <c r="E68" s="14">
        <v>199381.88</v>
      </c>
      <c r="F68" s="14">
        <v>199381.88</v>
      </c>
      <c r="H68" s="25" t="s">
        <v>212</v>
      </c>
      <c r="I68" s="25">
        <v>199440.47</v>
      </c>
    </row>
    <row r="69" spans="1:9">
      <c r="A69" s="13" t="s">
        <v>285</v>
      </c>
      <c r="B69" t="s">
        <v>286</v>
      </c>
      <c r="C69" t="s">
        <v>2</v>
      </c>
      <c r="F69" s="14">
        <v>222850.21</v>
      </c>
      <c r="G69" s="14">
        <v>-222850.21</v>
      </c>
      <c r="H69" s="25" t="s">
        <v>212</v>
      </c>
      <c r="I69" s="25">
        <v>222851.57</v>
      </c>
    </row>
    <row r="70" spans="1:9">
      <c r="A70" s="13" t="s">
        <v>287</v>
      </c>
      <c r="B70" t="s">
        <v>288</v>
      </c>
      <c r="C70" t="s">
        <v>85</v>
      </c>
      <c r="E70" s="14">
        <v>291240.13</v>
      </c>
      <c r="F70" s="14">
        <v>290811.49</v>
      </c>
      <c r="G70">
        <v>428.64</v>
      </c>
      <c r="H70" s="25"/>
      <c r="I70" s="25"/>
    </row>
    <row r="71" spans="1:9">
      <c r="A71" s="13" t="s">
        <v>289</v>
      </c>
      <c r="B71" t="s">
        <v>290</v>
      </c>
      <c r="C71" t="s">
        <v>126</v>
      </c>
      <c r="E71" s="14">
        <v>247433.36</v>
      </c>
      <c r="F71" s="14">
        <v>251360.43</v>
      </c>
      <c r="G71" s="14">
        <v>-3927.07</v>
      </c>
      <c r="H71" s="25" t="s">
        <v>212</v>
      </c>
      <c r="I71" s="26">
        <v>247434.52</v>
      </c>
    </row>
    <row r="72" spans="1:9">
      <c r="A72" s="13" t="s">
        <v>291</v>
      </c>
      <c r="B72" t="s">
        <v>292</v>
      </c>
      <c r="C72" t="s">
        <v>32</v>
      </c>
      <c r="E72" s="14">
        <v>247433.36</v>
      </c>
      <c r="F72" s="14">
        <v>251360.43</v>
      </c>
      <c r="G72" s="14">
        <v>-3927.07</v>
      </c>
      <c r="H72" s="25" t="s">
        <v>212</v>
      </c>
      <c r="I72" s="26">
        <v>251361.43</v>
      </c>
    </row>
    <row r="73" spans="1:9">
      <c r="A73" s="13" t="s">
        <v>293</v>
      </c>
      <c r="B73" t="s">
        <v>294</v>
      </c>
      <c r="C73" t="s">
        <v>126</v>
      </c>
      <c r="E73" s="14">
        <v>247433.36</v>
      </c>
      <c r="F73" s="14">
        <v>251360.43</v>
      </c>
      <c r="G73" s="14">
        <v>-3927.07</v>
      </c>
      <c r="H73" s="25" t="s">
        <v>212</v>
      </c>
      <c r="I73" s="26">
        <v>251361.43</v>
      </c>
    </row>
    <row r="74" spans="1:9">
      <c r="A74" s="13" t="s">
        <v>295</v>
      </c>
      <c r="B74" t="s">
        <v>296</v>
      </c>
      <c r="C74" t="s">
        <v>23</v>
      </c>
      <c r="F74" s="14">
        <v>222850.21</v>
      </c>
      <c r="G74" s="14">
        <v>-222850.21</v>
      </c>
      <c r="H74" s="25" t="s">
        <v>212</v>
      </c>
      <c r="I74" s="25">
        <v>222851.38</v>
      </c>
    </row>
    <row r="75" spans="1:9">
      <c r="A75" s="13" t="s">
        <v>297</v>
      </c>
      <c r="B75" t="s">
        <v>298</v>
      </c>
      <c r="C75" t="s">
        <v>299</v>
      </c>
      <c r="E75" s="14">
        <v>247433.36</v>
      </c>
      <c r="F75" s="14">
        <v>251360.43</v>
      </c>
      <c r="G75" s="14">
        <v>-3927.07</v>
      </c>
      <c r="H75" s="25" t="s">
        <v>212</v>
      </c>
      <c r="I75" s="26">
        <v>251420.19</v>
      </c>
    </row>
    <row r="76" spans="1:9">
      <c r="A76" s="13" t="s">
        <v>300</v>
      </c>
      <c r="B76" t="s">
        <v>301</v>
      </c>
      <c r="C76" t="s">
        <v>5</v>
      </c>
      <c r="E76" s="14">
        <v>247433.36</v>
      </c>
      <c r="F76" s="14">
        <v>251360.43</v>
      </c>
      <c r="G76" s="14">
        <v>-3927.07</v>
      </c>
      <c r="H76" s="25" t="s">
        <v>212</v>
      </c>
      <c r="I76" s="26">
        <v>251419.19</v>
      </c>
    </row>
    <row r="77" spans="1:9">
      <c r="A77" s="13" t="s">
        <v>302</v>
      </c>
      <c r="B77" t="s">
        <v>303</v>
      </c>
      <c r="C77" t="s">
        <v>32</v>
      </c>
      <c r="E77" s="14">
        <v>199381.89</v>
      </c>
      <c r="F77" s="14">
        <v>199381.88</v>
      </c>
      <c r="G77">
        <v>0.01</v>
      </c>
      <c r="H77" s="25" t="s">
        <v>212</v>
      </c>
      <c r="I77" s="26">
        <v>199382.88</v>
      </c>
    </row>
    <row r="78" spans="1:9">
      <c r="A78" s="13" t="s">
        <v>304</v>
      </c>
      <c r="B78" t="s">
        <v>305</v>
      </c>
      <c r="C78" t="s">
        <v>306</v>
      </c>
      <c r="E78" s="14">
        <v>182371.88</v>
      </c>
      <c r="F78" s="14">
        <v>182371.88</v>
      </c>
      <c r="H78" s="25" t="s">
        <v>212</v>
      </c>
      <c r="I78" s="25">
        <v>182429.88</v>
      </c>
    </row>
    <row r="79" spans="1:9">
      <c r="A79" s="13" t="s">
        <v>307</v>
      </c>
      <c r="B79" t="s">
        <v>308</v>
      </c>
      <c r="C79" t="s">
        <v>309</v>
      </c>
      <c r="F79" s="14">
        <v>226840.79</v>
      </c>
      <c r="G79" s="14">
        <v>-226840.79</v>
      </c>
      <c r="H79" s="25"/>
      <c r="I79" s="25"/>
    </row>
    <row r="80" spans="1:9">
      <c r="A80" s="13" t="s">
        <v>310</v>
      </c>
      <c r="B80" t="s">
        <v>311</v>
      </c>
      <c r="C80" t="s">
        <v>20</v>
      </c>
      <c r="F80" s="14">
        <v>199381.88</v>
      </c>
      <c r="G80" s="14">
        <v>-199381.88</v>
      </c>
      <c r="H80" s="25" t="s">
        <v>212</v>
      </c>
      <c r="I80" s="26">
        <v>199383.04000000001</v>
      </c>
    </row>
    <row r="81" spans="1:9">
      <c r="A81" s="13" t="s">
        <v>312</v>
      </c>
      <c r="B81" t="s">
        <v>313</v>
      </c>
      <c r="C81" t="s">
        <v>314</v>
      </c>
      <c r="F81" s="14">
        <v>199381.88</v>
      </c>
      <c r="G81" s="14">
        <v>-199381.88</v>
      </c>
      <c r="H81" s="25" t="s">
        <v>212</v>
      </c>
      <c r="I81" s="26">
        <v>199383.04000000001</v>
      </c>
    </row>
    <row r="82" spans="1:9">
      <c r="A82" s="13" t="s">
        <v>315</v>
      </c>
      <c r="B82" t="s">
        <v>316</v>
      </c>
      <c r="C82" t="s">
        <v>3</v>
      </c>
      <c r="E82">
        <v>58.75</v>
      </c>
      <c r="G82">
        <v>58.75</v>
      </c>
      <c r="H82" s="25"/>
      <c r="I82" s="25"/>
    </row>
    <row r="83" spans="1:9">
      <c r="A83" s="13" t="s">
        <v>317</v>
      </c>
      <c r="B83" t="s">
        <v>318</v>
      </c>
      <c r="C83" t="s">
        <v>0</v>
      </c>
      <c r="E83">
        <v>58.76</v>
      </c>
      <c r="G83">
        <v>58.76</v>
      </c>
      <c r="H83" s="25"/>
      <c r="I83" s="25"/>
    </row>
    <row r="84" spans="1:9">
      <c r="A84" s="13" t="s">
        <v>321</v>
      </c>
      <c r="B84" t="s">
        <v>322</v>
      </c>
      <c r="C84" t="s">
        <v>111</v>
      </c>
      <c r="E84">
        <v>58.76</v>
      </c>
      <c r="G84">
        <v>58.76</v>
      </c>
      <c r="H84" s="25"/>
      <c r="I84" s="25"/>
    </row>
    <row r="85" spans="1:9">
      <c r="A85" s="13" t="s">
        <v>196</v>
      </c>
      <c r="B85" t="s">
        <v>197</v>
      </c>
      <c r="C85" t="s">
        <v>198</v>
      </c>
      <c r="E85">
        <v>58</v>
      </c>
      <c r="G85">
        <v>58</v>
      </c>
      <c r="H85" s="25"/>
      <c r="I85" s="25"/>
    </row>
    <row r="86" spans="1:9">
      <c r="A86" s="13" t="s">
        <v>199</v>
      </c>
      <c r="B86" t="s">
        <v>200</v>
      </c>
      <c r="C86" t="s">
        <v>198</v>
      </c>
      <c r="D86" s="1">
        <v>369250.46</v>
      </c>
      <c r="G86" s="14">
        <v>369250.46</v>
      </c>
      <c r="H86" s="25"/>
      <c r="I86" s="25"/>
    </row>
    <row r="87" spans="1:9">
      <c r="A87" s="13" t="s">
        <v>201</v>
      </c>
      <c r="B87" t="s">
        <v>202</v>
      </c>
      <c r="C87" t="s">
        <v>203</v>
      </c>
      <c r="E87">
        <v>57.96</v>
      </c>
      <c r="G87">
        <v>57.96</v>
      </c>
      <c r="H87" s="25"/>
      <c r="I87" s="25"/>
    </row>
    <row r="88" spans="1:9">
      <c r="A88" s="13" t="s">
        <v>323</v>
      </c>
      <c r="B88" t="s">
        <v>324</v>
      </c>
      <c r="C88" t="s">
        <v>191</v>
      </c>
      <c r="E88" s="14">
        <v>369250.46</v>
      </c>
      <c r="F88" s="14">
        <v>369250.46</v>
      </c>
      <c r="H88" s="25"/>
      <c r="I88" s="25"/>
    </row>
    <row r="89" spans="1:9">
      <c r="A89" s="13" t="s">
        <v>325</v>
      </c>
      <c r="B89" t="s">
        <v>326</v>
      </c>
      <c r="C89" t="s">
        <v>3</v>
      </c>
      <c r="E89" s="14">
        <v>380118.53</v>
      </c>
      <c r="F89" s="14">
        <v>380120.53</v>
      </c>
      <c r="G89">
        <v>-2</v>
      </c>
      <c r="H89" s="25" t="s">
        <v>212</v>
      </c>
      <c r="I89" s="27">
        <v>380177.12</v>
      </c>
    </row>
    <row r="90" spans="1:9">
      <c r="A90" s="13" t="s">
        <v>327</v>
      </c>
      <c r="B90" t="s">
        <v>328</v>
      </c>
      <c r="C90" t="s">
        <v>85</v>
      </c>
      <c r="E90" s="14">
        <v>745594.28</v>
      </c>
      <c r="F90" s="14">
        <v>745595.28</v>
      </c>
      <c r="G90">
        <v>-1</v>
      </c>
      <c r="H90" s="25"/>
      <c r="I90" s="25"/>
    </row>
    <row r="91" spans="1:9">
      <c r="A91" s="13" t="s">
        <v>329</v>
      </c>
      <c r="B91" t="s">
        <v>330</v>
      </c>
      <c r="C91" t="s">
        <v>85</v>
      </c>
      <c r="E91" s="14">
        <v>745594.28</v>
      </c>
      <c r="F91" s="14">
        <v>745595.28</v>
      </c>
      <c r="G91">
        <v>-1</v>
      </c>
      <c r="H91" s="25"/>
      <c r="I91" s="25"/>
    </row>
    <row r="92" spans="1:9">
      <c r="A92" s="13" t="s">
        <v>331</v>
      </c>
      <c r="B92" t="s">
        <v>332</v>
      </c>
      <c r="C92" t="s">
        <v>85</v>
      </c>
      <c r="E92" s="14">
        <v>745594.28</v>
      </c>
      <c r="F92" s="14">
        <v>745595.31</v>
      </c>
      <c r="G92">
        <v>-1.03</v>
      </c>
      <c r="H92" s="25"/>
      <c r="I92" s="25"/>
    </row>
    <row r="93" spans="1:9">
      <c r="A93" s="13" t="s">
        <v>333</v>
      </c>
      <c r="B93" t="s">
        <v>334</v>
      </c>
      <c r="C93" t="s">
        <v>335</v>
      </c>
      <c r="F93" s="14">
        <v>369250.25</v>
      </c>
      <c r="G93" s="14">
        <v>-369250.25</v>
      </c>
      <c r="H93" s="25" t="s">
        <v>212</v>
      </c>
      <c r="I93" s="26">
        <v>369265.77</v>
      </c>
    </row>
    <row r="94" spans="1:9">
      <c r="A94" s="13" t="s">
        <v>336</v>
      </c>
      <c r="B94" t="s">
        <v>337</v>
      </c>
      <c r="C94" t="s">
        <v>338</v>
      </c>
      <c r="F94" s="14">
        <v>369265.77</v>
      </c>
      <c r="G94" s="14">
        <v>-369265.77</v>
      </c>
      <c r="H94" s="25" t="s">
        <v>212</v>
      </c>
      <c r="I94" s="26">
        <v>369265.77</v>
      </c>
    </row>
    <row r="95" spans="1:9">
      <c r="A95" s="13" t="s">
        <v>339</v>
      </c>
      <c r="B95" t="s">
        <v>340</v>
      </c>
      <c r="C95" t="s">
        <v>1</v>
      </c>
      <c r="E95" s="14">
        <v>369250.46</v>
      </c>
      <c r="F95" s="14">
        <v>369251.46</v>
      </c>
      <c r="G95">
        <v>-1</v>
      </c>
      <c r="H95" s="25" t="s">
        <v>212</v>
      </c>
      <c r="I95" s="26">
        <v>369251.62</v>
      </c>
    </row>
    <row r="96" spans="1:9">
      <c r="A96" s="13" t="s">
        <v>206</v>
      </c>
      <c r="B96" t="s">
        <v>207</v>
      </c>
      <c r="C96" t="s">
        <v>341</v>
      </c>
      <c r="D96" s="1" t="s">
        <v>342</v>
      </c>
      <c r="E96" t="s">
        <v>210</v>
      </c>
      <c r="F96" t="s">
        <v>343</v>
      </c>
      <c r="G96" t="s">
        <v>210</v>
      </c>
      <c r="H96" s="25"/>
      <c r="I96" s="25"/>
    </row>
    <row r="97" spans="1:9">
      <c r="A97" s="13"/>
      <c r="B97" t="s">
        <v>211</v>
      </c>
      <c r="D97" s="1">
        <v>-4608876.96</v>
      </c>
      <c r="E97" s="14">
        <v>16972688.25</v>
      </c>
      <c r="F97" s="14">
        <v>14647575.060000001</v>
      </c>
      <c r="G97" s="14">
        <v>-2283763.77</v>
      </c>
      <c r="H97" s="25"/>
      <c r="I97" s="25"/>
    </row>
    <row r="98" spans="1:9">
      <c r="H98" s="25"/>
      <c r="I98" s="25"/>
    </row>
    <row r="99" spans="1:9">
      <c r="A99" s="62" t="s">
        <v>12</v>
      </c>
      <c r="B99" s="62"/>
      <c r="C99" s="62"/>
      <c r="D99" s="62"/>
      <c r="E99" s="62"/>
      <c r="H99" s="25"/>
      <c r="I99" s="25"/>
    </row>
    <row r="100" spans="1:9">
      <c r="A100" s="18" t="s">
        <v>13</v>
      </c>
      <c r="B100" s="18" t="s">
        <v>14</v>
      </c>
      <c r="C100" s="18" t="s">
        <v>15</v>
      </c>
      <c r="D100" s="20" t="s">
        <v>666</v>
      </c>
      <c r="E100" s="19" t="s">
        <v>16</v>
      </c>
      <c r="H100" s="25"/>
      <c r="I100" s="25"/>
    </row>
    <row r="101" spans="1:9">
      <c r="A101" s="13" t="s">
        <v>57</v>
      </c>
      <c r="B101" s="13" t="s">
        <v>58</v>
      </c>
      <c r="C101" s="13" t="s">
        <v>3</v>
      </c>
      <c r="D101" s="14">
        <v>-290811.49</v>
      </c>
      <c r="E101" s="2"/>
      <c r="F101" s="13"/>
      <c r="G101" s="22"/>
      <c r="H101" s="25"/>
      <c r="I101" s="25"/>
    </row>
    <row r="102" spans="1:9">
      <c r="A102" s="13" t="s">
        <v>158</v>
      </c>
      <c r="B102" s="13" t="s">
        <v>159</v>
      </c>
      <c r="C102" s="13" t="s">
        <v>6</v>
      </c>
      <c r="D102" s="14">
        <v>-226982.87</v>
      </c>
      <c r="E102" s="2"/>
      <c r="F102" s="13"/>
      <c r="G102" s="22"/>
      <c r="H102" s="25"/>
      <c r="I102" s="25"/>
    </row>
    <row r="103" spans="1:9">
      <c r="A103" s="13" t="s">
        <v>223</v>
      </c>
      <c r="B103" s="13" t="s">
        <v>224</v>
      </c>
      <c r="C103" s="13" t="s">
        <v>20</v>
      </c>
      <c r="D103" s="14">
        <v>-3927.07</v>
      </c>
      <c r="E103" s="2"/>
      <c r="F103" s="13"/>
      <c r="G103" s="22"/>
      <c r="H103" s="25"/>
      <c r="I103" s="25"/>
    </row>
    <row r="104" spans="1:9">
      <c r="A104" s="13" t="s">
        <v>280</v>
      </c>
      <c r="B104" s="13" t="s">
        <v>281</v>
      </c>
      <c r="C104" s="13" t="s">
        <v>282</v>
      </c>
      <c r="D104" s="14">
        <v>-291241.14</v>
      </c>
      <c r="E104" s="13"/>
      <c r="F104" s="13"/>
      <c r="G104" s="22"/>
      <c r="H104" s="25"/>
      <c r="I104" s="25"/>
    </row>
    <row r="105" spans="1:9">
      <c r="A105" s="13" t="s">
        <v>285</v>
      </c>
      <c r="B105" s="13" t="s">
        <v>286</v>
      </c>
      <c r="C105" s="13" t="s">
        <v>2</v>
      </c>
      <c r="D105" s="14">
        <v>-222850.21</v>
      </c>
      <c r="E105" s="13"/>
      <c r="F105" s="13"/>
      <c r="G105" s="22"/>
      <c r="H105" s="25"/>
      <c r="I105" s="25"/>
    </row>
    <row r="106" spans="1:9">
      <c r="A106" s="13" t="s">
        <v>291</v>
      </c>
      <c r="B106" s="13" t="s">
        <v>292</v>
      </c>
      <c r="C106" s="13" t="s">
        <v>32</v>
      </c>
      <c r="D106" s="14">
        <v>-3927.07</v>
      </c>
      <c r="E106" s="2"/>
      <c r="F106" s="13"/>
      <c r="G106" s="22"/>
      <c r="H106" s="25"/>
      <c r="I106" s="25"/>
    </row>
    <row r="107" spans="1:9">
      <c r="A107" s="13" t="s">
        <v>293</v>
      </c>
      <c r="B107" s="13" t="s">
        <v>294</v>
      </c>
      <c r="C107" s="13" t="s">
        <v>126</v>
      </c>
      <c r="D107" s="14">
        <v>-3927.07</v>
      </c>
      <c r="E107" s="2"/>
      <c r="F107" s="14"/>
      <c r="G107" s="22"/>
      <c r="H107" s="25"/>
      <c r="I107" s="25"/>
    </row>
    <row r="108" spans="1:9">
      <c r="A108" s="13" t="s">
        <v>295</v>
      </c>
      <c r="B108" s="13" t="s">
        <v>296</v>
      </c>
      <c r="C108" s="13" t="s">
        <v>23</v>
      </c>
      <c r="D108" s="14">
        <v>-222850.21</v>
      </c>
      <c r="E108" s="2"/>
      <c r="F108" s="13"/>
      <c r="G108" s="23"/>
      <c r="H108" s="25"/>
      <c r="I108" s="25"/>
    </row>
    <row r="109" spans="1:9">
      <c r="A109" s="13" t="s">
        <v>297</v>
      </c>
      <c r="B109" s="13" t="s">
        <v>298</v>
      </c>
      <c r="C109" s="13" t="s">
        <v>299</v>
      </c>
      <c r="D109" s="14">
        <v>-3927.07</v>
      </c>
      <c r="E109" s="2"/>
      <c r="F109" s="13"/>
      <c r="G109" s="22"/>
      <c r="H109" s="25"/>
      <c r="I109" s="25"/>
    </row>
    <row r="110" spans="1:9">
      <c r="A110" s="13" t="s">
        <v>300</v>
      </c>
      <c r="B110" s="13" t="s">
        <v>301</v>
      </c>
      <c r="C110" s="13" t="s">
        <v>5</v>
      </c>
      <c r="D110" s="14">
        <v>-3985.83</v>
      </c>
      <c r="E110" s="13"/>
      <c r="F110" s="13"/>
      <c r="G110" s="22"/>
      <c r="H110" s="25"/>
      <c r="I110" s="25"/>
    </row>
    <row r="111" spans="1:9">
      <c r="A111" s="13" t="s">
        <v>307</v>
      </c>
      <c r="B111" s="13" t="s">
        <v>308</v>
      </c>
      <c r="C111" s="13" t="s">
        <v>309</v>
      </c>
      <c r="D111" s="14">
        <v>-226840.79</v>
      </c>
      <c r="E111" s="13"/>
      <c r="F111" s="13"/>
      <c r="G111" s="22"/>
      <c r="H111" s="25"/>
      <c r="I111" s="25"/>
    </row>
    <row r="112" spans="1:9">
      <c r="A112" s="13" t="s">
        <v>310</v>
      </c>
      <c r="B112" s="13" t="s">
        <v>311</v>
      </c>
      <c r="C112" s="13" t="s">
        <v>20</v>
      </c>
      <c r="D112" s="14">
        <v>-199381.88</v>
      </c>
      <c r="E112" s="13"/>
      <c r="F112" s="14"/>
      <c r="G112" s="22"/>
      <c r="H112" s="25"/>
      <c r="I112" s="25"/>
    </row>
    <row r="113" spans="1:10">
      <c r="A113" s="13" t="s">
        <v>312</v>
      </c>
      <c r="B113" s="13" t="s">
        <v>313</v>
      </c>
      <c r="C113" s="13" t="s">
        <v>314</v>
      </c>
      <c r="D113" s="14">
        <v>-199381.88</v>
      </c>
      <c r="E113" s="13"/>
      <c r="F113" s="13"/>
      <c r="G113" s="22"/>
      <c r="H113" s="25"/>
      <c r="I113" s="25"/>
    </row>
    <row r="114" spans="1:10">
      <c r="A114" s="13" t="s">
        <v>333</v>
      </c>
      <c r="B114" s="13" t="s">
        <v>334</v>
      </c>
      <c r="C114" s="13" t="s">
        <v>335</v>
      </c>
      <c r="D114" s="14">
        <v>-369250.25</v>
      </c>
      <c r="E114" s="14"/>
      <c r="F114" s="13"/>
      <c r="G114" s="22"/>
      <c r="H114" s="25"/>
      <c r="I114" s="25"/>
    </row>
    <row r="115" spans="1:10">
      <c r="A115" s="13" t="s">
        <v>336</v>
      </c>
      <c r="B115" s="13" t="s">
        <v>337</v>
      </c>
      <c r="C115" s="13" t="s">
        <v>338</v>
      </c>
      <c r="D115" s="14">
        <v>-369265.77</v>
      </c>
      <c r="E115" s="14"/>
      <c r="F115" s="13"/>
      <c r="G115" s="22"/>
      <c r="H115" s="25"/>
      <c r="I115" s="25"/>
    </row>
    <row r="116" spans="1:10">
      <c r="C116" s="74" t="s">
        <v>1148</v>
      </c>
      <c r="D116" s="1">
        <f>+SUM(D101:D115)</f>
        <v>-2638550.6</v>
      </c>
      <c r="F116" s="63" t="s">
        <v>673</v>
      </c>
      <c r="G116" s="63"/>
      <c r="H116" s="63"/>
      <c r="I116" s="63"/>
      <c r="J116" s="13"/>
    </row>
    <row r="117" spans="1:10">
      <c r="F117" s="13"/>
      <c r="G117" s="30" t="s">
        <v>668</v>
      </c>
      <c r="H117" s="30" t="s">
        <v>669</v>
      </c>
      <c r="I117" s="13"/>
      <c r="J117" s="13"/>
    </row>
    <row r="118" spans="1:10">
      <c r="F118" s="13" t="s">
        <v>179</v>
      </c>
      <c r="G118" s="13">
        <v>17.96</v>
      </c>
      <c r="H118" s="13"/>
      <c r="I118" s="13"/>
    </row>
    <row r="119" spans="1:10">
      <c r="F119" s="13" t="s">
        <v>142</v>
      </c>
      <c r="G119" s="13">
        <v>2</v>
      </c>
      <c r="H119" s="13"/>
      <c r="I119" s="13"/>
    </row>
    <row r="120" spans="1:10">
      <c r="F120" s="13" t="s">
        <v>325</v>
      </c>
      <c r="G120" s="13">
        <v>2</v>
      </c>
      <c r="H120" s="13"/>
      <c r="I120" s="13"/>
    </row>
    <row r="121" spans="1:10">
      <c r="F121" s="13" t="s">
        <v>331</v>
      </c>
      <c r="G121" s="13">
        <v>1.03</v>
      </c>
      <c r="H121" s="13"/>
      <c r="I121" s="13"/>
    </row>
    <row r="122" spans="1:10">
      <c r="F122" s="13" t="s">
        <v>254</v>
      </c>
      <c r="G122" s="13">
        <v>1</v>
      </c>
      <c r="H122" s="13"/>
      <c r="I122" s="13"/>
    </row>
    <row r="123" spans="1:10">
      <c r="F123" s="13" t="s">
        <v>327</v>
      </c>
      <c r="G123" s="13">
        <v>1</v>
      </c>
      <c r="H123" s="13"/>
      <c r="I123" s="13"/>
    </row>
    <row r="124" spans="1:10">
      <c r="F124" s="13" t="s">
        <v>329</v>
      </c>
      <c r="G124" s="13">
        <v>1</v>
      </c>
      <c r="H124" s="13"/>
      <c r="I124" s="13"/>
    </row>
    <row r="125" spans="1:10">
      <c r="F125" s="13" t="s">
        <v>339</v>
      </c>
      <c r="G125" s="13">
        <v>1</v>
      </c>
      <c r="H125" s="13"/>
      <c r="I125" s="13"/>
    </row>
    <row r="126" spans="1:10">
      <c r="F126" s="13" t="s">
        <v>144</v>
      </c>
      <c r="G126" s="13">
        <v>0.84</v>
      </c>
      <c r="H126" s="13"/>
      <c r="I126" s="13"/>
    </row>
    <row r="127" spans="1:10">
      <c r="F127" s="13" t="s">
        <v>229</v>
      </c>
      <c r="G127" s="13"/>
      <c r="H127" s="13">
        <v>0.01</v>
      </c>
      <c r="I127" s="13"/>
    </row>
    <row r="128" spans="1:10">
      <c r="F128" s="13" t="s">
        <v>302</v>
      </c>
      <c r="G128" s="13"/>
      <c r="H128" s="13">
        <v>0.01</v>
      </c>
      <c r="I128" s="13"/>
    </row>
    <row r="129" spans="6:9">
      <c r="F129" s="13" t="s">
        <v>106</v>
      </c>
      <c r="G129" s="13"/>
      <c r="H129" s="13">
        <v>1</v>
      </c>
      <c r="I129" s="13"/>
    </row>
    <row r="130" spans="6:9">
      <c r="F130" s="13" t="s">
        <v>221</v>
      </c>
      <c r="G130" s="13"/>
      <c r="H130" s="13">
        <v>1.1100000000000001</v>
      </c>
      <c r="I130" s="13"/>
    </row>
    <row r="131" spans="6:9">
      <c r="F131" s="13" t="s">
        <v>152</v>
      </c>
      <c r="G131" s="13"/>
      <c r="H131" s="13">
        <v>1.1599999999999999</v>
      </c>
      <c r="I131" s="13"/>
    </row>
    <row r="132" spans="6:9">
      <c r="F132" s="13" t="s">
        <v>247</v>
      </c>
      <c r="G132" s="13"/>
      <c r="H132" s="13">
        <v>1.1599999999999999</v>
      </c>
      <c r="I132" s="13"/>
    </row>
    <row r="133" spans="6:9">
      <c r="F133" s="13" t="s">
        <v>201</v>
      </c>
      <c r="G133" s="13"/>
      <c r="H133" s="13">
        <v>57.96</v>
      </c>
      <c r="I133" s="13"/>
    </row>
    <row r="134" spans="6:9">
      <c r="F134" s="13" t="s">
        <v>196</v>
      </c>
      <c r="G134" s="13"/>
      <c r="H134" s="13">
        <v>58</v>
      </c>
      <c r="I134" s="13"/>
    </row>
    <row r="135" spans="6:9">
      <c r="F135" s="13" t="s">
        <v>80</v>
      </c>
      <c r="G135" s="13"/>
      <c r="H135" s="13">
        <v>58.59</v>
      </c>
      <c r="I135" s="13"/>
    </row>
    <row r="136" spans="6:9">
      <c r="F136" s="13" t="s">
        <v>219</v>
      </c>
      <c r="G136" s="13"/>
      <c r="H136" s="13">
        <v>58.6</v>
      </c>
      <c r="I136" s="13"/>
    </row>
    <row r="137" spans="6:9">
      <c r="F137" s="13" t="s">
        <v>95</v>
      </c>
      <c r="G137" s="13"/>
      <c r="H137" s="13">
        <v>58.6</v>
      </c>
      <c r="I137" s="13"/>
    </row>
    <row r="138" spans="6:9">
      <c r="F138" s="13" t="s">
        <v>43</v>
      </c>
      <c r="G138" s="13"/>
      <c r="H138" s="13">
        <v>58.75</v>
      </c>
      <c r="I138" s="13"/>
    </row>
    <row r="139" spans="6:9">
      <c r="F139" s="13" t="s">
        <v>215</v>
      </c>
      <c r="G139" s="13"/>
      <c r="H139" s="13">
        <v>58.75</v>
      </c>
      <c r="I139" s="13"/>
    </row>
    <row r="140" spans="6:9">
      <c r="F140" s="13" t="s">
        <v>315</v>
      </c>
      <c r="G140" s="13"/>
      <c r="H140" s="13">
        <v>58.75</v>
      </c>
      <c r="I140" s="13"/>
    </row>
    <row r="141" spans="6:9">
      <c r="F141" s="13" t="s">
        <v>47</v>
      </c>
      <c r="G141" s="13"/>
      <c r="H141" s="13">
        <v>58.76</v>
      </c>
      <c r="I141" s="13"/>
    </row>
    <row r="142" spans="6:9">
      <c r="F142" s="13" t="s">
        <v>48</v>
      </c>
      <c r="G142" s="13"/>
      <c r="H142" s="13">
        <v>58.76</v>
      </c>
      <c r="I142" s="13"/>
    </row>
    <row r="143" spans="6:9">
      <c r="F143" s="13" t="s">
        <v>49</v>
      </c>
      <c r="G143" s="13"/>
      <c r="H143" s="13">
        <v>58.76</v>
      </c>
      <c r="I143" s="13"/>
    </row>
    <row r="144" spans="6:9">
      <c r="F144" s="13" t="s">
        <v>317</v>
      </c>
      <c r="G144" s="13"/>
      <c r="H144" s="13">
        <v>58.76</v>
      </c>
      <c r="I144" s="13"/>
    </row>
    <row r="145" spans="6:9">
      <c r="F145" s="13" t="s">
        <v>321</v>
      </c>
      <c r="G145" s="13"/>
      <c r="H145" s="13">
        <v>58.76</v>
      </c>
      <c r="I145" s="13"/>
    </row>
    <row r="146" spans="6:9">
      <c r="F146" s="13" t="s">
        <v>170</v>
      </c>
      <c r="G146" s="13"/>
      <c r="H146" s="13">
        <v>58.92</v>
      </c>
      <c r="I146" s="13"/>
    </row>
    <row r="147" spans="6:9">
      <c r="F147" s="13" t="s">
        <v>236</v>
      </c>
      <c r="G147" s="13"/>
      <c r="H147" s="13">
        <v>58.92</v>
      </c>
      <c r="I147" s="13"/>
    </row>
    <row r="148" spans="6:9">
      <c r="F148" s="13" t="s">
        <v>217</v>
      </c>
      <c r="G148" s="13"/>
      <c r="H148" s="13">
        <v>59.08</v>
      </c>
      <c r="I148" s="13"/>
    </row>
    <row r="149" spans="6:9">
      <c r="F149" s="13" t="s">
        <v>51</v>
      </c>
      <c r="G149" s="13"/>
      <c r="H149" s="13">
        <v>59.54</v>
      </c>
      <c r="I149" s="13"/>
    </row>
    <row r="150" spans="6:9">
      <c r="F150" s="13" t="s">
        <v>672</v>
      </c>
      <c r="G150">
        <f>1002.71-27.83</f>
        <v>974.88</v>
      </c>
    </row>
    <row r="151" spans="6:9">
      <c r="G151">
        <f>+SUM(G118:G150)</f>
        <v>1002.71</v>
      </c>
      <c r="H151" s="13">
        <f>+SUM(H118:H150)</f>
        <v>1002.7099999999999</v>
      </c>
    </row>
  </sheetData>
  <autoFilter ref="A7:G97">
    <filterColumn colId="2"/>
  </autoFilter>
  <sortState ref="A104:D192">
    <sortCondition ref="D104:D192"/>
  </sortState>
  <mergeCells count="7">
    <mergeCell ref="A99:E99"/>
    <mergeCell ref="F116:I116"/>
    <mergeCell ref="A1:E1"/>
    <mergeCell ref="A2:E2"/>
    <mergeCell ref="A3:E3"/>
    <mergeCell ref="A4:E4"/>
    <mergeCell ref="A6:G6"/>
  </mergeCells>
  <pageMargins left="0.70866141732283472" right="0.70866141732283472" top="0.74803149606299213" bottom="0.74803149606299213" header="0.31496062992125984" footer="0.31496062992125984"/>
  <pageSetup scale="2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16"/>
  <sheetViews>
    <sheetView topLeftCell="A78" workbookViewId="0">
      <selection activeCell="F93" sqref="F93"/>
    </sheetView>
  </sheetViews>
  <sheetFormatPr baseColWidth="10" defaultRowHeight="15"/>
  <cols>
    <col min="1" max="1" width="14.42578125" bestFit="1" customWidth="1"/>
    <col min="2" max="2" width="22" bestFit="1" customWidth="1"/>
    <col min="3" max="3" width="20.5703125" bestFit="1" customWidth="1"/>
    <col min="4" max="4" width="12.42578125" style="1" bestFit="1" customWidth="1"/>
    <col min="5" max="5" width="31.7109375" customWidth="1"/>
    <col min="6" max="6" width="17.140625" bestFit="1" customWidth="1"/>
    <col min="7" max="7" width="16.140625" bestFit="1" customWidth="1"/>
    <col min="8" max="8" width="14.140625" bestFit="1" customWidth="1"/>
  </cols>
  <sheetData>
    <row r="1" spans="1:12">
      <c r="A1" s="64" t="s">
        <v>17</v>
      </c>
      <c r="B1" s="64"/>
      <c r="C1" s="64"/>
      <c r="D1" s="64"/>
      <c r="E1" s="64"/>
    </row>
    <row r="2" spans="1:12">
      <c r="A2" s="64" t="s">
        <v>18</v>
      </c>
      <c r="B2" s="64"/>
      <c r="C2" s="64"/>
      <c r="D2" s="64"/>
      <c r="E2" s="64"/>
    </row>
    <row r="3" spans="1:12">
      <c r="A3" s="64" t="s">
        <v>19</v>
      </c>
      <c r="B3" s="64"/>
      <c r="C3" s="64"/>
      <c r="D3" s="64"/>
      <c r="E3" s="64"/>
    </row>
    <row r="4" spans="1:12">
      <c r="A4" s="65" t="s">
        <v>37</v>
      </c>
      <c r="B4" s="65"/>
      <c r="C4" s="65"/>
      <c r="D4" s="65"/>
      <c r="E4" s="65"/>
    </row>
    <row r="5" spans="1:12">
      <c r="D5"/>
    </row>
    <row r="6" spans="1:12">
      <c r="A6" s="62" t="s">
        <v>12</v>
      </c>
      <c r="B6" s="62"/>
      <c r="C6" s="62"/>
      <c r="D6" s="62"/>
      <c r="E6" s="62"/>
      <c r="F6" s="62"/>
      <c r="G6" s="62"/>
      <c r="H6" s="21"/>
      <c r="I6" s="21"/>
      <c r="J6" s="21"/>
      <c r="K6" s="21"/>
      <c r="L6" s="13"/>
    </row>
    <row r="7" spans="1:12">
      <c r="A7" s="18" t="s">
        <v>13</v>
      </c>
      <c r="B7" s="18" t="s">
        <v>14</v>
      </c>
      <c r="C7" s="18" t="s">
        <v>15</v>
      </c>
      <c r="D7" s="19" t="s">
        <v>667</v>
      </c>
      <c r="E7" s="19" t="s">
        <v>668</v>
      </c>
      <c r="F7" s="20" t="s">
        <v>669</v>
      </c>
      <c r="G7" s="20" t="s">
        <v>666</v>
      </c>
      <c r="H7" s="17" t="s">
        <v>212</v>
      </c>
      <c r="I7" s="17" t="s">
        <v>670</v>
      </c>
      <c r="J7" s="17" t="s">
        <v>671</v>
      </c>
      <c r="K7" s="17" t="s">
        <v>16</v>
      </c>
      <c r="L7" s="13"/>
    </row>
    <row r="8" spans="1:12">
      <c r="A8" s="13" t="s">
        <v>57</v>
      </c>
      <c r="B8" s="6" t="s">
        <v>58</v>
      </c>
      <c r="C8" s="6" t="s">
        <v>3</v>
      </c>
      <c r="D8" s="14">
        <v>-290811.49</v>
      </c>
      <c r="E8" s="14">
        <v>290811.49</v>
      </c>
    </row>
    <row r="9" spans="1:12">
      <c r="A9" s="13" t="s">
        <v>80</v>
      </c>
      <c r="B9" s="6" t="s">
        <v>81</v>
      </c>
      <c r="C9" s="6" t="s">
        <v>4</v>
      </c>
      <c r="D9" s="6">
        <v>117.18</v>
      </c>
      <c r="G9">
        <v>117.18</v>
      </c>
    </row>
    <row r="10" spans="1:12">
      <c r="A10" s="13" t="s">
        <v>109</v>
      </c>
      <c r="B10" s="6" t="s">
        <v>110</v>
      </c>
      <c r="C10" s="6" t="s">
        <v>111</v>
      </c>
      <c r="D10" s="14">
        <v>-1162</v>
      </c>
      <c r="G10" s="14">
        <v>-1162</v>
      </c>
    </row>
    <row r="11" spans="1:12">
      <c r="A11" s="13" t="s">
        <v>112</v>
      </c>
      <c r="B11" s="6" t="s">
        <v>113</v>
      </c>
      <c r="C11" s="6" t="s">
        <v>21</v>
      </c>
      <c r="D11" s="6">
        <v>-743.08</v>
      </c>
      <c r="G11">
        <v>-743.08</v>
      </c>
    </row>
    <row r="12" spans="1:12">
      <c r="A12" s="13" t="s">
        <v>124</v>
      </c>
      <c r="B12" s="6" t="s">
        <v>125</v>
      </c>
      <c r="C12" s="6" t="s">
        <v>126</v>
      </c>
      <c r="D12" s="7">
        <v>-800.85</v>
      </c>
      <c r="G12">
        <v>-800.85</v>
      </c>
    </row>
    <row r="13" spans="1:12">
      <c r="A13" s="13" t="s">
        <v>146</v>
      </c>
      <c r="B13" s="6" t="s">
        <v>147</v>
      </c>
      <c r="C13" s="6" t="s">
        <v>148</v>
      </c>
      <c r="D13" s="14">
        <v>1244</v>
      </c>
      <c r="G13" s="14">
        <v>1244</v>
      </c>
    </row>
    <row r="14" spans="1:12">
      <c r="A14" s="13" t="s">
        <v>158</v>
      </c>
      <c r="B14" s="6" t="s">
        <v>159</v>
      </c>
      <c r="C14" s="6" t="s">
        <v>6</v>
      </c>
      <c r="D14" s="14">
        <v>-226982.87</v>
      </c>
      <c r="G14" s="14">
        <v>-226982.87</v>
      </c>
    </row>
    <row r="15" spans="1:12">
      <c r="A15" s="13" t="s">
        <v>160</v>
      </c>
      <c r="B15" s="6" t="s">
        <v>161</v>
      </c>
      <c r="C15" s="6" t="s">
        <v>40</v>
      </c>
      <c r="D15" s="6">
        <v>985.6</v>
      </c>
      <c r="G15">
        <v>985.6</v>
      </c>
    </row>
    <row r="16" spans="1:12">
      <c r="A16" s="13" t="s">
        <v>172</v>
      </c>
      <c r="B16" s="6" t="s">
        <v>173</v>
      </c>
      <c r="C16" s="6" t="s">
        <v>77</v>
      </c>
      <c r="D16" s="14">
        <v>-12780</v>
      </c>
      <c r="E16" s="2"/>
      <c r="G16" s="14">
        <v>-12780</v>
      </c>
    </row>
    <row r="17" spans="1:9">
      <c r="A17" s="13" t="s">
        <v>174</v>
      </c>
      <c r="B17" s="6" t="s">
        <v>175</v>
      </c>
      <c r="C17" s="6" t="s">
        <v>31</v>
      </c>
      <c r="D17" s="14">
        <v>6480.01</v>
      </c>
      <c r="G17" s="14">
        <v>6480.01</v>
      </c>
    </row>
    <row r="18" spans="1:9">
      <c r="A18" s="13" t="s">
        <v>223</v>
      </c>
      <c r="B18" s="6" t="s">
        <v>224</v>
      </c>
      <c r="C18" s="6" t="s">
        <v>20</v>
      </c>
      <c r="D18" s="7">
        <v>-3927.07</v>
      </c>
      <c r="G18" s="14">
        <v>-3927.07</v>
      </c>
    </row>
    <row r="19" spans="1:9">
      <c r="A19" s="13" t="s">
        <v>238</v>
      </c>
      <c r="B19" t="s">
        <v>239</v>
      </c>
      <c r="C19" t="s">
        <v>8</v>
      </c>
      <c r="D19" s="1">
        <v>-2867.14</v>
      </c>
      <c r="G19" s="14">
        <v>-2867.14</v>
      </c>
    </row>
    <row r="20" spans="1:9">
      <c r="A20" s="13" t="s">
        <v>240</v>
      </c>
      <c r="B20" t="s">
        <v>241</v>
      </c>
      <c r="C20" t="s">
        <v>5</v>
      </c>
      <c r="D20" s="1">
        <v>-3585.31</v>
      </c>
      <c r="G20" s="14">
        <v>-3585.31</v>
      </c>
    </row>
    <row r="21" spans="1:9">
      <c r="A21" s="13" t="s">
        <v>280</v>
      </c>
      <c r="B21" t="s">
        <v>281</v>
      </c>
      <c r="C21" t="s">
        <v>282</v>
      </c>
      <c r="D21" s="1">
        <v>-290811.49</v>
      </c>
      <c r="E21" s="14">
        <v>291241.14</v>
      </c>
      <c r="G21">
        <v>429.65</v>
      </c>
    </row>
    <row r="22" spans="1:9">
      <c r="A22" s="13" t="s">
        <v>285</v>
      </c>
      <c r="B22" t="s">
        <v>286</v>
      </c>
      <c r="C22" t="s">
        <v>2</v>
      </c>
      <c r="D22" s="1">
        <v>-222850.21</v>
      </c>
      <c r="E22" s="14">
        <v>222850.22</v>
      </c>
      <c r="G22">
        <v>0.01</v>
      </c>
    </row>
    <row r="23" spans="1:9">
      <c r="A23" s="13" t="s">
        <v>289</v>
      </c>
      <c r="B23" t="s">
        <v>290</v>
      </c>
      <c r="C23" t="s">
        <v>126</v>
      </c>
      <c r="D23" s="1">
        <v>-3927.07</v>
      </c>
      <c r="G23" s="14">
        <v>-3927.07</v>
      </c>
    </row>
    <row r="24" spans="1:9">
      <c r="A24" s="13" t="s">
        <v>291</v>
      </c>
      <c r="B24" t="s">
        <v>292</v>
      </c>
      <c r="C24" t="s">
        <v>32</v>
      </c>
      <c r="D24" s="1">
        <v>-3927.07</v>
      </c>
      <c r="E24" s="14">
        <v>3928.07</v>
      </c>
      <c r="G24">
        <v>1</v>
      </c>
    </row>
    <row r="25" spans="1:9">
      <c r="A25" s="13" t="s">
        <v>293</v>
      </c>
      <c r="B25" t="s">
        <v>294</v>
      </c>
      <c r="C25" t="s">
        <v>126</v>
      </c>
      <c r="D25" s="1">
        <v>-3927.07</v>
      </c>
      <c r="E25" s="14">
        <v>3928.07</v>
      </c>
      <c r="G25">
        <v>1</v>
      </c>
    </row>
    <row r="26" spans="1:9">
      <c r="A26" s="13" t="s">
        <v>295</v>
      </c>
      <c r="B26" t="s">
        <v>296</v>
      </c>
      <c r="C26" t="s">
        <v>23</v>
      </c>
      <c r="D26" s="1">
        <v>-222850.21</v>
      </c>
      <c r="E26" s="14">
        <v>222851.38</v>
      </c>
      <c r="G26">
        <v>1.17</v>
      </c>
      <c r="H26" s="25"/>
      <c r="I26" s="25"/>
    </row>
    <row r="27" spans="1:9">
      <c r="A27" s="13" t="s">
        <v>297</v>
      </c>
      <c r="B27" t="s">
        <v>298</v>
      </c>
      <c r="C27" t="s">
        <v>299</v>
      </c>
      <c r="D27" s="1">
        <v>-3927.07</v>
      </c>
      <c r="E27" s="14">
        <v>3986.83</v>
      </c>
      <c r="G27">
        <v>59.76</v>
      </c>
      <c r="H27" s="25"/>
      <c r="I27" s="25"/>
    </row>
    <row r="28" spans="1:9">
      <c r="A28" s="13" t="s">
        <v>300</v>
      </c>
      <c r="B28" t="s">
        <v>301</v>
      </c>
      <c r="C28" t="s">
        <v>5</v>
      </c>
      <c r="D28" s="1">
        <v>-3927.07</v>
      </c>
      <c r="G28" s="14">
        <v>-3927.07</v>
      </c>
      <c r="H28" s="25" t="s">
        <v>212</v>
      </c>
      <c r="I28" s="26">
        <v>251419.19</v>
      </c>
    </row>
    <row r="29" spans="1:9">
      <c r="A29" s="13" t="s">
        <v>307</v>
      </c>
      <c r="B29" t="s">
        <v>308</v>
      </c>
      <c r="C29" t="s">
        <v>309</v>
      </c>
      <c r="D29" s="1">
        <v>-226840.79</v>
      </c>
      <c r="E29" s="14">
        <v>226840.79</v>
      </c>
      <c r="H29" s="25"/>
      <c r="I29" s="25"/>
    </row>
    <row r="30" spans="1:9">
      <c r="A30" s="13" t="s">
        <v>310</v>
      </c>
      <c r="B30" t="s">
        <v>311</v>
      </c>
      <c r="C30" t="s">
        <v>20</v>
      </c>
      <c r="D30" s="1">
        <v>-199381.88</v>
      </c>
      <c r="E30" s="14">
        <v>199381.88</v>
      </c>
      <c r="H30" s="25"/>
      <c r="I30" s="25"/>
    </row>
    <row r="31" spans="1:9">
      <c r="A31" s="13" t="s">
        <v>312</v>
      </c>
      <c r="B31" t="s">
        <v>313</v>
      </c>
      <c r="C31" t="s">
        <v>314</v>
      </c>
      <c r="D31" s="1">
        <v>-199381.88</v>
      </c>
      <c r="E31" s="14">
        <v>199381.88</v>
      </c>
      <c r="H31" s="25"/>
      <c r="I31" s="25"/>
    </row>
    <row r="32" spans="1:9">
      <c r="A32" s="13" t="s">
        <v>344</v>
      </c>
      <c r="B32" t="s">
        <v>345</v>
      </c>
      <c r="C32" t="s">
        <v>5</v>
      </c>
      <c r="E32" s="14">
        <v>531967.04</v>
      </c>
      <c r="F32" s="14">
        <v>530981.43000000005</v>
      </c>
      <c r="G32">
        <v>985.61</v>
      </c>
      <c r="H32" s="25" t="s">
        <v>212</v>
      </c>
      <c r="I32" s="26">
        <v>531040.18999999994</v>
      </c>
    </row>
    <row r="33" spans="1:9">
      <c r="A33" s="13" t="s">
        <v>346</v>
      </c>
      <c r="B33" t="s">
        <v>347</v>
      </c>
      <c r="C33" t="s">
        <v>5</v>
      </c>
      <c r="F33" s="14">
        <v>485954.23</v>
      </c>
      <c r="G33" s="14">
        <v>-485954.23</v>
      </c>
      <c r="H33" s="25"/>
      <c r="I33" s="25"/>
    </row>
    <row r="34" spans="1:9">
      <c r="A34" s="13" t="s">
        <v>348</v>
      </c>
      <c r="B34" t="s">
        <v>349</v>
      </c>
      <c r="C34" t="s">
        <v>350</v>
      </c>
      <c r="E34" s="14">
        <v>485952.23</v>
      </c>
      <c r="F34" s="14">
        <v>485954.23</v>
      </c>
      <c r="G34">
        <v>-2</v>
      </c>
      <c r="H34" s="25" t="s">
        <v>212</v>
      </c>
      <c r="I34" s="26">
        <v>485954.54</v>
      </c>
    </row>
    <row r="35" spans="1:9">
      <c r="A35" s="13" t="s">
        <v>351</v>
      </c>
      <c r="B35" t="s">
        <v>352</v>
      </c>
      <c r="C35" t="s">
        <v>4</v>
      </c>
      <c r="E35">
        <v>58.6</v>
      </c>
      <c r="F35" s="14">
        <v>193171.88</v>
      </c>
      <c r="G35" s="14">
        <v>-193113.28</v>
      </c>
      <c r="H35" s="25"/>
      <c r="I35" s="25"/>
    </row>
    <row r="36" spans="1:9">
      <c r="A36" s="13" t="s">
        <v>353</v>
      </c>
      <c r="B36" t="s">
        <v>354</v>
      </c>
      <c r="C36" t="s">
        <v>355</v>
      </c>
      <c r="E36" s="14">
        <v>579520.04</v>
      </c>
      <c r="F36" s="14">
        <v>579520.04</v>
      </c>
      <c r="H36" s="25" t="s">
        <v>212</v>
      </c>
      <c r="I36" s="25">
        <v>579503.43000000005</v>
      </c>
    </row>
    <row r="37" spans="1:9">
      <c r="A37" s="13" t="s">
        <v>356</v>
      </c>
      <c r="B37" t="s">
        <v>357</v>
      </c>
      <c r="C37" t="s">
        <v>77</v>
      </c>
      <c r="E37" s="14">
        <v>199440.47</v>
      </c>
      <c r="F37" s="14">
        <v>199381.88</v>
      </c>
      <c r="G37">
        <v>58.59</v>
      </c>
      <c r="H37" s="25" t="s">
        <v>212</v>
      </c>
      <c r="I37" s="27">
        <v>199440.47</v>
      </c>
    </row>
    <row r="38" spans="1:9">
      <c r="A38" s="13" t="s">
        <v>358</v>
      </c>
      <c r="B38" t="s">
        <v>359</v>
      </c>
      <c r="C38" t="s">
        <v>45</v>
      </c>
      <c r="E38" s="14">
        <v>397172.18</v>
      </c>
      <c r="F38" s="14">
        <v>397171.03</v>
      </c>
      <c r="G38">
        <v>1.1499999999999999</v>
      </c>
      <c r="H38" s="25" t="s">
        <v>212</v>
      </c>
      <c r="I38" s="26">
        <v>397172.18</v>
      </c>
    </row>
    <row r="39" spans="1:9">
      <c r="A39" s="13" t="s">
        <v>360</v>
      </c>
      <c r="B39" t="s">
        <v>361</v>
      </c>
      <c r="C39" t="s">
        <v>198</v>
      </c>
      <c r="E39" s="14">
        <v>353897.99</v>
      </c>
      <c r="F39" s="14">
        <v>353897.99</v>
      </c>
      <c r="H39" s="25" t="s">
        <v>212</v>
      </c>
      <c r="I39" s="25">
        <v>354765.25</v>
      </c>
    </row>
    <row r="40" spans="1:9">
      <c r="A40" s="13" t="s">
        <v>362</v>
      </c>
      <c r="B40" t="s">
        <v>363</v>
      </c>
      <c r="C40" t="s">
        <v>5</v>
      </c>
      <c r="E40" s="14">
        <v>252299.22</v>
      </c>
      <c r="F40" s="14">
        <v>255884.83</v>
      </c>
      <c r="G40" s="14">
        <v>-3585.61</v>
      </c>
      <c r="H40" s="25" t="s">
        <v>212</v>
      </c>
      <c r="I40" s="26">
        <v>251419.19</v>
      </c>
    </row>
    <row r="41" spans="1:9">
      <c r="A41" s="13" t="s">
        <v>364</v>
      </c>
      <c r="B41" t="s">
        <v>365</v>
      </c>
      <c r="C41" t="s">
        <v>8</v>
      </c>
      <c r="E41" s="14">
        <v>226980.87</v>
      </c>
      <c r="F41" s="14">
        <v>228226.87</v>
      </c>
      <c r="G41" s="14">
        <v>-1246</v>
      </c>
      <c r="H41" s="25" t="s">
        <v>212</v>
      </c>
      <c r="I41" s="27">
        <v>227040.87</v>
      </c>
    </row>
    <row r="42" spans="1:9">
      <c r="A42" s="13" t="s">
        <v>366</v>
      </c>
      <c r="B42" t="s">
        <v>367</v>
      </c>
      <c r="C42" t="s">
        <v>126</v>
      </c>
      <c r="E42" s="14">
        <v>328460.12</v>
      </c>
      <c r="F42" s="14">
        <v>327984.21999999997</v>
      </c>
      <c r="G42">
        <v>475.9</v>
      </c>
      <c r="H42" s="25" t="s">
        <v>212</v>
      </c>
      <c r="I42" s="26">
        <v>328461.11</v>
      </c>
    </row>
    <row r="43" spans="1:9">
      <c r="A43" s="13" t="s">
        <v>368</v>
      </c>
      <c r="B43" t="s">
        <v>369</v>
      </c>
      <c r="C43" t="s">
        <v>9</v>
      </c>
      <c r="E43" s="14">
        <v>199381.88</v>
      </c>
      <c r="F43" s="14">
        <v>199381.88</v>
      </c>
      <c r="H43" s="25" t="s">
        <v>212</v>
      </c>
      <c r="I43" s="26">
        <v>199383.04000000001</v>
      </c>
    </row>
    <row r="44" spans="1:9">
      <c r="A44" s="13" t="s">
        <v>370</v>
      </c>
      <c r="B44" t="s">
        <v>371</v>
      </c>
      <c r="C44" t="s">
        <v>46</v>
      </c>
      <c r="E44" s="14">
        <v>222904.29</v>
      </c>
      <c r="F44" s="14">
        <v>222904.29</v>
      </c>
      <c r="H44" s="25" t="s">
        <v>212</v>
      </c>
      <c r="I44" s="26">
        <v>222904.29</v>
      </c>
    </row>
    <row r="45" spans="1:9">
      <c r="A45" s="13" t="s">
        <v>372</v>
      </c>
      <c r="B45" t="s">
        <v>373</v>
      </c>
      <c r="C45" t="s">
        <v>374</v>
      </c>
      <c r="E45" s="14">
        <v>671113.42</v>
      </c>
      <c r="F45" s="14">
        <v>671113.42</v>
      </c>
      <c r="H45" s="25"/>
      <c r="I45" s="25"/>
    </row>
    <row r="46" spans="1:9">
      <c r="A46" s="13" t="s">
        <v>375</v>
      </c>
      <c r="B46" t="s">
        <v>376</v>
      </c>
      <c r="C46" t="s">
        <v>31</v>
      </c>
      <c r="E46" s="14">
        <v>222850.22</v>
      </c>
      <c r="F46" s="14">
        <v>222850.21</v>
      </c>
      <c r="G46">
        <v>0.01</v>
      </c>
      <c r="H46" s="25" t="s">
        <v>212</v>
      </c>
      <c r="I46" s="27">
        <v>222851.57</v>
      </c>
    </row>
    <row r="47" spans="1:9">
      <c r="A47" s="13" t="s">
        <v>377</v>
      </c>
      <c r="B47" t="s">
        <v>378</v>
      </c>
      <c r="C47" t="s">
        <v>31</v>
      </c>
      <c r="E47" s="14">
        <v>226840.79</v>
      </c>
      <c r="F47" s="14">
        <v>226840.79</v>
      </c>
      <c r="H47" s="25" t="s">
        <v>212</v>
      </c>
      <c r="I47" s="25">
        <v>226842.13</v>
      </c>
    </row>
    <row r="48" spans="1:9">
      <c r="A48" s="13" t="s">
        <v>379</v>
      </c>
      <c r="B48" t="s">
        <v>380</v>
      </c>
      <c r="C48" t="s">
        <v>381</v>
      </c>
      <c r="E48" s="14">
        <v>226840.79</v>
      </c>
      <c r="F48" s="14">
        <v>226840.79</v>
      </c>
      <c r="H48" s="25" t="s">
        <v>212</v>
      </c>
      <c r="I48" s="25">
        <v>226841.94</v>
      </c>
    </row>
    <row r="49" spans="1:9">
      <c r="A49" s="13" t="s">
        <v>382</v>
      </c>
      <c r="B49" t="s">
        <v>383</v>
      </c>
      <c r="C49" t="s">
        <v>384</v>
      </c>
      <c r="E49" s="14">
        <v>226840.79</v>
      </c>
      <c r="F49" s="14">
        <v>226840.79</v>
      </c>
      <c r="H49" s="25"/>
      <c r="I49" s="25"/>
    </row>
    <row r="50" spans="1:9">
      <c r="A50" s="13" t="s">
        <v>385</v>
      </c>
      <c r="B50" t="s">
        <v>386</v>
      </c>
      <c r="C50" t="s">
        <v>23</v>
      </c>
      <c r="F50" s="14">
        <v>485954.23</v>
      </c>
      <c r="G50" s="14">
        <v>-485954.23</v>
      </c>
      <c r="H50" s="25"/>
      <c r="I50" s="25"/>
    </row>
    <row r="51" spans="1:9">
      <c r="A51" s="13" t="s">
        <v>387</v>
      </c>
      <c r="B51" t="s">
        <v>388</v>
      </c>
      <c r="C51" t="s">
        <v>389</v>
      </c>
      <c r="E51" s="14">
        <v>247434.52</v>
      </c>
      <c r="F51" s="14">
        <v>251360.43</v>
      </c>
      <c r="G51" s="14">
        <v>-3925.91</v>
      </c>
      <c r="H51" s="25" t="s">
        <v>212</v>
      </c>
      <c r="I51" s="26">
        <v>247434.52</v>
      </c>
    </row>
    <row r="52" spans="1:9">
      <c r="A52" s="13" t="s">
        <v>390</v>
      </c>
      <c r="B52" t="s">
        <v>391</v>
      </c>
      <c r="C52" t="s">
        <v>1</v>
      </c>
      <c r="E52" s="14">
        <v>228285.95</v>
      </c>
      <c r="F52" s="14">
        <v>228226.87</v>
      </c>
      <c r="G52">
        <v>59.08</v>
      </c>
      <c r="H52" s="25"/>
      <c r="I52" s="25"/>
    </row>
    <row r="53" spans="1:9">
      <c r="A53" s="13" t="s">
        <v>392</v>
      </c>
      <c r="B53" t="s">
        <v>393</v>
      </c>
      <c r="C53" t="s">
        <v>394</v>
      </c>
      <c r="F53" s="14">
        <v>182371.88</v>
      </c>
      <c r="G53" s="14">
        <v>-182371.88</v>
      </c>
      <c r="H53" s="25" t="s">
        <v>212</v>
      </c>
      <c r="I53" s="26">
        <v>182373.03</v>
      </c>
    </row>
    <row r="54" spans="1:9">
      <c r="A54" s="13" t="s">
        <v>395</v>
      </c>
      <c r="B54" t="s">
        <v>396</v>
      </c>
      <c r="C54" t="s">
        <v>108</v>
      </c>
      <c r="E54" s="14">
        <v>456571.9</v>
      </c>
      <c r="F54" s="14">
        <v>456512.82</v>
      </c>
      <c r="G54">
        <v>59.08</v>
      </c>
      <c r="H54" s="25"/>
      <c r="I54" s="25"/>
    </row>
    <row r="55" spans="1:9">
      <c r="A55" s="13" t="s">
        <v>397</v>
      </c>
      <c r="B55" t="s">
        <v>398</v>
      </c>
      <c r="C55" t="s">
        <v>274</v>
      </c>
      <c r="F55" s="14">
        <v>182371.88</v>
      </c>
      <c r="G55" s="14">
        <v>-182371.88</v>
      </c>
      <c r="H55" s="25"/>
      <c r="I55" s="25"/>
    </row>
    <row r="56" spans="1:9">
      <c r="A56" s="13" t="s">
        <v>399</v>
      </c>
      <c r="B56" t="s">
        <v>400</v>
      </c>
      <c r="C56" t="s">
        <v>20</v>
      </c>
      <c r="E56" s="14">
        <v>387464.64</v>
      </c>
      <c r="F56" s="14">
        <v>386655.58</v>
      </c>
      <c r="G56">
        <v>809.06</v>
      </c>
      <c r="H56" s="25"/>
      <c r="I56" s="25"/>
    </row>
    <row r="57" spans="1:9">
      <c r="A57" s="13" t="s">
        <v>401</v>
      </c>
      <c r="B57" t="s">
        <v>402</v>
      </c>
      <c r="C57" t="s">
        <v>265</v>
      </c>
      <c r="E57" s="14">
        <v>335557.84</v>
      </c>
      <c r="F57" s="14">
        <v>335556.71</v>
      </c>
      <c r="G57">
        <v>1.1299999999999999</v>
      </c>
      <c r="H57" s="25" t="s">
        <v>212</v>
      </c>
      <c r="I57" s="26">
        <v>335557.84</v>
      </c>
    </row>
    <row r="58" spans="1:9">
      <c r="A58" s="13" t="s">
        <v>403</v>
      </c>
      <c r="B58" t="s">
        <v>404</v>
      </c>
      <c r="C58" t="s">
        <v>77</v>
      </c>
      <c r="E58" s="14">
        <v>363500.89</v>
      </c>
      <c r="F58" s="14">
        <v>363500.89</v>
      </c>
      <c r="H58" s="25" t="s">
        <v>212</v>
      </c>
      <c r="I58" s="25">
        <v>363500.89</v>
      </c>
    </row>
    <row r="59" spans="1:9">
      <c r="A59" s="13" t="s">
        <v>405</v>
      </c>
      <c r="B59" t="s">
        <v>406</v>
      </c>
      <c r="C59" t="s">
        <v>350</v>
      </c>
      <c r="E59" s="14">
        <v>309520.82</v>
      </c>
      <c r="F59" s="14">
        <v>312883.98</v>
      </c>
      <c r="G59" s="14">
        <v>-3363.16</v>
      </c>
      <c r="H59" s="25" t="s">
        <v>212</v>
      </c>
      <c r="I59" s="26">
        <v>309521.98</v>
      </c>
    </row>
    <row r="60" spans="1:9">
      <c r="A60" s="13" t="s">
        <v>407</v>
      </c>
      <c r="B60" t="s">
        <v>408</v>
      </c>
      <c r="C60" t="s">
        <v>306</v>
      </c>
      <c r="F60" s="14">
        <v>397171.03</v>
      </c>
      <c r="G60" s="14">
        <v>-397171.03</v>
      </c>
      <c r="H60" s="25"/>
      <c r="I60" s="25"/>
    </row>
    <row r="61" spans="1:9">
      <c r="A61" s="13" t="s">
        <v>409</v>
      </c>
      <c r="B61" t="s">
        <v>410</v>
      </c>
      <c r="C61" t="s">
        <v>411</v>
      </c>
      <c r="F61" s="14">
        <v>284372</v>
      </c>
      <c r="G61" s="14">
        <v>-284372</v>
      </c>
      <c r="H61" s="25"/>
      <c r="I61" s="25"/>
    </row>
    <row r="62" spans="1:9">
      <c r="A62" s="13" t="s">
        <v>412</v>
      </c>
      <c r="B62" t="s">
        <v>413</v>
      </c>
      <c r="C62" t="s">
        <v>414</v>
      </c>
      <c r="F62" s="14">
        <v>463973.87</v>
      </c>
      <c r="G62" s="14">
        <v>-463973.87</v>
      </c>
      <c r="H62" s="25" t="s">
        <v>212</v>
      </c>
      <c r="I62" s="25">
        <v>464031.87</v>
      </c>
    </row>
    <row r="63" spans="1:9">
      <c r="A63" s="13" t="s">
        <v>415</v>
      </c>
      <c r="B63" t="s">
        <v>416</v>
      </c>
      <c r="C63" t="s">
        <v>6</v>
      </c>
      <c r="E63" s="14">
        <v>387464.64</v>
      </c>
      <c r="F63" s="14">
        <v>387464.64</v>
      </c>
      <c r="H63" s="25"/>
      <c r="I63" s="25"/>
    </row>
    <row r="64" spans="1:9">
      <c r="A64" s="13" t="s">
        <v>417</v>
      </c>
      <c r="B64" t="s">
        <v>418</v>
      </c>
      <c r="C64" t="s">
        <v>419</v>
      </c>
      <c r="F64" s="14">
        <v>226840.79</v>
      </c>
      <c r="G64" s="14">
        <v>-226840.79</v>
      </c>
      <c r="H64" s="25" t="s">
        <v>212</v>
      </c>
      <c r="I64" s="26">
        <v>226899.6</v>
      </c>
    </row>
    <row r="65" spans="1:9">
      <c r="A65" s="13" t="s">
        <v>420</v>
      </c>
      <c r="B65" t="s">
        <v>421</v>
      </c>
      <c r="C65" t="s">
        <v>157</v>
      </c>
      <c r="E65" s="14">
        <v>328460.12</v>
      </c>
      <c r="F65" s="14">
        <v>327984.21999999997</v>
      </c>
      <c r="G65">
        <v>475.9</v>
      </c>
      <c r="H65" s="25"/>
      <c r="I65" s="25"/>
    </row>
    <row r="66" spans="1:9">
      <c r="A66" s="13" t="s">
        <v>422</v>
      </c>
      <c r="B66" t="s">
        <v>423</v>
      </c>
      <c r="C66" t="s">
        <v>424</v>
      </c>
      <c r="F66" s="14">
        <v>376343.82</v>
      </c>
      <c r="G66" s="14">
        <v>-376343.82</v>
      </c>
      <c r="H66" s="25" t="s">
        <v>212</v>
      </c>
      <c r="I66" s="26">
        <v>376344.82</v>
      </c>
    </row>
    <row r="67" spans="1:9">
      <c r="A67" s="13" t="s">
        <v>425</v>
      </c>
      <c r="B67" t="s">
        <v>426</v>
      </c>
      <c r="C67" t="s">
        <v>178</v>
      </c>
      <c r="E67" s="14">
        <v>182371.88</v>
      </c>
      <c r="G67" s="14">
        <v>182371.88</v>
      </c>
      <c r="H67" s="25"/>
      <c r="I67" s="25"/>
    </row>
    <row r="68" spans="1:9">
      <c r="A68" s="13" t="s">
        <v>199</v>
      </c>
      <c r="B68" t="s">
        <v>200</v>
      </c>
      <c r="C68" t="s">
        <v>198</v>
      </c>
      <c r="D68" s="1">
        <v>369250.46</v>
      </c>
      <c r="G68" s="14">
        <v>369250.46</v>
      </c>
      <c r="H68" s="25"/>
      <c r="I68" s="25"/>
    </row>
    <row r="69" spans="1:9">
      <c r="A69" s="13" t="s">
        <v>333</v>
      </c>
      <c r="B69" t="s">
        <v>334</v>
      </c>
      <c r="C69" t="s">
        <v>335</v>
      </c>
      <c r="D69" s="1">
        <v>-369250.25</v>
      </c>
      <c r="E69" s="14">
        <v>369265.77</v>
      </c>
      <c r="G69">
        <v>15.52</v>
      </c>
      <c r="H69" s="25"/>
      <c r="I69" s="25"/>
    </row>
    <row r="70" spans="1:9">
      <c r="A70" s="13" t="s">
        <v>336</v>
      </c>
      <c r="B70" t="s">
        <v>337</v>
      </c>
      <c r="C70" t="s">
        <v>338</v>
      </c>
      <c r="D70" s="1">
        <v>-369265.77</v>
      </c>
      <c r="E70" s="14">
        <v>369265.77</v>
      </c>
      <c r="H70" s="25"/>
      <c r="I70" s="25"/>
    </row>
    <row r="71" spans="1:9">
      <c r="A71" s="13" t="s">
        <v>427</v>
      </c>
      <c r="B71" t="s">
        <v>428</v>
      </c>
      <c r="C71" t="s">
        <v>23</v>
      </c>
      <c r="E71" s="14">
        <v>369251.62</v>
      </c>
      <c r="F71" s="14">
        <v>369265.77</v>
      </c>
      <c r="G71">
        <v>-14.15</v>
      </c>
      <c r="H71" s="25" t="s">
        <v>212</v>
      </c>
      <c r="I71" s="27">
        <v>369251.62</v>
      </c>
    </row>
    <row r="72" spans="1:9">
      <c r="A72" s="13" t="s">
        <v>429</v>
      </c>
      <c r="B72" t="s">
        <v>430</v>
      </c>
      <c r="C72" t="s">
        <v>249</v>
      </c>
      <c r="E72" s="14">
        <v>369265.77</v>
      </c>
      <c r="F72" s="14">
        <v>369265.77</v>
      </c>
      <c r="H72" s="25"/>
      <c r="I72" s="25"/>
    </row>
    <row r="73" spans="1:9">
      <c r="A73" s="13" t="s">
        <v>431</v>
      </c>
      <c r="B73" t="s">
        <v>432</v>
      </c>
      <c r="C73" t="s">
        <v>433</v>
      </c>
      <c r="E73" s="14">
        <v>90000</v>
      </c>
      <c r="G73" s="14">
        <v>90000</v>
      </c>
      <c r="H73" s="25" t="s">
        <v>212</v>
      </c>
      <c r="I73" s="26">
        <v>90000</v>
      </c>
    </row>
    <row r="74" spans="1:9">
      <c r="A74" s="13" t="s">
        <v>343</v>
      </c>
      <c r="B74" t="s">
        <v>434</v>
      </c>
      <c r="C74" t="s">
        <v>208</v>
      </c>
      <c r="D74" s="1" t="s">
        <v>435</v>
      </c>
      <c r="E74" t="s">
        <v>343</v>
      </c>
      <c r="F74" t="s">
        <v>208</v>
      </c>
      <c r="G74" t="s">
        <v>210</v>
      </c>
      <c r="H74" s="25"/>
      <c r="I74" s="25"/>
    </row>
    <row r="75" spans="1:9">
      <c r="A75" s="13"/>
      <c r="B75" t="s">
        <v>211</v>
      </c>
      <c r="D75" s="1">
        <v>-2283763.77</v>
      </c>
      <c r="E75" s="14">
        <v>11811404.82</v>
      </c>
      <c r="F75" s="14">
        <v>12422977.98</v>
      </c>
      <c r="G75" s="14">
        <v>-2895336.93</v>
      </c>
      <c r="H75" s="25"/>
      <c r="I75" s="25"/>
    </row>
    <row r="76" spans="1:9">
      <c r="H76" s="25"/>
      <c r="I76" s="25"/>
    </row>
    <row r="77" spans="1:9">
      <c r="H77" s="25"/>
      <c r="I77" s="25"/>
    </row>
    <row r="79" spans="1:9">
      <c r="A79" s="62" t="s">
        <v>12</v>
      </c>
      <c r="B79" s="62"/>
      <c r="C79" s="62"/>
      <c r="D79" s="62"/>
      <c r="E79" s="62"/>
    </row>
    <row r="80" spans="1:9">
      <c r="A80" s="18" t="s">
        <v>13</v>
      </c>
      <c r="B80" s="18" t="s">
        <v>14</v>
      </c>
      <c r="C80" s="18" t="s">
        <v>15</v>
      </c>
      <c r="D80" s="20" t="s">
        <v>666</v>
      </c>
      <c r="E80" s="19" t="s">
        <v>16</v>
      </c>
    </row>
    <row r="81" spans="1:7" s="13" customFormat="1">
      <c r="A81" s="13" t="s">
        <v>346</v>
      </c>
      <c r="B81" s="13" t="s">
        <v>347</v>
      </c>
      <c r="C81" s="13" t="s">
        <v>5</v>
      </c>
      <c r="D81" s="14">
        <v>-485954.23</v>
      </c>
      <c r="E81" s="73"/>
    </row>
    <row r="82" spans="1:7" s="13" customFormat="1">
      <c r="A82" s="13" t="s">
        <v>385</v>
      </c>
      <c r="B82" s="13" t="s">
        <v>386</v>
      </c>
      <c r="C82" s="13" t="s">
        <v>23</v>
      </c>
      <c r="D82" s="14">
        <v>-485954.23</v>
      </c>
      <c r="E82" s="60"/>
    </row>
    <row r="83" spans="1:7">
      <c r="A83" s="13" t="s">
        <v>412</v>
      </c>
      <c r="B83" s="13" t="s">
        <v>413</v>
      </c>
      <c r="C83" s="13" t="s">
        <v>414</v>
      </c>
      <c r="D83" s="14">
        <v>-463973.87</v>
      </c>
      <c r="E83" s="13"/>
      <c r="F83" s="13"/>
      <c r="G83" s="13"/>
    </row>
    <row r="84" spans="1:7">
      <c r="A84" s="13" t="s">
        <v>407</v>
      </c>
      <c r="B84" s="13" t="s">
        <v>408</v>
      </c>
      <c r="C84" s="13" t="s">
        <v>306</v>
      </c>
      <c r="D84" s="14">
        <v>-397171.03</v>
      </c>
      <c r="E84" s="13"/>
      <c r="F84" s="13"/>
      <c r="G84" s="13"/>
    </row>
    <row r="85" spans="1:7">
      <c r="A85" s="13" t="s">
        <v>422</v>
      </c>
      <c r="B85" s="13" t="s">
        <v>423</v>
      </c>
      <c r="C85" s="13" t="s">
        <v>424</v>
      </c>
      <c r="D85" s="14">
        <v>-376343.82</v>
      </c>
      <c r="E85" s="13"/>
      <c r="F85" s="13"/>
      <c r="G85" s="14"/>
    </row>
    <row r="86" spans="1:7">
      <c r="A86" s="13" t="s">
        <v>409</v>
      </c>
      <c r="B86" s="13" t="s">
        <v>410</v>
      </c>
      <c r="C86" s="13" t="s">
        <v>411</v>
      </c>
      <c r="D86" s="14">
        <v>-284372</v>
      </c>
      <c r="E86" s="13"/>
      <c r="F86" s="13"/>
      <c r="G86" s="14"/>
    </row>
    <row r="87" spans="1:7">
      <c r="A87" s="13" t="s">
        <v>158</v>
      </c>
      <c r="B87" s="13" t="s">
        <v>159</v>
      </c>
      <c r="C87" s="13" t="s">
        <v>6</v>
      </c>
      <c r="D87" s="14">
        <v>-226982.87</v>
      </c>
      <c r="E87" s="13"/>
      <c r="F87" s="13"/>
      <c r="G87" s="13"/>
    </row>
    <row r="88" spans="1:7">
      <c r="A88" s="13" t="s">
        <v>417</v>
      </c>
      <c r="B88" s="13" t="s">
        <v>418</v>
      </c>
      <c r="C88" s="13" t="s">
        <v>419</v>
      </c>
      <c r="D88" s="14">
        <v>-226840.79</v>
      </c>
      <c r="E88" s="2"/>
      <c r="F88" s="13"/>
      <c r="G88" s="14"/>
    </row>
    <row r="89" spans="1:7">
      <c r="A89" s="13" t="s">
        <v>351</v>
      </c>
      <c r="B89" s="13" t="s">
        <v>352</v>
      </c>
      <c r="C89" s="13" t="s">
        <v>4</v>
      </c>
      <c r="D89" s="14">
        <v>-193113.28</v>
      </c>
      <c r="E89" s="13"/>
      <c r="F89" s="13"/>
      <c r="G89" s="14"/>
    </row>
    <row r="90" spans="1:7">
      <c r="A90" s="13" t="s">
        <v>392</v>
      </c>
      <c r="B90" s="13" t="s">
        <v>393</v>
      </c>
      <c r="C90" s="13" t="s">
        <v>394</v>
      </c>
      <c r="D90" s="14">
        <v>-182371.88</v>
      </c>
      <c r="E90" s="13"/>
      <c r="F90" s="13"/>
      <c r="G90" s="14"/>
    </row>
    <row r="91" spans="1:7">
      <c r="A91" s="13" t="s">
        <v>397</v>
      </c>
      <c r="B91" s="13" t="s">
        <v>398</v>
      </c>
      <c r="C91" s="13" t="s">
        <v>274</v>
      </c>
      <c r="D91" s="14">
        <v>-182371.88</v>
      </c>
      <c r="E91" s="13"/>
      <c r="F91" s="13"/>
      <c r="G91" s="14"/>
    </row>
    <row r="92" spans="1:7">
      <c r="A92" s="13" t="s">
        <v>300</v>
      </c>
      <c r="B92" s="13" t="s">
        <v>301</v>
      </c>
      <c r="C92" s="13" t="s">
        <v>5</v>
      </c>
      <c r="D92" s="14">
        <v>-3985.83</v>
      </c>
      <c r="E92" s="13"/>
      <c r="F92" s="13"/>
      <c r="G92" s="14"/>
    </row>
    <row r="93" spans="1:7">
      <c r="A93" s="13" t="s">
        <v>223</v>
      </c>
      <c r="B93" s="13" t="s">
        <v>224</v>
      </c>
      <c r="C93" s="13" t="s">
        <v>20</v>
      </c>
      <c r="D93" s="14">
        <v>-3927.07</v>
      </c>
      <c r="E93" s="14"/>
      <c r="F93" s="13"/>
      <c r="G93" s="13"/>
    </row>
    <row r="94" spans="1:7">
      <c r="A94" s="13" t="s">
        <v>362</v>
      </c>
      <c r="B94" s="13" t="s">
        <v>363</v>
      </c>
      <c r="C94" s="13" t="s">
        <v>5</v>
      </c>
      <c r="D94" s="14">
        <v>-3585.61</v>
      </c>
      <c r="E94" s="14"/>
      <c r="F94" s="13"/>
      <c r="G94" s="13"/>
    </row>
    <row r="95" spans="1:7" s="13" customFormat="1">
      <c r="A95" s="13" t="s">
        <v>360</v>
      </c>
      <c r="B95" s="13" t="s">
        <v>361</v>
      </c>
      <c r="C95" s="13" t="s">
        <v>198</v>
      </c>
      <c r="D95" s="13">
        <v>-867.26</v>
      </c>
      <c r="E95" s="14"/>
    </row>
    <row r="96" spans="1:7">
      <c r="A96" s="13" t="s">
        <v>420</v>
      </c>
      <c r="B96" s="13" t="s">
        <v>421</v>
      </c>
      <c r="C96" s="13" t="s">
        <v>157</v>
      </c>
      <c r="D96" s="13">
        <v>475.9</v>
      </c>
      <c r="E96" s="13"/>
      <c r="F96" s="13"/>
      <c r="G96" s="14"/>
    </row>
    <row r="97" spans="1:9">
      <c r="A97" s="13" t="s">
        <v>344</v>
      </c>
      <c r="B97" s="13" t="s">
        <v>345</v>
      </c>
      <c r="C97" s="13" t="s">
        <v>5</v>
      </c>
      <c r="D97" s="13">
        <v>926.85</v>
      </c>
      <c r="E97" s="14"/>
      <c r="F97" s="13"/>
      <c r="G97" s="13"/>
    </row>
    <row r="98" spans="1:9">
      <c r="A98" s="13" t="s">
        <v>425</v>
      </c>
      <c r="B98" s="13" t="s">
        <v>426</v>
      </c>
      <c r="C98" s="13" t="s">
        <v>178</v>
      </c>
      <c r="D98" s="14">
        <v>182371.88</v>
      </c>
      <c r="E98" s="14"/>
      <c r="F98" s="13"/>
      <c r="G98" s="13"/>
    </row>
    <row r="99" spans="1:9">
      <c r="F99" s="63" t="s">
        <v>673</v>
      </c>
      <c r="G99" s="63"/>
      <c r="H99" s="63"/>
      <c r="I99" s="63"/>
    </row>
    <row r="100" spans="1:9">
      <c r="C100" s="74" t="s">
        <v>1148</v>
      </c>
      <c r="D100" s="1">
        <f>+SUM(D81:D98)</f>
        <v>-3334041.0199999996</v>
      </c>
      <c r="F100" s="13"/>
      <c r="G100" s="30" t="s">
        <v>668</v>
      </c>
      <c r="H100" s="30" t="s">
        <v>669</v>
      </c>
      <c r="I100" s="13"/>
    </row>
    <row r="101" spans="1:9">
      <c r="E101" s="13"/>
      <c r="F101" s="13" t="s">
        <v>427</v>
      </c>
      <c r="G101" s="13">
        <v>14.15</v>
      </c>
      <c r="H101" s="13"/>
    </row>
    <row r="102" spans="1:9">
      <c r="E102" s="13"/>
      <c r="F102" s="13" t="s">
        <v>348</v>
      </c>
      <c r="G102" s="13">
        <v>2</v>
      </c>
      <c r="H102" s="13"/>
    </row>
    <row r="103" spans="1:9">
      <c r="E103" s="13"/>
      <c r="F103" s="13" t="s">
        <v>285</v>
      </c>
      <c r="G103" s="13"/>
      <c r="H103" s="13">
        <v>0.01</v>
      </c>
    </row>
    <row r="104" spans="1:9">
      <c r="E104" s="13"/>
      <c r="F104" s="13" t="s">
        <v>375</v>
      </c>
      <c r="G104" s="13"/>
      <c r="H104" s="13">
        <v>0.01</v>
      </c>
    </row>
    <row r="105" spans="1:9">
      <c r="E105" s="13"/>
      <c r="F105" s="13" t="s">
        <v>291</v>
      </c>
      <c r="G105" s="13"/>
      <c r="H105" s="13">
        <v>1</v>
      </c>
    </row>
    <row r="106" spans="1:9">
      <c r="E106" s="13"/>
      <c r="F106" s="13" t="s">
        <v>293</v>
      </c>
      <c r="G106" s="13"/>
      <c r="H106" s="13">
        <v>1</v>
      </c>
    </row>
    <row r="107" spans="1:9">
      <c r="E107" s="13"/>
      <c r="F107" s="13" t="s">
        <v>401</v>
      </c>
      <c r="G107" s="13"/>
      <c r="H107" s="13">
        <v>1.1299999999999999</v>
      </c>
    </row>
    <row r="108" spans="1:9">
      <c r="E108" s="13"/>
      <c r="F108" s="13" t="s">
        <v>358</v>
      </c>
      <c r="G108" s="13"/>
      <c r="H108" s="13">
        <v>1.1499999999999999</v>
      </c>
    </row>
    <row r="109" spans="1:9">
      <c r="E109" s="13"/>
      <c r="F109" s="13" t="s">
        <v>295</v>
      </c>
      <c r="G109" s="13"/>
      <c r="H109" s="13">
        <v>1.17</v>
      </c>
    </row>
    <row r="110" spans="1:9">
      <c r="E110" s="13"/>
      <c r="F110" s="13" t="s">
        <v>333</v>
      </c>
      <c r="G110" s="13"/>
      <c r="H110" s="13">
        <v>15.52</v>
      </c>
    </row>
    <row r="111" spans="1:9">
      <c r="E111" s="13"/>
      <c r="F111" s="13" t="s">
        <v>356</v>
      </c>
      <c r="G111" s="13"/>
      <c r="H111" s="13">
        <v>58.59</v>
      </c>
    </row>
    <row r="112" spans="1:9">
      <c r="E112" s="13"/>
      <c r="F112" s="13" t="s">
        <v>390</v>
      </c>
      <c r="G112" s="13"/>
      <c r="H112" s="13">
        <v>59.08</v>
      </c>
    </row>
    <row r="113" spans="5:8">
      <c r="E113" s="13"/>
      <c r="F113" s="13" t="s">
        <v>395</v>
      </c>
      <c r="G113" s="13"/>
      <c r="H113" s="13">
        <v>59.08</v>
      </c>
    </row>
    <row r="114" spans="5:8">
      <c r="E114" s="13"/>
      <c r="F114" s="13" t="s">
        <v>297</v>
      </c>
      <c r="G114" s="13"/>
      <c r="H114" s="13">
        <v>59.76</v>
      </c>
    </row>
    <row r="115" spans="5:8">
      <c r="F115" s="13" t="s">
        <v>672</v>
      </c>
      <c r="G115" s="13">
        <f>257.5-16.15</f>
        <v>241.35</v>
      </c>
    </row>
    <row r="116" spans="5:8">
      <c r="G116">
        <f>+SUM(G101:G115)</f>
        <v>257.5</v>
      </c>
      <c r="H116" s="13">
        <f>+SUM(H101:H115)</f>
        <v>257.5</v>
      </c>
    </row>
  </sheetData>
  <autoFilter ref="A7:G75">
    <filterColumn colId="2"/>
  </autoFilter>
  <sortState ref="A81:D118">
    <sortCondition ref="A81:A118"/>
  </sortState>
  <mergeCells count="7">
    <mergeCell ref="A79:E79"/>
    <mergeCell ref="F99:I99"/>
    <mergeCell ref="A1:E1"/>
    <mergeCell ref="A2:E2"/>
    <mergeCell ref="A3:E3"/>
    <mergeCell ref="A4:E4"/>
    <mergeCell ref="A6:G6"/>
  </mergeCells>
  <pageMargins left="0.70866141732283472" right="0.70866141732283472" top="0.74803149606299213" bottom="0.74803149606299213" header="0.31496062992125984" footer="0.31496062992125984"/>
  <pageSetup scale="3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11"/>
  <sheetViews>
    <sheetView topLeftCell="A74" workbookViewId="0">
      <selection activeCell="E92" sqref="E92"/>
    </sheetView>
  </sheetViews>
  <sheetFormatPr baseColWidth="10" defaultRowHeight="15"/>
  <cols>
    <col min="1" max="1" width="14.42578125" bestFit="1" customWidth="1"/>
    <col min="2" max="2" width="22.42578125" customWidth="1"/>
    <col min="3" max="3" width="19.85546875" style="1" bestFit="1" customWidth="1"/>
    <col min="4" max="4" width="13" style="1" customWidth="1"/>
    <col min="5" max="5" width="18.140625" bestFit="1" customWidth="1"/>
    <col min="6" max="6" width="17.140625" bestFit="1" customWidth="1"/>
    <col min="7" max="7" width="16.140625" bestFit="1" customWidth="1"/>
  </cols>
  <sheetData>
    <row r="1" spans="1:12">
      <c r="A1" s="64" t="s">
        <v>17</v>
      </c>
      <c r="B1" s="64"/>
      <c r="C1" s="64"/>
      <c r="D1" s="64"/>
      <c r="E1" s="64"/>
    </row>
    <row r="2" spans="1:12">
      <c r="A2" s="64" t="s">
        <v>18</v>
      </c>
      <c r="B2" s="64"/>
      <c r="C2" s="64"/>
      <c r="D2" s="64"/>
      <c r="E2" s="64"/>
    </row>
    <row r="3" spans="1:12">
      <c r="A3" s="64" t="s">
        <v>19</v>
      </c>
      <c r="B3" s="64"/>
      <c r="C3" s="64"/>
      <c r="D3" s="64"/>
      <c r="E3" s="64"/>
    </row>
    <row r="4" spans="1:12">
      <c r="A4" s="65" t="s">
        <v>38</v>
      </c>
      <c r="B4" s="65"/>
      <c r="C4" s="65"/>
      <c r="D4" s="65"/>
      <c r="E4" s="65"/>
    </row>
    <row r="5" spans="1:12">
      <c r="C5"/>
      <c r="D5"/>
    </row>
    <row r="6" spans="1:12">
      <c r="A6" s="62" t="s">
        <v>12</v>
      </c>
      <c r="B6" s="62"/>
      <c r="C6" s="62"/>
      <c r="D6" s="62"/>
      <c r="E6" s="62"/>
      <c r="F6" s="62"/>
      <c r="G6" s="62"/>
      <c r="H6" s="21"/>
      <c r="I6" s="21"/>
      <c r="J6" s="21"/>
      <c r="K6" s="21"/>
      <c r="L6" s="13"/>
    </row>
    <row r="7" spans="1:12">
      <c r="A7" s="18" t="s">
        <v>13</v>
      </c>
      <c r="B7" s="18" t="s">
        <v>14</v>
      </c>
      <c r="C7" s="18" t="s">
        <v>15</v>
      </c>
      <c r="D7" s="19" t="s">
        <v>667</v>
      </c>
      <c r="E7" s="19" t="s">
        <v>668</v>
      </c>
      <c r="F7" s="20" t="s">
        <v>669</v>
      </c>
      <c r="G7" s="20" t="s">
        <v>666</v>
      </c>
      <c r="H7" s="17" t="s">
        <v>212</v>
      </c>
      <c r="I7" s="17" t="s">
        <v>670</v>
      </c>
      <c r="J7" s="17" t="s">
        <v>671</v>
      </c>
      <c r="K7" s="17" t="s">
        <v>16</v>
      </c>
      <c r="L7" s="13"/>
    </row>
    <row r="8" spans="1:12">
      <c r="A8" s="13" t="s">
        <v>109</v>
      </c>
      <c r="B8" s="8" t="s">
        <v>110</v>
      </c>
      <c r="C8" s="8" t="s">
        <v>111</v>
      </c>
      <c r="D8" s="9">
        <v>-1162</v>
      </c>
      <c r="E8" s="9"/>
      <c r="G8" s="14">
        <v>-1162</v>
      </c>
    </row>
    <row r="9" spans="1:12">
      <c r="A9" s="13" t="s">
        <v>112</v>
      </c>
      <c r="B9" s="8" t="s">
        <v>113</v>
      </c>
      <c r="C9" s="8" t="s">
        <v>21</v>
      </c>
      <c r="D9" s="8">
        <v>-743.08</v>
      </c>
      <c r="E9" s="8"/>
      <c r="G9">
        <v>-743.08</v>
      </c>
    </row>
    <row r="10" spans="1:12">
      <c r="A10" s="13" t="s">
        <v>124</v>
      </c>
      <c r="B10" s="8" t="s">
        <v>125</v>
      </c>
      <c r="C10" s="8" t="s">
        <v>126</v>
      </c>
      <c r="D10" s="8">
        <v>-800.85</v>
      </c>
      <c r="E10" s="8"/>
      <c r="G10">
        <v>-800.85</v>
      </c>
    </row>
    <row r="11" spans="1:12">
      <c r="A11" s="13" t="s">
        <v>146</v>
      </c>
      <c r="B11" s="8" t="s">
        <v>147</v>
      </c>
      <c r="C11" s="8" t="s">
        <v>148</v>
      </c>
      <c r="D11" s="14">
        <v>1244</v>
      </c>
      <c r="E11" s="8"/>
      <c r="G11" s="14">
        <v>1244</v>
      </c>
    </row>
    <row r="12" spans="1:12">
      <c r="A12" s="13" t="s">
        <v>158</v>
      </c>
      <c r="B12" s="8" t="s">
        <v>159</v>
      </c>
      <c r="C12" s="8" t="s">
        <v>6</v>
      </c>
      <c r="D12" s="14">
        <v>-226982.87</v>
      </c>
      <c r="E12" s="14">
        <v>226982.87</v>
      </c>
    </row>
    <row r="13" spans="1:12">
      <c r="A13" s="13" t="s">
        <v>160</v>
      </c>
      <c r="B13" s="8" t="s">
        <v>161</v>
      </c>
      <c r="C13" s="8" t="s">
        <v>40</v>
      </c>
      <c r="D13" s="8">
        <v>985.6</v>
      </c>
      <c r="E13" s="8"/>
      <c r="G13">
        <v>985.6</v>
      </c>
    </row>
    <row r="14" spans="1:12">
      <c r="A14" s="13" t="s">
        <v>172</v>
      </c>
      <c r="B14" s="8" t="s">
        <v>173</v>
      </c>
      <c r="C14" s="8" t="s">
        <v>77</v>
      </c>
      <c r="D14" s="9">
        <v>-12780</v>
      </c>
      <c r="E14" s="9"/>
      <c r="G14" s="14">
        <v>-12780</v>
      </c>
    </row>
    <row r="15" spans="1:12">
      <c r="A15" s="13" t="s">
        <v>174</v>
      </c>
      <c r="B15" s="8" t="s">
        <v>175</v>
      </c>
      <c r="C15" s="8" t="s">
        <v>31</v>
      </c>
      <c r="D15" s="14">
        <v>6480.01</v>
      </c>
      <c r="E15" s="8"/>
      <c r="G15" s="14">
        <v>6480.01</v>
      </c>
    </row>
    <row r="16" spans="1:12">
      <c r="A16" s="13" t="s">
        <v>223</v>
      </c>
      <c r="B16" s="8" t="s">
        <v>224</v>
      </c>
      <c r="C16" s="8" t="s">
        <v>20</v>
      </c>
      <c r="D16" s="14">
        <v>-3927.07</v>
      </c>
      <c r="E16" s="14">
        <v>3928.25</v>
      </c>
      <c r="G16">
        <v>1.18</v>
      </c>
    </row>
    <row r="17" spans="1:9">
      <c r="A17" s="13" t="s">
        <v>238</v>
      </c>
      <c r="B17" s="8" t="s">
        <v>239</v>
      </c>
      <c r="C17" s="8" t="s">
        <v>8</v>
      </c>
      <c r="D17" s="14">
        <v>-2867.14</v>
      </c>
      <c r="E17" s="8"/>
      <c r="G17" s="14">
        <v>-2867.14</v>
      </c>
    </row>
    <row r="18" spans="1:9">
      <c r="A18" s="13" t="s">
        <v>240</v>
      </c>
      <c r="B18" s="8" t="s">
        <v>241</v>
      </c>
      <c r="C18" s="8" t="s">
        <v>5</v>
      </c>
      <c r="D18" s="14">
        <v>-3585.31</v>
      </c>
      <c r="E18" s="8"/>
      <c r="G18" s="14">
        <v>-3585.31</v>
      </c>
    </row>
    <row r="19" spans="1:9">
      <c r="A19" s="13" t="s">
        <v>280</v>
      </c>
      <c r="B19" s="8" t="s">
        <v>281</v>
      </c>
      <c r="C19" s="8" t="s">
        <v>282</v>
      </c>
      <c r="D19" s="8">
        <v>429.65</v>
      </c>
      <c r="E19" s="8"/>
      <c r="G19">
        <v>429.65</v>
      </c>
    </row>
    <row r="20" spans="1:9">
      <c r="A20" s="13" t="s">
        <v>287</v>
      </c>
      <c r="B20" s="8" t="s">
        <v>288</v>
      </c>
      <c r="C20" s="8" t="s">
        <v>85</v>
      </c>
      <c r="D20" s="8">
        <v>428.64</v>
      </c>
      <c r="E20" s="8"/>
      <c r="G20">
        <v>428.64</v>
      </c>
    </row>
    <row r="21" spans="1:9">
      <c r="A21" s="13" t="s">
        <v>289</v>
      </c>
      <c r="B21" s="8" t="s">
        <v>290</v>
      </c>
      <c r="C21" s="8" t="s">
        <v>126</v>
      </c>
      <c r="D21" s="14">
        <v>-3927.07</v>
      </c>
      <c r="E21" s="8"/>
      <c r="G21" s="14">
        <v>-3927.07</v>
      </c>
    </row>
    <row r="22" spans="1:9">
      <c r="A22" s="13" t="s">
        <v>300</v>
      </c>
      <c r="B22" t="s">
        <v>301</v>
      </c>
      <c r="C22" s="1" t="s">
        <v>5</v>
      </c>
      <c r="D22" s="1">
        <v>-3927.07</v>
      </c>
      <c r="G22" s="14">
        <v>-3927.07</v>
      </c>
    </row>
    <row r="23" spans="1:9">
      <c r="A23" s="13" t="s">
        <v>344</v>
      </c>
      <c r="B23" t="s">
        <v>345</v>
      </c>
      <c r="C23" s="1" t="s">
        <v>5</v>
      </c>
      <c r="D23" s="1">
        <v>985.61</v>
      </c>
      <c r="G23">
        <v>985.61</v>
      </c>
    </row>
    <row r="24" spans="1:9">
      <c r="A24" s="13" t="s">
        <v>346</v>
      </c>
      <c r="B24" t="s">
        <v>347</v>
      </c>
      <c r="C24" s="1" t="s">
        <v>5</v>
      </c>
      <c r="D24" s="1">
        <v>-485954.23</v>
      </c>
      <c r="E24" s="14">
        <v>485954.23</v>
      </c>
    </row>
    <row r="25" spans="1:9">
      <c r="A25" s="13" t="s">
        <v>351</v>
      </c>
      <c r="B25" t="s">
        <v>352</v>
      </c>
      <c r="C25" s="1" t="s">
        <v>4</v>
      </c>
      <c r="D25" s="1">
        <v>-193113.28</v>
      </c>
      <c r="E25" s="14">
        <v>193171.88</v>
      </c>
      <c r="G25">
        <v>58.6</v>
      </c>
    </row>
    <row r="26" spans="1:9">
      <c r="A26" s="13" t="s">
        <v>360</v>
      </c>
      <c r="B26" t="s">
        <v>361</v>
      </c>
      <c r="C26" s="1" t="s">
        <v>198</v>
      </c>
      <c r="E26">
        <v>867.26</v>
      </c>
      <c r="G26">
        <v>867.26</v>
      </c>
    </row>
    <row r="27" spans="1:9">
      <c r="A27" s="13" t="s">
        <v>362</v>
      </c>
      <c r="B27" t="s">
        <v>363</v>
      </c>
      <c r="C27" s="1" t="s">
        <v>5</v>
      </c>
      <c r="D27" s="1">
        <v>-3585.61</v>
      </c>
      <c r="G27" s="14">
        <v>-3585.61</v>
      </c>
    </row>
    <row r="28" spans="1:9">
      <c r="A28" s="13" t="s">
        <v>364</v>
      </c>
      <c r="B28" t="s">
        <v>365</v>
      </c>
      <c r="C28" s="1" t="s">
        <v>8</v>
      </c>
      <c r="D28" s="1">
        <v>-1246</v>
      </c>
      <c r="G28" s="14">
        <v>-1246</v>
      </c>
    </row>
    <row r="29" spans="1:9">
      <c r="A29" s="13" t="s">
        <v>366</v>
      </c>
      <c r="B29" t="s">
        <v>367</v>
      </c>
      <c r="C29" s="1" t="s">
        <v>126</v>
      </c>
      <c r="D29" s="1">
        <v>475.9</v>
      </c>
      <c r="G29">
        <v>475.9</v>
      </c>
      <c r="H29" s="25"/>
      <c r="I29" s="25"/>
    </row>
    <row r="30" spans="1:9">
      <c r="A30" s="13" t="s">
        <v>385</v>
      </c>
      <c r="B30" t="s">
        <v>386</v>
      </c>
      <c r="C30" s="1" t="s">
        <v>23</v>
      </c>
      <c r="D30" s="1">
        <v>-485954.23</v>
      </c>
      <c r="E30" s="14">
        <v>485954.23</v>
      </c>
      <c r="H30" s="25"/>
      <c r="I30" s="25"/>
    </row>
    <row r="31" spans="1:9">
      <c r="A31" s="13" t="s">
        <v>387</v>
      </c>
      <c r="B31" t="s">
        <v>388</v>
      </c>
      <c r="C31" s="1" t="s">
        <v>389</v>
      </c>
      <c r="D31" s="1">
        <v>-3925.91</v>
      </c>
      <c r="G31" s="14">
        <v>-3925.91</v>
      </c>
      <c r="H31" s="25"/>
      <c r="I31" s="25"/>
    </row>
    <row r="32" spans="1:9">
      <c r="A32" s="13" t="s">
        <v>392</v>
      </c>
      <c r="B32" t="s">
        <v>393</v>
      </c>
      <c r="C32" s="1" t="s">
        <v>394</v>
      </c>
      <c r="D32" s="1">
        <v>-182371.88</v>
      </c>
      <c r="E32" s="14">
        <v>182373.03</v>
      </c>
      <c r="G32">
        <v>1.1499999999999999</v>
      </c>
      <c r="H32" s="25"/>
      <c r="I32" s="25"/>
    </row>
    <row r="33" spans="1:9">
      <c r="A33" s="13" t="s">
        <v>397</v>
      </c>
      <c r="B33" t="s">
        <v>398</v>
      </c>
      <c r="C33" s="1" t="s">
        <v>274</v>
      </c>
      <c r="D33" s="1">
        <v>-182371.88</v>
      </c>
      <c r="G33" s="14">
        <v>-182371.88</v>
      </c>
      <c r="H33" s="25"/>
      <c r="I33" s="25"/>
    </row>
    <row r="34" spans="1:9">
      <c r="A34" s="13" t="s">
        <v>399</v>
      </c>
      <c r="B34" t="s">
        <v>400</v>
      </c>
      <c r="C34" s="1" t="s">
        <v>20</v>
      </c>
      <c r="D34" s="1">
        <v>809.06</v>
      </c>
      <c r="G34">
        <v>809.06</v>
      </c>
      <c r="H34" s="25"/>
      <c r="I34" s="25"/>
    </row>
    <row r="35" spans="1:9">
      <c r="A35" s="13" t="s">
        <v>405</v>
      </c>
      <c r="B35" t="s">
        <v>406</v>
      </c>
      <c r="C35" s="1" t="s">
        <v>350</v>
      </c>
      <c r="D35" s="1">
        <v>-3363.16</v>
      </c>
      <c r="G35" s="14">
        <v>-3363.16</v>
      </c>
      <c r="H35" s="25"/>
      <c r="I35" s="25"/>
    </row>
    <row r="36" spans="1:9">
      <c r="A36" s="13" t="s">
        <v>407</v>
      </c>
      <c r="B36" t="s">
        <v>408</v>
      </c>
      <c r="C36" s="1" t="s">
        <v>306</v>
      </c>
      <c r="D36" s="1">
        <v>-397171.03</v>
      </c>
      <c r="G36" s="14">
        <v>-397171.03</v>
      </c>
      <c r="H36" s="25"/>
      <c r="I36" s="25"/>
    </row>
    <row r="37" spans="1:9">
      <c r="A37" s="13" t="s">
        <v>409</v>
      </c>
      <c r="B37" t="s">
        <v>410</v>
      </c>
      <c r="C37" s="1" t="s">
        <v>411</v>
      </c>
      <c r="D37" s="1">
        <v>-284372</v>
      </c>
      <c r="E37" s="14">
        <v>284372</v>
      </c>
      <c r="H37" s="25" t="s">
        <v>212</v>
      </c>
      <c r="I37" s="26">
        <v>284373</v>
      </c>
    </row>
    <row r="38" spans="1:9">
      <c r="A38" s="13" t="s">
        <v>412</v>
      </c>
      <c r="B38" t="s">
        <v>413</v>
      </c>
      <c r="C38" s="1" t="s">
        <v>414</v>
      </c>
      <c r="D38" s="1">
        <v>-463973.87</v>
      </c>
      <c r="E38" s="14">
        <v>463973.87</v>
      </c>
      <c r="H38" s="25"/>
      <c r="I38" s="25"/>
    </row>
    <row r="39" spans="1:9">
      <c r="A39" s="13" t="s">
        <v>417</v>
      </c>
      <c r="B39" t="s">
        <v>418</v>
      </c>
      <c r="C39" s="1" t="s">
        <v>419</v>
      </c>
      <c r="D39" s="1">
        <v>-226840.79</v>
      </c>
      <c r="E39" s="14">
        <v>226840.79</v>
      </c>
      <c r="H39" s="25"/>
      <c r="I39" s="25"/>
    </row>
    <row r="40" spans="1:9">
      <c r="A40" s="13" t="s">
        <v>420</v>
      </c>
      <c r="B40" t="s">
        <v>421</v>
      </c>
      <c r="C40" s="1" t="s">
        <v>157</v>
      </c>
      <c r="D40" s="1">
        <v>475.9</v>
      </c>
      <c r="E40" s="14">
        <v>328042.98</v>
      </c>
      <c r="F40" s="14">
        <v>328518.88</v>
      </c>
      <c r="H40" s="25"/>
      <c r="I40" s="25"/>
    </row>
    <row r="41" spans="1:9">
      <c r="A41" s="13" t="s">
        <v>422</v>
      </c>
      <c r="B41" t="s">
        <v>423</v>
      </c>
      <c r="C41" s="1" t="s">
        <v>424</v>
      </c>
      <c r="D41" s="1">
        <v>-376343.82</v>
      </c>
      <c r="E41" s="14">
        <v>376344.82</v>
      </c>
      <c r="G41">
        <v>1</v>
      </c>
      <c r="H41" s="25"/>
      <c r="I41" s="25"/>
    </row>
    <row r="42" spans="1:9">
      <c r="A42" s="13" t="s">
        <v>425</v>
      </c>
      <c r="B42" t="s">
        <v>426</v>
      </c>
      <c r="C42" s="1" t="s">
        <v>178</v>
      </c>
      <c r="D42" s="1">
        <v>182371.88</v>
      </c>
      <c r="E42">
        <v>60</v>
      </c>
      <c r="F42" s="14">
        <v>182371.88</v>
      </c>
      <c r="G42">
        <v>60</v>
      </c>
      <c r="H42" s="25"/>
      <c r="I42" s="25"/>
    </row>
    <row r="43" spans="1:9">
      <c r="A43" s="13" t="s">
        <v>436</v>
      </c>
      <c r="B43" t="s">
        <v>437</v>
      </c>
      <c r="C43" s="1" t="s">
        <v>438</v>
      </c>
      <c r="E43" s="14">
        <v>463976.03</v>
      </c>
      <c r="F43" s="14">
        <v>463973.87</v>
      </c>
      <c r="G43">
        <v>2.16</v>
      </c>
      <c r="H43" s="25" t="s">
        <v>212</v>
      </c>
      <c r="I43" s="26">
        <v>463976.03</v>
      </c>
    </row>
    <row r="44" spans="1:9">
      <c r="A44" s="13" t="s">
        <v>439</v>
      </c>
      <c r="B44" t="s">
        <v>440</v>
      </c>
      <c r="C44" s="1" t="s">
        <v>9</v>
      </c>
      <c r="E44" s="14">
        <v>203590.21</v>
      </c>
      <c r="F44" s="14">
        <v>203590.21</v>
      </c>
      <c r="H44" s="25" t="s">
        <v>212</v>
      </c>
      <c r="I44" s="26">
        <v>203591.37</v>
      </c>
    </row>
    <row r="45" spans="1:9">
      <c r="A45" s="13" t="s">
        <v>441</v>
      </c>
      <c r="B45" t="s">
        <v>442</v>
      </c>
      <c r="C45" s="1" t="s">
        <v>384</v>
      </c>
      <c r="E45" s="14">
        <v>376343.82</v>
      </c>
      <c r="F45" s="14">
        <v>376343.82</v>
      </c>
      <c r="H45" s="25"/>
      <c r="I45" s="25"/>
    </row>
    <row r="46" spans="1:9">
      <c r="A46" s="13" t="s">
        <v>443</v>
      </c>
      <c r="B46" t="s">
        <v>444</v>
      </c>
      <c r="C46" s="1" t="s">
        <v>148</v>
      </c>
      <c r="E46" s="14">
        <v>579502.09</v>
      </c>
      <c r="F46" s="14">
        <v>579502.09</v>
      </c>
      <c r="H46" s="25" t="s">
        <v>212</v>
      </c>
      <c r="I46" s="25">
        <v>579503.24</v>
      </c>
    </row>
    <row r="47" spans="1:9">
      <c r="A47" s="13" t="s">
        <v>445</v>
      </c>
      <c r="B47" t="s">
        <v>446</v>
      </c>
      <c r="C47" s="1" t="s">
        <v>34</v>
      </c>
      <c r="E47" s="14">
        <v>328460.12</v>
      </c>
      <c r="F47" s="14">
        <v>327984.21999999997</v>
      </c>
      <c r="G47">
        <v>475.9</v>
      </c>
      <c r="H47" s="25" t="s">
        <v>212</v>
      </c>
      <c r="I47" s="27">
        <v>328518.12</v>
      </c>
    </row>
    <row r="48" spans="1:9">
      <c r="A48" s="13" t="s">
        <v>447</v>
      </c>
      <c r="B48" t="s">
        <v>448</v>
      </c>
      <c r="C48" s="1" t="s">
        <v>449</v>
      </c>
      <c r="E48" s="14">
        <v>327984.21999999997</v>
      </c>
      <c r="F48" s="14">
        <v>327984.21999999997</v>
      </c>
      <c r="H48" s="25" t="s">
        <v>212</v>
      </c>
      <c r="I48" s="26">
        <v>328042.98</v>
      </c>
    </row>
    <row r="49" spans="1:9">
      <c r="A49" s="13" t="s">
        <v>450</v>
      </c>
      <c r="B49" t="s">
        <v>451</v>
      </c>
      <c r="C49" s="1" t="s">
        <v>25</v>
      </c>
      <c r="F49" s="14">
        <v>485954.23</v>
      </c>
      <c r="G49" s="14">
        <v>-485954.23</v>
      </c>
      <c r="H49" s="25" t="s">
        <v>212</v>
      </c>
      <c r="I49" s="25">
        <v>492556.07</v>
      </c>
    </row>
    <row r="50" spans="1:9">
      <c r="A50" s="13" t="s">
        <v>452</v>
      </c>
      <c r="B50" t="s">
        <v>453</v>
      </c>
      <c r="C50" s="1" t="s">
        <v>419</v>
      </c>
      <c r="E50" s="14">
        <v>222850.22</v>
      </c>
      <c r="F50" s="14">
        <v>222850.21</v>
      </c>
      <c r="G50">
        <v>0.01</v>
      </c>
      <c r="H50" s="25" t="s">
        <v>212</v>
      </c>
      <c r="I50" s="26">
        <v>222908.98</v>
      </c>
    </row>
    <row r="51" spans="1:9">
      <c r="A51" s="13" t="s">
        <v>454</v>
      </c>
      <c r="B51" t="s">
        <v>455</v>
      </c>
      <c r="C51" s="1" t="s">
        <v>265</v>
      </c>
      <c r="E51" s="14">
        <v>222904.46</v>
      </c>
      <c r="F51" s="14">
        <v>222903.29</v>
      </c>
      <c r="G51">
        <v>1.17</v>
      </c>
      <c r="H51" s="25" t="s">
        <v>212</v>
      </c>
      <c r="I51" s="26">
        <v>222904.46</v>
      </c>
    </row>
    <row r="52" spans="1:9">
      <c r="A52" s="13" t="s">
        <v>456</v>
      </c>
      <c r="B52" t="s">
        <v>457</v>
      </c>
      <c r="C52" s="1" t="s">
        <v>458</v>
      </c>
      <c r="E52" s="14">
        <v>201720.91</v>
      </c>
      <c r="F52" s="14">
        <v>201720.91</v>
      </c>
      <c r="H52" s="25" t="s">
        <v>212</v>
      </c>
      <c r="I52" s="26">
        <v>201779.67</v>
      </c>
    </row>
    <row r="53" spans="1:9">
      <c r="A53" s="13" t="s">
        <v>459</v>
      </c>
      <c r="B53" t="s">
        <v>460</v>
      </c>
      <c r="C53" s="1" t="s">
        <v>9</v>
      </c>
      <c r="E53" s="14">
        <v>255884.82</v>
      </c>
      <c r="F53" s="14">
        <v>255884.83</v>
      </c>
      <c r="G53">
        <v>-0.01</v>
      </c>
      <c r="H53" s="25" t="s">
        <v>212</v>
      </c>
      <c r="I53" s="26">
        <v>255886</v>
      </c>
    </row>
    <row r="54" spans="1:9">
      <c r="A54" s="13" t="s">
        <v>461</v>
      </c>
      <c r="B54" t="s">
        <v>462</v>
      </c>
      <c r="C54" s="1" t="s">
        <v>265</v>
      </c>
      <c r="E54" s="14">
        <v>579521</v>
      </c>
      <c r="F54" s="14">
        <v>579520.04</v>
      </c>
      <c r="G54">
        <v>0.96</v>
      </c>
      <c r="H54" s="25" t="s">
        <v>212</v>
      </c>
      <c r="I54" s="26">
        <v>579521.19999999995</v>
      </c>
    </row>
    <row r="55" spans="1:9">
      <c r="A55" s="13" t="s">
        <v>463</v>
      </c>
      <c r="B55" t="s">
        <v>464</v>
      </c>
      <c r="C55" s="1" t="s">
        <v>5</v>
      </c>
      <c r="E55" s="14">
        <v>415984.06</v>
      </c>
      <c r="F55" s="14">
        <v>415165.49</v>
      </c>
      <c r="G55">
        <v>818.57</v>
      </c>
      <c r="H55" s="25" t="s">
        <v>212</v>
      </c>
      <c r="I55" s="34">
        <v>416042.82</v>
      </c>
    </row>
    <row r="56" spans="1:9">
      <c r="A56" s="13" t="s">
        <v>465</v>
      </c>
      <c r="B56" t="s">
        <v>466</v>
      </c>
      <c r="C56" s="1" t="s">
        <v>77</v>
      </c>
      <c r="E56" s="14">
        <v>335556.71</v>
      </c>
      <c r="F56" s="14">
        <v>335556.71</v>
      </c>
      <c r="H56" s="25" t="s">
        <v>212</v>
      </c>
      <c r="I56" s="25">
        <v>335615.31</v>
      </c>
    </row>
    <row r="57" spans="1:9">
      <c r="A57" s="13" t="s">
        <v>467</v>
      </c>
      <c r="B57" t="s">
        <v>468</v>
      </c>
      <c r="C57" s="1" t="s">
        <v>191</v>
      </c>
      <c r="E57" s="14">
        <v>335556.71</v>
      </c>
      <c r="F57" s="14">
        <v>335556.71</v>
      </c>
      <c r="H57" s="25"/>
      <c r="I57" s="25"/>
    </row>
    <row r="58" spans="1:9">
      <c r="A58" s="13" t="s">
        <v>469</v>
      </c>
      <c r="B58" t="s">
        <v>470</v>
      </c>
      <c r="C58" s="1" t="s">
        <v>23</v>
      </c>
      <c r="E58" s="14">
        <v>222850.21</v>
      </c>
      <c r="F58" s="14">
        <v>222850.21</v>
      </c>
      <c r="H58" s="25" t="s">
        <v>212</v>
      </c>
      <c r="I58" s="25">
        <v>222851.38</v>
      </c>
    </row>
    <row r="59" spans="1:9">
      <c r="A59" s="13" t="s">
        <v>471</v>
      </c>
      <c r="B59" t="s">
        <v>472</v>
      </c>
      <c r="C59" s="1" t="s">
        <v>23</v>
      </c>
      <c r="E59" s="14">
        <v>485954.23</v>
      </c>
      <c r="F59" s="14">
        <v>971908.46</v>
      </c>
      <c r="G59" s="14">
        <v>-485954.23</v>
      </c>
      <c r="H59" s="25"/>
      <c r="I59" s="25"/>
    </row>
    <row r="60" spans="1:9">
      <c r="A60" s="13" t="s">
        <v>473</v>
      </c>
      <c r="B60" t="s">
        <v>474</v>
      </c>
      <c r="C60" s="1" t="s">
        <v>188</v>
      </c>
      <c r="F60" s="14">
        <v>182371.88</v>
      </c>
      <c r="G60" s="14">
        <v>-182371.88</v>
      </c>
      <c r="H60" s="25"/>
      <c r="I60" s="25"/>
    </row>
    <row r="61" spans="1:9">
      <c r="A61" s="13" t="s">
        <v>475</v>
      </c>
      <c r="B61" t="s">
        <v>476</v>
      </c>
      <c r="C61" s="1" t="s">
        <v>477</v>
      </c>
      <c r="E61" s="14">
        <v>255943.59</v>
      </c>
      <c r="F61" s="14">
        <v>255943.59</v>
      </c>
      <c r="H61" s="25"/>
      <c r="I61" s="25"/>
    </row>
    <row r="62" spans="1:9">
      <c r="A62" s="13" t="s">
        <v>478</v>
      </c>
      <c r="B62" t="s">
        <v>479</v>
      </c>
      <c r="C62" s="1" t="s">
        <v>480</v>
      </c>
      <c r="E62" s="14">
        <v>656444.34</v>
      </c>
      <c r="F62" s="14">
        <v>656444.34</v>
      </c>
      <c r="H62" s="25" t="s">
        <v>212</v>
      </c>
      <c r="I62" s="26">
        <v>328462.44</v>
      </c>
    </row>
    <row r="63" spans="1:9">
      <c r="A63" s="13" t="s">
        <v>481</v>
      </c>
      <c r="B63" t="s">
        <v>482</v>
      </c>
      <c r="C63" s="1" t="s">
        <v>3</v>
      </c>
      <c r="F63" s="14">
        <v>182371.88</v>
      </c>
      <c r="G63" s="14">
        <v>-182371.88</v>
      </c>
      <c r="H63" s="25" t="s">
        <v>212</v>
      </c>
      <c r="I63" s="25">
        <v>180430.63</v>
      </c>
    </row>
    <row r="64" spans="1:9">
      <c r="A64" s="13" t="s">
        <v>483</v>
      </c>
      <c r="B64" t="s">
        <v>484</v>
      </c>
      <c r="C64" s="1" t="s">
        <v>419</v>
      </c>
      <c r="E64" s="14">
        <v>199381.88</v>
      </c>
      <c r="F64" s="14">
        <v>199381.88</v>
      </c>
      <c r="H64" s="25"/>
      <c r="I64" s="25"/>
    </row>
    <row r="65" spans="1:9">
      <c r="A65" s="13" t="s">
        <v>485</v>
      </c>
      <c r="B65" t="s">
        <v>486</v>
      </c>
      <c r="C65" s="1" t="s">
        <v>1</v>
      </c>
      <c r="E65" s="14">
        <v>212430.91</v>
      </c>
      <c r="F65" s="14">
        <v>212430.91</v>
      </c>
      <c r="H65" s="25" t="s">
        <v>212</v>
      </c>
      <c r="I65" s="26">
        <v>212489.99</v>
      </c>
    </row>
    <row r="66" spans="1:9">
      <c r="A66" s="13" t="s">
        <v>487</v>
      </c>
      <c r="B66" t="s">
        <v>488</v>
      </c>
      <c r="C66" s="1" t="s">
        <v>419</v>
      </c>
      <c r="F66" s="14">
        <v>328460.12</v>
      </c>
      <c r="G66" s="14">
        <v>-328460.12</v>
      </c>
      <c r="H66" s="25" t="s">
        <v>212</v>
      </c>
      <c r="I66" s="34">
        <v>328518.88</v>
      </c>
    </row>
    <row r="67" spans="1:9">
      <c r="A67" s="13" t="s">
        <v>489</v>
      </c>
      <c r="B67" t="s">
        <v>490</v>
      </c>
      <c r="C67" s="1" t="s">
        <v>31</v>
      </c>
      <c r="E67" s="14">
        <v>212430.91</v>
      </c>
      <c r="F67" s="14">
        <v>212430.91</v>
      </c>
      <c r="H67" s="25" t="s">
        <v>212</v>
      </c>
      <c r="I67" s="25">
        <v>212432.16</v>
      </c>
    </row>
    <row r="68" spans="1:9">
      <c r="A68" s="13" t="s">
        <v>491</v>
      </c>
      <c r="B68" t="s">
        <v>492</v>
      </c>
      <c r="C68" s="1" t="s">
        <v>493</v>
      </c>
      <c r="E68" s="14">
        <v>199381.88</v>
      </c>
      <c r="F68" s="14">
        <v>199381.88</v>
      </c>
      <c r="H68" s="25"/>
      <c r="I68" s="25"/>
    </row>
    <row r="69" spans="1:9">
      <c r="A69" s="13" t="s">
        <v>494</v>
      </c>
      <c r="B69" t="s">
        <v>495</v>
      </c>
      <c r="C69" s="1" t="s">
        <v>5</v>
      </c>
      <c r="E69" s="14">
        <v>240962.55</v>
      </c>
      <c r="F69" s="14">
        <v>240962.55</v>
      </c>
      <c r="H69" s="25"/>
      <c r="I69" s="25"/>
    </row>
    <row r="70" spans="1:9">
      <c r="A70" s="13" t="s">
        <v>496</v>
      </c>
      <c r="B70" t="s">
        <v>497</v>
      </c>
      <c r="C70" s="1" t="s">
        <v>5</v>
      </c>
      <c r="E70" s="14">
        <v>270738.48</v>
      </c>
      <c r="F70" s="14">
        <v>270738.48</v>
      </c>
      <c r="H70" s="25"/>
      <c r="I70" s="25"/>
    </row>
    <row r="71" spans="1:9">
      <c r="A71" s="13" t="s">
        <v>498</v>
      </c>
      <c r="B71" t="s">
        <v>499</v>
      </c>
      <c r="C71" s="1" t="s">
        <v>23</v>
      </c>
      <c r="E71" s="14">
        <v>199381.88</v>
      </c>
      <c r="F71" s="14">
        <v>199381.88</v>
      </c>
      <c r="H71" s="25"/>
      <c r="I71" s="25"/>
    </row>
    <row r="72" spans="1:9">
      <c r="A72" s="13" t="s">
        <v>500</v>
      </c>
      <c r="B72" t="s">
        <v>501</v>
      </c>
      <c r="C72" s="1" t="s">
        <v>477</v>
      </c>
      <c r="E72" s="14">
        <v>251360.44</v>
      </c>
      <c r="F72" s="14">
        <v>502779.63</v>
      </c>
      <c r="G72" s="14">
        <v>-251419.19</v>
      </c>
      <c r="H72" s="25"/>
      <c r="I72" s="25"/>
    </row>
    <row r="73" spans="1:9">
      <c r="A73" s="13" t="s">
        <v>502</v>
      </c>
      <c r="B73" t="s">
        <v>503</v>
      </c>
      <c r="C73" s="1" t="s">
        <v>20</v>
      </c>
      <c r="F73" s="14">
        <v>182371.88</v>
      </c>
      <c r="G73" s="14">
        <v>-182371.88</v>
      </c>
      <c r="H73" s="25" t="s">
        <v>212</v>
      </c>
      <c r="I73" s="34">
        <v>182373.04</v>
      </c>
    </row>
    <row r="74" spans="1:9">
      <c r="A74" s="13" t="s">
        <v>504</v>
      </c>
      <c r="B74" t="s">
        <v>505</v>
      </c>
      <c r="C74" s="1" t="s">
        <v>306</v>
      </c>
      <c r="F74" s="14">
        <v>387839.31</v>
      </c>
      <c r="G74" s="14">
        <v>-387839.31</v>
      </c>
      <c r="H74" s="25"/>
      <c r="I74" s="25"/>
    </row>
    <row r="75" spans="1:9">
      <c r="A75" s="13" t="s">
        <v>506</v>
      </c>
      <c r="B75" t="s">
        <v>507</v>
      </c>
      <c r="C75" s="1" t="s">
        <v>5</v>
      </c>
      <c r="F75" s="14">
        <v>285712</v>
      </c>
      <c r="G75" s="14">
        <v>-285712</v>
      </c>
      <c r="H75" s="25" t="s">
        <v>212</v>
      </c>
      <c r="I75" s="34">
        <v>291354.57</v>
      </c>
    </row>
    <row r="76" spans="1:9">
      <c r="A76" s="13" t="s">
        <v>199</v>
      </c>
      <c r="B76" t="s">
        <v>200</v>
      </c>
      <c r="C76" s="1" t="s">
        <v>198</v>
      </c>
      <c r="D76" s="1">
        <v>369250.46</v>
      </c>
      <c r="G76" s="14">
        <v>369250.46</v>
      </c>
      <c r="H76" s="25"/>
      <c r="I76" s="25"/>
    </row>
    <row r="77" spans="1:9">
      <c r="A77" s="13" t="s">
        <v>431</v>
      </c>
      <c r="B77" t="s">
        <v>432</v>
      </c>
      <c r="C77" s="1" t="s">
        <v>433</v>
      </c>
      <c r="D77" s="1">
        <v>90000</v>
      </c>
      <c r="G77" s="14">
        <v>90000</v>
      </c>
      <c r="H77" s="25"/>
      <c r="I77" s="25"/>
    </row>
    <row r="78" spans="1:9">
      <c r="A78" s="13" t="s">
        <v>343</v>
      </c>
      <c r="B78" t="s">
        <v>434</v>
      </c>
      <c r="C78" s="1" t="s">
        <v>341</v>
      </c>
      <c r="D78" s="1" t="s">
        <v>508</v>
      </c>
      <c r="E78" t="s">
        <v>343</v>
      </c>
      <c r="F78" t="s">
        <v>208</v>
      </c>
      <c r="G78" t="s">
        <v>210</v>
      </c>
      <c r="H78" s="25"/>
      <c r="I78" s="25"/>
    </row>
    <row r="79" spans="1:9">
      <c r="A79" s="13"/>
      <c r="B79" t="s">
        <v>211</v>
      </c>
      <c r="D79" s="1">
        <v>-2895336.93</v>
      </c>
      <c r="E79" s="14">
        <v>11515962.890000001</v>
      </c>
      <c r="F79" s="14">
        <v>11539143.4</v>
      </c>
      <c r="G79" s="14">
        <v>-2918517.44</v>
      </c>
      <c r="H79" s="25"/>
      <c r="I79" s="25"/>
    </row>
    <row r="80" spans="1:9">
      <c r="H80" s="25"/>
      <c r="I80" s="25"/>
    </row>
    <row r="81" spans="1:9">
      <c r="A81" s="62" t="s">
        <v>12</v>
      </c>
      <c r="B81" s="62"/>
      <c r="C81" s="62"/>
      <c r="D81" s="62"/>
      <c r="E81" s="62"/>
      <c r="H81" s="25"/>
      <c r="I81" s="25"/>
    </row>
    <row r="82" spans="1:9">
      <c r="A82" s="18" t="s">
        <v>13</v>
      </c>
      <c r="B82" s="18" t="s">
        <v>14</v>
      </c>
      <c r="C82" s="18" t="s">
        <v>15</v>
      </c>
      <c r="D82" s="20" t="s">
        <v>666</v>
      </c>
      <c r="E82" s="19" t="s">
        <v>16</v>
      </c>
      <c r="H82" s="25"/>
      <c r="I82" s="25"/>
    </row>
    <row r="83" spans="1:9">
      <c r="A83" s="13" t="s">
        <v>300</v>
      </c>
      <c r="B83" s="13" t="s">
        <v>301</v>
      </c>
      <c r="C83" s="13" t="s">
        <v>5</v>
      </c>
      <c r="D83" s="14">
        <v>-3985.83</v>
      </c>
    </row>
    <row r="84" spans="1:9">
      <c r="A84" s="13" t="s">
        <v>344</v>
      </c>
      <c r="B84" s="13" t="s">
        <v>345</v>
      </c>
      <c r="C84" s="13" t="s">
        <v>5</v>
      </c>
      <c r="D84" s="13">
        <v>926.85</v>
      </c>
      <c r="E84" s="14"/>
      <c r="F84" s="13"/>
      <c r="G84" s="14"/>
    </row>
    <row r="85" spans="1:9">
      <c r="A85" s="13" t="s">
        <v>362</v>
      </c>
      <c r="B85" s="13" t="s">
        <v>363</v>
      </c>
      <c r="C85" s="13" t="s">
        <v>5</v>
      </c>
      <c r="D85" s="14">
        <v>-3585.61</v>
      </c>
      <c r="E85" s="13"/>
      <c r="F85" s="13"/>
      <c r="G85" s="13"/>
    </row>
    <row r="86" spans="1:9">
      <c r="A86" s="13" t="s">
        <v>397</v>
      </c>
      <c r="B86" s="13" t="s">
        <v>398</v>
      </c>
      <c r="C86" s="13" t="s">
        <v>274</v>
      </c>
      <c r="D86" s="14">
        <v>-182371.88</v>
      </c>
      <c r="E86" s="13"/>
      <c r="F86" s="13"/>
      <c r="G86" s="13"/>
    </row>
    <row r="87" spans="1:9">
      <c r="A87" s="13" t="s">
        <v>407</v>
      </c>
      <c r="B87" s="13" t="s">
        <v>408</v>
      </c>
      <c r="C87" s="13" t="s">
        <v>306</v>
      </c>
      <c r="D87" s="14">
        <v>-397171.03</v>
      </c>
      <c r="E87" s="13"/>
      <c r="F87" s="13"/>
      <c r="G87" s="14"/>
    </row>
    <row r="88" spans="1:9">
      <c r="A88" s="13" t="s">
        <v>450</v>
      </c>
      <c r="B88" s="13" t="s">
        <v>451</v>
      </c>
      <c r="C88" s="13" t="s">
        <v>25</v>
      </c>
      <c r="D88" s="14">
        <v>-492556.07</v>
      </c>
      <c r="E88" s="14"/>
      <c r="F88" s="13"/>
      <c r="G88" s="13"/>
    </row>
    <row r="89" spans="1:9">
      <c r="A89" s="13" t="s">
        <v>471</v>
      </c>
      <c r="B89" s="13" t="s">
        <v>472</v>
      </c>
      <c r="C89" s="13" t="s">
        <v>23</v>
      </c>
      <c r="D89" s="14">
        <v>-492255.07</v>
      </c>
      <c r="E89" s="13"/>
      <c r="F89" s="13"/>
      <c r="G89" s="13"/>
    </row>
    <row r="90" spans="1:9">
      <c r="A90" s="13" t="s">
        <v>473</v>
      </c>
      <c r="B90" s="13" t="s">
        <v>474</v>
      </c>
      <c r="C90" s="13" t="s">
        <v>188</v>
      </c>
      <c r="D90" s="14">
        <v>-182371.88</v>
      </c>
      <c r="E90" s="14"/>
      <c r="F90" s="13"/>
      <c r="G90" s="14"/>
    </row>
    <row r="91" spans="1:9">
      <c r="A91" s="13" t="s">
        <v>481</v>
      </c>
      <c r="B91" s="13" t="s">
        <v>482</v>
      </c>
      <c r="C91" s="13" t="s">
        <v>3</v>
      </c>
      <c r="D91" s="14">
        <v>-182371.88</v>
      </c>
      <c r="E91" s="13"/>
      <c r="F91" s="13"/>
      <c r="G91" s="14"/>
    </row>
    <row r="92" spans="1:9">
      <c r="A92" s="13" t="s">
        <v>487</v>
      </c>
      <c r="B92" s="13" t="s">
        <v>488</v>
      </c>
      <c r="C92" s="13" t="s">
        <v>419</v>
      </c>
      <c r="D92" s="14">
        <v>-328460.12</v>
      </c>
      <c r="E92" s="14"/>
      <c r="F92" s="13"/>
      <c r="G92" s="13"/>
    </row>
    <row r="93" spans="1:9">
      <c r="A93" s="13" t="s">
        <v>500</v>
      </c>
      <c r="B93" s="13" t="s">
        <v>501</v>
      </c>
      <c r="C93" s="13" t="s">
        <v>477</v>
      </c>
      <c r="D93" s="14">
        <v>-251419.19</v>
      </c>
      <c r="E93" s="13"/>
      <c r="F93" s="13"/>
      <c r="G93" s="14"/>
    </row>
    <row r="94" spans="1:9">
      <c r="A94" s="13" t="s">
        <v>502</v>
      </c>
      <c r="B94" s="13" t="s">
        <v>503</v>
      </c>
      <c r="C94" s="13" t="s">
        <v>20</v>
      </c>
      <c r="D94" s="14">
        <v>-182371.88</v>
      </c>
      <c r="E94" s="13"/>
      <c r="F94" s="13"/>
      <c r="G94" s="14"/>
    </row>
    <row r="95" spans="1:9">
      <c r="A95" s="13" t="s">
        <v>504</v>
      </c>
      <c r="B95" s="13" t="s">
        <v>505</v>
      </c>
      <c r="C95" s="13" t="s">
        <v>306</v>
      </c>
      <c r="D95" s="14">
        <v>-387839.31</v>
      </c>
      <c r="E95" s="13"/>
      <c r="F95" s="13"/>
      <c r="G95" s="13"/>
    </row>
    <row r="96" spans="1:9">
      <c r="A96" s="13" t="s">
        <v>506</v>
      </c>
      <c r="B96" s="13" t="s">
        <v>507</v>
      </c>
      <c r="C96" s="13" t="s">
        <v>5</v>
      </c>
      <c r="D96" s="14">
        <v>-291354.57</v>
      </c>
      <c r="E96" s="13"/>
      <c r="F96" s="13"/>
      <c r="G96" s="13"/>
    </row>
    <row r="97" spans="1:9">
      <c r="A97" s="13"/>
      <c r="B97" s="13" t="s">
        <v>211</v>
      </c>
      <c r="C97" s="14"/>
      <c r="D97" s="14">
        <f>+SUM(D83:D96)</f>
        <v>-3377187.4699999997</v>
      </c>
      <c r="E97" s="14"/>
      <c r="F97" s="14"/>
      <c r="G97" s="14"/>
    </row>
    <row r="98" spans="1:9">
      <c r="F98" s="63" t="s">
        <v>673</v>
      </c>
      <c r="G98" s="63"/>
      <c r="H98" s="63"/>
      <c r="I98" s="63"/>
    </row>
    <row r="99" spans="1:9">
      <c r="F99" s="13"/>
      <c r="G99" s="30" t="s">
        <v>668</v>
      </c>
      <c r="H99" s="30" t="s">
        <v>669</v>
      </c>
      <c r="I99" s="13"/>
    </row>
    <row r="100" spans="1:9">
      <c r="F100" s="13" t="s">
        <v>459</v>
      </c>
      <c r="G100" s="13">
        <v>0.01</v>
      </c>
      <c r="H100" s="14"/>
      <c r="I100" s="13"/>
    </row>
    <row r="101" spans="1:9">
      <c r="F101" s="13" t="s">
        <v>452</v>
      </c>
      <c r="G101" s="13"/>
      <c r="H101" s="13">
        <v>0.01</v>
      </c>
      <c r="I101" s="13"/>
    </row>
    <row r="102" spans="1:9">
      <c r="F102" s="13" t="s">
        <v>461</v>
      </c>
      <c r="G102" s="13"/>
      <c r="H102" s="13">
        <v>0.96</v>
      </c>
      <c r="I102" s="13"/>
    </row>
    <row r="103" spans="1:9">
      <c r="F103" s="13" t="s">
        <v>422</v>
      </c>
      <c r="G103" s="13"/>
      <c r="H103" s="13">
        <v>1</v>
      </c>
      <c r="I103" s="13"/>
    </row>
    <row r="104" spans="1:9">
      <c r="F104" s="13" t="s">
        <v>392</v>
      </c>
      <c r="G104" s="13"/>
      <c r="H104" s="13">
        <v>1.1499999999999999</v>
      </c>
      <c r="I104" s="13"/>
    </row>
    <row r="105" spans="1:9">
      <c r="F105" s="13" t="s">
        <v>454</v>
      </c>
      <c r="G105" s="13"/>
      <c r="H105" s="13">
        <v>1.17</v>
      </c>
      <c r="I105" s="13"/>
    </row>
    <row r="106" spans="1:9">
      <c r="F106" s="13" t="s">
        <v>223</v>
      </c>
      <c r="G106" s="13"/>
      <c r="H106" s="13">
        <v>1.18</v>
      </c>
      <c r="I106" s="13"/>
    </row>
    <row r="107" spans="1:9">
      <c r="F107" s="13" t="s">
        <v>436</v>
      </c>
      <c r="G107" s="13"/>
      <c r="H107" s="13">
        <v>2.16</v>
      </c>
      <c r="I107" s="13"/>
    </row>
    <row r="108" spans="1:9">
      <c r="F108" s="13" t="s">
        <v>351</v>
      </c>
      <c r="G108" s="13"/>
      <c r="H108" s="13">
        <v>58.6</v>
      </c>
      <c r="I108" s="13"/>
    </row>
    <row r="109" spans="1:9">
      <c r="F109" s="13" t="s">
        <v>425</v>
      </c>
      <c r="G109" s="13"/>
      <c r="H109" s="13">
        <v>60</v>
      </c>
      <c r="I109" s="13"/>
    </row>
    <row r="110" spans="1:9">
      <c r="F110" s="13" t="s">
        <v>672</v>
      </c>
      <c r="G110">
        <f>126.23-0.01</f>
        <v>126.22</v>
      </c>
    </row>
    <row r="111" spans="1:9">
      <c r="G111">
        <f>+SUM(G100:G110)</f>
        <v>126.23</v>
      </c>
      <c r="H111" s="13">
        <f>+SUM(H100:H110)</f>
        <v>126.23</v>
      </c>
    </row>
  </sheetData>
  <autoFilter ref="A7:G79">
    <filterColumn colId="2"/>
  </autoFilter>
  <sortState ref="A85:D156">
    <sortCondition ref="D85:D156"/>
  </sortState>
  <mergeCells count="7">
    <mergeCell ref="A81:E81"/>
    <mergeCell ref="F98:I98"/>
    <mergeCell ref="A1:E1"/>
    <mergeCell ref="A2:E2"/>
    <mergeCell ref="A3:E3"/>
    <mergeCell ref="A4:E4"/>
    <mergeCell ref="A6:G6"/>
  </mergeCells>
  <pageMargins left="0.70866141732283472" right="0.70866141732283472" top="0.74803149606299213" bottom="0.74803149606299213" header="0.31496062992125984" footer="0.31496062992125984"/>
  <pageSetup scale="3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30"/>
  <sheetViews>
    <sheetView topLeftCell="A86" workbookViewId="0">
      <selection activeCell="H99" sqref="H99"/>
    </sheetView>
  </sheetViews>
  <sheetFormatPr baseColWidth="10" defaultRowHeight="15"/>
  <cols>
    <col min="1" max="1" width="14.42578125" bestFit="1" customWidth="1"/>
    <col min="2" max="2" width="22" bestFit="1" customWidth="1"/>
    <col min="3" max="3" width="19.85546875" bestFit="1" customWidth="1"/>
    <col min="4" max="4" width="13.7109375" style="1" customWidth="1"/>
    <col min="5" max="5" width="18.140625" bestFit="1" customWidth="1"/>
    <col min="6" max="6" width="17.140625" bestFit="1" customWidth="1"/>
    <col min="7" max="7" width="16.140625" bestFit="1" customWidth="1"/>
  </cols>
  <sheetData>
    <row r="1" spans="1:12">
      <c r="A1" s="64" t="s">
        <v>17</v>
      </c>
      <c r="B1" s="64"/>
      <c r="C1" s="64"/>
      <c r="D1" s="64"/>
      <c r="E1" s="64"/>
    </row>
    <row r="2" spans="1:12">
      <c r="A2" s="64" t="s">
        <v>18</v>
      </c>
      <c r="B2" s="64"/>
      <c r="C2" s="64"/>
      <c r="D2" s="64"/>
      <c r="E2" s="64"/>
    </row>
    <row r="3" spans="1:12">
      <c r="A3" s="64" t="s">
        <v>19</v>
      </c>
      <c r="B3" s="64"/>
      <c r="C3" s="64"/>
      <c r="D3" s="64"/>
      <c r="E3" s="64"/>
    </row>
    <row r="4" spans="1:12">
      <c r="A4" s="65" t="s">
        <v>39</v>
      </c>
      <c r="B4" s="65"/>
      <c r="C4" s="65"/>
      <c r="D4" s="65"/>
      <c r="E4" s="65"/>
    </row>
    <row r="5" spans="1:12">
      <c r="D5"/>
    </row>
    <row r="6" spans="1:12">
      <c r="A6" s="62" t="s">
        <v>12</v>
      </c>
      <c r="B6" s="62"/>
      <c r="C6" s="62"/>
      <c r="D6" s="62"/>
      <c r="E6" s="62"/>
      <c r="F6" s="62"/>
      <c r="G6" s="62"/>
      <c r="H6" s="21"/>
      <c r="I6" s="21"/>
      <c r="J6" s="21"/>
      <c r="K6" s="21"/>
      <c r="L6" s="13"/>
    </row>
    <row r="7" spans="1:12">
      <c r="A7" s="18" t="s">
        <v>13</v>
      </c>
      <c r="B7" s="18" t="s">
        <v>14</v>
      </c>
      <c r="C7" s="18" t="s">
        <v>15</v>
      </c>
      <c r="D7" s="19" t="s">
        <v>667</v>
      </c>
      <c r="E7" s="19" t="s">
        <v>668</v>
      </c>
      <c r="F7" s="20" t="s">
        <v>669</v>
      </c>
      <c r="G7" s="20" t="s">
        <v>666</v>
      </c>
      <c r="H7" s="17" t="s">
        <v>212</v>
      </c>
      <c r="I7" s="17" t="s">
        <v>670</v>
      </c>
      <c r="J7" s="17" t="s">
        <v>671</v>
      </c>
      <c r="K7" s="17" t="s">
        <v>16</v>
      </c>
      <c r="L7" s="13"/>
    </row>
    <row r="8" spans="1:12">
      <c r="A8" s="13" t="s">
        <v>109</v>
      </c>
      <c r="B8" s="10" t="s">
        <v>110</v>
      </c>
      <c r="C8" s="10" t="s">
        <v>111</v>
      </c>
      <c r="D8" s="14">
        <v>-1162</v>
      </c>
      <c r="G8" s="14">
        <v>-1162</v>
      </c>
    </row>
    <row r="9" spans="1:12">
      <c r="A9" s="13" t="s">
        <v>112</v>
      </c>
      <c r="B9" s="10" t="s">
        <v>113</v>
      </c>
      <c r="C9" s="10" t="s">
        <v>21</v>
      </c>
      <c r="D9" s="10">
        <v>-743.08</v>
      </c>
      <c r="G9">
        <v>-743.08</v>
      </c>
    </row>
    <row r="10" spans="1:12">
      <c r="A10" s="13" t="s">
        <v>124</v>
      </c>
      <c r="B10" s="10" t="s">
        <v>125</v>
      </c>
      <c r="C10" s="10" t="s">
        <v>126</v>
      </c>
      <c r="D10" s="10">
        <v>-800.85</v>
      </c>
      <c r="G10">
        <v>-800.85</v>
      </c>
    </row>
    <row r="11" spans="1:12">
      <c r="A11" s="13" t="s">
        <v>146</v>
      </c>
      <c r="B11" s="10" t="s">
        <v>147</v>
      </c>
      <c r="C11" s="10" t="s">
        <v>148</v>
      </c>
      <c r="D11" s="14">
        <v>1244</v>
      </c>
      <c r="G11" s="14">
        <v>1244</v>
      </c>
    </row>
    <row r="12" spans="1:12">
      <c r="A12" s="13" t="s">
        <v>160</v>
      </c>
      <c r="B12" s="10" t="s">
        <v>161</v>
      </c>
      <c r="C12" s="10" t="s">
        <v>40</v>
      </c>
      <c r="D12" s="10">
        <v>985.6</v>
      </c>
      <c r="G12">
        <v>985.6</v>
      </c>
    </row>
    <row r="13" spans="1:12">
      <c r="A13" s="13" t="s">
        <v>172</v>
      </c>
      <c r="B13" s="10" t="s">
        <v>173</v>
      </c>
      <c r="C13" s="10" t="s">
        <v>77</v>
      </c>
      <c r="D13" s="14">
        <v>-12780</v>
      </c>
      <c r="G13" s="14">
        <v>-12780</v>
      </c>
    </row>
    <row r="14" spans="1:12">
      <c r="A14" s="13" t="s">
        <v>174</v>
      </c>
      <c r="B14" s="10" t="s">
        <v>175</v>
      </c>
      <c r="C14" s="10" t="s">
        <v>31</v>
      </c>
      <c r="D14" s="14">
        <v>6480.01</v>
      </c>
      <c r="G14" s="14">
        <v>6480.01</v>
      </c>
    </row>
    <row r="15" spans="1:12">
      <c r="A15" s="13" t="s">
        <v>238</v>
      </c>
      <c r="B15" s="10" t="s">
        <v>239</v>
      </c>
      <c r="C15" s="10" t="s">
        <v>8</v>
      </c>
      <c r="D15" s="14">
        <v>-2867.14</v>
      </c>
      <c r="G15" s="14">
        <v>-2867.14</v>
      </c>
    </row>
    <row r="16" spans="1:12">
      <c r="A16" s="13" t="s">
        <v>240</v>
      </c>
      <c r="B16" s="10" t="s">
        <v>241</v>
      </c>
      <c r="C16" s="10" t="s">
        <v>5</v>
      </c>
      <c r="D16" s="14">
        <v>-3585.31</v>
      </c>
      <c r="G16" s="14">
        <v>-3585.31</v>
      </c>
    </row>
    <row r="17" spans="1:7">
      <c r="A17" s="13" t="s">
        <v>280</v>
      </c>
      <c r="B17" s="10" t="s">
        <v>281</v>
      </c>
      <c r="C17" s="10" t="s">
        <v>282</v>
      </c>
      <c r="D17" s="10">
        <v>429.65</v>
      </c>
      <c r="G17">
        <v>429.65</v>
      </c>
    </row>
    <row r="18" spans="1:7">
      <c r="A18" s="13" t="s">
        <v>287</v>
      </c>
      <c r="B18" s="10" t="s">
        <v>288</v>
      </c>
      <c r="C18" s="10" t="s">
        <v>85</v>
      </c>
      <c r="D18" s="10">
        <v>428.64</v>
      </c>
      <c r="G18">
        <v>428.64</v>
      </c>
    </row>
    <row r="19" spans="1:7">
      <c r="A19" s="13" t="s">
        <v>289</v>
      </c>
      <c r="B19" s="10" t="s">
        <v>290</v>
      </c>
      <c r="C19" s="10" t="s">
        <v>126</v>
      </c>
      <c r="D19" s="11">
        <v>-3927.07</v>
      </c>
      <c r="G19" s="14">
        <v>-3927.07</v>
      </c>
    </row>
    <row r="20" spans="1:7">
      <c r="A20" s="13" t="s">
        <v>300</v>
      </c>
      <c r="B20" s="10" t="s">
        <v>301</v>
      </c>
      <c r="C20" s="10" t="s">
        <v>5</v>
      </c>
      <c r="D20" s="11">
        <v>-3927.07</v>
      </c>
      <c r="G20" s="14">
        <v>-3927.07</v>
      </c>
    </row>
    <row r="21" spans="1:7">
      <c r="A21" s="13" t="s">
        <v>344</v>
      </c>
      <c r="B21" s="10" t="s">
        <v>345</v>
      </c>
      <c r="C21" s="10" t="s">
        <v>5</v>
      </c>
      <c r="D21" s="10">
        <v>985.61</v>
      </c>
      <c r="G21">
        <v>985.61</v>
      </c>
    </row>
    <row r="22" spans="1:7">
      <c r="A22" s="13" t="s">
        <v>362</v>
      </c>
      <c r="B22" s="10" t="s">
        <v>363</v>
      </c>
      <c r="C22" s="10" t="s">
        <v>5</v>
      </c>
      <c r="D22" s="14">
        <v>-3585.61</v>
      </c>
      <c r="E22" s="14">
        <v>7288.74</v>
      </c>
      <c r="F22" s="14">
        <v>3644.37</v>
      </c>
      <c r="G22">
        <v>58.76</v>
      </c>
    </row>
    <row r="23" spans="1:7">
      <c r="A23" s="13" t="s">
        <v>364</v>
      </c>
      <c r="B23" s="10" t="s">
        <v>365</v>
      </c>
      <c r="C23" s="10" t="s">
        <v>8</v>
      </c>
      <c r="D23" s="14">
        <v>-1246</v>
      </c>
      <c r="G23" s="14">
        <v>-1246</v>
      </c>
    </row>
    <row r="24" spans="1:7" s="13" customFormat="1">
      <c r="A24" s="13" t="s">
        <v>366</v>
      </c>
      <c r="D24" s="14">
        <v>475.9</v>
      </c>
      <c r="G24" s="14">
        <v>475.9</v>
      </c>
    </row>
    <row r="25" spans="1:7">
      <c r="A25" s="13" t="s">
        <v>387</v>
      </c>
      <c r="B25" t="s">
        <v>388</v>
      </c>
      <c r="C25" t="s">
        <v>389</v>
      </c>
      <c r="D25" s="1">
        <v>-3925.91</v>
      </c>
      <c r="G25" s="14">
        <v>-3925.91</v>
      </c>
    </row>
    <row r="26" spans="1:7">
      <c r="A26" s="13" t="s">
        <v>397</v>
      </c>
      <c r="B26" t="s">
        <v>398</v>
      </c>
      <c r="C26" t="s">
        <v>274</v>
      </c>
      <c r="D26" s="1">
        <v>-182371.88</v>
      </c>
      <c r="E26" s="14">
        <v>182371.88</v>
      </c>
    </row>
    <row r="27" spans="1:7">
      <c r="A27" s="13" t="s">
        <v>399</v>
      </c>
      <c r="B27" t="s">
        <v>400</v>
      </c>
      <c r="C27" t="s">
        <v>20</v>
      </c>
      <c r="D27" s="1">
        <v>809.06</v>
      </c>
      <c r="G27">
        <v>809.06</v>
      </c>
    </row>
    <row r="28" spans="1:7">
      <c r="A28" s="13" t="s">
        <v>405</v>
      </c>
      <c r="B28" t="s">
        <v>406</v>
      </c>
      <c r="C28" t="s">
        <v>350</v>
      </c>
      <c r="D28" s="1">
        <v>-3363.16</v>
      </c>
      <c r="G28" s="14">
        <v>-3363.16</v>
      </c>
    </row>
    <row r="29" spans="1:7">
      <c r="A29" s="13" t="s">
        <v>407</v>
      </c>
      <c r="B29" t="s">
        <v>408</v>
      </c>
      <c r="C29" t="s">
        <v>306</v>
      </c>
      <c r="D29" s="1">
        <v>-397171.03</v>
      </c>
      <c r="E29" s="14">
        <v>397172.19</v>
      </c>
      <c r="G29">
        <v>1.1599999999999999</v>
      </c>
    </row>
    <row r="30" spans="1:7">
      <c r="A30" s="13" t="s">
        <v>445</v>
      </c>
      <c r="B30" t="s">
        <v>446</v>
      </c>
      <c r="C30" t="s">
        <v>34</v>
      </c>
      <c r="D30" s="1">
        <v>475.9</v>
      </c>
      <c r="G30">
        <v>475.9</v>
      </c>
    </row>
    <row r="31" spans="1:7">
      <c r="A31" s="13" t="s">
        <v>450</v>
      </c>
      <c r="B31" t="s">
        <v>451</v>
      </c>
      <c r="C31" t="s">
        <v>25</v>
      </c>
      <c r="D31" s="1">
        <v>-485954.23</v>
      </c>
      <c r="E31" s="14">
        <v>492556.07</v>
      </c>
      <c r="G31" s="14">
        <v>6601.84</v>
      </c>
    </row>
    <row r="32" spans="1:7">
      <c r="A32" s="13" t="s">
        <v>463</v>
      </c>
      <c r="B32" t="s">
        <v>464</v>
      </c>
      <c r="C32" t="s">
        <v>5</v>
      </c>
      <c r="D32" s="1">
        <v>818.57</v>
      </c>
      <c r="G32">
        <v>818.57</v>
      </c>
    </row>
    <row r="33" spans="1:9">
      <c r="A33" s="13" t="s">
        <v>467</v>
      </c>
      <c r="B33" t="s">
        <v>468</v>
      </c>
      <c r="C33" t="s">
        <v>191</v>
      </c>
      <c r="E33">
        <v>58.76</v>
      </c>
      <c r="G33">
        <v>58.76</v>
      </c>
    </row>
    <row r="34" spans="1:9">
      <c r="A34" s="13" t="s">
        <v>471</v>
      </c>
      <c r="B34" t="s">
        <v>472</v>
      </c>
      <c r="C34" t="s">
        <v>23</v>
      </c>
      <c r="D34" s="1">
        <v>-485954.23</v>
      </c>
      <c r="E34" s="14">
        <v>492255.57</v>
      </c>
      <c r="G34" s="14">
        <v>6301.34</v>
      </c>
    </row>
    <row r="35" spans="1:9">
      <c r="A35" s="13" t="s">
        <v>473</v>
      </c>
      <c r="B35" t="s">
        <v>474</v>
      </c>
      <c r="C35" t="s">
        <v>188</v>
      </c>
      <c r="D35" s="1">
        <v>-182371.88</v>
      </c>
      <c r="E35" s="14">
        <v>182371.88</v>
      </c>
    </row>
    <row r="36" spans="1:9">
      <c r="A36" s="13" t="s">
        <v>481</v>
      </c>
      <c r="B36" t="s">
        <v>482</v>
      </c>
      <c r="C36" t="s">
        <v>3</v>
      </c>
      <c r="D36" s="1">
        <v>-182371.88</v>
      </c>
      <c r="E36" s="14">
        <v>182371.88</v>
      </c>
    </row>
    <row r="37" spans="1:9">
      <c r="A37" s="13" t="s">
        <v>487</v>
      </c>
      <c r="B37" t="s">
        <v>488</v>
      </c>
      <c r="C37" t="s">
        <v>419</v>
      </c>
      <c r="D37" s="1">
        <v>-328460.12</v>
      </c>
      <c r="E37" s="14">
        <v>328460.12</v>
      </c>
      <c r="H37" s="13"/>
      <c r="I37" s="16"/>
    </row>
    <row r="38" spans="1:9">
      <c r="A38" s="13" t="s">
        <v>500</v>
      </c>
      <c r="B38" t="s">
        <v>501</v>
      </c>
      <c r="C38" t="s">
        <v>477</v>
      </c>
      <c r="D38" s="1">
        <v>-251419.19</v>
      </c>
      <c r="E38" s="14">
        <v>502779.63</v>
      </c>
      <c r="F38" s="14">
        <v>251419.19</v>
      </c>
      <c r="G38">
        <v>-58.75</v>
      </c>
    </row>
    <row r="39" spans="1:9">
      <c r="A39" s="13" t="s">
        <v>502</v>
      </c>
      <c r="B39" t="s">
        <v>503</v>
      </c>
      <c r="C39" t="s">
        <v>20</v>
      </c>
      <c r="D39" s="1">
        <v>-182371.88</v>
      </c>
      <c r="E39" s="14">
        <v>182371.88</v>
      </c>
      <c r="H39" s="13" t="s">
        <v>212</v>
      </c>
      <c r="I39" s="16">
        <v>182373.04</v>
      </c>
    </row>
    <row r="40" spans="1:9">
      <c r="A40" s="13" t="s">
        <v>504</v>
      </c>
      <c r="B40" t="s">
        <v>505</v>
      </c>
      <c r="C40" t="s">
        <v>306</v>
      </c>
      <c r="D40" s="1">
        <v>-387839.31</v>
      </c>
      <c r="E40" s="14">
        <v>387824.06</v>
      </c>
      <c r="G40">
        <v>-15.25</v>
      </c>
    </row>
    <row r="41" spans="1:9">
      <c r="A41" s="13" t="s">
        <v>506</v>
      </c>
      <c r="B41" t="s">
        <v>507</v>
      </c>
      <c r="C41" t="s">
        <v>5</v>
      </c>
      <c r="D41" s="1">
        <v>-285712</v>
      </c>
      <c r="E41" s="14">
        <v>291295.81</v>
      </c>
      <c r="G41" s="14">
        <v>5583.81</v>
      </c>
    </row>
    <row r="42" spans="1:9">
      <c r="A42" s="13" t="s">
        <v>509</v>
      </c>
      <c r="B42" t="s">
        <v>510</v>
      </c>
      <c r="C42" t="s">
        <v>389</v>
      </c>
      <c r="E42" s="14">
        <v>182371.88</v>
      </c>
      <c r="F42" s="14">
        <v>182371.88</v>
      </c>
      <c r="H42" s="13" t="s">
        <v>212</v>
      </c>
      <c r="I42" s="16">
        <v>182373</v>
      </c>
    </row>
    <row r="43" spans="1:9">
      <c r="A43" s="13" t="s">
        <v>511</v>
      </c>
      <c r="B43" t="s">
        <v>512</v>
      </c>
      <c r="C43" t="s">
        <v>8</v>
      </c>
      <c r="E43" s="14">
        <v>201720.91</v>
      </c>
      <c r="F43" s="14">
        <v>201720.91</v>
      </c>
    </row>
    <row r="44" spans="1:9">
      <c r="A44" s="13" t="s">
        <v>513</v>
      </c>
      <c r="B44" t="s">
        <v>514</v>
      </c>
      <c r="C44" t="s">
        <v>11</v>
      </c>
      <c r="E44" s="14">
        <v>587905.71</v>
      </c>
      <c r="F44" s="14">
        <v>593331.16</v>
      </c>
      <c r="G44" s="14">
        <v>-5425.45</v>
      </c>
      <c r="H44" s="13" t="s">
        <v>212</v>
      </c>
      <c r="I44" s="16">
        <v>291240.13</v>
      </c>
    </row>
    <row r="45" spans="1:9">
      <c r="A45" s="13" t="s">
        <v>515</v>
      </c>
      <c r="B45" t="s">
        <v>516</v>
      </c>
      <c r="C45" t="s">
        <v>30</v>
      </c>
      <c r="E45" s="14">
        <v>243308.1</v>
      </c>
      <c r="F45" s="14">
        <v>243306.94</v>
      </c>
      <c r="G45">
        <v>1.1599999999999999</v>
      </c>
      <c r="H45" s="13" t="s">
        <v>212</v>
      </c>
      <c r="I45" s="16">
        <v>243308.1</v>
      </c>
    </row>
    <row r="46" spans="1:9">
      <c r="A46" s="13" t="s">
        <v>517</v>
      </c>
      <c r="B46" t="s">
        <v>518</v>
      </c>
      <c r="C46" t="s">
        <v>126</v>
      </c>
      <c r="E46" s="14">
        <v>163651.88</v>
      </c>
      <c r="F46" s="14">
        <v>163651.88</v>
      </c>
      <c r="H46" s="13" t="s">
        <v>212</v>
      </c>
      <c r="I46" s="16">
        <v>163652.88</v>
      </c>
    </row>
    <row r="47" spans="1:9">
      <c r="A47" s="13" t="s">
        <v>519</v>
      </c>
      <c r="B47" t="s">
        <v>520</v>
      </c>
      <c r="C47" t="s">
        <v>111</v>
      </c>
      <c r="E47" s="14">
        <v>212430.91</v>
      </c>
      <c r="F47" s="14">
        <v>212430.91</v>
      </c>
      <c r="H47" s="13" t="s">
        <v>212</v>
      </c>
      <c r="I47" s="16">
        <v>212431.9</v>
      </c>
    </row>
    <row r="48" spans="1:9">
      <c r="A48" s="13" t="s">
        <v>521</v>
      </c>
      <c r="B48" t="s">
        <v>522</v>
      </c>
      <c r="C48" t="s">
        <v>523</v>
      </c>
      <c r="E48" s="14">
        <v>243308.1</v>
      </c>
      <c r="F48" s="14">
        <v>243308.1</v>
      </c>
      <c r="H48" s="13" t="s">
        <v>212</v>
      </c>
      <c r="I48" s="16">
        <v>243308.1</v>
      </c>
    </row>
    <row r="49" spans="1:9">
      <c r="A49" s="13" t="s">
        <v>524</v>
      </c>
      <c r="B49" t="s">
        <v>525</v>
      </c>
      <c r="C49" t="s">
        <v>29</v>
      </c>
      <c r="F49" s="14">
        <v>469238.83</v>
      </c>
      <c r="G49" s="14">
        <v>-469238.83</v>
      </c>
    </row>
    <row r="50" spans="1:9">
      <c r="A50" s="13" t="s">
        <v>526</v>
      </c>
      <c r="B50" t="s">
        <v>527</v>
      </c>
      <c r="C50" t="s">
        <v>5</v>
      </c>
      <c r="E50" s="14">
        <v>291240.13</v>
      </c>
      <c r="F50" s="14">
        <v>296665.58</v>
      </c>
      <c r="G50" s="14">
        <v>-5425.45</v>
      </c>
      <c r="H50" s="13" t="s">
        <v>212</v>
      </c>
      <c r="I50" s="16">
        <v>296724.33</v>
      </c>
    </row>
    <row r="51" spans="1:9">
      <c r="A51" s="13" t="s">
        <v>528</v>
      </c>
      <c r="B51" t="s">
        <v>529</v>
      </c>
      <c r="C51" t="s">
        <v>45</v>
      </c>
      <c r="E51" s="14">
        <v>405242.91</v>
      </c>
      <c r="F51" s="14">
        <v>405242.01</v>
      </c>
      <c r="G51">
        <v>0.9</v>
      </c>
      <c r="H51" s="13" t="s">
        <v>212</v>
      </c>
      <c r="I51" s="16">
        <v>405243.91</v>
      </c>
    </row>
    <row r="52" spans="1:9">
      <c r="A52" s="13" t="s">
        <v>530</v>
      </c>
      <c r="B52" t="s">
        <v>531</v>
      </c>
      <c r="C52" t="s">
        <v>532</v>
      </c>
      <c r="F52" s="14">
        <v>294125.59000000003</v>
      </c>
      <c r="G52" s="14">
        <v>-294125.59000000003</v>
      </c>
    </row>
    <row r="53" spans="1:9">
      <c r="A53" s="13" t="s">
        <v>533</v>
      </c>
      <c r="B53" t="s">
        <v>534</v>
      </c>
      <c r="C53" t="s">
        <v>23</v>
      </c>
      <c r="E53" s="14">
        <v>347103.77</v>
      </c>
      <c r="F53" s="14">
        <v>347103.76</v>
      </c>
      <c r="G53">
        <v>0.01</v>
      </c>
      <c r="H53" s="13" t="s">
        <v>212</v>
      </c>
      <c r="I53" s="14">
        <v>173553.05</v>
      </c>
    </row>
    <row r="54" spans="1:9">
      <c r="A54" s="13" t="s">
        <v>535</v>
      </c>
      <c r="B54" t="s">
        <v>536</v>
      </c>
      <c r="C54" t="s">
        <v>8</v>
      </c>
      <c r="E54" s="14">
        <v>196201.88</v>
      </c>
      <c r="F54" s="14">
        <v>196141.88</v>
      </c>
      <c r="G54">
        <v>60</v>
      </c>
    </row>
    <row r="55" spans="1:9">
      <c r="A55" s="13" t="s">
        <v>537</v>
      </c>
      <c r="B55" t="s">
        <v>538</v>
      </c>
      <c r="C55" t="s">
        <v>539</v>
      </c>
      <c r="E55" s="14">
        <v>225090.79</v>
      </c>
      <c r="F55" s="14">
        <v>225090.79</v>
      </c>
      <c r="H55" s="13" t="s">
        <v>212</v>
      </c>
      <c r="I55" s="16">
        <v>225090.79</v>
      </c>
    </row>
    <row r="56" spans="1:9">
      <c r="A56" s="13" t="s">
        <v>540</v>
      </c>
      <c r="B56" t="s">
        <v>541</v>
      </c>
      <c r="C56" t="s">
        <v>31</v>
      </c>
      <c r="E56" s="14">
        <v>291295.81</v>
      </c>
      <c r="F56" s="14">
        <v>291297.15999999997</v>
      </c>
      <c r="G56">
        <v>-1.35</v>
      </c>
      <c r="H56" s="13" t="s">
        <v>212</v>
      </c>
      <c r="I56" s="14">
        <v>291297.15999999997</v>
      </c>
    </row>
    <row r="57" spans="1:9">
      <c r="A57" s="13" t="s">
        <v>542</v>
      </c>
      <c r="B57" t="s">
        <v>543</v>
      </c>
      <c r="C57" t="s">
        <v>25</v>
      </c>
      <c r="E57" s="14">
        <v>469238.83</v>
      </c>
      <c r="F57" s="14">
        <v>469239.83</v>
      </c>
      <c r="G57">
        <v>-1</v>
      </c>
      <c r="H57" s="13" t="s">
        <v>212</v>
      </c>
      <c r="I57" s="14">
        <v>469239.83</v>
      </c>
    </row>
    <row r="58" spans="1:9">
      <c r="A58" s="13" t="s">
        <v>544</v>
      </c>
      <c r="B58" t="s">
        <v>545</v>
      </c>
      <c r="C58" t="s">
        <v>389</v>
      </c>
      <c r="F58" s="14">
        <v>405242.91</v>
      </c>
      <c r="G58" s="14">
        <v>-405242.91</v>
      </c>
      <c r="H58" s="13" t="s">
        <v>212</v>
      </c>
      <c r="I58" s="16">
        <v>397981.5</v>
      </c>
    </row>
    <row r="59" spans="1:9">
      <c r="A59" s="13" t="s">
        <v>546</v>
      </c>
      <c r="B59" t="s">
        <v>547</v>
      </c>
      <c r="C59" t="s">
        <v>126</v>
      </c>
      <c r="E59" s="14">
        <v>199381.88</v>
      </c>
      <c r="F59" s="14">
        <v>202441.88</v>
      </c>
      <c r="G59" s="14">
        <v>-3060</v>
      </c>
      <c r="H59" s="13" t="s">
        <v>212</v>
      </c>
      <c r="I59" s="16">
        <v>199383.04000000001</v>
      </c>
    </row>
    <row r="60" spans="1:9">
      <c r="A60" s="13" t="s">
        <v>548</v>
      </c>
      <c r="B60" t="s">
        <v>549</v>
      </c>
      <c r="C60" t="s">
        <v>5</v>
      </c>
      <c r="E60" s="14">
        <v>270738.48</v>
      </c>
      <c r="F60" s="14">
        <v>273384.83</v>
      </c>
      <c r="G60" s="14">
        <v>-2646.35</v>
      </c>
      <c r="H60" s="13" t="s">
        <v>212</v>
      </c>
      <c r="I60" s="16">
        <v>273443.59000000003</v>
      </c>
    </row>
    <row r="61" spans="1:9">
      <c r="A61" s="13" t="s">
        <v>550</v>
      </c>
      <c r="B61" t="s">
        <v>551</v>
      </c>
      <c r="C61" t="s">
        <v>552</v>
      </c>
      <c r="F61" s="14">
        <v>405242.91</v>
      </c>
      <c r="G61" s="14">
        <v>-405242.91</v>
      </c>
    </row>
    <row r="62" spans="1:9">
      <c r="A62" s="13" t="s">
        <v>553</v>
      </c>
      <c r="B62" t="s">
        <v>554</v>
      </c>
      <c r="C62" t="s">
        <v>381</v>
      </c>
      <c r="E62" s="14">
        <v>492555.07</v>
      </c>
      <c r="F62" s="14">
        <v>492555.07</v>
      </c>
      <c r="H62" s="13" t="s">
        <v>212</v>
      </c>
      <c r="I62">
        <v>492557.4</v>
      </c>
    </row>
    <row r="63" spans="1:9">
      <c r="A63" s="13" t="s">
        <v>555</v>
      </c>
      <c r="B63" t="s">
        <v>556</v>
      </c>
      <c r="C63" t="s">
        <v>557</v>
      </c>
      <c r="F63" s="14">
        <v>492555.07</v>
      </c>
      <c r="G63" s="14">
        <v>-492555.07</v>
      </c>
      <c r="H63" s="13" t="s">
        <v>212</v>
      </c>
      <c r="I63" s="16">
        <v>492557.4</v>
      </c>
    </row>
    <row r="64" spans="1:9">
      <c r="A64" s="13" t="s">
        <v>558</v>
      </c>
      <c r="B64" t="s">
        <v>559</v>
      </c>
      <c r="C64" t="s">
        <v>560</v>
      </c>
      <c r="E64" s="14">
        <v>173551.89</v>
      </c>
      <c r="F64" s="14">
        <v>173553.04</v>
      </c>
      <c r="G64">
        <v>-1.1499999999999999</v>
      </c>
    </row>
    <row r="65" spans="1:9">
      <c r="A65" s="13" t="s">
        <v>561</v>
      </c>
      <c r="B65" t="s">
        <v>562</v>
      </c>
      <c r="C65" t="s">
        <v>21</v>
      </c>
      <c r="E65" s="14">
        <v>182371.88</v>
      </c>
      <c r="F65" s="14">
        <v>182430.8</v>
      </c>
      <c r="G65">
        <v>-58.92</v>
      </c>
      <c r="H65" s="13" t="s">
        <v>212</v>
      </c>
      <c r="I65" s="16">
        <v>182430.8</v>
      </c>
    </row>
    <row r="66" spans="1:9">
      <c r="A66" s="13" t="s">
        <v>563</v>
      </c>
      <c r="B66" t="s">
        <v>564</v>
      </c>
      <c r="C66" t="s">
        <v>198</v>
      </c>
      <c r="E66" s="14">
        <v>270738.48</v>
      </c>
      <c r="F66" s="14">
        <v>270796.48</v>
      </c>
      <c r="G66">
        <v>-58</v>
      </c>
      <c r="H66" s="13" t="s">
        <v>212</v>
      </c>
      <c r="I66" s="14">
        <v>270796.48</v>
      </c>
    </row>
    <row r="67" spans="1:9">
      <c r="A67" s="13" t="s">
        <v>565</v>
      </c>
      <c r="B67" t="s">
        <v>566</v>
      </c>
      <c r="C67" t="s">
        <v>567</v>
      </c>
      <c r="E67" s="14">
        <v>405242.91</v>
      </c>
      <c r="F67" s="14">
        <v>405242.91</v>
      </c>
      <c r="H67" s="13" t="s">
        <v>212</v>
      </c>
      <c r="I67" s="16">
        <v>405244.07</v>
      </c>
    </row>
    <row r="68" spans="1:9">
      <c r="A68" s="13" t="s">
        <v>568</v>
      </c>
      <c r="B68" t="s">
        <v>569</v>
      </c>
      <c r="C68" t="s">
        <v>480</v>
      </c>
      <c r="F68" s="14">
        <v>226949.09</v>
      </c>
      <c r="G68" s="14">
        <v>-226949.09</v>
      </c>
    </row>
    <row r="69" spans="1:9">
      <c r="A69" s="13" t="s">
        <v>570</v>
      </c>
      <c r="B69" t="s">
        <v>571</v>
      </c>
      <c r="C69" t="s">
        <v>35</v>
      </c>
      <c r="E69" s="14">
        <v>291240.13</v>
      </c>
      <c r="F69" s="14">
        <v>296665.58</v>
      </c>
      <c r="G69" s="14">
        <v>-5425.45</v>
      </c>
      <c r="H69" s="13" t="s">
        <v>212</v>
      </c>
      <c r="I69" s="16">
        <v>296724.34000000003</v>
      </c>
    </row>
    <row r="70" spans="1:9">
      <c r="A70" s="13" t="s">
        <v>572</v>
      </c>
      <c r="B70" t="s">
        <v>573</v>
      </c>
      <c r="C70" t="s">
        <v>23</v>
      </c>
      <c r="F70" s="14">
        <v>163709.88</v>
      </c>
      <c r="G70" s="14">
        <v>-163709.88</v>
      </c>
      <c r="H70" s="13" t="s">
        <v>212</v>
      </c>
      <c r="I70">
        <v>163709.88</v>
      </c>
    </row>
    <row r="71" spans="1:9">
      <c r="A71" s="13" t="s">
        <v>574</v>
      </c>
      <c r="B71" t="s">
        <v>575</v>
      </c>
      <c r="C71" t="s">
        <v>7</v>
      </c>
      <c r="F71" s="14">
        <v>163651.88</v>
      </c>
      <c r="G71" s="14">
        <v>-163651.88</v>
      </c>
      <c r="H71" s="13" t="s">
        <v>212</v>
      </c>
      <c r="I71" s="16">
        <v>163652.88</v>
      </c>
    </row>
    <row r="72" spans="1:9">
      <c r="A72" s="13" t="s">
        <v>576</v>
      </c>
      <c r="B72" t="s">
        <v>577</v>
      </c>
      <c r="C72" t="s">
        <v>0</v>
      </c>
      <c r="E72" s="14">
        <v>296665.58</v>
      </c>
      <c r="F72" s="14">
        <v>296665.58</v>
      </c>
    </row>
    <row r="73" spans="1:9">
      <c r="A73" s="13" t="s">
        <v>578</v>
      </c>
      <c r="B73" t="s">
        <v>579</v>
      </c>
      <c r="C73" t="s">
        <v>35</v>
      </c>
      <c r="F73" s="14">
        <v>202441.39</v>
      </c>
      <c r="G73" s="14">
        <v>-202441.39</v>
      </c>
      <c r="H73" s="13" t="s">
        <v>212</v>
      </c>
      <c r="I73" s="16">
        <v>202441.88</v>
      </c>
    </row>
    <row r="74" spans="1:9">
      <c r="A74" s="13" t="s">
        <v>580</v>
      </c>
      <c r="B74" t="s">
        <v>581</v>
      </c>
      <c r="C74" t="s">
        <v>1</v>
      </c>
      <c r="F74" s="14">
        <v>208540.21</v>
      </c>
      <c r="G74" s="14">
        <v>-208540.21</v>
      </c>
    </row>
    <row r="75" spans="1:9">
      <c r="A75" s="13" t="s">
        <v>582</v>
      </c>
      <c r="B75" t="s">
        <v>583</v>
      </c>
      <c r="C75" t="s">
        <v>198</v>
      </c>
      <c r="E75" s="14">
        <v>201720.91</v>
      </c>
      <c r="F75" s="14">
        <v>201720.91</v>
      </c>
      <c r="H75" s="13" t="s">
        <v>212</v>
      </c>
      <c r="I75">
        <v>201778.91</v>
      </c>
    </row>
    <row r="76" spans="1:9">
      <c r="A76" s="13" t="s">
        <v>584</v>
      </c>
      <c r="B76" t="s">
        <v>585</v>
      </c>
      <c r="C76" t="s">
        <v>21</v>
      </c>
      <c r="E76" s="14">
        <v>163651.88</v>
      </c>
      <c r="F76" s="14">
        <v>163651.88</v>
      </c>
      <c r="H76" s="13" t="s">
        <v>212</v>
      </c>
      <c r="I76" s="16">
        <v>163710.79999999999</v>
      </c>
    </row>
    <row r="77" spans="1:9">
      <c r="A77" s="13" t="s">
        <v>586</v>
      </c>
      <c r="B77" t="s">
        <v>587</v>
      </c>
      <c r="C77" t="s">
        <v>588</v>
      </c>
      <c r="E77" s="14">
        <v>182371.88</v>
      </c>
      <c r="F77" s="14">
        <v>182371.88</v>
      </c>
      <c r="H77" s="13" t="s">
        <v>212</v>
      </c>
      <c r="I77" s="16">
        <v>182373.04</v>
      </c>
    </row>
    <row r="78" spans="1:9">
      <c r="A78" s="13" t="s">
        <v>589</v>
      </c>
      <c r="B78" t="s">
        <v>590</v>
      </c>
      <c r="C78" t="s">
        <v>21</v>
      </c>
      <c r="F78" s="14">
        <v>381164.89</v>
      </c>
      <c r="G78" s="14">
        <v>-381164.89</v>
      </c>
      <c r="H78" s="13" t="s">
        <v>212</v>
      </c>
      <c r="I78" s="16">
        <v>381223.29</v>
      </c>
    </row>
    <row r="79" spans="1:9">
      <c r="A79" s="13" t="s">
        <v>591</v>
      </c>
      <c r="B79" t="s">
        <v>592</v>
      </c>
      <c r="C79" t="s">
        <v>389</v>
      </c>
      <c r="F79" s="14">
        <v>253836.4</v>
      </c>
      <c r="G79" s="14">
        <v>-253836.4</v>
      </c>
      <c r="H79" s="13" t="s">
        <v>212</v>
      </c>
      <c r="I79" s="16">
        <v>253894.64</v>
      </c>
    </row>
    <row r="80" spans="1:9">
      <c r="A80" s="13" t="s">
        <v>593</v>
      </c>
      <c r="B80" t="s">
        <v>594</v>
      </c>
      <c r="C80" t="s">
        <v>595</v>
      </c>
      <c r="F80" s="14">
        <v>469238.83</v>
      </c>
      <c r="G80" s="14">
        <v>-469238.83</v>
      </c>
    </row>
    <row r="81" spans="1:7">
      <c r="A81" s="13" t="s">
        <v>199</v>
      </c>
      <c r="B81" t="s">
        <v>200</v>
      </c>
      <c r="C81" t="s">
        <v>198</v>
      </c>
      <c r="D81" s="1">
        <v>369250.46</v>
      </c>
      <c r="G81" s="14">
        <v>369250.46</v>
      </c>
    </row>
    <row r="82" spans="1:7">
      <c r="A82" s="13" t="s">
        <v>323</v>
      </c>
      <c r="B82" t="s">
        <v>324</v>
      </c>
      <c r="C82" t="s">
        <v>191</v>
      </c>
      <c r="E82">
        <v>58.76</v>
      </c>
      <c r="G82">
        <v>58.76</v>
      </c>
    </row>
    <row r="83" spans="1:7">
      <c r="A83" s="13" t="s">
        <v>431</v>
      </c>
      <c r="B83" t="s">
        <v>432</v>
      </c>
      <c r="C83" t="s">
        <v>433</v>
      </c>
      <c r="D83" s="1">
        <v>90000</v>
      </c>
      <c r="G83" s="14">
        <v>90000</v>
      </c>
    </row>
    <row r="84" spans="1:7">
      <c r="A84" s="13" t="s">
        <v>343</v>
      </c>
      <c r="B84" t="s">
        <v>434</v>
      </c>
      <c r="C84" t="s">
        <v>596</v>
      </c>
      <c r="D84" s="1" t="s">
        <v>597</v>
      </c>
      <c r="E84" t="s">
        <v>343</v>
      </c>
      <c r="F84" t="s">
        <v>208</v>
      </c>
      <c r="G84" t="s">
        <v>210</v>
      </c>
    </row>
    <row r="85" spans="1:7">
      <c r="A85" s="13"/>
      <c r="B85" t="s">
        <v>211</v>
      </c>
      <c r="D85" s="1">
        <v>-2918517.44</v>
      </c>
      <c r="E85" s="14">
        <v>10819579.810000001</v>
      </c>
      <c r="F85" s="14">
        <v>11603385.07</v>
      </c>
      <c r="G85" s="14">
        <v>-3702322.7</v>
      </c>
    </row>
    <row r="91" spans="1:7">
      <c r="A91" s="62" t="s">
        <v>12</v>
      </c>
      <c r="B91" s="62"/>
      <c r="C91" s="62"/>
      <c r="D91" s="62"/>
      <c r="E91" s="62"/>
    </row>
    <row r="92" spans="1:7">
      <c r="A92" s="18" t="s">
        <v>13</v>
      </c>
      <c r="B92" s="18" t="s">
        <v>14</v>
      </c>
      <c r="C92" s="18" t="s">
        <v>15</v>
      </c>
      <c r="D92" s="20" t="s">
        <v>666</v>
      </c>
      <c r="E92" s="19" t="s">
        <v>16</v>
      </c>
    </row>
    <row r="93" spans="1:7">
      <c r="A93" s="13" t="s">
        <v>300</v>
      </c>
      <c r="B93" s="13" t="s">
        <v>301</v>
      </c>
      <c r="C93" s="13" t="s">
        <v>5</v>
      </c>
      <c r="D93" s="14">
        <v>-3985.83</v>
      </c>
      <c r="E93" s="13"/>
      <c r="F93" s="13"/>
    </row>
    <row r="94" spans="1:7">
      <c r="A94" s="13" t="s">
        <v>344</v>
      </c>
      <c r="B94" s="13" t="s">
        <v>345</v>
      </c>
      <c r="C94" s="13" t="s">
        <v>5</v>
      </c>
      <c r="D94" s="13">
        <v>926.85</v>
      </c>
      <c r="E94" s="13"/>
      <c r="F94" s="13"/>
    </row>
    <row r="95" spans="1:7">
      <c r="A95" s="13" t="s">
        <v>524</v>
      </c>
      <c r="B95" s="13" t="s">
        <v>525</v>
      </c>
      <c r="C95" s="13" t="s">
        <v>29</v>
      </c>
      <c r="D95" s="14">
        <v>-469238.83</v>
      </c>
      <c r="E95" s="13"/>
      <c r="F95" s="13"/>
    </row>
    <row r="96" spans="1:7">
      <c r="A96" s="13" t="s">
        <v>526</v>
      </c>
      <c r="B96" s="13" t="s">
        <v>527</v>
      </c>
      <c r="C96" s="13" t="s">
        <v>5</v>
      </c>
      <c r="D96" s="14">
        <v>-5484.2</v>
      </c>
      <c r="E96" s="13"/>
      <c r="F96" s="13"/>
    </row>
    <row r="97" spans="1:9">
      <c r="A97" s="13" t="s">
        <v>530</v>
      </c>
      <c r="B97" s="13" t="s">
        <v>531</v>
      </c>
      <c r="C97" s="13" t="s">
        <v>532</v>
      </c>
      <c r="D97" s="14">
        <v>-2829.78</v>
      </c>
      <c r="E97" s="13"/>
      <c r="F97" s="13"/>
    </row>
    <row r="98" spans="1:9">
      <c r="A98" s="13" t="s">
        <v>544</v>
      </c>
      <c r="B98" s="13" t="s">
        <v>545</v>
      </c>
      <c r="C98" s="13" t="s">
        <v>389</v>
      </c>
      <c r="D98" s="14">
        <v>-397981.5</v>
      </c>
      <c r="E98" s="13"/>
      <c r="F98" s="13"/>
    </row>
    <row r="99" spans="1:9">
      <c r="A99" s="13" t="s">
        <v>548</v>
      </c>
      <c r="B99" s="13" t="s">
        <v>549</v>
      </c>
      <c r="C99" s="13" t="s">
        <v>5</v>
      </c>
      <c r="D99" s="14">
        <v>-2705.11</v>
      </c>
      <c r="E99" s="13"/>
      <c r="F99" s="13"/>
    </row>
    <row r="100" spans="1:9">
      <c r="A100" s="13" t="s">
        <v>555</v>
      </c>
      <c r="B100" s="13" t="s">
        <v>556</v>
      </c>
      <c r="C100" s="13" t="s">
        <v>557</v>
      </c>
      <c r="D100" s="14">
        <v>-492557.4</v>
      </c>
      <c r="E100" s="13"/>
      <c r="F100" s="13"/>
    </row>
    <row r="101" spans="1:9">
      <c r="A101" s="13" t="s">
        <v>568</v>
      </c>
      <c r="B101" s="13" t="s">
        <v>569</v>
      </c>
      <c r="C101" s="13" t="s">
        <v>480</v>
      </c>
      <c r="D101" s="14">
        <v>-226949.09</v>
      </c>
      <c r="E101" s="13"/>
      <c r="F101" s="13"/>
    </row>
    <row r="102" spans="1:9">
      <c r="A102" s="13" t="s">
        <v>570</v>
      </c>
      <c r="B102" s="13" t="s">
        <v>571</v>
      </c>
      <c r="C102" s="13" t="s">
        <v>35</v>
      </c>
      <c r="D102" s="14">
        <v>-5425.45</v>
      </c>
      <c r="E102" s="13"/>
      <c r="F102" s="13"/>
    </row>
    <row r="103" spans="1:9">
      <c r="A103" s="13" t="s">
        <v>572</v>
      </c>
      <c r="B103" s="13" t="s">
        <v>573</v>
      </c>
      <c r="C103" s="13" t="s">
        <v>23</v>
      </c>
      <c r="D103" s="14">
        <v>-163709.88</v>
      </c>
      <c r="E103" s="13"/>
      <c r="F103" s="13"/>
    </row>
    <row r="104" spans="1:9">
      <c r="A104" s="13" t="s">
        <v>578</v>
      </c>
      <c r="B104" s="13" t="s">
        <v>579</v>
      </c>
      <c r="C104" s="13" t="s">
        <v>35</v>
      </c>
      <c r="D104" s="14">
        <v>-202441.39</v>
      </c>
      <c r="E104" s="13"/>
      <c r="F104" s="13"/>
    </row>
    <row r="105" spans="1:9">
      <c r="A105" s="13" t="s">
        <v>580</v>
      </c>
      <c r="B105" s="13" t="s">
        <v>581</v>
      </c>
      <c r="C105" s="13" t="s">
        <v>1</v>
      </c>
      <c r="D105" s="14">
        <v>-208540.21</v>
      </c>
      <c r="E105" s="13"/>
      <c r="F105" s="13"/>
    </row>
    <row r="106" spans="1:9">
      <c r="A106" s="13" t="s">
        <v>589</v>
      </c>
      <c r="B106" s="13" t="s">
        <v>590</v>
      </c>
      <c r="C106" s="13" t="s">
        <v>21</v>
      </c>
      <c r="D106" s="14">
        <v>-381164.89</v>
      </c>
      <c r="E106" s="13"/>
      <c r="F106" s="13"/>
    </row>
    <row r="107" spans="1:9" s="13" customFormat="1">
      <c r="A107" s="13" t="s">
        <v>591</v>
      </c>
      <c r="B107" s="13" t="s">
        <v>592</v>
      </c>
      <c r="C107" s="13" t="s">
        <v>389</v>
      </c>
      <c r="D107" s="14">
        <v>-253836.4</v>
      </c>
    </row>
    <row r="108" spans="1:9">
      <c r="A108" s="13" t="s">
        <v>593</v>
      </c>
      <c r="B108" s="13" t="s">
        <v>594</v>
      </c>
      <c r="C108" s="13" t="s">
        <v>595</v>
      </c>
      <c r="D108" s="14">
        <v>-469238.83</v>
      </c>
      <c r="E108" s="14"/>
      <c r="F108" s="14"/>
    </row>
    <row r="109" spans="1:9">
      <c r="A109" s="13"/>
      <c r="B109" s="13" t="s">
        <v>211</v>
      </c>
      <c r="C109" s="13"/>
      <c r="D109" s="14">
        <f>+SUM(D93:D108)</f>
        <v>-3285161.9400000004</v>
      </c>
      <c r="E109" s="14"/>
      <c r="F109" s="14"/>
    </row>
    <row r="112" spans="1:9">
      <c r="F112" s="63" t="s">
        <v>673</v>
      </c>
      <c r="G112" s="63"/>
      <c r="H112" s="63"/>
      <c r="I112" s="63"/>
    </row>
    <row r="113" spans="6:9">
      <c r="F113" s="13"/>
      <c r="G113" s="30" t="s">
        <v>668</v>
      </c>
      <c r="H113" s="30" t="s">
        <v>669</v>
      </c>
      <c r="I113" s="13"/>
    </row>
    <row r="114" spans="6:9">
      <c r="F114" s="13" t="s">
        <v>561</v>
      </c>
      <c r="G114" s="13">
        <v>58.92</v>
      </c>
      <c r="H114" s="13"/>
      <c r="I114" s="13"/>
    </row>
    <row r="115" spans="6:9">
      <c r="F115" s="13" t="s">
        <v>500</v>
      </c>
      <c r="G115" s="13">
        <v>58.75</v>
      </c>
      <c r="H115" s="13"/>
      <c r="I115" s="13"/>
    </row>
    <row r="116" spans="6:9">
      <c r="F116" s="13" t="s">
        <v>563</v>
      </c>
      <c r="G116" s="13">
        <v>58</v>
      </c>
      <c r="H116" s="13"/>
      <c r="I116" s="13"/>
    </row>
    <row r="117" spans="6:9">
      <c r="F117" s="13" t="s">
        <v>504</v>
      </c>
      <c r="G117" s="13">
        <v>15.25</v>
      </c>
      <c r="H117" s="13"/>
      <c r="I117" s="13"/>
    </row>
    <row r="118" spans="6:9">
      <c r="F118" s="13" t="s">
        <v>540</v>
      </c>
      <c r="G118" s="13">
        <v>1.35</v>
      </c>
      <c r="H118" s="13"/>
      <c r="I118" s="13"/>
    </row>
    <row r="119" spans="6:9">
      <c r="F119" s="13" t="s">
        <v>558</v>
      </c>
      <c r="G119" s="13">
        <v>1.1499999999999999</v>
      </c>
      <c r="H119" s="13"/>
      <c r="I119" s="13"/>
    </row>
    <row r="120" spans="6:9">
      <c r="F120" s="13" t="s">
        <v>542</v>
      </c>
      <c r="G120" s="13">
        <v>1</v>
      </c>
      <c r="H120" s="13"/>
      <c r="I120" s="13"/>
    </row>
    <row r="121" spans="6:9">
      <c r="F121" s="13" t="s">
        <v>533</v>
      </c>
      <c r="G121" s="13"/>
      <c r="H121" s="13">
        <v>0.01</v>
      </c>
      <c r="I121" s="13"/>
    </row>
    <row r="122" spans="6:9">
      <c r="F122" s="13" t="s">
        <v>528</v>
      </c>
      <c r="G122" s="13"/>
      <c r="H122" s="13">
        <v>0.9</v>
      </c>
      <c r="I122" s="13"/>
    </row>
    <row r="123" spans="6:9">
      <c r="F123" s="13" t="s">
        <v>407</v>
      </c>
      <c r="G123" s="13"/>
      <c r="H123" s="13">
        <v>1.1599999999999999</v>
      </c>
      <c r="I123" s="13"/>
    </row>
    <row r="124" spans="6:9">
      <c r="F124" s="13" t="s">
        <v>515</v>
      </c>
      <c r="G124" s="13"/>
      <c r="H124" s="13">
        <v>1.1599999999999999</v>
      </c>
      <c r="I124" s="13"/>
    </row>
    <row r="125" spans="6:9">
      <c r="F125" s="13" t="s">
        <v>362</v>
      </c>
      <c r="G125" s="13"/>
      <c r="H125" s="13">
        <v>58.76</v>
      </c>
      <c r="I125" s="13"/>
    </row>
    <row r="126" spans="6:9">
      <c r="F126" s="13" t="s">
        <v>467</v>
      </c>
      <c r="G126" s="13"/>
      <c r="H126" s="13">
        <v>58.76</v>
      </c>
      <c r="I126" s="13"/>
    </row>
    <row r="127" spans="6:9">
      <c r="F127" s="13" t="s">
        <v>323</v>
      </c>
      <c r="G127" s="13"/>
      <c r="H127" s="13">
        <v>58.76</v>
      </c>
      <c r="I127" s="13"/>
    </row>
    <row r="128" spans="6:9">
      <c r="F128" s="13" t="s">
        <v>535</v>
      </c>
      <c r="G128" s="13"/>
      <c r="H128" s="13">
        <v>60</v>
      </c>
      <c r="I128" s="13"/>
    </row>
    <row r="129" spans="6:8">
      <c r="F129" s="13" t="s">
        <v>672</v>
      </c>
      <c r="G129">
        <f>239.51-194.42</f>
        <v>45.09</v>
      </c>
    </row>
    <row r="130" spans="6:8">
      <c r="G130">
        <f>+SUM(G114:G129)</f>
        <v>239.51000000000002</v>
      </c>
      <c r="H130" s="13">
        <f>+SUM(H114:H129)</f>
        <v>239.51</v>
      </c>
    </row>
  </sheetData>
  <autoFilter ref="A7:G85">
    <filterColumn colId="2"/>
  </autoFilter>
  <sortState ref="A94:D171">
    <sortCondition ref="D94:D171"/>
  </sortState>
  <mergeCells count="7">
    <mergeCell ref="A91:E91"/>
    <mergeCell ref="F112:I112"/>
    <mergeCell ref="A1:E1"/>
    <mergeCell ref="A2:E2"/>
    <mergeCell ref="A3:E3"/>
    <mergeCell ref="A4:E4"/>
    <mergeCell ref="A6:G6"/>
  </mergeCells>
  <pageMargins left="0.70866141732283472" right="0.70866141732283472" top="0.74803149606299213" bottom="0.74803149606299213" header="0.31496062992125984" footer="0.31496062992125984"/>
  <pageSetup scale="2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92"/>
  <sheetViews>
    <sheetView topLeftCell="A61" workbookViewId="0">
      <selection activeCell="G65" sqref="G65"/>
    </sheetView>
  </sheetViews>
  <sheetFormatPr baseColWidth="10" defaultRowHeight="15"/>
  <cols>
    <col min="1" max="1" width="14.42578125" bestFit="1" customWidth="1"/>
    <col min="2" max="2" width="22" bestFit="1" customWidth="1"/>
    <col min="3" max="3" width="19.85546875" bestFit="1" customWidth="1"/>
    <col min="4" max="4" width="12.42578125" style="1" customWidth="1"/>
    <col min="5" max="5" width="18.140625" bestFit="1" customWidth="1"/>
    <col min="6" max="6" width="17.140625" bestFit="1" customWidth="1"/>
    <col min="7" max="7" width="16.140625" bestFit="1" customWidth="1"/>
    <col min="10" max="10" width="10.85546875" bestFit="1" customWidth="1"/>
    <col min="11" max="11" width="13.85546875" bestFit="1" customWidth="1"/>
  </cols>
  <sheetData>
    <row r="1" spans="1:12">
      <c r="A1" s="64" t="s">
        <v>17</v>
      </c>
      <c r="B1" s="64"/>
      <c r="C1" s="64"/>
      <c r="D1" s="64"/>
      <c r="E1" s="64"/>
      <c r="F1" s="13"/>
      <c r="G1" s="13"/>
      <c r="H1" s="13"/>
      <c r="I1" s="13"/>
      <c r="J1" s="13"/>
      <c r="K1" s="13"/>
    </row>
    <row r="2" spans="1:12">
      <c r="A2" s="64" t="s">
        <v>18</v>
      </c>
      <c r="B2" s="64"/>
      <c r="C2" s="64"/>
      <c r="D2" s="64"/>
      <c r="E2" s="64"/>
      <c r="F2" s="13"/>
      <c r="G2" s="13"/>
      <c r="H2" s="13"/>
      <c r="I2" s="13"/>
      <c r="J2" s="13"/>
      <c r="K2" s="13"/>
    </row>
    <row r="3" spans="1:12">
      <c r="A3" s="64" t="s">
        <v>19</v>
      </c>
      <c r="B3" s="64"/>
      <c r="C3" s="64"/>
      <c r="D3" s="64"/>
      <c r="E3" s="64"/>
      <c r="F3" s="13"/>
      <c r="G3" s="13"/>
      <c r="H3" s="13"/>
      <c r="I3" s="13"/>
      <c r="J3" s="13"/>
      <c r="K3" s="13"/>
    </row>
    <row r="4" spans="1:12">
      <c r="A4" s="65" t="s">
        <v>1080</v>
      </c>
      <c r="B4" s="65"/>
      <c r="C4" s="65"/>
      <c r="D4" s="65"/>
      <c r="E4" s="65"/>
      <c r="F4" s="13"/>
      <c r="G4" s="13"/>
      <c r="H4" s="13"/>
      <c r="I4" s="13"/>
      <c r="J4" s="13"/>
      <c r="K4" s="13"/>
    </row>
    <row r="5" spans="1:12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</row>
    <row r="6" spans="1:12">
      <c r="A6" s="62" t="s">
        <v>12</v>
      </c>
      <c r="B6" s="62"/>
      <c r="C6" s="62"/>
      <c r="D6" s="62"/>
      <c r="E6" s="62"/>
      <c r="F6" s="62"/>
      <c r="G6" s="62"/>
      <c r="H6" s="21"/>
      <c r="I6" s="21"/>
      <c r="J6" s="21"/>
      <c r="K6" s="21"/>
      <c r="L6" s="13"/>
    </row>
    <row r="7" spans="1:12">
      <c r="A7" s="18" t="s">
        <v>13</v>
      </c>
      <c r="B7" s="18" t="s">
        <v>14</v>
      </c>
      <c r="C7" s="18" t="s">
        <v>15</v>
      </c>
      <c r="D7" s="19" t="s">
        <v>667</v>
      </c>
      <c r="E7" s="19" t="s">
        <v>668</v>
      </c>
      <c r="F7" s="20" t="s">
        <v>669</v>
      </c>
      <c r="G7" s="20" t="s">
        <v>666</v>
      </c>
      <c r="H7" s="17" t="s">
        <v>212</v>
      </c>
      <c r="I7" s="17" t="s">
        <v>670</v>
      </c>
      <c r="J7" s="17" t="s">
        <v>671</v>
      </c>
      <c r="K7" s="17" t="s">
        <v>16</v>
      </c>
      <c r="L7" s="13"/>
    </row>
    <row r="8" spans="1:12">
      <c r="A8" s="13" t="s">
        <v>287</v>
      </c>
      <c r="B8" s="12" t="s">
        <v>288</v>
      </c>
      <c r="C8" s="12" t="s">
        <v>85</v>
      </c>
      <c r="D8" s="12">
        <v>428.64</v>
      </c>
      <c r="G8">
        <v>428.64</v>
      </c>
      <c r="H8" s="13" t="s">
        <v>752</v>
      </c>
    </row>
    <row r="9" spans="1:12">
      <c r="A9" s="13" t="s">
        <v>300</v>
      </c>
      <c r="B9" s="12" t="s">
        <v>301</v>
      </c>
      <c r="C9" s="12" t="s">
        <v>5</v>
      </c>
      <c r="D9" s="14">
        <v>-3927.07</v>
      </c>
      <c r="G9" s="14">
        <v>-3985</v>
      </c>
      <c r="H9" s="35" t="s">
        <v>671</v>
      </c>
    </row>
    <row r="10" spans="1:12">
      <c r="A10" s="13" t="s">
        <v>344</v>
      </c>
      <c r="B10" s="12" t="s">
        <v>345</v>
      </c>
      <c r="C10" s="12" t="s">
        <v>5</v>
      </c>
      <c r="D10" s="12">
        <v>-926.85</v>
      </c>
      <c r="G10">
        <v>985.61</v>
      </c>
      <c r="H10" s="35" t="s">
        <v>671</v>
      </c>
    </row>
    <row r="11" spans="1:12">
      <c r="A11" s="13" t="s">
        <v>463</v>
      </c>
      <c r="B11" t="s">
        <v>464</v>
      </c>
      <c r="C11" t="s">
        <v>5</v>
      </c>
      <c r="D11" s="1">
        <v>759</v>
      </c>
      <c r="G11">
        <v>759</v>
      </c>
      <c r="H11" s="35" t="s">
        <v>671</v>
      </c>
    </row>
    <row r="12" spans="1:12">
      <c r="A12" s="13" t="s">
        <v>471</v>
      </c>
      <c r="B12" t="s">
        <v>472</v>
      </c>
      <c r="C12" t="s">
        <v>23</v>
      </c>
      <c r="D12" s="1">
        <v>6301.34</v>
      </c>
      <c r="G12" s="14">
        <v>6301.34</v>
      </c>
      <c r="H12" s="13" t="s">
        <v>752</v>
      </c>
    </row>
    <row r="13" spans="1:12">
      <c r="A13" s="13" t="s">
        <v>524</v>
      </c>
      <c r="B13" t="s">
        <v>525</v>
      </c>
      <c r="C13" s="36" t="s">
        <v>29</v>
      </c>
      <c r="D13" s="1">
        <v>-469238.83</v>
      </c>
      <c r="G13" s="14">
        <v>-469238.83</v>
      </c>
    </row>
    <row r="14" spans="1:12">
      <c r="A14" s="13" t="s">
        <v>526</v>
      </c>
      <c r="B14" t="s">
        <v>527</v>
      </c>
      <c r="C14" t="s">
        <v>5</v>
      </c>
      <c r="D14" s="1">
        <v>-5425.45</v>
      </c>
      <c r="G14" s="14">
        <v>5484.2</v>
      </c>
      <c r="H14" s="35" t="s">
        <v>671</v>
      </c>
    </row>
    <row r="15" spans="1:12">
      <c r="A15" s="13" t="s">
        <v>572</v>
      </c>
      <c r="B15" t="s">
        <v>573</v>
      </c>
      <c r="C15" t="s">
        <v>23</v>
      </c>
      <c r="D15" s="1">
        <v>-163709.88</v>
      </c>
      <c r="G15" s="14">
        <v>-163709.88</v>
      </c>
      <c r="H15" s="35" t="s">
        <v>753</v>
      </c>
    </row>
    <row r="16" spans="1:12">
      <c r="A16" s="13" t="s">
        <v>580</v>
      </c>
      <c r="B16" t="s">
        <v>581</v>
      </c>
      <c r="C16" t="s">
        <v>1</v>
      </c>
      <c r="D16" s="1">
        <v>-208540.21</v>
      </c>
      <c r="E16" s="14">
        <v>208540.21</v>
      </c>
      <c r="H16" s="13" t="s">
        <v>212</v>
      </c>
      <c r="I16" s="16">
        <v>208598.13</v>
      </c>
      <c r="J16" s="14">
        <f t="shared" ref="J16" si="0">+F16-I16</f>
        <v>-208598.13</v>
      </c>
    </row>
    <row r="17" spans="1:10">
      <c r="A17" s="13" t="s">
        <v>589</v>
      </c>
      <c r="B17" t="s">
        <v>590</v>
      </c>
      <c r="C17" t="s">
        <v>21</v>
      </c>
      <c r="D17" s="1">
        <v>-381164.89</v>
      </c>
      <c r="E17" s="14">
        <v>381164.68</v>
      </c>
      <c r="G17">
        <v>-0.21</v>
      </c>
    </row>
    <row r="18" spans="1:10">
      <c r="A18" s="13" t="s">
        <v>591</v>
      </c>
      <c r="B18" t="s">
        <v>592</v>
      </c>
      <c r="C18" t="s">
        <v>389</v>
      </c>
      <c r="D18" s="1">
        <v>-253836.4</v>
      </c>
      <c r="E18" s="14">
        <v>253894.64</v>
      </c>
      <c r="G18">
        <v>58.24</v>
      </c>
    </row>
    <row r="19" spans="1:10">
      <c r="A19" s="13" t="s">
        <v>593</v>
      </c>
      <c r="B19" t="s">
        <v>594</v>
      </c>
      <c r="C19" t="s">
        <v>595</v>
      </c>
      <c r="D19" s="1">
        <v>-469238.83</v>
      </c>
      <c r="E19" s="14">
        <v>469238.83</v>
      </c>
    </row>
    <row r="20" spans="1:10">
      <c r="A20" s="13" t="s">
        <v>598</v>
      </c>
      <c r="B20" t="s">
        <v>599</v>
      </c>
      <c r="C20" t="s">
        <v>419</v>
      </c>
      <c r="E20" s="14">
        <v>492555.07</v>
      </c>
      <c r="F20" s="14">
        <v>492555.07</v>
      </c>
      <c r="H20" s="13" t="s">
        <v>212</v>
      </c>
      <c r="I20" s="16">
        <v>492613.82</v>
      </c>
      <c r="J20" s="14">
        <f t="shared" ref="J20:J37" si="1">+F20-I20</f>
        <v>-58.75</v>
      </c>
    </row>
    <row r="21" spans="1:10">
      <c r="A21" s="13" t="s">
        <v>600</v>
      </c>
      <c r="B21" t="s">
        <v>601</v>
      </c>
      <c r="C21" t="s">
        <v>2</v>
      </c>
      <c r="E21" s="14">
        <v>334550.12</v>
      </c>
      <c r="F21" s="14">
        <v>334550.12</v>
      </c>
      <c r="H21" s="13" t="s">
        <v>212</v>
      </c>
      <c r="I21">
        <v>334551.46999999997</v>
      </c>
      <c r="J21" s="14">
        <f t="shared" si="1"/>
        <v>-1.3499999999767169</v>
      </c>
    </row>
    <row r="22" spans="1:10">
      <c r="A22" s="13" t="s">
        <v>602</v>
      </c>
      <c r="B22" t="s">
        <v>603</v>
      </c>
      <c r="C22" t="s">
        <v>126</v>
      </c>
      <c r="E22" s="14">
        <v>294067.83</v>
      </c>
      <c r="F22" s="14">
        <v>294066.83</v>
      </c>
      <c r="G22">
        <v>1</v>
      </c>
      <c r="H22" s="13" t="s">
        <v>212</v>
      </c>
      <c r="I22" s="16">
        <v>294067.83</v>
      </c>
      <c r="J22" s="14">
        <f t="shared" si="1"/>
        <v>-1</v>
      </c>
    </row>
    <row r="23" spans="1:10">
      <c r="A23" s="13" t="s">
        <v>604</v>
      </c>
      <c r="B23" t="s">
        <v>605</v>
      </c>
      <c r="C23" t="s">
        <v>9</v>
      </c>
      <c r="E23" s="14">
        <v>413536.52</v>
      </c>
      <c r="F23" s="14">
        <v>413535.36</v>
      </c>
      <c r="G23">
        <v>1.1599999999999999</v>
      </c>
      <c r="H23" s="13" t="s">
        <v>212</v>
      </c>
      <c r="I23" s="16">
        <v>413536.52</v>
      </c>
      <c r="J23" s="14">
        <f t="shared" si="1"/>
        <v>-1.1600000000325963</v>
      </c>
    </row>
    <row r="24" spans="1:10">
      <c r="A24" s="13" t="s">
        <v>608</v>
      </c>
      <c r="B24" t="s">
        <v>609</v>
      </c>
      <c r="C24" t="s">
        <v>381</v>
      </c>
      <c r="E24" s="14">
        <v>294064.99</v>
      </c>
      <c r="F24" s="14">
        <v>294066.83</v>
      </c>
      <c r="G24">
        <v>-1.84</v>
      </c>
      <c r="H24" s="13" t="s">
        <v>212</v>
      </c>
      <c r="I24" s="14">
        <v>294067.99</v>
      </c>
      <c r="J24" s="14">
        <f t="shared" si="1"/>
        <v>-1.1599999999743886</v>
      </c>
    </row>
    <row r="25" spans="1:10">
      <c r="A25" s="13" t="s">
        <v>610</v>
      </c>
      <c r="B25" t="s">
        <v>611</v>
      </c>
      <c r="C25" t="s">
        <v>4</v>
      </c>
      <c r="E25" s="14">
        <v>516720.87</v>
      </c>
      <c r="F25" s="14">
        <v>516720.86</v>
      </c>
      <c r="G25">
        <v>0.01</v>
      </c>
      <c r="J25" s="14">
        <f t="shared" si="1"/>
        <v>516720.86</v>
      </c>
    </row>
    <row r="26" spans="1:10">
      <c r="A26" s="13" t="s">
        <v>612</v>
      </c>
      <c r="B26" t="s">
        <v>613</v>
      </c>
      <c r="C26" t="s">
        <v>614</v>
      </c>
      <c r="E26" s="14">
        <v>225090.79</v>
      </c>
      <c r="F26" s="14">
        <v>225090.79</v>
      </c>
      <c r="H26" s="13" t="s">
        <v>212</v>
      </c>
      <c r="I26" s="16">
        <v>225090.79</v>
      </c>
      <c r="J26" s="14">
        <f t="shared" si="1"/>
        <v>0</v>
      </c>
    </row>
    <row r="27" spans="1:10">
      <c r="A27" s="13" t="s">
        <v>615</v>
      </c>
      <c r="B27" t="s">
        <v>616</v>
      </c>
      <c r="C27" t="s">
        <v>8</v>
      </c>
      <c r="E27" s="14">
        <v>296665.57</v>
      </c>
      <c r="F27" s="14">
        <v>296665.58</v>
      </c>
      <c r="G27">
        <v>-0.01</v>
      </c>
      <c r="H27" s="13" t="s">
        <v>212</v>
      </c>
      <c r="I27" s="14">
        <v>296725.57</v>
      </c>
      <c r="J27" s="14">
        <f t="shared" si="1"/>
        <v>-59.989999999990687</v>
      </c>
    </row>
    <row r="28" spans="1:10">
      <c r="A28" s="13" t="s">
        <v>617</v>
      </c>
      <c r="B28" t="s">
        <v>618</v>
      </c>
      <c r="C28" t="s">
        <v>523</v>
      </c>
      <c r="E28" s="14">
        <v>287205.17</v>
      </c>
      <c r="F28" s="14">
        <v>287205.17</v>
      </c>
      <c r="H28" s="13" t="s">
        <v>212</v>
      </c>
      <c r="I28" s="16">
        <v>287206.33</v>
      </c>
      <c r="J28" s="14">
        <f t="shared" si="1"/>
        <v>-1.1600000000325963</v>
      </c>
    </row>
    <row r="29" spans="1:10">
      <c r="A29" s="13" t="s">
        <v>619</v>
      </c>
      <c r="B29" t="s">
        <v>620</v>
      </c>
      <c r="C29" t="s">
        <v>265</v>
      </c>
      <c r="E29" s="14">
        <v>182371.88</v>
      </c>
      <c r="F29" s="14">
        <v>182371.88</v>
      </c>
      <c r="H29" s="13" t="s">
        <v>212</v>
      </c>
      <c r="I29" s="16">
        <v>182373.04</v>
      </c>
      <c r="J29" s="14">
        <f t="shared" si="1"/>
        <v>-1.1600000000034925</v>
      </c>
    </row>
    <row r="30" spans="1:10">
      <c r="A30" s="13" t="s">
        <v>621</v>
      </c>
      <c r="B30" t="s">
        <v>622</v>
      </c>
      <c r="C30" t="s">
        <v>30</v>
      </c>
      <c r="E30" s="14">
        <v>258360.44</v>
      </c>
      <c r="F30" s="14">
        <v>258360.43</v>
      </c>
      <c r="G30">
        <v>0.01</v>
      </c>
      <c r="H30" s="13" t="s">
        <v>212</v>
      </c>
      <c r="I30" s="16">
        <v>258362.6</v>
      </c>
      <c r="J30" s="14">
        <f t="shared" si="1"/>
        <v>-2.1700000000128057</v>
      </c>
    </row>
    <row r="31" spans="1:10">
      <c r="A31" s="13" t="s">
        <v>625</v>
      </c>
      <c r="B31" t="s">
        <v>626</v>
      </c>
      <c r="C31" t="s">
        <v>627</v>
      </c>
      <c r="E31" s="14">
        <v>273442.83</v>
      </c>
      <c r="F31" s="14">
        <v>273384.83</v>
      </c>
      <c r="G31">
        <v>58</v>
      </c>
      <c r="H31" s="13" t="s">
        <v>212</v>
      </c>
      <c r="I31" s="16">
        <v>273442.83</v>
      </c>
      <c r="J31" s="14">
        <f t="shared" si="1"/>
        <v>-58</v>
      </c>
    </row>
    <row r="32" spans="1:10">
      <c r="A32" s="13" t="s">
        <v>628</v>
      </c>
      <c r="B32" t="s">
        <v>629</v>
      </c>
      <c r="C32" t="s">
        <v>480</v>
      </c>
      <c r="E32" s="14">
        <v>230451.87</v>
      </c>
      <c r="F32" s="14">
        <v>230451.87</v>
      </c>
      <c r="J32" s="14">
        <f t="shared" si="1"/>
        <v>230451.87</v>
      </c>
    </row>
    <row r="33" spans="1:10">
      <c r="A33" s="13" t="s">
        <v>630</v>
      </c>
      <c r="B33" t="s">
        <v>631</v>
      </c>
      <c r="C33" t="s">
        <v>34</v>
      </c>
      <c r="E33" s="14">
        <v>225148.79</v>
      </c>
      <c r="F33" s="14">
        <v>225090.79</v>
      </c>
      <c r="G33">
        <v>58</v>
      </c>
      <c r="H33" s="13" t="s">
        <v>212</v>
      </c>
      <c r="I33" s="16">
        <v>225148.79</v>
      </c>
      <c r="J33" s="14">
        <f t="shared" si="1"/>
        <v>-58</v>
      </c>
    </row>
    <row r="34" spans="1:10">
      <c r="A34" s="13" t="s">
        <v>632</v>
      </c>
      <c r="B34" t="s">
        <v>633</v>
      </c>
      <c r="C34" t="s">
        <v>282</v>
      </c>
      <c r="F34" s="14">
        <v>258360.43</v>
      </c>
      <c r="G34" s="14">
        <v>-258360.43</v>
      </c>
      <c r="H34" s="13" t="s">
        <v>212</v>
      </c>
      <c r="I34" s="16">
        <v>258362.44</v>
      </c>
      <c r="J34" s="14">
        <f t="shared" si="1"/>
        <v>-2.0100000000093132</v>
      </c>
    </row>
    <row r="35" spans="1:10">
      <c r="A35" s="13" t="s">
        <v>634</v>
      </c>
      <c r="B35" t="s">
        <v>635</v>
      </c>
      <c r="C35" t="s">
        <v>265</v>
      </c>
      <c r="E35" s="14">
        <v>202441.88</v>
      </c>
      <c r="F35" s="14">
        <v>202441.88</v>
      </c>
      <c r="H35" s="13" t="s">
        <v>212</v>
      </c>
      <c r="I35" s="16">
        <v>202442.3</v>
      </c>
      <c r="J35" s="14">
        <f t="shared" si="1"/>
        <v>-0.41999999998370185</v>
      </c>
    </row>
    <row r="36" spans="1:10">
      <c r="A36" s="13" t="s">
        <v>636</v>
      </c>
      <c r="B36" t="s">
        <v>637</v>
      </c>
      <c r="C36" t="s">
        <v>539</v>
      </c>
      <c r="E36" s="14">
        <v>173551.89</v>
      </c>
      <c r="F36" s="14">
        <v>173551.88</v>
      </c>
      <c r="G36">
        <v>0.01</v>
      </c>
      <c r="H36" s="13" t="s">
        <v>212</v>
      </c>
      <c r="I36" s="16">
        <v>173552.89</v>
      </c>
      <c r="J36" s="14">
        <f t="shared" si="1"/>
        <v>-1.0100000000093132</v>
      </c>
    </row>
    <row r="37" spans="1:10">
      <c r="A37" s="13" t="s">
        <v>638</v>
      </c>
      <c r="B37" t="s">
        <v>639</v>
      </c>
      <c r="C37" t="s">
        <v>265</v>
      </c>
      <c r="F37" s="14">
        <v>202441.88</v>
      </c>
      <c r="G37" s="14">
        <v>-202441.88</v>
      </c>
      <c r="H37" s="13" t="s">
        <v>212</v>
      </c>
      <c r="I37" s="16">
        <v>202442.04</v>
      </c>
      <c r="J37" s="14">
        <f t="shared" si="1"/>
        <v>-0.16000000000349246</v>
      </c>
    </row>
    <row r="38" spans="1:10">
      <c r="A38" s="13" t="s">
        <v>640</v>
      </c>
      <c r="B38" t="s">
        <v>641</v>
      </c>
      <c r="C38" t="s">
        <v>642</v>
      </c>
      <c r="E38" s="14">
        <v>361062.04</v>
      </c>
      <c r="F38" s="14">
        <v>361062.04</v>
      </c>
    </row>
    <row r="39" spans="1:10">
      <c r="A39" s="13" t="s">
        <v>643</v>
      </c>
      <c r="B39" t="s">
        <v>644</v>
      </c>
      <c r="C39" t="s">
        <v>1</v>
      </c>
      <c r="E39" s="14">
        <v>258360.43</v>
      </c>
      <c r="F39" s="14">
        <v>258360.43</v>
      </c>
    </row>
    <row r="40" spans="1:10">
      <c r="A40" s="13" t="s">
        <v>645</v>
      </c>
      <c r="B40" t="s">
        <v>646</v>
      </c>
      <c r="C40" t="s">
        <v>26</v>
      </c>
      <c r="F40" s="14">
        <v>334550.12</v>
      </c>
      <c r="G40" s="14">
        <v>-334550.12</v>
      </c>
    </row>
    <row r="41" spans="1:10">
      <c r="A41" s="13" t="s">
        <v>647</v>
      </c>
      <c r="B41" t="s">
        <v>648</v>
      </c>
      <c r="C41" t="s">
        <v>480</v>
      </c>
      <c r="E41" s="14">
        <v>287205.17</v>
      </c>
      <c r="F41" s="14">
        <v>287205.17</v>
      </c>
    </row>
    <row r="42" spans="1:10">
      <c r="A42" s="13" t="s">
        <v>649</v>
      </c>
      <c r="B42" t="s">
        <v>650</v>
      </c>
      <c r="C42" t="s">
        <v>105</v>
      </c>
      <c r="E42" s="14">
        <v>381164.68</v>
      </c>
      <c r="F42" s="14">
        <v>381164.69</v>
      </c>
      <c r="G42">
        <v>-0.01</v>
      </c>
    </row>
    <row r="43" spans="1:10">
      <c r="A43" s="13" t="s">
        <v>651</v>
      </c>
      <c r="B43" t="s">
        <v>652</v>
      </c>
      <c r="C43" t="s">
        <v>653</v>
      </c>
      <c r="E43" s="14">
        <v>287205.17</v>
      </c>
      <c r="F43" s="14">
        <v>381164.69</v>
      </c>
      <c r="G43" s="14">
        <v>-93959.52</v>
      </c>
    </row>
    <row r="44" spans="1:10">
      <c r="A44" s="13" t="s">
        <v>654</v>
      </c>
      <c r="B44" t="s">
        <v>655</v>
      </c>
      <c r="C44" t="s">
        <v>35</v>
      </c>
      <c r="E44" s="14">
        <v>317646.42</v>
      </c>
      <c r="F44" s="14">
        <v>317646.43</v>
      </c>
      <c r="G44">
        <v>-0.01</v>
      </c>
    </row>
    <row r="45" spans="1:10">
      <c r="A45" s="13" t="s">
        <v>656</v>
      </c>
      <c r="B45" t="s">
        <v>657</v>
      </c>
      <c r="C45" t="s">
        <v>1</v>
      </c>
      <c r="E45" s="14">
        <v>334550.12</v>
      </c>
      <c r="F45" s="14">
        <v>334550.12</v>
      </c>
    </row>
    <row r="46" spans="1:10">
      <c r="A46" s="13" t="s">
        <v>658</v>
      </c>
      <c r="B46" t="s">
        <v>659</v>
      </c>
      <c r="C46" t="s">
        <v>265</v>
      </c>
      <c r="E46" s="14">
        <v>522114.9</v>
      </c>
      <c r="F46" s="14">
        <v>522114.9</v>
      </c>
    </row>
    <row r="47" spans="1:10">
      <c r="A47" s="13" t="s">
        <v>660</v>
      </c>
      <c r="B47" t="s">
        <v>661</v>
      </c>
      <c r="C47" t="s">
        <v>27</v>
      </c>
      <c r="E47" s="14">
        <v>243306.94</v>
      </c>
      <c r="F47" s="14">
        <v>486613.88</v>
      </c>
      <c r="G47" s="14">
        <v>-243306.94</v>
      </c>
    </row>
    <row r="48" spans="1:10">
      <c r="A48" s="13" t="s">
        <v>662</v>
      </c>
      <c r="B48" t="s">
        <v>663</v>
      </c>
      <c r="C48" t="s">
        <v>6</v>
      </c>
      <c r="F48" s="14">
        <v>492555.07</v>
      </c>
      <c r="G48" s="14">
        <v>-492555.07</v>
      </c>
      <c r="H48" s="13" t="s">
        <v>212</v>
      </c>
      <c r="I48" s="16">
        <v>492555.07</v>
      </c>
    </row>
    <row r="49" spans="1:11">
      <c r="A49" s="13" t="s">
        <v>199</v>
      </c>
      <c r="B49" t="s">
        <v>200</v>
      </c>
      <c r="C49" t="s">
        <v>198</v>
      </c>
      <c r="D49" s="1">
        <v>369250.46</v>
      </c>
      <c r="G49" s="14">
        <v>369250.46</v>
      </c>
    </row>
    <row r="50" spans="1:11">
      <c r="A50" s="13" t="s">
        <v>431</v>
      </c>
      <c r="B50" t="s">
        <v>432</v>
      </c>
      <c r="C50" t="s">
        <v>433</v>
      </c>
      <c r="D50" s="1">
        <v>90000</v>
      </c>
      <c r="G50" s="14">
        <v>90000</v>
      </c>
    </row>
    <row r="51" spans="1:11">
      <c r="A51" s="13" t="s">
        <v>343</v>
      </c>
      <c r="B51" t="s">
        <v>434</v>
      </c>
      <c r="C51" t="s">
        <v>664</v>
      </c>
      <c r="D51" s="1" t="s">
        <v>665</v>
      </c>
      <c r="E51" t="s">
        <v>343</v>
      </c>
      <c r="F51" t="s">
        <v>208</v>
      </c>
      <c r="G51" t="s">
        <v>210</v>
      </c>
    </row>
    <row r="52" spans="1:11">
      <c r="A52" s="13"/>
      <c r="B52" t="s">
        <v>211</v>
      </c>
      <c r="D52" s="1">
        <v>-3702322.7</v>
      </c>
      <c r="E52" s="14">
        <v>10999424.26</v>
      </c>
      <c r="F52" s="14">
        <v>10449520.720000001</v>
      </c>
      <c r="G52" s="14">
        <v>-3152419.16</v>
      </c>
    </row>
    <row r="53" spans="1:11">
      <c r="H53" s="13"/>
    </row>
    <row r="57" spans="1:11">
      <c r="A57" s="62" t="s">
        <v>12</v>
      </c>
      <c r="B57" s="62"/>
      <c r="C57" s="62"/>
      <c r="D57" s="62"/>
      <c r="E57" s="62"/>
    </row>
    <row r="58" spans="1:11">
      <c r="A58" s="18" t="s">
        <v>13</v>
      </c>
      <c r="B58" s="18" t="s">
        <v>674</v>
      </c>
      <c r="C58" s="18" t="s">
        <v>15</v>
      </c>
      <c r="D58" s="20" t="s">
        <v>666</v>
      </c>
      <c r="E58" s="19" t="s">
        <v>16</v>
      </c>
    </row>
    <row r="59" spans="1:11">
      <c r="A59" s="13" t="s">
        <v>300</v>
      </c>
      <c r="B59" s="13" t="s">
        <v>301</v>
      </c>
      <c r="C59" s="13" t="s">
        <v>5</v>
      </c>
      <c r="D59" s="14">
        <v>-3985.83</v>
      </c>
      <c r="E59" s="33" t="s">
        <v>671</v>
      </c>
      <c r="G59" s="13"/>
      <c r="H59" s="13"/>
      <c r="I59" s="13"/>
      <c r="J59" s="14"/>
      <c r="K59" s="33"/>
    </row>
    <row r="60" spans="1:11">
      <c r="A60" s="13" t="s">
        <v>344</v>
      </c>
      <c r="B60" s="13" t="s">
        <v>345</v>
      </c>
      <c r="C60" s="13" t="s">
        <v>5</v>
      </c>
      <c r="D60" s="13">
        <v>926.85</v>
      </c>
      <c r="E60" s="33" t="s">
        <v>671</v>
      </c>
      <c r="F60" s="13"/>
      <c r="G60" s="13"/>
      <c r="H60" s="13"/>
      <c r="I60" s="13"/>
      <c r="J60" s="13"/>
      <c r="K60" s="33"/>
    </row>
    <row r="61" spans="1:11">
      <c r="A61" s="13" t="s">
        <v>524</v>
      </c>
      <c r="B61" s="13" t="s">
        <v>525</v>
      </c>
      <c r="C61" s="13" t="s">
        <v>29</v>
      </c>
      <c r="D61" s="14">
        <v>-469238.83</v>
      </c>
      <c r="E61" s="32" t="s">
        <v>675</v>
      </c>
      <c r="F61" s="13"/>
      <c r="G61" s="13"/>
      <c r="H61" s="13"/>
      <c r="I61" s="13"/>
      <c r="J61" s="14"/>
      <c r="K61" s="32"/>
    </row>
    <row r="62" spans="1:11">
      <c r="A62" s="13" t="s">
        <v>526</v>
      </c>
      <c r="B62" s="13" t="s">
        <v>527</v>
      </c>
      <c r="C62" s="13" t="s">
        <v>5</v>
      </c>
      <c r="D62" s="14">
        <v>-5484.2</v>
      </c>
      <c r="E62" s="33" t="s">
        <v>671</v>
      </c>
      <c r="F62" s="13"/>
      <c r="G62" s="13"/>
      <c r="H62" s="13"/>
      <c r="I62" s="13"/>
      <c r="J62" s="14"/>
      <c r="K62" s="33"/>
    </row>
    <row r="63" spans="1:11">
      <c r="A63" s="13" t="s">
        <v>548</v>
      </c>
      <c r="B63" s="13" t="s">
        <v>549</v>
      </c>
      <c r="C63" s="13" t="s">
        <v>5</v>
      </c>
      <c r="D63" s="14">
        <v>-2705.11</v>
      </c>
      <c r="E63" s="33" t="s">
        <v>671</v>
      </c>
      <c r="F63" s="13"/>
      <c r="G63" s="13"/>
      <c r="H63" s="13"/>
      <c r="I63" s="13"/>
      <c r="J63" s="14"/>
      <c r="K63" s="33"/>
    </row>
    <row r="64" spans="1:11">
      <c r="A64" s="13" t="s">
        <v>572</v>
      </c>
      <c r="B64" s="13" t="s">
        <v>573</v>
      </c>
      <c r="C64" s="13" t="s">
        <v>23</v>
      </c>
      <c r="D64" s="14">
        <v>-163709.88</v>
      </c>
      <c r="E64" s="32" t="s">
        <v>675</v>
      </c>
      <c r="F64" s="13"/>
      <c r="G64" s="13"/>
      <c r="H64" s="13"/>
      <c r="I64" s="13"/>
      <c r="J64" s="14"/>
      <c r="K64" s="32"/>
    </row>
    <row r="65" spans="1:11">
      <c r="A65" s="13" t="s">
        <v>623</v>
      </c>
      <c r="B65" s="13" t="s">
        <v>624</v>
      </c>
      <c r="C65" s="13" t="s">
        <v>108</v>
      </c>
      <c r="D65" s="14">
        <v>-469238.83</v>
      </c>
      <c r="E65" s="32" t="s">
        <v>675</v>
      </c>
      <c r="F65" s="13"/>
      <c r="G65" s="13"/>
      <c r="H65" s="13"/>
      <c r="I65" s="13"/>
      <c r="J65" s="14"/>
      <c r="K65" s="32"/>
    </row>
    <row r="66" spans="1:11">
      <c r="A66" s="13" t="s">
        <v>632</v>
      </c>
      <c r="B66" s="13" t="s">
        <v>633</v>
      </c>
      <c r="C66" s="13" t="s">
        <v>282</v>
      </c>
      <c r="D66" s="14">
        <v>-258360.43</v>
      </c>
      <c r="E66" s="32" t="s">
        <v>675</v>
      </c>
      <c r="F66" s="13"/>
      <c r="G66" s="13"/>
      <c r="H66" s="13"/>
      <c r="I66" s="13"/>
      <c r="J66" s="14"/>
      <c r="K66" s="32"/>
    </row>
    <row r="67" spans="1:11">
      <c r="A67" s="13" t="s">
        <v>638</v>
      </c>
      <c r="B67" s="13" t="s">
        <v>639</v>
      </c>
      <c r="C67" s="13" t="s">
        <v>265</v>
      </c>
      <c r="D67" s="14">
        <v>-202441.88</v>
      </c>
      <c r="E67" s="32" t="s">
        <v>675</v>
      </c>
      <c r="F67" s="13"/>
      <c r="G67" s="13"/>
      <c r="H67" s="13"/>
      <c r="I67" s="13"/>
      <c r="J67" s="14"/>
      <c r="K67" s="32"/>
    </row>
    <row r="68" spans="1:11">
      <c r="A68" s="13" t="s">
        <v>645</v>
      </c>
      <c r="B68" s="13" t="s">
        <v>646</v>
      </c>
      <c r="C68" s="13" t="s">
        <v>26</v>
      </c>
      <c r="D68" s="14">
        <v>-334550.12</v>
      </c>
      <c r="E68" s="32" t="s">
        <v>675</v>
      </c>
      <c r="F68" s="13"/>
      <c r="G68" s="13"/>
      <c r="H68" s="13"/>
      <c r="I68" s="13"/>
      <c r="J68" s="14"/>
      <c r="K68" s="32"/>
    </row>
    <row r="69" spans="1:11">
      <c r="A69" s="13" t="s">
        <v>660</v>
      </c>
      <c r="B69" s="13" t="s">
        <v>661</v>
      </c>
      <c r="C69" s="13" t="s">
        <v>27</v>
      </c>
      <c r="D69" s="14">
        <v>-243306.94</v>
      </c>
      <c r="E69" s="32" t="s">
        <v>675</v>
      </c>
      <c r="F69" s="13"/>
      <c r="G69" s="13"/>
      <c r="H69" s="13"/>
      <c r="I69" s="13"/>
      <c r="J69" s="14"/>
      <c r="K69" s="32"/>
    </row>
    <row r="70" spans="1:11">
      <c r="A70" s="13" t="s">
        <v>662</v>
      </c>
      <c r="B70" s="13" t="s">
        <v>663</v>
      </c>
      <c r="C70" s="13" t="s">
        <v>6</v>
      </c>
      <c r="D70" s="14">
        <v>-492555.07</v>
      </c>
      <c r="E70" s="32" t="s">
        <v>675</v>
      </c>
      <c r="F70" s="13"/>
      <c r="G70" s="13"/>
      <c r="H70" s="13"/>
      <c r="I70" s="13"/>
      <c r="J70" s="14"/>
      <c r="K70" s="32"/>
    </row>
    <row r="71" spans="1:11">
      <c r="A71" s="13"/>
      <c r="B71" s="13" t="s">
        <v>211</v>
      </c>
      <c r="C71" s="13"/>
      <c r="D71" s="14">
        <f>+SUM(D59:D70)</f>
        <v>-2644650.27</v>
      </c>
      <c r="E71" s="14"/>
      <c r="F71" s="63" t="s">
        <v>673</v>
      </c>
      <c r="G71" s="63"/>
      <c r="H71" s="63"/>
      <c r="I71" s="63"/>
    </row>
    <row r="72" spans="1:11">
      <c r="F72" s="13"/>
      <c r="G72" s="30" t="s">
        <v>668</v>
      </c>
      <c r="H72" s="30" t="s">
        <v>669</v>
      </c>
      <c r="I72" s="13"/>
    </row>
    <row r="73" spans="1:11">
      <c r="F73" s="13" t="s">
        <v>608</v>
      </c>
      <c r="G73" s="13">
        <v>1.84</v>
      </c>
      <c r="H73" s="13"/>
      <c r="I73" s="13"/>
    </row>
    <row r="74" spans="1:11">
      <c r="F74" s="13" t="s">
        <v>589</v>
      </c>
      <c r="G74" s="13">
        <v>0.21</v>
      </c>
      <c r="H74" s="13"/>
      <c r="I74" s="13"/>
    </row>
    <row r="75" spans="1:11">
      <c r="F75" s="13" t="s">
        <v>615</v>
      </c>
      <c r="G75" s="13">
        <v>0.01</v>
      </c>
      <c r="H75" s="13"/>
      <c r="I75" s="13"/>
    </row>
    <row r="76" spans="1:11">
      <c r="F76" s="13" t="s">
        <v>649</v>
      </c>
      <c r="G76" s="13">
        <v>0.01</v>
      </c>
      <c r="H76" s="13"/>
      <c r="I76" s="13"/>
    </row>
    <row r="77" spans="1:11">
      <c r="F77" s="13" t="s">
        <v>654</v>
      </c>
      <c r="G77" s="13">
        <v>0.01</v>
      </c>
      <c r="H77" s="13"/>
      <c r="I77" s="13"/>
    </row>
    <row r="78" spans="1:11">
      <c r="F78" s="13" t="s">
        <v>610</v>
      </c>
      <c r="G78" s="13"/>
      <c r="H78" s="13">
        <v>0.01</v>
      </c>
      <c r="I78" s="13"/>
    </row>
    <row r="79" spans="1:11">
      <c r="F79" s="13" t="s">
        <v>621</v>
      </c>
      <c r="G79" s="13"/>
      <c r="H79" s="13">
        <v>0.01</v>
      </c>
      <c r="I79" s="13"/>
    </row>
    <row r="80" spans="1:11">
      <c r="F80" s="13" t="s">
        <v>636</v>
      </c>
      <c r="G80" s="13"/>
      <c r="H80" s="13">
        <v>0.01</v>
      </c>
      <c r="I80" s="13"/>
    </row>
    <row r="81" spans="6:9">
      <c r="F81" s="13" t="s">
        <v>578</v>
      </c>
      <c r="G81" s="13"/>
      <c r="H81" s="13">
        <v>0.49</v>
      </c>
      <c r="I81" s="13"/>
    </row>
    <row r="82" spans="6:9">
      <c r="F82" s="13" t="s">
        <v>602</v>
      </c>
      <c r="G82" s="13"/>
      <c r="H82" s="13">
        <v>1</v>
      </c>
      <c r="I82" s="13"/>
    </row>
    <row r="83" spans="6:9">
      <c r="F83" s="13" t="s">
        <v>604</v>
      </c>
      <c r="G83" s="13"/>
      <c r="H83" s="13">
        <v>1.1599999999999999</v>
      </c>
      <c r="I83" s="13"/>
    </row>
    <row r="84" spans="6:9">
      <c r="F84" s="13" t="s">
        <v>555</v>
      </c>
      <c r="G84" s="13"/>
      <c r="H84" s="13">
        <v>2.33</v>
      </c>
      <c r="I84" s="13"/>
    </row>
    <row r="85" spans="6:9">
      <c r="F85" s="13" t="s">
        <v>625</v>
      </c>
      <c r="G85" s="13"/>
      <c r="H85" s="13">
        <v>58</v>
      </c>
      <c r="I85" s="13"/>
    </row>
    <row r="86" spans="6:9">
      <c r="F86" s="13" t="s">
        <v>630</v>
      </c>
      <c r="G86" s="13"/>
      <c r="H86" s="13">
        <v>58</v>
      </c>
      <c r="I86" s="13"/>
    </row>
    <row r="87" spans="6:9">
      <c r="F87" s="13" t="s">
        <v>591</v>
      </c>
      <c r="G87" s="13"/>
      <c r="H87" s="13">
        <v>58.24</v>
      </c>
      <c r="I87" s="13"/>
    </row>
    <row r="88" spans="6:9">
      <c r="F88" s="13" t="s">
        <v>570</v>
      </c>
      <c r="G88" s="13"/>
      <c r="H88" s="13">
        <v>58.76</v>
      </c>
      <c r="I88" s="13"/>
    </row>
    <row r="89" spans="6:9">
      <c r="F89" s="13" t="s">
        <v>481</v>
      </c>
      <c r="G89" s="13"/>
      <c r="H89" s="13">
        <v>58.95</v>
      </c>
      <c r="I89" s="13"/>
    </row>
    <row r="90" spans="6:9">
      <c r="F90" s="13" t="s">
        <v>576</v>
      </c>
      <c r="G90" s="13"/>
      <c r="H90" s="13">
        <v>60</v>
      </c>
      <c r="I90" s="13"/>
    </row>
    <row r="91" spans="6:9">
      <c r="F91" s="13" t="s">
        <v>672</v>
      </c>
      <c r="G91">
        <f>356.96-2.08</f>
        <v>354.88</v>
      </c>
    </row>
    <row r="92" spans="6:9">
      <c r="G92">
        <f>+SUM(G73:G91)</f>
        <v>356.96</v>
      </c>
      <c r="H92" s="13">
        <f>+SUM(H73:H91)</f>
        <v>356.96</v>
      </c>
    </row>
  </sheetData>
  <autoFilter ref="A58:F92"/>
  <sortState ref="A95:D174">
    <sortCondition ref="D95:D174"/>
  </sortState>
  <mergeCells count="7">
    <mergeCell ref="A57:E57"/>
    <mergeCell ref="F71:I71"/>
    <mergeCell ref="A1:E1"/>
    <mergeCell ref="A2:E2"/>
    <mergeCell ref="A3:E3"/>
    <mergeCell ref="A4:E4"/>
    <mergeCell ref="A6:G6"/>
  </mergeCells>
  <pageMargins left="0.70866141732283472" right="0.70866141732283472" top="0.74803149606299213" bottom="0.74803149606299213" header="0.31496062992125984" footer="0.31496062992125984"/>
  <pageSetup scale="38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D2:G38"/>
  <sheetViews>
    <sheetView topLeftCell="A10" zoomScaleNormal="100" workbookViewId="0">
      <selection activeCell="I18" sqref="I18"/>
    </sheetView>
  </sheetViews>
  <sheetFormatPr baseColWidth="10" defaultRowHeight="15"/>
  <cols>
    <col min="4" max="4" width="13" bestFit="1" customWidth="1"/>
    <col min="5" max="5" width="21.85546875" bestFit="1" customWidth="1"/>
    <col min="6" max="6" width="19.42578125" bestFit="1" customWidth="1"/>
  </cols>
  <sheetData>
    <row r="2" spans="4:7">
      <c r="E2" s="66" t="s">
        <v>17</v>
      </c>
      <c r="F2" s="66"/>
    </row>
    <row r="3" spans="4:7">
      <c r="E3" s="66" t="s">
        <v>676</v>
      </c>
      <c r="F3" s="66"/>
    </row>
    <row r="4" spans="4:7">
      <c r="E4" s="66" t="s">
        <v>679</v>
      </c>
      <c r="F4" s="66"/>
    </row>
    <row r="5" spans="4:7" s="13" customFormat="1"/>
    <row r="6" spans="4:7" s="13" customFormat="1">
      <c r="D6" s="31" t="s">
        <v>13</v>
      </c>
      <c r="E6" s="31" t="s">
        <v>677</v>
      </c>
      <c r="F6" s="31" t="s">
        <v>678</v>
      </c>
      <c r="G6" s="31" t="s">
        <v>666</v>
      </c>
    </row>
    <row r="7" spans="4:7">
      <c r="D7" s="13" t="s">
        <v>172</v>
      </c>
      <c r="E7" s="13" t="s">
        <v>173</v>
      </c>
      <c r="F7" s="13" t="s">
        <v>77</v>
      </c>
      <c r="G7" s="14">
        <v>-12780</v>
      </c>
    </row>
    <row r="8" spans="4:7">
      <c r="D8" s="13" t="s">
        <v>544</v>
      </c>
      <c r="E8" s="13" t="s">
        <v>545</v>
      </c>
      <c r="F8" s="13" t="s">
        <v>389</v>
      </c>
      <c r="G8" s="14">
        <v>-7261.41</v>
      </c>
    </row>
    <row r="9" spans="4:7">
      <c r="D9" s="13" t="s">
        <v>513</v>
      </c>
      <c r="E9" s="13" t="s">
        <v>514</v>
      </c>
      <c r="F9" s="13" t="s">
        <v>11</v>
      </c>
      <c r="G9" s="14">
        <v>-5425.45</v>
      </c>
    </row>
    <row r="10" spans="4:7">
      <c r="D10" s="13" t="s">
        <v>526</v>
      </c>
      <c r="E10" s="13" t="s">
        <v>527</v>
      </c>
      <c r="F10" s="13" t="s">
        <v>5</v>
      </c>
      <c r="G10" s="14">
        <v>-5425.45</v>
      </c>
    </row>
    <row r="11" spans="4:7">
      <c r="D11" s="13" t="s">
        <v>289</v>
      </c>
      <c r="E11" s="13" t="s">
        <v>290</v>
      </c>
      <c r="F11" s="13" t="s">
        <v>126</v>
      </c>
      <c r="G11" s="14">
        <v>-3927.07</v>
      </c>
    </row>
    <row r="12" spans="4:7">
      <c r="D12" s="13" t="s">
        <v>300</v>
      </c>
      <c r="E12" s="13" t="s">
        <v>301</v>
      </c>
      <c r="F12" s="13" t="s">
        <v>5</v>
      </c>
      <c r="G12" s="14">
        <v>-3927.07</v>
      </c>
    </row>
    <row r="13" spans="4:7">
      <c r="D13" s="13" t="s">
        <v>387</v>
      </c>
      <c r="E13" s="13" t="s">
        <v>388</v>
      </c>
      <c r="F13" s="13" t="s">
        <v>389</v>
      </c>
      <c r="G13" s="14">
        <v>-3925.91</v>
      </c>
    </row>
    <row r="14" spans="4:7">
      <c r="D14" s="13" t="s">
        <v>240</v>
      </c>
      <c r="E14" s="13" t="s">
        <v>241</v>
      </c>
      <c r="F14" s="13" t="s">
        <v>5</v>
      </c>
      <c r="G14" s="14">
        <v>-3585.31</v>
      </c>
    </row>
    <row r="15" spans="4:7">
      <c r="D15" s="13" t="s">
        <v>405</v>
      </c>
      <c r="E15" s="13" t="s">
        <v>406</v>
      </c>
      <c r="F15" s="13" t="s">
        <v>350</v>
      </c>
      <c r="G15" s="14">
        <v>-3363.16</v>
      </c>
    </row>
    <row r="16" spans="4:7">
      <c r="D16" s="13" t="s">
        <v>546</v>
      </c>
      <c r="E16" s="13" t="s">
        <v>547</v>
      </c>
      <c r="F16" s="13" t="s">
        <v>126</v>
      </c>
      <c r="G16" s="14">
        <v>-3060</v>
      </c>
    </row>
    <row r="17" spans="4:7">
      <c r="D17" s="13" t="s">
        <v>238</v>
      </c>
      <c r="E17" s="13" t="s">
        <v>239</v>
      </c>
      <c r="F17" s="13" t="s">
        <v>8</v>
      </c>
      <c r="G17" s="14">
        <v>-2867.14</v>
      </c>
    </row>
    <row r="18" spans="4:7">
      <c r="D18" s="13" t="s">
        <v>548</v>
      </c>
      <c r="E18" s="13" t="s">
        <v>549</v>
      </c>
      <c r="F18" s="13" t="s">
        <v>5</v>
      </c>
      <c r="G18" s="14">
        <v>-2646.35</v>
      </c>
    </row>
    <row r="19" spans="4:7">
      <c r="D19" s="13" t="s">
        <v>364</v>
      </c>
      <c r="E19" s="13" t="s">
        <v>365</v>
      </c>
      <c r="F19" s="13" t="s">
        <v>8</v>
      </c>
      <c r="G19" s="14">
        <v>-1246</v>
      </c>
    </row>
    <row r="20" spans="4:7">
      <c r="D20" s="13" t="s">
        <v>109</v>
      </c>
      <c r="E20" s="13" t="s">
        <v>110</v>
      </c>
      <c r="F20" s="13" t="s">
        <v>111</v>
      </c>
      <c r="G20" s="14">
        <v>-1162</v>
      </c>
    </row>
    <row r="21" spans="4:7">
      <c r="D21" s="13" t="s">
        <v>124</v>
      </c>
      <c r="E21" s="13" t="s">
        <v>125</v>
      </c>
      <c r="F21" s="13" t="s">
        <v>126</v>
      </c>
      <c r="G21" s="13">
        <v>-800.85</v>
      </c>
    </row>
    <row r="22" spans="4:7">
      <c r="D22" s="13" t="s">
        <v>112</v>
      </c>
      <c r="E22" s="13" t="s">
        <v>113</v>
      </c>
      <c r="F22" s="13" t="s">
        <v>21</v>
      </c>
      <c r="G22" s="13">
        <v>-743.08</v>
      </c>
    </row>
    <row r="23" spans="4:7">
      <c r="D23" s="13" t="s">
        <v>287</v>
      </c>
      <c r="E23" s="13" t="s">
        <v>288</v>
      </c>
      <c r="F23" s="13" t="s">
        <v>85</v>
      </c>
      <c r="G23" s="13">
        <v>428.64</v>
      </c>
    </row>
    <row r="24" spans="4:7">
      <c r="D24" s="13" t="s">
        <v>280</v>
      </c>
      <c r="E24" s="13" t="s">
        <v>281</v>
      </c>
      <c r="F24" s="13" t="s">
        <v>282</v>
      </c>
      <c r="G24" s="13">
        <v>429.65</v>
      </c>
    </row>
    <row r="25" spans="4:7">
      <c r="D25" s="13" t="s">
        <v>366</v>
      </c>
      <c r="E25" s="13" t="s">
        <v>367</v>
      </c>
      <c r="F25" s="13" t="s">
        <v>126</v>
      </c>
      <c r="G25" s="13">
        <v>475.9</v>
      </c>
    </row>
    <row r="26" spans="4:7">
      <c r="D26" s="13" t="s">
        <v>445</v>
      </c>
      <c r="E26" s="13" t="s">
        <v>446</v>
      </c>
      <c r="F26" s="13" t="s">
        <v>34</v>
      </c>
      <c r="G26" s="13">
        <v>475.9</v>
      </c>
    </row>
    <row r="27" spans="4:7">
      <c r="D27" s="13" t="s">
        <v>319</v>
      </c>
      <c r="E27" s="13" t="s">
        <v>320</v>
      </c>
      <c r="F27" s="13" t="s">
        <v>21</v>
      </c>
      <c r="G27" s="13">
        <v>640.91999999999996</v>
      </c>
    </row>
    <row r="28" spans="4:7">
      <c r="D28" s="13" t="s">
        <v>399</v>
      </c>
      <c r="E28" s="13" t="s">
        <v>400</v>
      </c>
      <c r="F28" s="13" t="s">
        <v>20</v>
      </c>
      <c r="G28" s="13">
        <v>809.06</v>
      </c>
    </row>
    <row r="29" spans="4:7">
      <c r="D29" s="13" t="s">
        <v>463</v>
      </c>
      <c r="E29" s="13" t="s">
        <v>464</v>
      </c>
      <c r="F29" s="13" t="s">
        <v>5</v>
      </c>
      <c r="G29" s="13">
        <v>818.57</v>
      </c>
    </row>
    <row r="30" spans="4:7">
      <c r="D30" s="13" t="s">
        <v>360</v>
      </c>
      <c r="E30" s="13" t="s">
        <v>361</v>
      </c>
      <c r="F30" s="13" t="s">
        <v>198</v>
      </c>
      <c r="G30" s="13">
        <v>867.26</v>
      </c>
    </row>
    <row r="31" spans="4:7">
      <c r="D31" s="13" t="s">
        <v>160</v>
      </c>
      <c r="E31" s="13" t="s">
        <v>161</v>
      </c>
      <c r="F31" s="13" t="s">
        <v>40</v>
      </c>
      <c r="G31" s="13">
        <v>985.6</v>
      </c>
    </row>
    <row r="32" spans="4:7">
      <c r="D32" s="13" t="s">
        <v>344</v>
      </c>
      <c r="E32" s="13" t="s">
        <v>345</v>
      </c>
      <c r="F32" s="13" t="s">
        <v>5</v>
      </c>
      <c r="G32" s="13">
        <v>985.61</v>
      </c>
    </row>
    <row r="33" spans="4:7">
      <c r="D33" s="13" t="s">
        <v>146</v>
      </c>
      <c r="E33" s="13" t="s">
        <v>147</v>
      </c>
      <c r="F33" s="13" t="s">
        <v>148</v>
      </c>
      <c r="G33" s="14">
        <v>1244</v>
      </c>
    </row>
    <row r="34" spans="4:7">
      <c r="D34" s="13" t="s">
        <v>606</v>
      </c>
      <c r="E34" s="13" t="s">
        <v>607</v>
      </c>
      <c r="F34" s="13" t="s">
        <v>335</v>
      </c>
      <c r="G34" s="14">
        <v>2998.84</v>
      </c>
    </row>
    <row r="35" spans="4:7">
      <c r="D35" s="13" t="s">
        <v>506</v>
      </c>
      <c r="E35" s="13" t="s">
        <v>507</v>
      </c>
      <c r="F35" s="13" t="s">
        <v>5</v>
      </c>
      <c r="G35" s="14">
        <v>5583.81</v>
      </c>
    </row>
    <row r="36" spans="4:7">
      <c r="D36" s="13" t="s">
        <v>471</v>
      </c>
      <c r="E36" s="13" t="s">
        <v>472</v>
      </c>
      <c r="F36" s="13" t="s">
        <v>23</v>
      </c>
      <c r="G36" s="14">
        <v>6301.34</v>
      </c>
    </row>
    <row r="37" spans="4:7">
      <c r="D37" s="13" t="s">
        <v>174</v>
      </c>
      <c r="E37" s="13" t="s">
        <v>175</v>
      </c>
      <c r="F37" s="13" t="s">
        <v>31</v>
      </c>
      <c r="G37" s="14">
        <v>6480.01</v>
      </c>
    </row>
    <row r="38" spans="4:7">
      <c r="D38" s="13" t="s">
        <v>450</v>
      </c>
      <c r="E38" s="13" t="s">
        <v>451</v>
      </c>
      <c r="F38" s="13" t="s">
        <v>25</v>
      </c>
      <c r="G38" s="14">
        <v>6601.84</v>
      </c>
    </row>
  </sheetData>
  <mergeCells count="3">
    <mergeCell ref="E2:F2"/>
    <mergeCell ref="E3:F3"/>
    <mergeCell ref="E4:F4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K124"/>
  <sheetViews>
    <sheetView topLeftCell="A87" workbookViewId="0">
      <selection activeCell="E107" sqref="E107"/>
    </sheetView>
  </sheetViews>
  <sheetFormatPr baseColWidth="10" defaultRowHeight="15"/>
  <cols>
    <col min="1" max="1" width="13" bestFit="1" customWidth="1"/>
    <col min="2" max="2" width="22" bestFit="1" customWidth="1"/>
    <col min="3" max="3" width="19.85546875" bestFit="1" customWidth="1"/>
    <col min="5" max="5" width="15.28515625" bestFit="1" customWidth="1"/>
    <col min="6" max="7" width="13" bestFit="1" customWidth="1"/>
    <col min="8" max="8" width="21.85546875" bestFit="1" customWidth="1"/>
  </cols>
  <sheetData>
    <row r="1" spans="1:11" s="13" customFormat="1">
      <c r="A1" s="64" t="s">
        <v>17</v>
      </c>
      <c r="B1" s="64"/>
      <c r="C1" s="64"/>
      <c r="D1" s="64"/>
      <c r="E1" s="64"/>
      <c r="F1"/>
      <c r="G1"/>
      <c r="H1"/>
      <c r="I1"/>
      <c r="J1"/>
      <c r="K1"/>
    </row>
    <row r="2" spans="1:11" s="13" customFormat="1">
      <c r="A2" s="64" t="s">
        <v>18</v>
      </c>
      <c r="B2" s="64"/>
      <c r="C2" s="64"/>
      <c r="D2" s="64"/>
      <c r="E2" s="64"/>
      <c r="F2"/>
      <c r="G2"/>
      <c r="H2"/>
      <c r="I2"/>
      <c r="J2"/>
      <c r="K2"/>
    </row>
    <row r="3" spans="1:11" s="13" customFormat="1">
      <c r="A3" s="64" t="s">
        <v>19</v>
      </c>
      <c r="B3" s="64"/>
      <c r="C3" s="64"/>
      <c r="D3" s="64"/>
      <c r="E3" s="64"/>
      <c r="F3"/>
      <c r="G3"/>
      <c r="H3"/>
      <c r="I3"/>
      <c r="J3"/>
      <c r="K3"/>
    </row>
    <row r="4" spans="1:11" s="13" customFormat="1">
      <c r="A4" s="65" t="s">
        <v>757</v>
      </c>
      <c r="B4" s="65"/>
      <c r="C4" s="65"/>
      <c r="D4" s="65"/>
      <c r="E4" s="65"/>
      <c r="F4"/>
      <c r="G4"/>
      <c r="H4"/>
      <c r="I4"/>
      <c r="J4"/>
      <c r="K4"/>
    </row>
    <row r="5" spans="1:11" s="13" customFormat="1">
      <c r="A5"/>
      <c r="B5"/>
      <c r="C5"/>
      <c r="D5"/>
      <c r="E5"/>
      <c r="F5"/>
      <c r="G5"/>
      <c r="H5"/>
      <c r="I5"/>
      <c r="J5"/>
      <c r="K5"/>
    </row>
    <row r="6" spans="1:11" s="13" customFormat="1">
      <c r="A6" s="62" t="s">
        <v>12</v>
      </c>
      <c r="B6" s="62"/>
      <c r="C6" s="62"/>
      <c r="D6" s="62"/>
      <c r="E6" s="62"/>
      <c r="F6" s="62"/>
      <c r="G6" s="62"/>
      <c r="H6" s="21"/>
      <c r="I6" s="21"/>
      <c r="J6" s="21"/>
      <c r="K6" s="21"/>
    </row>
    <row r="7" spans="1:11" s="13" customFormat="1">
      <c r="A7" s="18" t="s">
        <v>13</v>
      </c>
      <c r="B7" s="18" t="s">
        <v>14</v>
      </c>
      <c r="C7" s="18" t="s">
        <v>15</v>
      </c>
      <c r="D7" s="19" t="s">
        <v>667</v>
      </c>
      <c r="E7" s="19" t="s">
        <v>668</v>
      </c>
      <c r="F7" s="20" t="s">
        <v>669</v>
      </c>
      <c r="G7" s="20" t="s">
        <v>666</v>
      </c>
      <c r="H7" s="17" t="s">
        <v>212</v>
      </c>
      <c r="I7" s="17" t="s">
        <v>670</v>
      </c>
      <c r="J7" s="17" t="s">
        <v>671</v>
      </c>
      <c r="K7" s="17" t="s">
        <v>16</v>
      </c>
    </row>
    <row r="8" spans="1:11" s="13" customFormat="1"/>
    <row r="9" spans="1:11">
      <c r="A9" t="s">
        <v>680</v>
      </c>
      <c r="B9" t="s">
        <v>681</v>
      </c>
      <c r="C9" t="s">
        <v>46</v>
      </c>
      <c r="E9" s="14">
        <v>181664.98</v>
      </c>
      <c r="F9" s="14">
        <v>181664.98</v>
      </c>
      <c r="G9" s="13"/>
    </row>
    <row r="10" spans="1:11">
      <c r="A10" t="s">
        <v>682</v>
      </c>
      <c r="B10" t="s">
        <v>754</v>
      </c>
      <c r="C10" t="s">
        <v>35</v>
      </c>
      <c r="E10" s="14">
        <v>181665.98</v>
      </c>
      <c r="F10" s="14">
        <v>181665.98</v>
      </c>
      <c r="G10" s="13"/>
    </row>
    <row r="11" spans="1:11">
      <c r="A11" t="s">
        <v>683</v>
      </c>
      <c r="B11" t="s">
        <v>684</v>
      </c>
      <c r="C11" t="s">
        <v>20</v>
      </c>
      <c r="E11" s="14">
        <v>181664.98</v>
      </c>
      <c r="F11" s="14">
        <v>181664.98</v>
      </c>
      <c r="G11" s="13"/>
    </row>
    <row r="12" spans="1:11">
      <c r="A12" t="s">
        <v>685</v>
      </c>
      <c r="B12" t="s">
        <v>686</v>
      </c>
      <c r="C12" t="s">
        <v>9</v>
      </c>
      <c r="E12" s="13"/>
      <c r="F12" s="14">
        <v>181664.98</v>
      </c>
      <c r="G12" s="14">
        <v>-181664.98</v>
      </c>
    </row>
    <row r="13" spans="1:11">
      <c r="A13" t="s">
        <v>687</v>
      </c>
      <c r="B13" t="s">
        <v>688</v>
      </c>
      <c r="C13" t="s">
        <v>77</v>
      </c>
      <c r="E13" s="14">
        <v>363329.96</v>
      </c>
      <c r="F13" s="14">
        <v>363329.96</v>
      </c>
      <c r="G13" s="13"/>
    </row>
    <row r="14" spans="1:11">
      <c r="A14" t="s">
        <v>689</v>
      </c>
      <c r="B14" t="s">
        <v>690</v>
      </c>
      <c r="C14" t="s">
        <v>691</v>
      </c>
      <c r="F14" s="14">
        <v>199684.98</v>
      </c>
      <c r="G14" s="14">
        <v>-199684.98</v>
      </c>
    </row>
    <row r="15" spans="1:11">
      <c r="A15" t="s">
        <v>109</v>
      </c>
      <c r="B15" t="s">
        <v>110</v>
      </c>
      <c r="C15" t="s">
        <v>111</v>
      </c>
      <c r="D15">
        <v>-1.17</v>
      </c>
      <c r="E15">
        <v>1.17</v>
      </c>
      <c r="F15" s="13"/>
      <c r="G15" s="13"/>
    </row>
    <row r="16" spans="1:11">
      <c r="A16" t="s">
        <v>146</v>
      </c>
      <c r="B16" t="s">
        <v>147</v>
      </c>
      <c r="C16" t="s">
        <v>148</v>
      </c>
      <c r="D16">
        <v>-1.1599999999999999</v>
      </c>
      <c r="E16">
        <v>1.1599999999999999</v>
      </c>
      <c r="F16" s="13"/>
      <c r="G16" s="13"/>
    </row>
    <row r="17" spans="1:7">
      <c r="A17" t="s">
        <v>174</v>
      </c>
      <c r="B17" t="s">
        <v>175</v>
      </c>
      <c r="C17" t="s">
        <v>31</v>
      </c>
      <c r="D17">
        <v>-1.35</v>
      </c>
      <c r="E17">
        <v>1.35</v>
      </c>
      <c r="F17" s="13"/>
      <c r="G17" s="13"/>
    </row>
    <row r="18" spans="1:7">
      <c r="A18" t="s">
        <v>238</v>
      </c>
      <c r="B18" t="s">
        <v>239</v>
      </c>
      <c r="C18" t="s">
        <v>8</v>
      </c>
      <c r="D18">
        <v>-1.1599999999999999</v>
      </c>
      <c r="E18">
        <v>1.1599999999999999</v>
      </c>
      <c r="F18" s="13"/>
      <c r="G18" s="13"/>
    </row>
    <row r="19" spans="1:7">
      <c r="A19" t="s">
        <v>240</v>
      </c>
      <c r="B19" t="s">
        <v>241</v>
      </c>
      <c r="C19" t="s">
        <v>5</v>
      </c>
      <c r="D19">
        <v>-58.76</v>
      </c>
      <c r="E19">
        <v>58.76</v>
      </c>
      <c r="F19" s="13"/>
      <c r="G19" s="13"/>
    </row>
    <row r="20" spans="1:7">
      <c r="A20" t="s">
        <v>287</v>
      </c>
      <c r="B20" t="s">
        <v>288</v>
      </c>
      <c r="C20" t="s">
        <v>85</v>
      </c>
      <c r="D20">
        <v>428.64</v>
      </c>
      <c r="F20" s="13"/>
      <c r="G20" s="13">
        <v>428.64</v>
      </c>
    </row>
    <row r="21" spans="1:7">
      <c r="A21" t="s">
        <v>289</v>
      </c>
      <c r="B21" t="s">
        <v>290</v>
      </c>
      <c r="C21" t="s">
        <v>126</v>
      </c>
      <c r="D21" s="13">
        <v>-1.1599999999999999</v>
      </c>
      <c r="E21">
        <v>1.1599999999999999</v>
      </c>
      <c r="G21" s="13"/>
    </row>
    <row r="22" spans="1:7">
      <c r="A22" t="s">
        <v>300</v>
      </c>
      <c r="B22" t="s">
        <v>301</v>
      </c>
      <c r="C22" t="s">
        <v>5</v>
      </c>
      <c r="D22" s="14">
        <v>-3985.83</v>
      </c>
      <c r="G22" s="14">
        <v>-3985.83</v>
      </c>
    </row>
    <row r="23" spans="1:7">
      <c r="A23" t="s">
        <v>344</v>
      </c>
      <c r="B23" t="s">
        <v>345</v>
      </c>
      <c r="C23" t="s">
        <v>5</v>
      </c>
      <c r="D23" s="13">
        <v>926.85</v>
      </c>
      <c r="G23" s="13">
        <v>926.85</v>
      </c>
    </row>
    <row r="24" spans="1:7">
      <c r="A24" t="s">
        <v>364</v>
      </c>
      <c r="B24" t="s">
        <v>365</v>
      </c>
      <c r="C24" t="s">
        <v>8</v>
      </c>
      <c r="D24">
        <v>-60</v>
      </c>
      <c r="E24">
        <v>60</v>
      </c>
    </row>
    <row r="25" spans="1:7">
      <c r="A25" t="s">
        <v>366</v>
      </c>
      <c r="B25" t="s">
        <v>367</v>
      </c>
      <c r="C25" t="s">
        <v>126</v>
      </c>
      <c r="D25">
        <v>-0.99</v>
      </c>
      <c r="E25">
        <v>0.99</v>
      </c>
    </row>
    <row r="26" spans="1:7">
      <c r="A26" t="s">
        <v>399</v>
      </c>
      <c r="B26" t="s">
        <v>400</v>
      </c>
      <c r="C26" t="s">
        <v>20</v>
      </c>
      <c r="D26">
        <v>-1.1599999999999999</v>
      </c>
      <c r="E26">
        <v>1.1599999999999999</v>
      </c>
    </row>
    <row r="27" spans="1:7">
      <c r="A27" t="s">
        <v>405</v>
      </c>
      <c r="B27" t="s">
        <v>406</v>
      </c>
      <c r="C27" t="s">
        <v>350</v>
      </c>
      <c r="D27" s="13">
        <v>-1.1599999999999999</v>
      </c>
      <c r="E27">
        <v>1.1599999999999999</v>
      </c>
      <c r="G27" s="13"/>
    </row>
    <row r="28" spans="1:7">
      <c r="A28" t="s">
        <v>445</v>
      </c>
      <c r="B28" t="s">
        <v>446</v>
      </c>
      <c r="C28" t="s">
        <v>34</v>
      </c>
      <c r="D28">
        <v>-58</v>
      </c>
      <c r="E28">
        <v>58</v>
      </c>
    </row>
    <row r="29" spans="1:7">
      <c r="A29" t="s">
        <v>463</v>
      </c>
      <c r="B29" t="s">
        <v>464</v>
      </c>
      <c r="C29" t="s">
        <v>5</v>
      </c>
      <c r="D29">
        <v>-58.76</v>
      </c>
      <c r="E29" s="13">
        <v>58.76</v>
      </c>
      <c r="F29" s="13"/>
    </row>
    <row r="30" spans="1:7">
      <c r="A30" t="s">
        <v>471</v>
      </c>
      <c r="B30" t="s">
        <v>472</v>
      </c>
      <c r="C30" t="s">
        <v>23</v>
      </c>
      <c r="D30" s="14">
        <v>6301.34</v>
      </c>
      <c r="E30" s="13"/>
      <c r="F30" s="13"/>
      <c r="G30" s="14">
        <v>6301.34</v>
      </c>
    </row>
    <row r="31" spans="1:7">
      <c r="A31" t="s">
        <v>506</v>
      </c>
      <c r="B31" t="s">
        <v>507</v>
      </c>
      <c r="C31" t="s">
        <v>5</v>
      </c>
      <c r="D31">
        <v>-58.76</v>
      </c>
      <c r="E31" s="13">
        <v>58.76</v>
      </c>
      <c r="F31" s="13"/>
    </row>
    <row r="32" spans="1:7">
      <c r="A32" t="s">
        <v>524</v>
      </c>
      <c r="B32" t="s">
        <v>525</v>
      </c>
      <c r="C32" t="s">
        <v>29</v>
      </c>
      <c r="D32" s="14">
        <v>-469238.83</v>
      </c>
      <c r="E32" s="14">
        <v>469238.83</v>
      </c>
      <c r="F32" s="13"/>
    </row>
    <row r="33" spans="1:7">
      <c r="A33" t="s">
        <v>526</v>
      </c>
      <c r="B33" t="s">
        <v>527</v>
      </c>
      <c r="C33" t="s">
        <v>5</v>
      </c>
      <c r="D33" s="14">
        <v>-5484.2</v>
      </c>
      <c r="G33" s="14">
        <v>-5484.2</v>
      </c>
    </row>
    <row r="34" spans="1:7">
      <c r="A34" t="s">
        <v>546</v>
      </c>
      <c r="B34" t="s">
        <v>547</v>
      </c>
      <c r="C34" t="s">
        <v>126</v>
      </c>
      <c r="D34">
        <v>-1.1599999999999999</v>
      </c>
      <c r="E34">
        <v>1.1599999999999999</v>
      </c>
    </row>
    <row r="35" spans="1:7">
      <c r="A35" t="s">
        <v>548</v>
      </c>
      <c r="B35" t="s">
        <v>549</v>
      </c>
      <c r="C35" t="s">
        <v>5</v>
      </c>
      <c r="D35" s="14">
        <v>-2705.11</v>
      </c>
      <c r="G35" s="14">
        <v>-2705.11</v>
      </c>
    </row>
    <row r="36" spans="1:7">
      <c r="A36" t="s">
        <v>555</v>
      </c>
      <c r="B36" t="s">
        <v>556</v>
      </c>
      <c r="C36" t="s">
        <v>557</v>
      </c>
      <c r="D36">
        <v>-2.33</v>
      </c>
      <c r="E36">
        <v>2.33</v>
      </c>
    </row>
    <row r="37" spans="1:7">
      <c r="A37" t="s">
        <v>572</v>
      </c>
      <c r="B37" t="s">
        <v>573</v>
      </c>
      <c r="C37" t="s">
        <v>23</v>
      </c>
      <c r="D37" s="14">
        <v>-163709.88</v>
      </c>
      <c r="E37" s="14">
        <v>163709.88</v>
      </c>
    </row>
    <row r="38" spans="1:7">
      <c r="A38" t="s">
        <v>606</v>
      </c>
      <c r="B38" t="s">
        <v>607</v>
      </c>
      <c r="C38" t="s">
        <v>335</v>
      </c>
      <c r="D38">
        <v>-1.1599999999999999</v>
      </c>
      <c r="E38">
        <v>1.1599999999999999</v>
      </c>
    </row>
    <row r="39" spans="1:7">
      <c r="A39" t="s">
        <v>623</v>
      </c>
      <c r="B39" t="s">
        <v>624</v>
      </c>
      <c r="C39" t="s">
        <v>108</v>
      </c>
      <c r="D39" s="14">
        <v>-469238.83</v>
      </c>
      <c r="E39" s="14">
        <v>469238.83</v>
      </c>
    </row>
    <row r="40" spans="1:7">
      <c r="A40" t="s">
        <v>632</v>
      </c>
      <c r="B40" t="s">
        <v>633</v>
      </c>
      <c r="C40" t="s">
        <v>282</v>
      </c>
      <c r="D40" s="14">
        <v>-258360.43</v>
      </c>
      <c r="E40" s="14">
        <v>258362.44</v>
      </c>
      <c r="F40">
        <v>2.0099999999999998</v>
      </c>
    </row>
    <row r="41" spans="1:7">
      <c r="A41" t="s">
        <v>638</v>
      </c>
      <c r="B41" t="s">
        <v>639</v>
      </c>
      <c r="C41" t="s">
        <v>265</v>
      </c>
      <c r="D41" s="14">
        <v>-202441.88</v>
      </c>
      <c r="E41" s="14">
        <v>202443.04</v>
      </c>
      <c r="F41">
        <v>1.1599999999999999</v>
      </c>
    </row>
    <row r="42" spans="1:7">
      <c r="A42" t="s">
        <v>645</v>
      </c>
      <c r="B42" t="s">
        <v>646</v>
      </c>
      <c r="C42" t="s">
        <v>26</v>
      </c>
      <c r="D42" s="14">
        <v>-334550.12</v>
      </c>
      <c r="E42" s="14">
        <v>334551.28000000003</v>
      </c>
      <c r="F42">
        <v>1.1599999999999999</v>
      </c>
    </row>
    <row r="43" spans="1:7">
      <c r="A43" t="s">
        <v>660</v>
      </c>
      <c r="B43" t="s">
        <v>661</v>
      </c>
      <c r="C43" t="s">
        <v>27</v>
      </c>
      <c r="D43" s="14">
        <v>-243306.94</v>
      </c>
      <c r="E43" s="14">
        <v>243306.94</v>
      </c>
    </row>
    <row r="44" spans="1:7">
      <c r="A44" t="s">
        <v>662</v>
      </c>
      <c r="B44" t="s">
        <v>663</v>
      </c>
      <c r="C44" t="s">
        <v>6</v>
      </c>
      <c r="D44" s="14">
        <v>-492555.07</v>
      </c>
      <c r="E44" s="14">
        <v>492555.07</v>
      </c>
    </row>
    <row r="45" spans="1:7">
      <c r="A45" t="s">
        <v>692</v>
      </c>
      <c r="B45" t="s">
        <v>693</v>
      </c>
      <c r="C45" t="s">
        <v>8</v>
      </c>
      <c r="E45" s="14">
        <v>404883.76</v>
      </c>
      <c r="F45" s="14">
        <v>404883.76</v>
      </c>
    </row>
    <row r="46" spans="1:7">
      <c r="A46" t="s">
        <v>694</v>
      </c>
      <c r="B46" t="s">
        <v>695</v>
      </c>
      <c r="C46" t="s">
        <v>282</v>
      </c>
      <c r="D46" s="13"/>
      <c r="E46" s="14">
        <v>492555.08</v>
      </c>
      <c r="F46" s="14">
        <v>492555.08</v>
      </c>
    </row>
    <row r="47" spans="1:7">
      <c r="A47" t="s">
        <v>696</v>
      </c>
      <c r="B47" t="s">
        <v>697</v>
      </c>
      <c r="C47" t="s">
        <v>274</v>
      </c>
      <c r="E47" s="14">
        <v>381164.69</v>
      </c>
      <c r="F47" s="14">
        <v>381164.69</v>
      </c>
    </row>
    <row r="48" spans="1:7">
      <c r="A48" t="s">
        <v>698</v>
      </c>
      <c r="B48" t="s">
        <v>699</v>
      </c>
      <c r="C48" t="s">
        <v>21</v>
      </c>
      <c r="D48" s="13"/>
      <c r="E48" s="14">
        <v>381164.69</v>
      </c>
      <c r="F48" s="14">
        <v>381164.69</v>
      </c>
    </row>
    <row r="49" spans="1:7">
      <c r="A49" t="s">
        <v>700</v>
      </c>
      <c r="B49" t="s">
        <v>701</v>
      </c>
      <c r="C49" t="s">
        <v>11</v>
      </c>
      <c r="E49" s="14">
        <v>507674.4</v>
      </c>
      <c r="F49" s="14">
        <v>507674.4</v>
      </c>
    </row>
    <row r="50" spans="1:7">
      <c r="A50" t="s">
        <v>702</v>
      </c>
      <c r="B50" t="s">
        <v>703</v>
      </c>
      <c r="C50" t="s">
        <v>4</v>
      </c>
      <c r="D50" s="13"/>
      <c r="E50" s="14">
        <v>287205.17</v>
      </c>
      <c r="F50" s="14">
        <v>287205.17</v>
      </c>
    </row>
    <row r="51" spans="1:7">
      <c r="A51" t="s">
        <v>704</v>
      </c>
      <c r="B51" t="s">
        <v>705</v>
      </c>
      <c r="C51" t="s">
        <v>11</v>
      </c>
      <c r="D51" s="13"/>
      <c r="E51" s="14">
        <v>163653.04</v>
      </c>
      <c r="F51" s="14">
        <v>163653.04</v>
      </c>
    </row>
    <row r="52" spans="1:7">
      <c r="A52" t="s">
        <v>706</v>
      </c>
      <c r="B52" t="s">
        <v>707</v>
      </c>
      <c r="C52" t="s">
        <v>77</v>
      </c>
      <c r="D52" s="13"/>
      <c r="E52" s="14">
        <v>258360.43</v>
      </c>
      <c r="F52" s="14">
        <v>258360.43</v>
      </c>
    </row>
    <row r="53" spans="1:7">
      <c r="A53" t="s">
        <v>708</v>
      </c>
      <c r="B53" t="s">
        <v>709</v>
      </c>
      <c r="C53" t="s">
        <v>419</v>
      </c>
      <c r="D53" s="13"/>
      <c r="E53" s="14">
        <v>227007.85</v>
      </c>
      <c r="F53" s="14">
        <v>227007.85</v>
      </c>
    </row>
    <row r="54" spans="1:7">
      <c r="A54" t="s">
        <v>710</v>
      </c>
      <c r="B54" t="s">
        <v>711</v>
      </c>
      <c r="C54" t="s">
        <v>265</v>
      </c>
      <c r="D54" s="13"/>
      <c r="E54" s="13"/>
      <c r="F54" s="14">
        <v>225090.79</v>
      </c>
      <c r="G54" s="14">
        <v>-225090.79</v>
      </c>
    </row>
    <row r="55" spans="1:7">
      <c r="A55" t="s">
        <v>712</v>
      </c>
      <c r="B55" t="s">
        <v>713</v>
      </c>
      <c r="C55" t="s">
        <v>1</v>
      </c>
      <c r="D55" s="13"/>
      <c r="E55" s="14">
        <v>2829.28</v>
      </c>
      <c r="F55" s="14">
        <v>294006.83</v>
      </c>
      <c r="G55" s="14">
        <v>-291177.55</v>
      </c>
    </row>
    <row r="56" spans="1:7">
      <c r="A56" t="s">
        <v>714</v>
      </c>
      <c r="B56" t="s">
        <v>715</v>
      </c>
      <c r="C56" t="s">
        <v>1</v>
      </c>
      <c r="E56" s="13"/>
      <c r="F56" s="14">
        <v>361062.04</v>
      </c>
      <c r="G56" s="14">
        <v>-361062.04</v>
      </c>
    </row>
    <row r="57" spans="1:7">
      <c r="A57" t="s">
        <v>716</v>
      </c>
      <c r="B57" t="s">
        <v>717</v>
      </c>
      <c r="C57" t="s">
        <v>108</v>
      </c>
      <c r="E57" s="14">
        <v>361062.04</v>
      </c>
      <c r="F57" s="14">
        <v>361062.04</v>
      </c>
    </row>
    <row r="58" spans="1:7">
      <c r="A58" t="s">
        <v>718</v>
      </c>
      <c r="B58" t="s">
        <v>719</v>
      </c>
      <c r="C58" t="s">
        <v>35</v>
      </c>
      <c r="E58" s="14">
        <v>287205.17</v>
      </c>
      <c r="F58" s="14">
        <v>287205.17</v>
      </c>
    </row>
    <row r="59" spans="1:7">
      <c r="A59" t="s">
        <v>720</v>
      </c>
      <c r="B59" t="s">
        <v>721</v>
      </c>
      <c r="C59" t="s">
        <v>274</v>
      </c>
      <c r="E59" s="14">
        <v>202441.88</v>
      </c>
      <c r="F59" s="14">
        <v>202441.88</v>
      </c>
    </row>
    <row r="60" spans="1:7">
      <c r="A60" t="s">
        <v>722</v>
      </c>
      <c r="B60" t="s">
        <v>723</v>
      </c>
      <c r="C60" t="s">
        <v>724</v>
      </c>
      <c r="E60" s="14">
        <v>243306.94</v>
      </c>
      <c r="F60" s="14">
        <v>243306.94</v>
      </c>
    </row>
    <row r="61" spans="1:7">
      <c r="A61" t="s">
        <v>725</v>
      </c>
      <c r="B61" t="s">
        <v>726</v>
      </c>
      <c r="C61" t="s">
        <v>727</v>
      </c>
      <c r="E61" s="13"/>
      <c r="F61" s="14">
        <v>196141.88</v>
      </c>
      <c r="G61" s="14">
        <v>-196141.88</v>
      </c>
    </row>
    <row r="62" spans="1:7">
      <c r="A62" t="s">
        <v>728</v>
      </c>
      <c r="B62" t="s">
        <v>729</v>
      </c>
      <c r="C62" t="s">
        <v>11</v>
      </c>
      <c r="E62" s="13"/>
      <c r="F62" s="14">
        <v>196141.88</v>
      </c>
      <c r="G62" s="14">
        <v>-196141.88</v>
      </c>
    </row>
    <row r="63" spans="1:7">
      <c r="A63" t="s">
        <v>730</v>
      </c>
      <c r="B63" t="s">
        <v>731</v>
      </c>
      <c r="C63" t="s">
        <v>35</v>
      </c>
      <c r="E63" s="14">
        <v>202441.88</v>
      </c>
      <c r="F63" s="14">
        <v>202441.88</v>
      </c>
    </row>
    <row r="64" spans="1:7">
      <c r="A64" t="s">
        <v>732</v>
      </c>
      <c r="B64" t="s">
        <v>733</v>
      </c>
      <c r="C64" t="s">
        <v>30</v>
      </c>
      <c r="E64" s="14">
        <v>296665.58</v>
      </c>
      <c r="F64" s="14">
        <v>593331.16</v>
      </c>
      <c r="G64" s="14">
        <v>-296665.58</v>
      </c>
    </row>
    <row r="65" spans="1:7">
      <c r="A65" t="s">
        <v>734</v>
      </c>
      <c r="B65" t="s">
        <v>735</v>
      </c>
      <c r="C65" t="s">
        <v>27</v>
      </c>
      <c r="E65" s="14">
        <v>196141.88</v>
      </c>
      <c r="F65" s="14">
        <v>196141.88</v>
      </c>
    </row>
    <row r="66" spans="1:7">
      <c r="A66" t="s">
        <v>736</v>
      </c>
      <c r="B66" t="s">
        <v>737</v>
      </c>
      <c r="C66" t="s">
        <v>126</v>
      </c>
      <c r="E66" s="14">
        <v>202441.88</v>
      </c>
      <c r="F66" s="14">
        <v>202441.88</v>
      </c>
    </row>
    <row r="67" spans="1:7">
      <c r="A67" t="s">
        <v>738</v>
      </c>
      <c r="B67" t="s">
        <v>739</v>
      </c>
      <c r="C67" t="s">
        <v>126</v>
      </c>
      <c r="E67" s="14">
        <v>202441.88</v>
      </c>
      <c r="F67" s="14">
        <v>202441.88</v>
      </c>
    </row>
    <row r="68" spans="1:7">
      <c r="A68" t="s">
        <v>740</v>
      </c>
      <c r="B68" t="s">
        <v>741</v>
      </c>
      <c r="C68" t="s">
        <v>742</v>
      </c>
      <c r="E68" s="13"/>
      <c r="F68" s="14">
        <v>469238.83</v>
      </c>
      <c r="G68" s="14">
        <v>-469238.83</v>
      </c>
    </row>
    <row r="69" spans="1:7">
      <c r="A69" t="s">
        <v>743</v>
      </c>
      <c r="B69" t="s">
        <v>744</v>
      </c>
      <c r="C69" t="s">
        <v>21</v>
      </c>
      <c r="E69" s="13"/>
      <c r="F69" s="14">
        <v>492555.07</v>
      </c>
      <c r="G69" s="14">
        <v>-492555.07</v>
      </c>
    </row>
    <row r="70" spans="1:7">
      <c r="A70" t="s">
        <v>745</v>
      </c>
      <c r="B70" t="s">
        <v>755</v>
      </c>
      <c r="C70" t="s">
        <v>756</v>
      </c>
      <c r="E70" s="14">
        <v>225090.79</v>
      </c>
      <c r="F70" s="14">
        <v>225090.79</v>
      </c>
    </row>
    <row r="71" spans="1:7">
      <c r="A71" t="s">
        <v>746</v>
      </c>
      <c r="B71" t="s">
        <v>747</v>
      </c>
      <c r="C71" t="s">
        <v>20</v>
      </c>
      <c r="E71" s="13"/>
      <c r="F71" s="14">
        <v>225090.79</v>
      </c>
      <c r="G71" s="14">
        <v>-225090.79</v>
      </c>
    </row>
    <row r="72" spans="1:7">
      <c r="A72" t="s">
        <v>748</v>
      </c>
      <c r="B72" t="s">
        <v>749</v>
      </c>
      <c r="C72" t="s">
        <v>3</v>
      </c>
      <c r="E72" s="13"/>
      <c r="F72" s="14">
        <v>469238.83</v>
      </c>
      <c r="G72" s="14">
        <v>-469238.83</v>
      </c>
    </row>
    <row r="73" spans="1:7">
      <c r="A73" t="s">
        <v>750</v>
      </c>
      <c r="B73" t="s">
        <v>751</v>
      </c>
      <c r="C73" t="s">
        <v>282</v>
      </c>
      <c r="E73" s="13"/>
      <c r="F73" s="14">
        <v>258360.43</v>
      </c>
      <c r="G73" s="14">
        <v>-258360.43</v>
      </c>
    </row>
    <row r="80" spans="1:7">
      <c r="A80" s="62" t="s">
        <v>12</v>
      </c>
      <c r="B80" s="62"/>
      <c r="C80" s="62"/>
      <c r="D80" s="62"/>
      <c r="E80" s="62"/>
    </row>
    <row r="81" spans="1:10">
      <c r="A81" s="18" t="s">
        <v>13</v>
      </c>
      <c r="B81" s="18" t="s">
        <v>674</v>
      </c>
      <c r="C81" s="18" t="s">
        <v>15</v>
      </c>
      <c r="D81" s="20" t="s">
        <v>666</v>
      </c>
      <c r="E81" s="19" t="s">
        <v>16</v>
      </c>
    </row>
    <row r="82" spans="1:10" s="13" customFormat="1">
      <c r="A82" s="13" t="s">
        <v>685</v>
      </c>
      <c r="B82" s="13" t="s">
        <v>686</v>
      </c>
      <c r="C82" s="13" t="s">
        <v>9</v>
      </c>
      <c r="D82" s="14">
        <v>-181664.98</v>
      </c>
      <c r="E82" s="13" t="s">
        <v>758</v>
      </c>
      <c r="I82" s="14"/>
    </row>
    <row r="83" spans="1:10">
      <c r="A83" t="s">
        <v>689</v>
      </c>
      <c r="B83" t="s">
        <v>690</v>
      </c>
      <c r="C83" t="s">
        <v>691</v>
      </c>
      <c r="D83" s="14">
        <v>-199684.98</v>
      </c>
      <c r="E83" s="13" t="s">
        <v>758</v>
      </c>
      <c r="F83" s="13"/>
      <c r="G83" s="13"/>
      <c r="H83" s="13"/>
      <c r="I83" s="14"/>
      <c r="J83" s="14"/>
    </row>
    <row r="84" spans="1:10">
      <c r="A84" s="13" t="s">
        <v>287</v>
      </c>
      <c r="B84" s="13" t="s">
        <v>288</v>
      </c>
      <c r="C84" s="13" t="s">
        <v>85</v>
      </c>
      <c r="D84" s="36">
        <v>0</v>
      </c>
      <c r="E84" s="13" t="s">
        <v>752</v>
      </c>
      <c r="F84" s="13"/>
      <c r="G84" s="13"/>
      <c r="H84" s="13"/>
      <c r="I84" s="14"/>
      <c r="J84" s="14"/>
    </row>
    <row r="85" spans="1:10">
      <c r="A85" s="13" t="s">
        <v>300</v>
      </c>
      <c r="B85" s="13" t="s">
        <v>301</v>
      </c>
      <c r="C85" s="13" t="s">
        <v>5</v>
      </c>
      <c r="D85" s="37">
        <v>-3985.83</v>
      </c>
      <c r="E85" s="13"/>
      <c r="F85" s="13"/>
      <c r="G85" s="13"/>
      <c r="H85" s="13"/>
      <c r="I85" s="13"/>
      <c r="J85" s="14"/>
    </row>
    <row r="86" spans="1:10">
      <c r="A86" s="13" t="s">
        <v>344</v>
      </c>
      <c r="B86" s="13" t="s">
        <v>345</v>
      </c>
      <c r="C86" s="13" t="s">
        <v>5</v>
      </c>
      <c r="D86" s="38">
        <v>926.85</v>
      </c>
      <c r="E86" s="13"/>
      <c r="F86" s="13"/>
      <c r="G86" s="13"/>
      <c r="H86" s="13"/>
      <c r="I86" s="14"/>
      <c r="J86" s="13"/>
    </row>
    <row r="87" spans="1:10">
      <c r="A87" s="13" t="s">
        <v>471</v>
      </c>
      <c r="B87" s="13" t="s">
        <v>472</v>
      </c>
      <c r="C87" s="13" t="s">
        <v>23</v>
      </c>
      <c r="D87" s="39">
        <v>0</v>
      </c>
      <c r="E87" s="13" t="s">
        <v>752</v>
      </c>
      <c r="F87" s="13"/>
      <c r="G87" s="13"/>
      <c r="H87" s="13"/>
      <c r="I87" s="14"/>
      <c r="J87" s="14"/>
    </row>
    <row r="88" spans="1:10">
      <c r="A88" s="13" t="s">
        <v>526</v>
      </c>
      <c r="B88" s="13" t="s">
        <v>527</v>
      </c>
      <c r="C88" s="13" t="s">
        <v>5</v>
      </c>
      <c r="D88" s="37">
        <v>-5484.2</v>
      </c>
      <c r="E88" s="13"/>
      <c r="F88" s="13"/>
      <c r="G88" s="13"/>
      <c r="H88" s="13"/>
      <c r="I88" s="14"/>
      <c r="J88" s="14"/>
    </row>
    <row r="89" spans="1:10">
      <c r="A89" s="13" t="s">
        <v>548</v>
      </c>
      <c r="B89" s="13" t="s">
        <v>549</v>
      </c>
      <c r="C89" s="13" t="s">
        <v>5</v>
      </c>
      <c r="D89" s="37">
        <v>-2705.11</v>
      </c>
      <c r="E89" s="13"/>
      <c r="F89" s="13"/>
      <c r="G89" s="13"/>
      <c r="H89" s="13"/>
      <c r="I89" s="14"/>
      <c r="J89" s="14"/>
    </row>
    <row r="90" spans="1:10">
      <c r="A90" s="13" t="s">
        <v>710</v>
      </c>
      <c r="B90" s="13" t="s">
        <v>711</v>
      </c>
      <c r="C90" s="13" t="s">
        <v>265</v>
      </c>
      <c r="D90" s="14">
        <v>-225090.79</v>
      </c>
      <c r="E90" s="13" t="s">
        <v>758</v>
      </c>
      <c r="F90" s="13"/>
      <c r="G90" s="13"/>
      <c r="H90" s="13"/>
      <c r="I90" s="14"/>
      <c r="J90" s="14"/>
    </row>
    <row r="91" spans="1:10">
      <c r="A91" s="13" t="s">
        <v>714</v>
      </c>
      <c r="B91" s="13" t="s">
        <v>715</v>
      </c>
      <c r="C91" s="13" t="s">
        <v>1</v>
      </c>
      <c r="D91" s="37">
        <v>0</v>
      </c>
      <c r="E91" s="40" t="s">
        <v>671</v>
      </c>
      <c r="F91" s="13"/>
      <c r="G91" s="13"/>
      <c r="H91" s="13"/>
      <c r="I91" s="14"/>
      <c r="J91" s="14"/>
    </row>
    <row r="92" spans="1:10" s="13" customFormat="1">
      <c r="A92" s="13" t="s">
        <v>712</v>
      </c>
      <c r="B92" s="13" t="s">
        <v>713</v>
      </c>
      <c r="C92" s="13" t="s">
        <v>1</v>
      </c>
      <c r="D92" s="14">
        <v>-291296.63</v>
      </c>
      <c r="E92" s="40"/>
      <c r="I92" s="14"/>
      <c r="J92" s="14"/>
    </row>
    <row r="93" spans="1:10" s="13" customFormat="1">
      <c r="A93" s="13" t="s">
        <v>714</v>
      </c>
      <c r="B93" s="13" t="s">
        <v>715</v>
      </c>
      <c r="C93" s="13" t="s">
        <v>1</v>
      </c>
      <c r="D93" s="14">
        <v>-361121.11</v>
      </c>
      <c r="E93" s="40"/>
      <c r="I93" s="14"/>
      <c r="J93" s="14"/>
    </row>
    <row r="94" spans="1:10">
      <c r="A94" s="13" t="s">
        <v>725</v>
      </c>
      <c r="B94" s="13" t="s">
        <v>726</v>
      </c>
      <c r="C94" s="13" t="s">
        <v>727</v>
      </c>
      <c r="D94" s="14">
        <v>-196141.88</v>
      </c>
      <c r="E94" s="13" t="s">
        <v>758</v>
      </c>
      <c r="F94" s="13"/>
      <c r="G94" s="13"/>
      <c r="H94" s="13"/>
      <c r="I94" s="14"/>
      <c r="J94" s="14"/>
    </row>
    <row r="95" spans="1:10">
      <c r="A95" s="13" t="s">
        <v>728</v>
      </c>
      <c r="B95" s="13" t="s">
        <v>729</v>
      </c>
      <c r="C95" s="13" t="s">
        <v>11</v>
      </c>
      <c r="D95" s="14">
        <v>-196141.88</v>
      </c>
      <c r="E95" s="13" t="s">
        <v>758</v>
      </c>
      <c r="F95" s="13"/>
      <c r="G95" s="13"/>
      <c r="H95" s="13"/>
      <c r="I95" s="14"/>
      <c r="J95" s="14"/>
    </row>
    <row r="96" spans="1:10">
      <c r="A96" s="13" t="s">
        <v>732</v>
      </c>
      <c r="B96" s="13" t="s">
        <v>733</v>
      </c>
      <c r="C96" s="13" t="s">
        <v>30</v>
      </c>
      <c r="D96" s="14">
        <v>-296665.58</v>
      </c>
      <c r="E96" s="13" t="s">
        <v>758</v>
      </c>
      <c r="F96" s="13"/>
      <c r="G96" s="13"/>
      <c r="H96" s="13"/>
      <c r="I96" s="14"/>
      <c r="J96" s="14"/>
    </row>
    <row r="97" spans="1:10" s="13" customFormat="1">
      <c r="A97" s="13" t="s">
        <v>734</v>
      </c>
      <c r="B97" s="13" t="s">
        <v>735</v>
      </c>
      <c r="C97" s="13" t="s">
        <v>27</v>
      </c>
      <c r="D97" s="14">
        <v>-196141.88</v>
      </c>
      <c r="I97" s="14"/>
      <c r="J97" s="14"/>
    </row>
    <row r="98" spans="1:10">
      <c r="A98" s="13" t="s">
        <v>740</v>
      </c>
      <c r="B98" s="13" t="s">
        <v>741</v>
      </c>
      <c r="C98" s="13" t="s">
        <v>742</v>
      </c>
      <c r="D98" s="14">
        <v>-469238.83</v>
      </c>
      <c r="E98" s="13" t="s">
        <v>758</v>
      </c>
      <c r="F98" s="13"/>
      <c r="G98" s="13"/>
      <c r="H98" s="13"/>
      <c r="I98" s="14"/>
      <c r="J98" s="14"/>
    </row>
    <row r="99" spans="1:10">
      <c r="A99" s="13" t="s">
        <v>743</v>
      </c>
      <c r="B99" s="13" t="s">
        <v>744</v>
      </c>
      <c r="C99" s="13" t="s">
        <v>21</v>
      </c>
      <c r="D99" s="14">
        <v>-492555.07</v>
      </c>
      <c r="E99" s="13" t="s">
        <v>758</v>
      </c>
      <c r="F99" s="13"/>
      <c r="G99" s="13"/>
      <c r="H99" s="13"/>
      <c r="I99" s="14"/>
      <c r="J99" s="14"/>
    </row>
    <row r="100" spans="1:10">
      <c r="A100" s="13" t="s">
        <v>746</v>
      </c>
      <c r="B100" s="13" t="s">
        <v>747</v>
      </c>
      <c r="C100" s="13" t="s">
        <v>20</v>
      </c>
      <c r="D100" s="14">
        <v>-225090.79</v>
      </c>
      <c r="E100" s="13" t="s">
        <v>758</v>
      </c>
      <c r="F100" s="13"/>
      <c r="G100" s="13"/>
      <c r="H100" s="13"/>
      <c r="I100" s="14"/>
      <c r="J100" s="14"/>
    </row>
    <row r="101" spans="1:10">
      <c r="A101" s="13" t="s">
        <v>748</v>
      </c>
      <c r="B101" s="13" t="s">
        <v>749</v>
      </c>
      <c r="C101" s="13" t="s">
        <v>3</v>
      </c>
      <c r="D101" s="14">
        <v>-469238.83</v>
      </c>
      <c r="E101" s="13" t="s">
        <v>758</v>
      </c>
      <c r="F101" s="13"/>
      <c r="G101" s="13"/>
      <c r="H101" s="13"/>
      <c r="I101" s="14"/>
      <c r="J101" s="14"/>
    </row>
    <row r="102" spans="1:10">
      <c r="A102" s="13" t="s">
        <v>750</v>
      </c>
      <c r="B102" s="13" t="s">
        <v>751</v>
      </c>
      <c r="C102" s="13" t="s">
        <v>282</v>
      </c>
      <c r="D102" s="14">
        <v>-258360.43</v>
      </c>
      <c r="E102" s="13" t="s">
        <v>758</v>
      </c>
      <c r="F102" s="13"/>
      <c r="G102" s="13"/>
      <c r="H102" s="13"/>
      <c r="I102" s="14"/>
      <c r="J102" s="14"/>
    </row>
    <row r="103" spans="1:10">
      <c r="D103" s="13"/>
      <c r="G103" s="13"/>
      <c r="H103" s="13"/>
      <c r="I103" s="13"/>
      <c r="J103" s="13"/>
    </row>
    <row r="107" spans="1:10">
      <c r="G107" s="13"/>
      <c r="H107" s="13"/>
      <c r="I107" s="13"/>
      <c r="J107" s="14"/>
    </row>
    <row r="108" spans="1:10">
      <c r="G108" s="13"/>
      <c r="H108" s="13"/>
      <c r="I108" s="13"/>
      <c r="J108" s="14"/>
    </row>
    <row r="109" spans="1:10">
      <c r="G109" s="13"/>
      <c r="H109" s="13"/>
      <c r="I109" s="13"/>
      <c r="J109" s="14"/>
    </row>
    <row r="110" spans="1:10">
      <c r="G110" s="13"/>
      <c r="H110" s="13"/>
      <c r="I110" s="13"/>
      <c r="J110" s="13"/>
    </row>
    <row r="111" spans="1:10">
      <c r="G111" s="13"/>
      <c r="H111" s="13"/>
      <c r="I111" s="13"/>
      <c r="J111" s="14"/>
    </row>
    <row r="112" spans="1:10">
      <c r="G112" s="13"/>
      <c r="H112" s="13"/>
      <c r="I112" s="13"/>
      <c r="J112" s="14"/>
    </row>
    <row r="113" spans="7:10">
      <c r="G113" s="13"/>
      <c r="H113" s="13"/>
      <c r="I113" s="13"/>
      <c r="J113" s="14"/>
    </row>
    <row r="114" spans="7:10">
      <c r="G114" s="13"/>
      <c r="H114" s="13"/>
      <c r="I114" s="13"/>
      <c r="J114" s="14"/>
    </row>
    <row r="115" spans="7:10">
      <c r="G115" s="13"/>
      <c r="H115" s="13"/>
      <c r="I115" s="13"/>
      <c r="J115" s="14"/>
    </row>
    <row r="116" spans="7:10">
      <c r="G116" s="13"/>
      <c r="H116" s="13"/>
      <c r="I116" s="13"/>
      <c r="J116" s="14"/>
    </row>
    <row r="117" spans="7:10">
      <c r="G117" s="13"/>
      <c r="H117" s="13"/>
      <c r="I117" s="13"/>
      <c r="J117" s="14"/>
    </row>
    <row r="118" spans="7:10">
      <c r="G118" s="13"/>
      <c r="H118" s="13"/>
      <c r="I118" s="13"/>
      <c r="J118" s="14"/>
    </row>
    <row r="119" spans="7:10">
      <c r="G119" s="13"/>
      <c r="H119" s="13"/>
      <c r="I119" s="13"/>
      <c r="J119" s="14"/>
    </row>
    <row r="120" spans="7:10">
      <c r="G120" s="13"/>
      <c r="H120" s="13"/>
      <c r="I120" s="13"/>
      <c r="J120" s="14"/>
    </row>
    <row r="121" spans="7:10">
      <c r="G121" s="13"/>
      <c r="H121" s="13"/>
      <c r="I121" s="13"/>
      <c r="J121" s="14"/>
    </row>
    <row r="122" spans="7:10">
      <c r="G122" s="13"/>
      <c r="H122" s="13"/>
      <c r="I122" s="13"/>
      <c r="J122" s="14"/>
    </row>
    <row r="123" spans="7:10">
      <c r="G123" s="13"/>
      <c r="H123" s="13"/>
      <c r="I123" s="13"/>
      <c r="J123" s="14"/>
    </row>
    <row r="124" spans="7:10">
      <c r="G124" s="13"/>
      <c r="H124" s="13"/>
      <c r="I124" s="13"/>
      <c r="J124" s="14"/>
    </row>
  </sheetData>
  <autoFilter ref="A81:E102"/>
  <sortState ref="A82:E100">
    <sortCondition ref="A82:A100"/>
  </sortState>
  <mergeCells count="6">
    <mergeCell ref="A80:E80"/>
    <mergeCell ref="A1:E1"/>
    <mergeCell ref="A2:E2"/>
    <mergeCell ref="A3:E3"/>
    <mergeCell ref="A4:E4"/>
    <mergeCell ref="A6:G6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K329"/>
  <sheetViews>
    <sheetView topLeftCell="A313" workbookViewId="0">
      <selection activeCell="H323" sqref="H323"/>
    </sheetView>
  </sheetViews>
  <sheetFormatPr baseColWidth="10" defaultRowHeight="15"/>
  <cols>
    <col min="1" max="1" width="15" bestFit="1" customWidth="1"/>
    <col min="2" max="2" width="41.42578125" bestFit="1" customWidth="1"/>
    <col min="3" max="3" width="43.85546875" bestFit="1" customWidth="1"/>
    <col min="4" max="4" width="15" bestFit="1" customWidth="1"/>
    <col min="5" max="5" width="20.140625" bestFit="1" customWidth="1"/>
    <col min="6" max="6" width="14" bestFit="1" customWidth="1"/>
    <col min="7" max="8" width="11.5703125" bestFit="1" customWidth="1"/>
  </cols>
  <sheetData>
    <row r="1" spans="1:9" s="13" customFormat="1"/>
    <row r="2" spans="1:9" s="13" customFormat="1">
      <c r="C2" s="66" t="s">
        <v>17</v>
      </c>
      <c r="D2" s="66"/>
    </row>
    <row r="3" spans="1:9" s="13" customFormat="1">
      <c r="B3" s="64" t="s">
        <v>18</v>
      </c>
      <c r="C3" s="64"/>
      <c r="D3" s="64"/>
      <c r="E3" s="64"/>
      <c r="F3" s="64"/>
    </row>
    <row r="4" spans="1:9" s="13" customFormat="1">
      <c r="B4" s="64" t="s">
        <v>19</v>
      </c>
      <c r="C4" s="64"/>
      <c r="D4" s="64"/>
      <c r="E4" s="64"/>
      <c r="F4" s="64"/>
    </row>
    <row r="5" spans="1:9" s="13" customFormat="1">
      <c r="B5" s="67" t="s">
        <v>1081</v>
      </c>
      <c r="C5" s="67"/>
      <c r="D5" s="67"/>
      <c r="E5" s="67"/>
    </row>
    <row r="6" spans="1:9">
      <c r="A6" s="31" t="s">
        <v>13</v>
      </c>
      <c r="B6" s="31" t="s">
        <v>1078</v>
      </c>
      <c r="C6" s="57"/>
      <c r="D6" s="57"/>
      <c r="E6" s="57" t="s">
        <v>1079</v>
      </c>
      <c r="F6" s="57"/>
      <c r="G6" s="31" t="s">
        <v>212</v>
      </c>
      <c r="H6" s="31" t="s">
        <v>671</v>
      </c>
      <c r="I6" s="31" t="s">
        <v>1070</v>
      </c>
    </row>
    <row r="7" spans="1:9">
      <c r="A7" t="s">
        <v>680</v>
      </c>
      <c r="B7" t="s">
        <v>765</v>
      </c>
      <c r="D7" s="14">
        <v>181664.98</v>
      </c>
      <c r="E7" s="14">
        <v>181664.98</v>
      </c>
      <c r="G7" s="34">
        <v>181664.98</v>
      </c>
      <c r="H7" s="42">
        <f>+E7-G7</f>
        <v>0</v>
      </c>
      <c r="I7" s="13" t="s">
        <v>764</v>
      </c>
    </row>
    <row r="8" spans="1:9">
      <c r="A8" t="s">
        <v>682</v>
      </c>
      <c r="B8" t="s">
        <v>766</v>
      </c>
      <c r="D8" s="14">
        <v>181665.98</v>
      </c>
      <c r="E8" s="14">
        <v>181665.98</v>
      </c>
      <c r="G8" s="41">
        <v>181723.74</v>
      </c>
      <c r="H8" s="42">
        <f>+E8-G8</f>
        <v>-57.759999999980209</v>
      </c>
      <c r="I8" s="13" t="s">
        <v>764</v>
      </c>
    </row>
    <row r="9" spans="1:9">
      <c r="A9" t="s">
        <v>683</v>
      </c>
      <c r="B9" t="s">
        <v>767</v>
      </c>
      <c r="D9" s="14">
        <v>181664.98</v>
      </c>
      <c r="E9" s="14">
        <v>181664.98</v>
      </c>
      <c r="G9" s="41">
        <v>181666.14</v>
      </c>
      <c r="H9" s="42">
        <f>+E9-G9</f>
        <v>-1.1600000000034925</v>
      </c>
      <c r="I9" s="13" t="s">
        <v>764</v>
      </c>
    </row>
    <row r="10" spans="1:9">
      <c r="A10" t="s">
        <v>685</v>
      </c>
      <c r="B10" t="s">
        <v>768</v>
      </c>
      <c r="E10" s="14">
        <v>181664.98</v>
      </c>
      <c r="F10" s="14">
        <v>-181664.98</v>
      </c>
      <c r="G10" s="41">
        <v>181666.14</v>
      </c>
      <c r="H10" s="42">
        <f>+E10-G10</f>
        <v>-1.1600000000034925</v>
      </c>
      <c r="I10" s="13" t="s">
        <v>764</v>
      </c>
    </row>
    <row r="11" spans="1:9">
      <c r="A11" s="25" t="s">
        <v>687</v>
      </c>
      <c r="B11" s="25" t="s">
        <v>769</v>
      </c>
      <c r="C11" s="25"/>
      <c r="D11" s="27">
        <v>181664.98</v>
      </c>
      <c r="E11" s="27">
        <v>181664.98</v>
      </c>
      <c r="F11" s="25"/>
      <c r="G11" s="16">
        <v>181724.74</v>
      </c>
      <c r="H11" s="42">
        <f>+E11-G11</f>
        <v>-59.759999999980209</v>
      </c>
      <c r="I11" s="13" t="s">
        <v>764</v>
      </c>
    </row>
    <row r="12" spans="1:9">
      <c r="A12" t="s">
        <v>689</v>
      </c>
      <c r="B12" t="s">
        <v>770</v>
      </c>
      <c r="E12" s="14">
        <v>199684.98</v>
      </c>
      <c r="F12" s="14">
        <v>-199684.98</v>
      </c>
      <c r="G12" s="41">
        <v>199685.91</v>
      </c>
      <c r="I12" s="13" t="s">
        <v>764</v>
      </c>
    </row>
    <row r="13" spans="1:9">
      <c r="A13" t="s">
        <v>75</v>
      </c>
      <c r="B13" t="s">
        <v>771</v>
      </c>
      <c r="D13">
        <v>58.6</v>
      </c>
      <c r="E13">
        <v>58.6</v>
      </c>
      <c r="G13" s="13" t="s">
        <v>671</v>
      </c>
    </row>
    <row r="14" spans="1:9">
      <c r="A14" t="s">
        <v>41</v>
      </c>
      <c r="B14" t="s">
        <v>772</v>
      </c>
      <c r="C14" s="49">
        <v>-239662.11</v>
      </c>
      <c r="D14" s="49">
        <v>239662.11</v>
      </c>
      <c r="G14" s="41">
        <v>2015</v>
      </c>
    </row>
    <row r="15" spans="1:9">
      <c r="A15" t="s">
        <v>43</v>
      </c>
      <c r="B15" t="s">
        <v>773</v>
      </c>
      <c r="D15">
        <v>58.75</v>
      </c>
      <c r="E15">
        <v>58.75</v>
      </c>
      <c r="G15" s="13" t="s">
        <v>671</v>
      </c>
    </row>
    <row r="16" spans="1:9">
      <c r="A16" t="s">
        <v>47</v>
      </c>
      <c r="B16" t="s">
        <v>774</v>
      </c>
      <c r="D16">
        <v>58.76</v>
      </c>
      <c r="E16">
        <v>58.76</v>
      </c>
      <c r="G16" s="13" t="s">
        <v>671</v>
      </c>
    </row>
    <row r="17" spans="1:9">
      <c r="A17" t="s">
        <v>48</v>
      </c>
      <c r="B17" t="s">
        <v>775</v>
      </c>
      <c r="D17">
        <v>58.76</v>
      </c>
      <c r="E17">
        <v>58.76</v>
      </c>
      <c r="G17" s="13" t="s">
        <v>671</v>
      </c>
    </row>
    <row r="18" spans="1:9">
      <c r="A18" t="s">
        <v>49</v>
      </c>
      <c r="B18" t="s">
        <v>776</v>
      </c>
      <c r="D18">
        <v>58.76</v>
      </c>
      <c r="E18">
        <v>58.76</v>
      </c>
      <c r="G18" s="13" t="s">
        <v>671</v>
      </c>
    </row>
    <row r="19" spans="1:9">
      <c r="A19" t="s">
        <v>215</v>
      </c>
      <c r="B19" t="s">
        <v>777</v>
      </c>
      <c r="D19">
        <v>58.75</v>
      </c>
      <c r="E19">
        <v>58.75</v>
      </c>
      <c r="G19" s="13" t="s">
        <v>671</v>
      </c>
    </row>
    <row r="20" spans="1:9">
      <c r="A20" t="s">
        <v>51</v>
      </c>
      <c r="B20" t="s">
        <v>778</v>
      </c>
      <c r="D20">
        <v>59.54</v>
      </c>
      <c r="E20">
        <v>59.54</v>
      </c>
      <c r="G20" s="13" t="s">
        <v>671</v>
      </c>
    </row>
    <row r="21" spans="1:9">
      <c r="A21" t="s">
        <v>61</v>
      </c>
      <c r="B21" t="s">
        <v>779</v>
      </c>
      <c r="C21" s="49">
        <v>-281258.78000000003</v>
      </c>
      <c r="D21" s="49">
        <v>565384.69999999995</v>
      </c>
      <c r="E21" s="14">
        <v>284125.92</v>
      </c>
      <c r="G21">
        <v>2015</v>
      </c>
    </row>
    <row r="22" spans="1:9">
      <c r="A22" t="s">
        <v>57</v>
      </c>
      <c r="B22" t="s">
        <v>780</v>
      </c>
      <c r="C22" s="49">
        <v>-290811.49</v>
      </c>
      <c r="D22" s="49">
        <v>290811.49</v>
      </c>
      <c r="G22" s="13">
        <v>2015</v>
      </c>
    </row>
    <row r="23" spans="1:9">
      <c r="A23" t="s">
        <v>217</v>
      </c>
      <c r="B23" t="s">
        <v>781</v>
      </c>
      <c r="D23">
        <v>59.08</v>
      </c>
      <c r="E23">
        <v>59.08</v>
      </c>
      <c r="G23" s="13" t="s">
        <v>671</v>
      </c>
    </row>
    <row r="24" spans="1:9">
      <c r="A24" t="s">
        <v>219</v>
      </c>
      <c r="B24" t="s">
        <v>782</v>
      </c>
      <c r="D24">
        <v>58.6</v>
      </c>
      <c r="E24">
        <v>58.6</v>
      </c>
      <c r="G24" s="13" t="s">
        <v>671</v>
      </c>
    </row>
    <row r="25" spans="1:9">
      <c r="A25" t="s">
        <v>59</v>
      </c>
      <c r="B25" t="s">
        <v>783</v>
      </c>
      <c r="C25" s="49">
        <v>-282828.64</v>
      </c>
      <c r="D25" s="49">
        <v>282828.64</v>
      </c>
      <c r="G25">
        <v>2015</v>
      </c>
    </row>
    <row r="26" spans="1:9">
      <c r="A26" t="s">
        <v>63</v>
      </c>
      <c r="B26" t="s">
        <v>784</v>
      </c>
      <c r="C26" s="49">
        <v>-247433.36</v>
      </c>
      <c r="D26" s="49">
        <v>247434.36</v>
      </c>
      <c r="G26" s="22">
        <v>2015</v>
      </c>
    </row>
    <row r="27" spans="1:9">
      <c r="A27" t="s">
        <v>78</v>
      </c>
      <c r="B27" t="s">
        <v>785</v>
      </c>
      <c r="D27">
        <v>57.6</v>
      </c>
      <c r="E27">
        <v>57.6</v>
      </c>
      <c r="G27" s="13" t="s">
        <v>671</v>
      </c>
    </row>
    <row r="28" spans="1:9">
      <c r="A28" t="s">
        <v>72</v>
      </c>
      <c r="B28" t="s">
        <v>786</v>
      </c>
      <c r="C28" s="49">
        <v>-173610.63</v>
      </c>
      <c r="D28" s="49">
        <v>173610.63</v>
      </c>
      <c r="G28">
        <v>2015</v>
      </c>
    </row>
    <row r="29" spans="1:9">
      <c r="A29" t="s">
        <v>65</v>
      </c>
      <c r="B29" t="s">
        <v>787</v>
      </c>
      <c r="C29" s="49">
        <v>-197740.22</v>
      </c>
      <c r="D29" s="49">
        <v>197740.22</v>
      </c>
      <c r="G29">
        <v>2015</v>
      </c>
    </row>
    <row r="30" spans="1:9">
      <c r="A30" t="s">
        <v>55</v>
      </c>
      <c r="B30" t="s">
        <v>788</v>
      </c>
      <c r="C30" s="49">
        <v>-514810.49</v>
      </c>
      <c r="D30" s="49">
        <v>514810.49</v>
      </c>
      <c r="G30" s="50">
        <v>514811.65</v>
      </c>
      <c r="H30" s="42">
        <f>+D30-G30</f>
        <v>-1.1600000000325963</v>
      </c>
      <c r="I30" s="13" t="s">
        <v>1072</v>
      </c>
    </row>
    <row r="31" spans="1:9">
      <c r="A31" t="s">
        <v>80</v>
      </c>
      <c r="B31" t="s">
        <v>789</v>
      </c>
      <c r="D31">
        <v>117.18</v>
      </c>
      <c r="E31">
        <v>117.18</v>
      </c>
      <c r="G31" s="13" t="s">
        <v>671</v>
      </c>
    </row>
    <row r="32" spans="1:9">
      <c r="A32" s="22" t="s">
        <v>74</v>
      </c>
      <c r="B32" s="22" t="s">
        <v>790</v>
      </c>
      <c r="C32" s="22"/>
      <c r="D32" s="23">
        <v>270694.18</v>
      </c>
      <c r="E32" s="23">
        <v>270694.18</v>
      </c>
      <c r="G32">
        <v>270694.18</v>
      </c>
      <c r="H32" s="42">
        <f>+D32-G32</f>
        <v>0</v>
      </c>
      <c r="I32" s="13" t="s">
        <v>760</v>
      </c>
    </row>
    <row r="33" spans="1:10">
      <c r="A33" t="s">
        <v>70</v>
      </c>
      <c r="B33" t="s">
        <v>791</v>
      </c>
      <c r="C33" s="49">
        <v>-183353.88</v>
      </c>
      <c r="D33" s="49">
        <v>183353.88</v>
      </c>
      <c r="G33" s="13">
        <v>2015</v>
      </c>
    </row>
    <row r="34" spans="1:10">
      <c r="A34" t="s">
        <v>83</v>
      </c>
      <c r="B34" t="s">
        <v>792</v>
      </c>
      <c r="D34">
        <v>59.08</v>
      </c>
      <c r="E34">
        <v>59.08</v>
      </c>
      <c r="G34" s="13" t="s">
        <v>671</v>
      </c>
    </row>
    <row r="35" spans="1:10">
      <c r="A35" t="s">
        <v>67</v>
      </c>
      <c r="B35" t="s">
        <v>793</v>
      </c>
      <c r="C35" s="49">
        <v>-197740.19</v>
      </c>
      <c r="D35" s="49">
        <v>197740.19</v>
      </c>
      <c r="G35">
        <v>2015</v>
      </c>
    </row>
    <row r="36" spans="1:10">
      <c r="A36" t="s">
        <v>86</v>
      </c>
      <c r="B36" s="22" t="s">
        <v>1082</v>
      </c>
      <c r="D36" s="14">
        <v>219840.76</v>
      </c>
      <c r="E36" s="14">
        <v>219840.76</v>
      </c>
      <c r="G36" s="13">
        <v>219900.55</v>
      </c>
      <c r="H36" s="14">
        <f>+E36-G36</f>
        <v>-59.789999999979045</v>
      </c>
      <c r="I36" s="13" t="s">
        <v>761</v>
      </c>
    </row>
    <row r="37" spans="1:10">
      <c r="A37" t="s">
        <v>88</v>
      </c>
      <c r="B37" t="s">
        <v>794</v>
      </c>
      <c r="D37" s="14">
        <v>282828.64</v>
      </c>
      <c r="E37" s="14">
        <v>282828.64</v>
      </c>
      <c r="G37" s="48">
        <v>282827.64</v>
      </c>
      <c r="H37" s="14">
        <f>+E37-G37</f>
        <v>1</v>
      </c>
      <c r="I37" s="13" t="s">
        <v>760</v>
      </c>
    </row>
    <row r="38" spans="1:10">
      <c r="A38" t="s">
        <v>90</v>
      </c>
      <c r="B38" t="s">
        <v>795</v>
      </c>
      <c r="D38" s="14">
        <v>197741.35</v>
      </c>
      <c r="E38" s="14">
        <v>197741.35</v>
      </c>
      <c r="G38">
        <v>2015</v>
      </c>
    </row>
    <row r="39" spans="1:10">
      <c r="A39" t="s">
        <v>93</v>
      </c>
      <c r="B39" t="s">
        <v>796</v>
      </c>
      <c r="D39" s="14">
        <v>270637.42</v>
      </c>
      <c r="E39" s="14">
        <v>270637.42</v>
      </c>
      <c r="G39" s="50">
        <v>270693.42</v>
      </c>
      <c r="H39" s="42">
        <f>+E39-G39</f>
        <v>-56</v>
      </c>
      <c r="I39" s="13" t="s">
        <v>760</v>
      </c>
    </row>
    <row r="40" spans="1:10">
      <c r="A40" t="s">
        <v>95</v>
      </c>
      <c r="B40" t="s">
        <v>797</v>
      </c>
      <c r="D40" s="14">
        <v>270696.02</v>
      </c>
      <c r="E40" s="14">
        <v>270696.02</v>
      </c>
      <c r="G40" s="50">
        <v>270694.02</v>
      </c>
      <c r="H40" s="14">
        <f>+E40-G40</f>
        <v>2</v>
      </c>
      <c r="I40" s="13" t="s">
        <v>760</v>
      </c>
    </row>
    <row r="41" spans="1:10">
      <c r="A41" t="s">
        <v>97</v>
      </c>
      <c r="B41" t="s">
        <v>798</v>
      </c>
      <c r="D41" s="14">
        <v>247433.36</v>
      </c>
      <c r="E41" s="14">
        <v>247433.36</v>
      </c>
      <c r="G41" s="50">
        <v>247492.12</v>
      </c>
      <c r="H41" s="42">
        <f>+E41-G41</f>
        <v>-58.760000000009313</v>
      </c>
      <c r="I41" s="13" t="s">
        <v>761</v>
      </c>
    </row>
    <row r="42" spans="1:10">
      <c r="A42" t="s">
        <v>99</v>
      </c>
      <c r="B42" t="s">
        <v>799</v>
      </c>
      <c r="D42" s="14">
        <v>270637.42</v>
      </c>
      <c r="E42" s="14">
        <v>270637.42</v>
      </c>
      <c r="G42" s="50">
        <v>270636.58</v>
      </c>
      <c r="H42" s="42">
        <f>+E42-G42</f>
        <v>0.83999999996740371</v>
      </c>
      <c r="I42" s="13" t="s">
        <v>760</v>
      </c>
    </row>
    <row r="43" spans="1:10">
      <c r="A43" t="s">
        <v>101</v>
      </c>
      <c r="B43" t="s">
        <v>800</v>
      </c>
      <c r="D43" s="14">
        <v>199381.88</v>
      </c>
      <c r="E43" s="14">
        <v>199381.88</v>
      </c>
      <c r="G43" s="50">
        <v>199383.22</v>
      </c>
      <c r="H43" s="42">
        <f>+E43-G43</f>
        <v>-1.3399999999965075</v>
      </c>
      <c r="I43" s="13" t="s">
        <v>762</v>
      </c>
    </row>
    <row r="44" spans="1:10">
      <c r="A44" t="s">
        <v>103</v>
      </c>
      <c r="B44" t="s">
        <v>801</v>
      </c>
      <c r="D44" s="14">
        <v>327984.21999999997</v>
      </c>
      <c r="E44" s="14">
        <v>327984.21999999997</v>
      </c>
      <c r="J44" s="13" t="s">
        <v>1076</v>
      </c>
    </row>
    <row r="45" spans="1:10">
      <c r="A45" t="s">
        <v>106</v>
      </c>
      <c r="B45" t="s">
        <v>802</v>
      </c>
      <c r="D45" s="14">
        <v>327985.21999999997</v>
      </c>
      <c r="E45" s="14">
        <v>327985.21999999997</v>
      </c>
      <c r="G45" s="48">
        <v>327985.21999999997</v>
      </c>
      <c r="H45" s="42">
        <f t="shared" ref="H45:H51" si="0">+E45-G45</f>
        <v>0</v>
      </c>
      <c r="I45" s="13" t="s">
        <v>763</v>
      </c>
    </row>
    <row r="46" spans="1:10">
      <c r="A46" t="s">
        <v>109</v>
      </c>
      <c r="B46" t="s">
        <v>803</v>
      </c>
      <c r="D46" s="14">
        <v>182193.05</v>
      </c>
      <c r="E46" s="14">
        <v>182193.05</v>
      </c>
      <c r="G46" s="54">
        <v>182193.05</v>
      </c>
      <c r="H46" s="14">
        <f t="shared" si="0"/>
        <v>0</v>
      </c>
      <c r="I46" s="13" t="s">
        <v>764</v>
      </c>
    </row>
    <row r="47" spans="1:10">
      <c r="A47" t="s">
        <v>112</v>
      </c>
      <c r="B47" t="s">
        <v>804</v>
      </c>
      <c r="D47" s="14">
        <v>163710.79999999999</v>
      </c>
      <c r="E47" s="14">
        <v>163710.79999999999</v>
      </c>
      <c r="G47" s="50">
        <v>163710.79999999999</v>
      </c>
      <c r="H47" s="14">
        <f t="shared" si="0"/>
        <v>0</v>
      </c>
      <c r="I47" s="13" t="s">
        <v>764</v>
      </c>
    </row>
    <row r="48" spans="1:10">
      <c r="A48" t="s">
        <v>114</v>
      </c>
      <c r="B48" t="s">
        <v>805</v>
      </c>
      <c r="D48" s="14">
        <v>226982.87</v>
      </c>
      <c r="E48" s="14">
        <v>226982.87</v>
      </c>
      <c r="G48" s="50">
        <v>227041.95</v>
      </c>
      <c r="H48" s="42">
        <f t="shared" si="0"/>
        <v>-59.080000000016298</v>
      </c>
      <c r="I48" s="13" t="s">
        <v>760</v>
      </c>
    </row>
    <row r="49" spans="1:9">
      <c r="A49" t="s">
        <v>116</v>
      </c>
      <c r="B49" t="s">
        <v>806</v>
      </c>
      <c r="D49" s="14">
        <v>327984.21999999997</v>
      </c>
      <c r="E49" s="14">
        <v>327984.21999999997</v>
      </c>
      <c r="G49" s="50">
        <v>327985.38</v>
      </c>
      <c r="H49" s="42">
        <f t="shared" si="0"/>
        <v>-1.1600000000325963</v>
      </c>
      <c r="I49" s="13" t="s">
        <v>763</v>
      </c>
    </row>
    <row r="50" spans="1:9">
      <c r="A50" t="s">
        <v>118</v>
      </c>
      <c r="B50" t="s">
        <v>807</v>
      </c>
      <c r="D50" s="14">
        <v>247433.36</v>
      </c>
      <c r="E50" s="14">
        <v>247433.36</v>
      </c>
      <c r="G50" s="48">
        <v>247434.52</v>
      </c>
      <c r="H50" s="42">
        <f t="shared" si="0"/>
        <v>-1.1600000000034925</v>
      </c>
      <c r="I50" s="13" t="s">
        <v>761</v>
      </c>
    </row>
    <row r="51" spans="1:9">
      <c r="A51" t="s">
        <v>120</v>
      </c>
      <c r="B51" t="s">
        <v>808</v>
      </c>
      <c r="D51" s="14">
        <v>282828.64</v>
      </c>
      <c r="E51" s="14">
        <v>282828.64</v>
      </c>
      <c r="G51" s="50">
        <v>282829.63</v>
      </c>
      <c r="H51" s="14">
        <f t="shared" si="0"/>
        <v>-0.98999999999068677</v>
      </c>
      <c r="I51" s="13" t="s">
        <v>760</v>
      </c>
    </row>
    <row r="52" spans="1:9">
      <c r="A52" t="s">
        <v>122</v>
      </c>
      <c r="B52" t="s">
        <v>809</v>
      </c>
      <c r="D52" s="14">
        <v>369250.46</v>
      </c>
      <c r="E52" s="14">
        <v>369250.46</v>
      </c>
      <c r="G52" s="50">
        <v>369251.62</v>
      </c>
      <c r="H52" s="42">
        <f>+D52-G52</f>
        <v>-1.1599999999743886</v>
      </c>
      <c r="I52" s="13" t="s">
        <v>1071</v>
      </c>
    </row>
    <row r="53" spans="1:9">
      <c r="A53" t="s">
        <v>124</v>
      </c>
      <c r="B53" t="s">
        <v>810</v>
      </c>
      <c r="D53" s="14">
        <v>163653.03</v>
      </c>
      <c r="E53" s="14">
        <v>163653.03</v>
      </c>
      <c r="G53" s="50">
        <v>163653.03</v>
      </c>
      <c r="H53" s="42">
        <f>+E53-G53</f>
        <v>0</v>
      </c>
      <c r="I53" s="13" t="s">
        <v>764</v>
      </c>
    </row>
    <row r="54" spans="1:9">
      <c r="A54" t="s">
        <v>127</v>
      </c>
      <c r="B54" t="s">
        <v>811</v>
      </c>
      <c r="D54" s="14">
        <v>226982.87</v>
      </c>
      <c r="E54" s="14">
        <v>226982.87</v>
      </c>
      <c r="G54" s="48">
        <v>226982.03</v>
      </c>
      <c r="H54" s="42">
        <f>+E54-G54</f>
        <v>0.83999999999650754</v>
      </c>
      <c r="I54" s="13" t="s">
        <v>760</v>
      </c>
    </row>
    <row r="55" spans="1:9">
      <c r="A55" t="s">
        <v>129</v>
      </c>
      <c r="B55" t="s">
        <v>812</v>
      </c>
      <c r="D55" s="14">
        <v>270637.42</v>
      </c>
      <c r="E55" s="14">
        <v>270637.42</v>
      </c>
      <c r="G55" s="50">
        <v>270636.42</v>
      </c>
      <c r="H55" s="42">
        <f t="shared" ref="H55:H57" si="1">+E55-G55</f>
        <v>1</v>
      </c>
      <c r="I55" s="13" t="s">
        <v>760</v>
      </c>
    </row>
    <row r="56" spans="1:9">
      <c r="A56" t="s">
        <v>131</v>
      </c>
      <c r="B56" t="s">
        <v>813</v>
      </c>
      <c r="D56" s="14">
        <v>270637.42</v>
      </c>
      <c r="E56" s="14">
        <v>270637.42</v>
      </c>
      <c r="G56" s="13" t="s">
        <v>759</v>
      </c>
      <c r="H56" s="42"/>
    </row>
    <row r="57" spans="1:9">
      <c r="A57" t="s">
        <v>133</v>
      </c>
      <c r="B57" t="s">
        <v>814</v>
      </c>
      <c r="D57" s="14">
        <v>270637.42</v>
      </c>
      <c r="E57" s="14">
        <v>270637.42</v>
      </c>
      <c r="G57" s="50">
        <v>270636.58</v>
      </c>
      <c r="H57" s="42">
        <f t="shared" si="1"/>
        <v>0.83999999996740371</v>
      </c>
      <c r="I57" s="13" t="s">
        <v>760</v>
      </c>
    </row>
    <row r="58" spans="1:9">
      <c r="A58" t="s">
        <v>136</v>
      </c>
      <c r="B58" t="s">
        <v>815</v>
      </c>
      <c r="D58" s="14">
        <v>270637.42</v>
      </c>
      <c r="E58" s="14">
        <v>270637.42</v>
      </c>
      <c r="G58" s="43">
        <v>270638.58</v>
      </c>
      <c r="H58" s="42">
        <f>+E58-G58</f>
        <v>-1.1600000000325963</v>
      </c>
      <c r="I58" s="13" t="s">
        <v>760</v>
      </c>
    </row>
    <row r="59" spans="1:9">
      <c r="A59" s="22" t="s">
        <v>138</v>
      </c>
      <c r="B59" s="22" t="s">
        <v>816</v>
      </c>
      <c r="C59" s="22"/>
      <c r="D59" s="23">
        <v>173554.22</v>
      </c>
      <c r="E59" s="23">
        <v>173554.22</v>
      </c>
      <c r="G59">
        <v>173554.22</v>
      </c>
      <c r="H59" s="42">
        <f>+E59-G59</f>
        <v>0</v>
      </c>
      <c r="I59" s="13" t="s">
        <v>764</v>
      </c>
    </row>
    <row r="60" spans="1:9">
      <c r="A60" t="s">
        <v>140</v>
      </c>
      <c r="B60" t="s">
        <v>817</v>
      </c>
      <c r="D60" s="14">
        <v>193171.88</v>
      </c>
      <c r="E60" s="14">
        <v>193171.88</v>
      </c>
      <c r="G60" s="50">
        <v>193173.04</v>
      </c>
      <c r="H60" s="42">
        <f t="shared" ref="H60:H68" si="2">+E60-G60</f>
        <v>-1.1600000000034925</v>
      </c>
      <c r="I60" s="13" t="s">
        <v>762</v>
      </c>
    </row>
    <row r="61" spans="1:9">
      <c r="A61" t="s">
        <v>142</v>
      </c>
      <c r="B61" t="s">
        <v>818</v>
      </c>
      <c r="D61" s="14">
        <v>282828.64</v>
      </c>
      <c r="E61" s="14">
        <v>282828.64</v>
      </c>
      <c r="G61" s="50">
        <v>282827.98</v>
      </c>
      <c r="H61" s="42">
        <f t="shared" si="2"/>
        <v>0.66000000003259629</v>
      </c>
      <c r="I61" s="13" t="s">
        <v>760</v>
      </c>
    </row>
    <row r="62" spans="1:9">
      <c r="A62" t="s">
        <v>144</v>
      </c>
      <c r="B62" t="s">
        <v>819</v>
      </c>
      <c r="D62" s="14">
        <v>270637.42</v>
      </c>
      <c r="E62" s="14">
        <v>270637.42</v>
      </c>
      <c r="G62" s="48">
        <v>270636.58</v>
      </c>
      <c r="H62" s="42">
        <f t="shared" si="2"/>
        <v>0.83999999996740371</v>
      </c>
      <c r="I62" s="13" t="s">
        <v>760</v>
      </c>
    </row>
    <row r="63" spans="1:9">
      <c r="A63" t="s">
        <v>146</v>
      </c>
      <c r="B63" t="s">
        <v>820</v>
      </c>
      <c r="D63" s="14">
        <v>228228.03</v>
      </c>
      <c r="E63" s="14">
        <v>228228.03</v>
      </c>
      <c r="G63" s="50">
        <v>228228.03</v>
      </c>
      <c r="H63" s="42">
        <f t="shared" si="2"/>
        <v>0</v>
      </c>
      <c r="I63" s="13" t="s">
        <v>760</v>
      </c>
    </row>
    <row r="64" spans="1:9">
      <c r="A64" t="s">
        <v>149</v>
      </c>
      <c r="B64" t="s">
        <v>821</v>
      </c>
      <c r="D64" s="14">
        <v>226982.87</v>
      </c>
      <c r="E64" s="14">
        <v>226982.87</v>
      </c>
      <c r="G64" s="48">
        <v>226981.87</v>
      </c>
      <c r="H64" s="42">
        <f t="shared" si="2"/>
        <v>1</v>
      </c>
      <c r="I64" s="13" t="s">
        <v>760</v>
      </c>
    </row>
    <row r="65" spans="1:11">
      <c r="A65" t="s">
        <v>152</v>
      </c>
      <c r="B65" t="s">
        <v>822</v>
      </c>
      <c r="D65" s="14">
        <v>193173.04</v>
      </c>
      <c r="E65" s="14">
        <v>193173.04</v>
      </c>
      <c r="G65" s="44">
        <v>193173.04</v>
      </c>
      <c r="H65" s="14">
        <f t="shared" si="2"/>
        <v>0</v>
      </c>
      <c r="I65" s="13" t="s">
        <v>762</v>
      </c>
    </row>
    <row r="66" spans="1:11">
      <c r="A66" s="22" t="s">
        <v>155</v>
      </c>
      <c r="B66" s="22" t="s">
        <v>823</v>
      </c>
      <c r="C66" s="22"/>
      <c r="D66" s="23">
        <v>199381.88</v>
      </c>
      <c r="E66" s="23">
        <v>199381.88</v>
      </c>
      <c r="G66" s="50">
        <v>199440.64000000001</v>
      </c>
      <c r="H66" s="42">
        <f t="shared" si="2"/>
        <v>-58.760000000009313</v>
      </c>
      <c r="I66" s="13" t="s">
        <v>762</v>
      </c>
    </row>
    <row r="67" spans="1:11">
      <c r="A67" t="s">
        <v>158</v>
      </c>
      <c r="B67" t="s">
        <v>824</v>
      </c>
      <c r="D67" s="14">
        <v>226982.87</v>
      </c>
      <c r="E67" s="14">
        <v>226982.87</v>
      </c>
      <c r="G67" s="50">
        <v>226980.87</v>
      </c>
      <c r="H67" s="14">
        <f t="shared" si="2"/>
        <v>2</v>
      </c>
      <c r="I67" s="13" t="s">
        <v>760</v>
      </c>
    </row>
    <row r="68" spans="1:11">
      <c r="A68" t="s">
        <v>160</v>
      </c>
      <c r="B68" t="s">
        <v>825</v>
      </c>
      <c r="D68" s="14">
        <v>463973.87</v>
      </c>
      <c r="E68" s="14">
        <v>463973.87</v>
      </c>
      <c r="G68" s="48">
        <v>463973.87</v>
      </c>
      <c r="H68" s="42">
        <f t="shared" si="2"/>
        <v>0</v>
      </c>
      <c r="I68" s="13" t="s">
        <v>1072</v>
      </c>
    </row>
    <row r="69" spans="1:11">
      <c r="A69" t="s">
        <v>162</v>
      </c>
      <c r="B69" t="s">
        <v>826</v>
      </c>
      <c r="D69" s="14">
        <v>193171.98</v>
      </c>
      <c r="E69" s="14">
        <v>193171.98</v>
      </c>
      <c r="G69" s="50">
        <v>193230.64</v>
      </c>
      <c r="H69" s="42">
        <f t="shared" ref="H69:H70" si="3">+E69-G69</f>
        <v>-58.660000000003492</v>
      </c>
      <c r="I69" s="13" t="s">
        <v>762</v>
      </c>
    </row>
    <row r="70" spans="1:11">
      <c r="A70" t="s">
        <v>164</v>
      </c>
      <c r="B70" t="s">
        <v>827</v>
      </c>
      <c r="D70" s="14">
        <v>407964.53</v>
      </c>
      <c r="E70" s="14">
        <v>407964.53</v>
      </c>
      <c r="G70" s="50">
        <v>408021.29</v>
      </c>
      <c r="H70" s="42">
        <f t="shared" si="3"/>
        <v>-56.759999999951106</v>
      </c>
      <c r="I70" s="13" t="s">
        <v>1073</v>
      </c>
    </row>
    <row r="71" spans="1:11">
      <c r="A71" t="s">
        <v>166</v>
      </c>
      <c r="B71" t="s">
        <v>828</v>
      </c>
      <c r="D71" s="14">
        <v>353897.99</v>
      </c>
      <c r="E71" s="14">
        <v>353897.99</v>
      </c>
      <c r="G71" s="43">
        <v>353899.05</v>
      </c>
      <c r="H71" s="42">
        <f>+E71-G71</f>
        <v>-1.0599999999976717</v>
      </c>
      <c r="I71" s="13" t="s">
        <v>763</v>
      </c>
    </row>
    <row r="72" spans="1:11">
      <c r="A72" s="22" t="s">
        <v>168</v>
      </c>
      <c r="B72" s="22" t="s">
        <v>829</v>
      </c>
      <c r="C72" s="22"/>
      <c r="D72" s="23">
        <v>462988.27</v>
      </c>
      <c r="E72" s="23">
        <v>462988.27</v>
      </c>
      <c r="F72" s="22"/>
      <c r="G72" s="50">
        <v>463047.35</v>
      </c>
      <c r="H72" s="42">
        <f>+E72-G72</f>
        <v>-59.07999999995809</v>
      </c>
      <c r="I72" s="13" t="s">
        <v>1072</v>
      </c>
      <c r="K72" s="13"/>
    </row>
    <row r="73" spans="1:11">
      <c r="A73" t="s">
        <v>170</v>
      </c>
      <c r="B73" t="s">
        <v>830</v>
      </c>
      <c r="D73" s="14">
        <v>199440.8</v>
      </c>
      <c r="E73" s="14">
        <v>199440.8</v>
      </c>
      <c r="G73" s="50">
        <v>199440.8</v>
      </c>
      <c r="H73" s="14">
        <f>+E73-G73</f>
        <v>0</v>
      </c>
      <c r="I73" s="13" t="s">
        <v>762</v>
      </c>
    </row>
    <row r="74" spans="1:11">
      <c r="A74" t="s">
        <v>172</v>
      </c>
      <c r="B74" t="s">
        <v>831</v>
      </c>
      <c r="D74" s="14">
        <v>203590.21</v>
      </c>
      <c r="E74" s="14">
        <v>203590.21</v>
      </c>
      <c r="G74" s="43">
        <v>203590.21</v>
      </c>
      <c r="H74" s="42">
        <f>+E12-G12</f>
        <v>-0.92999999999301508</v>
      </c>
      <c r="I74" s="13" t="s">
        <v>764</v>
      </c>
    </row>
    <row r="75" spans="1:11">
      <c r="A75" t="s">
        <v>174</v>
      </c>
      <c r="B75" t="s">
        <v>832</v>
      </c>
      <c r="D75" s="14">
        <v>222851.57</v>
      </c>
      <c r="E75" s="14">
        <v>222851.57</v>
      </c>
      <c r="G75" s="50">
        <v>222851.57</v>
      </c>
      <c r="H75" s="42">
        <f t="shared" ref="H75:H87" si="4">+E75-G75</f>
        <v>0</v>
      </c>
    </row>
    <row r="76" spans="1:11">
      <c r="A76" s="22" t="s">
        <v>176</v>
      </c>
      <c r="B76" s="22" t="s">
        <v>833</v>
      </c>
      <c r="C76" s="22"/>
      <c r="D76" s="23">
        <v>309520.82</v>
      </c>
      <c r="E76" s="23">
        <v>309520.82</v>
      </c>
      <c r="G76" s="50">
        <v>309580.82</v>
      </c>
      <c r="H76" s="42">
        <f t="shared" si="4"/>
        <v>-60</v>
      </c>
      <c r="I76" s="13" t="s">
        <v>1075</v>
      </c>
    </row>
    <row r="77" spans="1:11">
      <c r="A77" t="s">
        <v>179</v>
      </c>
      <c r="B77" t="s">
        <v>834</v>
      </c>
      <c r="D77" s="14">
        <v>443909.78</v>
      </c>
      <c r="E77" s="14">
        <v>443909.78</v>
      </c>
      <c r="G77" s="50">
        <v>443968.86</v>
      </c>
      <c r="H77" s="42">
        <f t="shared" si="4"/>
        <v>-59.07999999995809</v>
      </c>
      <c r="I77" s="13" t="s">
        <v>1073</v>
      </c>
    </row>
    <row r="78" spans="1:11">
      <c r="A78" s="22" t="s">
        <v>181</v>
      </c>
      <c r="B78" s="22" t="s">
        <v>835</v>
      </c>
      <c r="C78" s="22"/>
      <c r="D78" s="23">
        <v>386655.38</v>
      </c>
      <c r="E78" s="23">
        <v>386655.38</v>
      </c>
      <c r="G78" s="50">
        <v>386714.14</v>
      </c>
      <c r="H78" s="42">
        <f t="shared" si="4"/>
        <v>-58.760000000009313</v>
      </c>
      <c r="I78" s="13" t="s">
        <v>763</v>
      </c>
    </row>
    <row r="79" spans="1:11">
      <c r="A79" s="22" t="s">
        <v>221</v>
      </c>
      <c r="B79" s="22" t="s">
        <v>836</v>
      </c>
      <c r="C79" s="22"/>
      <c r="D79" s="23">
        <v>252300.22</v>
      </c>
      <c r="E79" s="23">
        <v>252300.22</v>
      </c>
      <c r="G79" s="50">
        <v>252300.22</v>
      </c>
      <c r="H79" s="14">
        <f t="shared" si="4"/>
        <v>0</v>
      </c>
      <c r="I79" s="13" t="s">
        <v>761</v>
      </c>
    </row>
    <row r="80" spans="1:11">
      <c r="A80" t="s">
        <v>223</v>
      </c>
      <c r="B80" t="s">
        <v>837</v>
      </c>
      <c r="D80" s="14">
        <v>251361.61</v>
      </c>
      <c r="E80" s="14">
        <v>251361.61</v>
      </c>
      <c r="G80" s="43">
        <v>251361.61</v>
      </c>
      <c r="H80" s="42">
        <f t="shared" si="4"/>
        <v>0</v>
      </c>
      <c r="I80" s="13" t="s">
        <v>761</v>
      </c>
    </row>
    <row r="81" spans="1:10">
      <c r="A81" t="s">
        <v>225</v>
      </c>
      <c r="B81" t="s">
        <v>838</v>
      </c>
      <c r="D81" s="14">
        <v>193171.88</v>
      </c>
      <c r="E81" s="14">
        <v>193171.88</v>
      </c>
      <c r="G81" s="43">
        <v>193173.04</v>
      </c>
      <c r="H81" s="42">
        <f t="shared" si="4"/>
        <v>-1.1600000000034925</v>
      </c>
      <c r="I81" s="13" t="s">
        <v>762</v>
      </c>
    </row>
    <row r="82" spans="1:10">
      <c r="A82" t="s">
        <v>227</v>
      </c>
      <c r="B82" t="s">
        <v>839</v>
      </c>
      <c r="D82" s="14">
        <v>199381.88</v>
      </c>
      <c r="E82" s="14">
        <v>199381.88</v>
      </c>
      <c r="G82" s="50">
        <v>199383.04000000001</v>
      </c>
      <c r="H82" s="42">
        <f t="shared" si="4"/>
        <v>-1.1600000000034925</v>
      </c>
      <c r="I82" s="13" t="s">
        <v>762</v>
      </c>
    </row>
    <row r="83" spans="1:10">
      <c r="A83" t="s">
        <v>229</v>
      </c>
      <c r="B83" t="s">
        <v>840</v>
      </c>
      <c r="D83" s="14">
        <v>312883.99</v>
      </c>
      <c r="E83" s="14">
        <v>312883.99</v>
      </c>
      <c r="G83" s="50">
        <v>312885.15000000002</v>
      </c>
      <c r="H83" s="42">
        <f t="shared" si="4"/>
        <v>-1.1600000000325963</v>
      </c>
      <c r="I83" s="13" t="s">
        <v>1075</v>
      </c>
    </row>
    <row r="84" spans="1:10">
      <c r="A84" s="22" t="s">
        <v>231</v>
      </c>
      <c r="B84" s="22" t="s">
        <v>841</v>
      </c>
      <c r="C84" s="22"/>
      <c r="D84" s="23">
        <v>193171.88</v>
      </c>
      <c r="E84" s="23">
        <v>193171.88</v>
      </c>
      <c r="G84" s="50">
        <v>193174.2</v>
      </c>
      <c r="H84" s="42">
        <f t="shared" si="4"/>
        <v>-2.3200000000069849</v>
      </c>
      <c r="I84" s="13" t="s">
        <v>762</v>
      </c>
    </row>
    <row r="85" spans="1:10">
      <c r="A85" s="22" t="s">
        <v>233</v>
      </c>
      <c r="B85" s="22" t="s">
        <v>1077</v>
      </c>
      <c r="C85" s="22"/>
      <c r="D85" s="23">
        <v>193171.88</v>
      </c>
      <c r="E85" s="23">
        <v>193171.88</v>
      </c>
      <c r="G85" s="50">
        <v>193172.87</v>
      </c>
      <c r="H85" s="42">
        <f t="shared" si="4"/>
        <v>-0.98999999999068677</v>
      </c>
      <c r="I85" s="13" t="s">
        <v>762</v>
      </c>
    </row>
    <row r="86" spans="1:10">
      <c r="A86" s="22" t="s">
        <v>236</v>
      </c>
      <c r="B86" s="22" t="s">
        <v>842</v>
      </c>
      <c r="C86" s="22"/>
      <c r="D86" s="23">
        <v>222909.13</v>
      </c>
      <c r="E86" s="23">
        <v>222909.13</v>
      </c>
      <c r="F86" s="22"/>
      <c r="G86" s="50">
        <v>222909.13</v>
      </c>
      <c r="H86" s="42">
        <f t="shared" si="4"/>
        <v>0</v>
      </c>
      <c r="I86" s="13" t="s">
        <v>764</v>
      </c>
    </row>
    <row r="87" spans="1:10">
      <c r="A87" t="s">
        <v>238</v>
      </c>
      <c r="B87" t="s">
        <v>843</v>
      </c>
      <c r="D87" s="14">
        <v>281259.94</v>
      </c>
      <c r="E87" s="14">
        <v>281259.94</v>
      </c>
      <c r="G87" s="50">
        <v>281259.94</v>
      </c>
      <c r="H87" s="42">
        <f t="shared" si="4"/>
        <v>0</v>
      </c>
      <c r="I87" s="13" t="s">
        <v>763</v>
      </c>
    </row>
    <row r="88" spans="1:10">
      <c r="A88" t="s">
        <v>240</v>
      </c>
      <c r="B88" t="s">
        <v>844</v>
      </c>
      <c r="D88" s="14">
        <v>252357.98</v>
      </c>
      <c r="E88" s="14">
        <v>252357.98</v>
      </c>
      <c r="G88" s="50">
        <v>252357.98</v>
      </c>
      <c r="H88" s="42">
        <f t="shared" ref="H88:H90" si="5">+E88-G88</f>
        <v>0</v>
      </c>
      <c r="I88" s="13" t="s">
        <v>761</v>
      </c>
    </row>
    <row r="89" spans="1:10">
      <c r="A89" t="s">
        <v>242</v>
      </c>
      <c r="B89" t="s">
        <v>845</v>
      </c>
      <c r="D89" s="14">
        <v>163651.88</v>
      </c>
      <c r="E89" s="14">
        <v>163651.88</v>
      </c>
      <c r="G89" s="50">
        <v>163710.64000000001</v>
      </c>
      <c r="H89" s="42">
        <f t="shared" si="5"/>
        <v>-58.760000000009313</v>
      </c>
      <c r="I89" s="13" t="s">
        <v>764</v>
      </c>
    </row>
    <row r="90" spans="1:10">
      <c r="A90" t="s">
        <v>244</v>
      </c>
      <c r="B90" t="s">
        <v>846</v>
      </c>
      <c r="D90" s="14">
        <v>270738.48</v>
      </c>
      <c r="E90" s="14">
        <v>270738.48</v>
      </c>
      <c r="G90" s="50">
        <v>270739.64</v>
      </c>
      <c r="H90" s="42">
        <f t="shared" si="5"/>
        <v>-1.1600000000325963</v>
      </c>
      <c r="I90" s="13" t="s">
        <v>761</v>
      </c>
      <c r="J90" s="13"/>
    </row>
    <row r="91" spans="1:10">
      <c r="A91" s="22" t="s">
        <v>247</v>
      </c>
      <c r="B91" s="22" t="s">
        <v>847</v>
      </c>
      <c r="C91" s="22"/>
      <c r="D91" s="23">
        <v>270739.64</v>
      </c>
      <c r="E91" s="23">
        <v>270739.64</v>
      </c>
      <c r="G91" s="50">
        <v>270739.64</v>
      </c>
      <c r="H91" s="42">
        <f>+E91-G91</f>
        <v>0</v>
      </c>
      <c r="I91" s="13" t="s">
        <v>761</v>
      </c>
    </row>
    <row r="92" spans="1:10">
      <c r="A92" t="s">
        <v>250</v>
      </c>
      <c r="B92" t="s">
        <v>848</v>
      </c>
      <c r="D92" s="14">
        <v>386655.38</v>
      </c>
      <c r="E92" s="14">
        <v>386655.38</v>
      </c>
      <c r="G92" s="22" t="s">
        <v>759</v>
      </c>
    </row>
    <row r="93" spans="1:10">
      <c r="A93" s="22" t="s">
        <v>252</v>
      </c>
      <c r="B93" s="22" t="s">
        <v>849</v>
      </c>
      <c r="C93" s="22"/>
      <c r="D93" s="23">
        <v>386655.38</v>
      </c>
      <c r="E93" s="23">
        <v>386655.38</v>
      </c>
      <c r="G93" s="53">
        <v>386657.7</v>
      </c>
      <c r="H93" s="42">
        <f t="shared" ref="H93:H98" si="6">+E93-G93</f>
        <v>-2.3200000000069849</v>
      </c>
      <c r="I93" s="13" t="s">
        <v>763</v>
      </c>
    </row>
    <row r="94" spans="1:10">
      <c r="A94" t="s">
        <v>254</v>
      </c>
      <c r="B94" t="s">
        <v>850</v>
      </c>
      <c r="D94" s="14">
        <v>386656.38</v>
      </c>
      <c r="E94" s="14">
        <v>386656.38</v>
      </c>
      <c r="G94" s="48">
        <v>386656.54</v>
      </c>
      <c r="H94" s="42">
        <f t="shared" si="6"/>
        <v>-0.15999999997438863</v>
      </c>
      <c r="I94" s="13" t="s">
        <v>763</v>
      </c>
    </row>
    <row r="95" spans="1:10">
      <c r="A95" t="s">
        <v>257</v>
      </c>
      <c r="B95" t="s">
        <v>851</v>
      </c>
      <c r="D95" s="14">
        <v>182371.88</v>
      </c>
      <c r="E95" s="14">
        <v>182371.88</v>
      </c>
      <c r="G95" s="48">
        <v>182373.04</v>
      </c>
      <c r="H95" s="42">
        <f t="shared" si="6"/>
        <v>-1.1600000000034925</v>
      </c>
      <c r="I95" s="13" t="s">
        <v>764</v>
      </c>
    </row>
    <row r="96" spans="1:10">
      <c r="A96" t="s">
        <v>259</v>
      </c>
      <c r="B96" t="s">
        <v>852</v>
      </c>
      <c r="D96" s="14">
        <v>203590.21</v>
      </c>
      <c r="E96" s="14">
        <v>203590.21</v>
      </c>
      <c r="G96" s="50">
        <v>203592.21</v>
      </c>
      <c r="H96" s="42">
        <f t="shared" si="6"/>
        <v>-2</v>
      </c>
      <c r="I96" s="13" t="s">
        <v>764</v>
      </c>
    </row>
    <row r="97" spans="1:9">
      <c r="A97" t="s">
        <v>261</v>
      </c>
      <c r="B97" t="s">
        <v>853</v>
      </c>
      <c r="D97" s="14">
        <v>328460.12</v>
      </c>
      <c r="E97" s="14">
        <v>328460.12</v>
      </c>
      <c r="G97" s="50">
        <v>328520.36</v>
      </c>
      <c r="H97" s="14">
        <f t="shared" si="6"/>
        <v>-60.239999999990687</v>
      </c>
      <c r="I97" s="13" t="s">
        <v>763</v>
      </c>
    </row>
    <row r="98" spans="1:9">
      <c r="A98" t="s">
        <v>263</v>
      </c>
      <c r="B98" t="s">
        <v>854</v>
      </c>
      <c r="D98" s="14">
        <v>199381.88</v>
      </c>
      <c r="E98" s="14">
        <v>199381.88</v>
      </c>
      <c r="G98" s="50">
        <v>199383</v>
      </c>
      <c r="H98" s="14">
        <f t="shared" si="6"/>
        <v>-1.1199999999953434</v>
      </c>
      <c r="I98" s="13" t="s">
        <v>762</v>
      </c>
    </row>
    <row r="99" spans="1:9">
      <c r="A99" t="s">
        <v>266</v>
      </c>
      <c r="B99" t="s">
        <v>855</v>
      </c>
      <c r="D99" s="14">
        <v>182371.88</v>
      </c>
      <c r="E99" s="14">
        <v>182371.88</v>
      </c>
      <c r="G99" s="50">
        <v>182373.04</v>
      </c>
      <c r="H99" s="42">
        <f>+D99-G99</f>
        <v>-1.1600000000034925</v>
      </c>
      <c r="I99" s="13" t="s">
        <v>764</v>
      </c>
    </row>
    <row r="100" spans="1:9">
      <c r="A100" t="s">
        <v>268</v>
      </c>
      <c r="B100" t="s">
        <v>856</v>
      </c>
      <c r="D100" s="14">
        <v>386655.38</v>
      </c>
      <c r="E100" s="14">
        <v>386655.38</v>
      </c>
      <c r="G100" s="50">
        <v>386657.7</v>
      </c>
      <c r="H100" s="42">
        <f>+D100-G100</f>
        <v>-2.3200000000069849</v>
      </c>
      <c r="I100" s="13" t="s">
        <v>763</v>
      </c>
    </row>
    <row r="101" spans="1:9">
      <c r="A101" t="s">
        <v>270</v>
      </c>
      <c r="B101" t="s">
        <v>857</v>
      </c>
      <c r="D101" s="14">
        <v>203590.21</v>
      </c>
      <c r="E101" s="14">
        <v>203590.21</v>
      </c>
      <c r="G101" s="50">
        <v>203591.37</v>
      </c>
      <c r="H101" s="14">
        <f t="shared" ref="H101:H107" si="7">+E101-G101</f>
        <v>-1.1600000000034925</v>
      </c>
      <c r="I101" s="13" t="s">
        <v>764</v>
      </c>
    </row>
    <row r="102" spans="1:9">
      <c r="A102" t="s">
        <v>272</v>
      </c>
      <c r="B102" t="s">
        <v>858</v>
      </c>
      <c r="D102" s="14">
        <v>199381.88</v>
      </c>
      <c r="E102" s="14">
        <v>199381.88</v>
      </c>
      <c r="G102" s="48">
        <v>199381.88</v>
      </c>
      <c r="H102" s="42">
        <f t="shared" si="7"/>
        <v>0</v>
      </c>
      <c r="I102" s="13" t="s">
        <v>762</v>
      </c>
    </row>
    <row r="103" spans="1:9">
      <c r="A103" t="s">
        <v>275</v>
      </c>
      <c r="B103" t="s">
        <v>859</v>
      </c>
      <c r="D103" s="14">
        <v>199381.88</v>
      </c>
      <c r="E103" s="14">
        <v>199381.88</v>
      </c>
      <c r="G103" s="43">
        <v>199440.47</v>
      </c>
      <c r="H103" s="42">
        <f t="shared" si="7"/>
        <v>-58.589999999996508</v>
      </c>
      <c r="I103" s="13" t="s">
        <v>762</v>
      </c>
    </row>
    <row r="104" spans="1:9">
      <c r="A104" t="s">
        <v>277</v>
      </c>
      <c r="B104" t="s">
        <v>860</v>
      </c>
      <c r="D104" s="14">
        <v>199381.88</v>
      </c>
      <c r="E104" s="14">
        <v>199381.88</v>
      </c>
      <c r="G104" s="48">
        <v>199383.04000000001</v>
      </c>
      <c r="H104" s="42">
        <f t="shared" si="7"/>
        <v>-1.1600000000034925</v>
      </c>
      <c r="I104" s="13" t="s">
        <v>762</v>
      </c>
    </row>
    <row r="105" spans="1:9">
      <c r="A105" s="22" t="s">
        <v>280</v>
      </c>
      <c r="B105" s="22" t="s">
        <v>861</v>
      </c>
      <c r="C105" s="22"/>
      <c r="D105" s="23">
        <v>291241.14</v>
      </c>
      <c r="E105" s="23">
        <v>291241.14</v>
      </c>
      <c r="G105" s="50">
        <v>291241.14</v>
      </c>
      <c r="H105" s="14">
        <f t="shared" si="7"/>
        <v>0</v>
      </c>
      <c r="I105" s="13" t="s">
        <v>763</v>
      </c>
    </row>
    <row r="106" spans="1:9">
      <c r="A106" t="s">
        <v>283</v>
      </c>
      <c r="B106" t="s">
        <v>862</v>
      </c>
      <c r="D106" s="14">
        <v>199381.88</v>
      </c>
      <c r="E106" s="14">
        <v>199381.88</v>
      </c>
      <c r="G106" s="43">
        <v>199440.47</v>
      </c>
      <c r="H106" s="42">
        <f t="shared" si="7"/>
        <v>-58.589999999996508</v>
      </c>
      <c r="I106" s="13" t="s">
        <v>762</v>
      </c>
    </row>
    <row r="107" spans="1:9">
      <c r="A107" t="s">
        <v>285</v>
      </c>
      <c r="B107" t="s">
        <v>863</v>
      </c>
      <c r="D107" s="14">
        <v>222850.22</v>
      </c>
      <c r="E107" s="14">
        <v>222850.22</v>
      </c>
      <c r="G107" s="50">
        <v>222851.57</v>
      </c>
      <c r="H107" s="42">
        <f t="shared" si="7"/>
        <v>-1.3500000000058208</v>
      </c>
      <c r="I107" s="13" t="s">
        <v>764</v>
      </c>
    </row>
    <row r="108" spans="1:9">
      <c r="A108" s="22" t="s">
        <v>287</v>
      </c>
      <c r="B108" s="22" t="s">
        <v>864</v>
      </c>
      <c r="C108" s="22"/>
      <c r="D108" s="23">
        <v>291240.13</v>
      </c>
      <c r="E108" s="23">
        <v>290811.49</v>
      </c>
      <c r="F108" s="22">
        <v>428.64</v>
      </c>
      <c r="G108">
        <v>291298.71999999997</v>
      </c>
      <c r="H108" s="42">
        <f>+D108-G108</f>
        <v>-58.589999999967404</v>
      </c>
      <c r="I108" s="13" t="s">
        <v>763</v>
      </c>
    </row>
    <row r="109" spans="1:9">
      <c r="A109" t="s">
        <v>289</v>
      </c>
      <c r="B109" t="s">
        <v>865</v>
      </c>
      <c r="D109" s="14">
        <v>247434.52</v>
      </c>
      <c r="E109" s="14">
        <v>247434.52</v>
      </c>
      <c r="G109" s="50">
        <v>247434.52</v>
      </c>
      <c r="H109" s="42">
        <f>+E109-G109</f>
        <v>0</v>
      </c>
      <c r="I109" s="13" t="s">
        <v>761</v>
      </c>
    </row>
    <row r="110" spans="1:9">
      <c r="A110" t="s">
        <v>291</v>
      </c>
      <c r="B110" t="s">
        <v>866</v>
      </c>
      <c r="D110" s="14">
        <v>251361.43</v>
      </c>
      <c r="E110" s="14">
        <v>251361.43</v>
      </c>
      <c r="G110" s="50">
        <v>251361.43</v>
      </c>
      <c r="H110" s="42">
        <f>+E110-G110</f>
        <v>0</v>
      </c>
      <c r="I110" s="13" t="s">
        <v>761</v>
      </c>
    </row>
    <row r="111" spans="1:9">
      <c r="A111" t="s">
        <v>293</v>
      </c>
      <c r="B111" t="s">
        <v>867</v>
      </c>
      <c r="D111" s="14">
        <v>251361.43</v>
      </c>
      <c r="E111" s="14">
        <v>251361.43</v>
      </c>
      <c r="G111" s="50">
        <v>251361.43</v>
      </c>
      <c r="H111" s="42">
        <f>+E111-G111</f>
        <v>0</v>
      </c>
      <c r="I111" s="13" t="s">
        <v>761</v>
      </c>
    </row>
    <row r="112" spans="1:9">
      <c r="A112" t="s">
        <v>295</v>
      </c>
      <c r="B112" t="s">
        <v>868</v>
      </c>
      <c r="D112" s="14">
        <v>222851.38</v>
      </c>
      <c r="E112" s="14">
        <v>222851.38</v>
      </c>
      <c r="G112" s="50">
        <v>222851.38</v>
      </c>
      <c r="H112" s="42">
        <f>+D112-G112</f>
        <v>0</v>
      </c>
      <c r="I112" s="13" t="s">
        <v>764</v>
      </c>
    </row>
    <row r="113" spans="1:9">
      <c r="A113" t="s">
        <v>297</v>
      </c>
      <c r="B113" t="s">
        <v>869</v>
      </c>
      <c r="D113" s="14">
        <v>251420.19</v>
      </c>
      <c r="E113" s="14">
        <v>251420.19</v>
      </c>
      <c r="G113" s="50">
        <v>251420.19</v>
      </c>
      <c r="H113" s="42">
        <f>+D113-G113</f>
        <v>0</v>
      </c>
      <c r="I113" s="13" t="s">
        <v>761</v>
      </c>
    </row>
    <row r="114" spans="1:9">
      <c r="A114" t="s">
        <v>300</v>
      </c>
      <c r="B114" t="s">
        <v>870</v>
      </c>
      <c r="D114" s="14">
        <v>247433.36</v>
      </c>
      <c r="E114" s="14">
        <v>251419.19</v>
      </c>
      <c r="F114" s="14">
        <v>-3985.83</v>
      </c>
      <c r="G114" s="50">
        <v>251419.19</v>
      </c>
      <c r="H114" s="42">
        <f t="shared" ref="H114:H119" si="8">+E114-G114</f>
        <v>0</v>
      </c>
      <c r="I114" s="13" t="s">
        <v>761</v>
      </c>
    </row>
    <row r="115" spans="1:9">
      <c r="A115" t="s">
        <v>302</v>
      </c>
      <c r="B115" t="s">
        <v>871</v>
      </c>
      <c r="D115" s="14">
        <v>199381.89</v>
      </c>
      <c r="E115" s="14">
        <v>199381.89</v>
      </c>
      <c r="G115" s="50">
        <v>199382.88</v>
      </c>
      <c r="H115" s="42">
        <f t="shared" si="8"/>
        <v>-0.98999999999068677</v>
      </c>
      <c r="I115" s="13" t="s">
        <v>762</v>
      </c>
    </row>
    <row r="116" spans="1:9">
      <c r="A116" s="46" t="s">
        <v>304</v>
      </c>
      <c r="B116" s="46" t="s">
        <v>872</v>
      </c>
      <c r="C116" s="46"/>
      <c r="D116" s="47">
        <v>182371.88</v>
      </c>
      <c r="E116" s="47">
        <v>182371.88</v>
      </c>
      <c r="G116" s="16">
        <v>0</v>
      </c>
      <c r="H116" s="42"/>
      <c r="I116" s="13">
        <v>0</v>
      </c>
    </row>
    <row r="117" spans="1:9">
      <c r="A117" t="s">
        <v>307</v>
      </c>
      <c r="B117" t="s">
        <v>873</v>
      </c>
      <c r="D117" s="14">
        <v>226840.79</v>
      </c>
      <c r="E117" s="14">
        <v>226840.79</v>
      </c>
      <c r="G117" s="34">
        <v>226899.55</v>
      </c>
      <c r="H117" s="42">
        <f t="shared" si="8"/>
        <v>-58.759999999980209</v>
      </c>
      <c r="I117" s="13" t="s">
        <v>761</v>
      </c>
    </row>
    <row r="118" spans="1:9">
      <c r="A118" t="s">
        <v>310</v>
      </c>
      <c r="B118" t="s">
        <v>874</v>
      </c>
      <c r="D118" s="14">
        <v>199381.88</v>
      </c>
      <c r="E118" s="14">
        <v>199381.88</v>
      </c>
      <c r="G118" s="43">
        <v>199383.04000000001</v>
      </c>
      <c r="H118" s="42">
        <f t="shared" si="8"/>
        <v>-1.1600000000034925</v>
      </c>
      <c r="I118" s="13" t="s">
        <v>762</v>
      </c>
    </row>
    <row r="119" spans="1:9">
      <c r="A119" t="s">
        <v>312</v>
      </c>
      <c r="B119" t="s">
        <v>875</v>
      </c>
      <c r="D119" s="14">
        <v>199381.88</v>
      </c>
      <c r="E119" s="14">
        <v>199381.88</v>
      </c>
      <c r="G119" s="50">
        <v>199383.04000000001</v>
      </c>
      <c r="H119" s="42">
        <f t="shared" si="8"/>
        <v>-1.1600000000034925</v>
      </c>
      <c r="I119" s="13" t="s">
        <v>762</v>
      </c>
    </row>
    <row r="120" spans="1:9">
      <c r="A120" t="s">
        <v>344</v>
      </c>
      <c r="B120" t="s">
        <v>876</v>
      </c>
      <c r="D120" s="14">
        <v>531967.04</v>
      </c>
      <c r="E120" s="14">
        <v>531040.18999999994</v>
      </c>
      <c r="F120">
        <v>926.85</v>
      </c>
      <c r="G120" s="50">
        <v>531040.18999999994</v>
      </c>
      <c r="H120" s="42">
        <f t="shared" ref="H120:H121" si="9">+E120-G120</f>
        <v>0</v>
      </c>
      <c r="I120" s="13" t="s">
        <v>1072</v>
      </c>
    </row>
    <row r="121" spans="1:9">
      <c r="A121" s="22" t="s">
        <v>346</v>
      </c>
      <c r="B121" s="22" t="s">
        <v>877</v>
      </c>
      <c r="C121" s="22"/>
      <c r="D121" s="23">
        <v>485954.23</v>
      </c>
      <c r="E121" s="23">
        <v>485954.23</v>
      </c>
      <c r="G121">
        <v>486013</v>
      </c>
      <c r="H121" s="42">
        <f t="shared" si="9"/>
        <v>-58.770000000018626</v>
      </c>
      <c r="I121" s="13" t="s">
        <v>1073</v>
      </c>
    </row>
    <row r="122" spans="1:9">
      <c r="A122" t="s">
        <v>348</v>
      </c>
      <c r="B122" t="s">
        <v>878</v>
      </c>
      <c r="D122" s="14">
        <v>485954.23</v>
      </c>
      <c r="E122" s="14">
        <v>485954.23</v>
      </c>
      <c r="G122" s="50">
        <v>485954.54</v>
      </c>
      <c r="H122" s="14">
        <f t="shared" ref="H122:H133" si="10">+E122-G122</f>
        <v>-0.30999999999767169</v>
      </c>
      <c r="I122" s="13" t="s">
        <v>1073</v>
      </c>
    </row>
    <row r="123" spans="1:9">
      <c r="A123" t="s">
        <v>351</v>
      </c>
      <c r="B123" t="s">
        <v>879</v>
      </c>
      <c r="D123" s="14">
        <v>193230.48</v>
      </c>
      <c r="E123" s="14">
        <v>193230.48</v>
      </c>
      <c r="G123" s="43">
        <v>193230.48</v>
      </c>
      <c r="H123" s="42">
        <f t="shared" si="10"/>
        <v>0</v>
      </c>
      <c r="I123" s="13" t="s">
        <v>762</v>
      </c>
    </row>
    <row r="124" spans="1:9">
      <c r="A124" t="s">
        <v>353</v>
      </c>
      <c r="B124" t="s">
        <v>880</v>
      </c>
      <c r="D124" s="14">
        <v>579520.04</v>
      </c>
      <c r="E124" s="14">
        <v>579520.04</v>
      </c>
      <c r="G124" s="50">
        <v>579503.43000000005</v>
      </c>
      <c r="H124" s="42">
        <f t="shared" si="10"/>
        <v>16.60999999998603</v>
      </c>
      <c r="I124" s="13" t="s">
        <v>1073</v>
      </c>
    </row>
    <row r="125" spans="1:9">
      <c r="A125" t="s">
        <v>356</v>
      </c>
      <c r="B125" t="s">
        <v>881</v>
      </c>
      <c r="D125" s="14">
        <v>199440.47</v>
      </c>
      <c r="E125" s="14">
        <v>199440.47</v>
      </c>
      <c r="G125" s="43">
        <v>199440.47</v>
      </c>
      <c r="H125" s="42">
        <f t="shared" si="10"/>
        <v>0</v>
      </c>
      <c r="I125" s="13" t="s">
        <v>762</v>
      </c>
    </row>
    <row r="126" spans="1:9">
      <c r="A126" t="s">
        <v>358</v>
      </c>
      <c r="B126" t="s">
        <v>882</v>
      </c>
      <c r="D126" s="14">
        <v>397172.18</v>
      </c>
      <c r="E126" s="14">
        <v>397172.18</v>
      </c>
      <c r="G126" s="50">
        <v>397172.18</v>
      </c>
      <c r="H126" s="42">
        <f t="shared" si="10"/>
        <v>0</v>
      </c>
      <c r="I126" s="13" t="s">
        <v>763</v>
      </c>
    </row>
    <row r="127" spans="1:9">
      <c r="A127" t="s">
        <v>360</v>
      </c>
      <c r="B127" t="s">
        <v>883</v>
      </c>
      <c r="D127" s="14">
        <v>354765.25</v>
      </c>
      <c r="E127" s="14">
        <v>354765.25</v>
      </c>
      <c r="G127" s="50">
        <v>354765.25</v>
      </c>
      <c r="H127" s="42">
        <f t="shared" si="10"/>
        <v>0</v>
      </c>
      <c r="I127" s="13" t="s">
        <v>763</v>
      </c>
    </row>
    <row r="128" spans="1:9">
      <c r="A128" s="22" t="s">
        <v>362</v>
      </c>
      <c r="B128" s="22" t="s">
        <v>884</v>
      </c>
      <c r="C128" s="22"/>
      <c r="D128" s="23">
        <v>255994.83</v>
      </c>
      <c r="E128" s="23">
        <v>255994.83</v>
      </c>
      <c r="G128" s="50">
        <v>255943.59</v>
      </c>
      <c r="H128" s="42">
        <f>+D128-G128</f>
        <v>51.239999999990687</v>
      </c>
      <c r="I128" s="13" t="s">
        <v>761</v>
      </c>
    </row>
    <row r="129" spans="1:10">
      <c r="A129" t="s">
        <v>364</v>
      </c>
      <c r="B129" t="s">
        <v>885</v>
      </c>
      <c r="D129" s="14">
        <v>227040.87</v>
      </c>
      <c r="E129" s="14">
        <v>227040.87</v>
      </c>
      <c r="G129" s="50">
        <v>227040.87</v>
      </c>
      <c r="H129" s="42">
        <f t="shared" si="10"/>
        <v>0</v>
      </c>
      <c r="I129" s="13" t="s">
        <v>760</v>
      </c>
    </row>
    <row r="130" spans="1:10">
      <c r="A130" t="s">
        <v>366</v>
      </c>
      <c r="B130" t="s">
        <v>886</v>
      </c>
      <c r="D130" s="14">
        <v>328461.11</v>
      </c>
      <c r="E130" s="14">
        <v>328461.11</v>
      </c>
      <c r="G130" s="50">
        <v>328461.11</v>
      </c>
      <c r="H130" s="42">
        <f t="shared" si="10"/>
        <v>0</v>
      </c>
      <c r="I130" s="13" t="s">
        <v>763</v>
      </c>
    </row>
    <row r="131" spans="1:10">
      <c r="A131" t="s">
        <v>368</v>
      </c>
      <c r="B131" t="s">
        <v>887</v>
      </c>
      <c r="D131" s="14">
        <v>199381.88</v>
      </c>
      <c r="E131" s="14">
        <v>199381.88</v>
      </c>
      <c r="G131" s="43">
        <v>199383.04000000001</v>
      </c>
      <c r="H131" s="42">
        <f t="shared" si="10"/>
        <v>-1.1600000000034925</v>
      </c>
      <c r="I131" s="13" t="s">
        <v>762</v>
      </c>
    </row>
    <row r="132" spans="1:10">
      <c r="A132" t="s">
        <v>370</v>
      </c>
      <c r="B132" t="s">
        <v>888</v>
      </c>
      <c r="D132" s="14">
        <v>222904.29</v>
      </c>
      <c r="E132" s="14">
        <v>222904.29</v>
      </c>
      <c r="G132" s="48">
        <v>222904.29</v>
      </c>
      <c r="H132" s="42">
        <f t="shared" si="10"/>
        <v>0</v>
      </c>
      <c r="I132" s="13" t="s">
        <v>761</v>
      </c>
    </row>
    <row r="133" spans="1:10">
      <c r="A133" t="s">
        <v>372</v>
      </c>
      <c r="B133" t="s">
        <v>889</v>
      </c>
      <c r="D133" s="14">
        <v>335556.71</v>
      </c>
      <c r="E133" s="14">
        <v>335556.71</v>
      </c>
      <c r="G133" s="50">
        <v>335615.47</v>
      </c>
      <c r="H133" s="42">
        <f t="shared" si="10"/>
        <v>-58.759999999951106</v>
      </c>
      <c r="I133" s="13" t="s">
        <v>1075</v>
      </c>
    </row>
    <row r="134" spans="1:10">
      <c r="A134" t="s">
        <v>375</v>
      </c>
      <c r="B134" t="s">
        <v>890</v>
      </c>
      <c r="D134" s="14">
        <v>222850.22</v>
      </c>
      <c r="E134" s="14">
        <v>222850.22</v>
      </c>
      <c r="G134" s="50">
        <v>222851.57</v>
      </c>
      <c r="H134" s="42">
        <f t="shared" ref="H134:H135" si="11">+E134-G134</f>
        <v>-1.3500000000058208</v>
      </c>
      <c r="I134" s="13" t="s">
        <v>764</v>
      </c>
    </row>
    <row r="135" spans="1:10">
      <c r="A135" t="s">
        <v>377</v>
      </c>
      <c r="B135" t="s">
        <v>891</v>
      </c>
      <c r="D135" s="14">
        <v>226840.79</v>
      </c>
      <c r="E135" s="14">
        <v>226840.79</v>
      </c>
      <c r="G135" s="50">
        <v>226842.13</v>
      </c>
      <c r="H135" s="42">
        <f t="shared" si="11"/>
        <v>-1.3399999999965075</v>
      </c>
      <c r="I135" s="13" t="s">
        <v>761</v>
      </c>
    </row>
    <row r="136" spans="1:10">
      <c r="A136" t="s">
        <v>379</v>
      </c>
      <c r="B136" t="s">
        <v>892</v>
      </c>
      <c r="D136" s="14">
        <v>226840.79</v>
      </c>
      <c r="E136" s="14">
        <v>226840.79</v>
      </c>
      <c r="G136" s="44">
        <v>226841.94</v>
      </c>
      <c r="H136" s="42">
        <f>+E136-G136</f>
        <v>-1.1499999999941792</v>
      </c>
      <c r="I136" s="13" t="s">
        <v>761</v>
      </c>
    </row>
    <row r="137" spans="1:10">
      <c r="A137" t="s">
        <v>382</v>
      </c>
      <c r="B137" t="s">
        <v>893</v>
      </c>
      <c r="D137" s="14">
        <v>226840.79</v>
      </c>
      <c r="E137" s="14">
        <v>226840.79</v>
      </c>
      <c r="G137" s="50">
        <v>226841.79</v>
      </c>
      <c r="H137" s="42">
        <f>+E137-G137</f>
        <v>-1</v>
      </c>
      <c r="I137" s="13" t="s">
        <v>761</v>
      </c>
      <c r="J137" s="13"/>
    </row>
    <row r="138" spans="1:10">
      <c r="A138" s="22" t="s">
        <v>385</v>
      </c>
      <c r="B138" s="22" t="s">
        <v>894</v>
      </c>
      <c r="C138" s="22"/>
      <c r="D138" s="23">
        <v>485954.23</v>
      </c>
      <c r="E138" s="23">
        <v>485954.23</v>
      </c>
      <c r="G138" s="13" t="s">
        <v>759</v>
      </c>
      <c r="H138" s="42"/>
    </row>
    <row r="139" spans="1:10">
      <c r="A139" t="s">
        <v>387</v>
      </c>
      <c r="B139" t="s">
        <v>895</v>
      </c>
      <c r="D139" s="14">
        <v>247434.52</v>
      </c>
      <c r="E139" s="14">
        <v>247434.52</v>
      </c>
      <c r="G139" s="50">
        <v>247434.52</v>
      </c>
      <c r="H139" s="14">
        <f>+E139-G139</f>
        <v>0</v>
      </c>
      <c r="I139" s="13" t="s">
        <v>761</v>
      </c>
    </row>
    <row r="140" spans="1:10">
      <c r="A140" s="22" t="s">
        <v>390</v>
      </c>
      <c r="B140" s="22" t="s">
        <v>896</v>
      </c>
      <c r="C140" s="22"/>
      <c r="D140" s="23">
        <v>228285.95</v>
      </c>
      <c r="E140" s="23">
        <v>228285.95</v>
      </c>
      <c r="F140" s="22"/>
      <c r="G140" s="54">
        <v>228285.95</v>
      </c>
      <c r="H140" s="23">
        <f>+E140-G140</f>
        <v>0</v>
      </c>
      <c r="I140" s="22" t="s">
        <v>760</v>
      </c>
    </row>
    <row r="141" spans="1:10">
      <c r="A141" t="s">
        <v>392</v>
      </c>
      <c r="B141" t="s">
        <v>897</v>
      </c>
      <c r="D141" s="14">
        <v>182373.03</v>
      </c>
      <c r="E141" s="14">
        <v>182373.03</v>
      </c>
      <c r="F141" s="22"/>
      <c r="G141" s="50">
        <v>182373.03</v>
      </c>
      <c r="H141" s="42">
        <f>+E141-G141</f>
        <v>0</v>
      </c>
      <c r="I141" s="22" t="s">
        <v>764</v>
      </c>
    </row>
    <row r="142" spans="1:10">
      <c r="A142" s="22" t="s">
        <v>395</v>
      </c>
      <c r="B142" s="22" t="s">
        <v>898</v>
      </c>
      <c r="C142" s="22"/>
      <c r="D142" s="23">
        <v>228285.95</v>
      </c>
      <c r="E142" s="23">
        <v>228285.95</v>
      </c>
      <c r="F142" s="22"/>
      <c r="G142" s="50">
        <v>228285.95</v>
      </c>
      <c r="H142" s="42">
        <f>+E142-G142</f>
        <v>0</v>
      </c>
      <c r="I142" s="22" t="s">
        <v>760</v>
      </c>
    </row>
    <row r="143" spans="1:10">
      <c r="A143" s="22" t="s">
        <v>397</v>
      </c>
      <c r="B143" s="22" t="s">
        <v>899</v>
      </c>
      <c r="C143" s="22"/>
      <c r="D143" s="23">
        <v>182371.88</v>
      </c>
      <c r="E143" s="23">
        <v>182371.88</v>
      </c>
      <c r="F143" s="22"/>
      <c r="G143" s="22" t="s">
        <v>759</v>
      </c>
      <c r="H143" s="22"/>
      <c r="I143" s="22"/>
    </row>
    <row r="144" spans="1:10">
      <c r="A144" s="51" t="s">
        <v>399</v>
      </c>
      <c r="B144" s="51" t="s">
        <v>900</v>
      </c>
      <c r="C144" s="51"/>
      <c r="D144" s="52">
        <v>387465.8</v>
      </c>
      <c r="E144" s="52">
        <v>387465.8</v>
      </c>
      <c r="F144" s="22"/>
      <c r="G144" s="55">
        <v>387465.8</v>
      </c>
      <c r="H144" s="56">
        <f>+E144-G144</f>
        <v>0</v>
      </c>
      <c r="I144" s="22" t="s">
        <v>763</v>
      </c>
    </row>
    <row r="145" spans="1:9">
      <c r="A145" t="s">
        <v>401</v>
      </c>
      <c r="B145" t="s">
        <v>901</v>
      </c>
      <c r="D145" s="14">
        <v>335557.84</v>
      </c>
      <c r="E145" s="14">
        <v>335557.84</v>
      </c>
      <c r="G145" s="50">
        <v>335557.84</v>
      </c>
      <c r="H145" s="14">
        <f>+E145-G145</f>
        <v>0</v>
      </c>
      <c r="I145" s="13" t="s">
        <v>1075</v>
      </c>
    </row>
    <row r="146" spans="1:9">
      <c r="A146" t="s">
        <v>403</v>
      </c>
      <c r="B146" t="s">
        <v>902</v>
      </c>
      <c r="D146" s="14">
        <v>363500.89</v>
      </c>
      <c r="E146" s="14">
        <v>363500.89</v>
      </c>
      <c r="G146" s="43">
        <v>363500.89</v>
      </c>
      <c r="H146" s="42">
        <f>+E146-G146</f>
        <v>0</v>
      </c>
      <c r="I146" s="13" t="s">
        <v>1075</v>
      </c>
    </row>
    <row r="147" spans="1:9">
      <c r="A147" t="s">
        <v>405</v>
      </c>
      <c r="B147" t="s">
        <v>903</v>
      </c>
      <c r="D147" s="14">
        <v>309521.98</v>
      </c>
      <c r="E147" s="14">
        <v>309521.98</v>
      </c>
      <c r="G147" s="50">
        <v>309521.98</v>
      </c>
      <c r="H147" s="14">
        <f>+E147-G147</f>
        <v>0</v>
      </c>
      <c r="I147" s="13" t="s">
        <v>1075</v>
      </c>
    </row>
    <row r="148" spans="1:9">
      <c r="A148" s="22" t="s">
        <v>407</v>
      </c>
      <c r="B148" s="22" t="s">
        <v>904</v>
      </c>
      <c r="C148" s="22"/>
      <c r="D148" s="23">
        <v>397172.19</v>
      </c>
      <c r="E148" s="23">
        <v>397172.19</v>
      </c>
      <c r="G148">
        <v>397172.19</v>
      </c>
      <c r="H148" s="14">
        <f>+E148-G148</f>
        <v>0</v>
      </c>
      <c r="I148" s="13" t="s">
        <v>763</v>
      </c>
    </row>
    <row r="149" spans="1:9">
      <c r="A149" t="s">
        <v>409</v>
      </c>
      <c r="B149" t="s">
        <v>905</v>
      </c>
      <c r="D149" s="14">
        <v>284372</v>
      </c>
      <c r="E149" s="14">
        <v>284372</v>
      </c>
      <c r="G149" s="50">
        <v>284373</v>
      </c>
      <c r="H149" s="14">
        <f t="shared" ref="H149:H155" si="12">+E149-G149</f>
        <v>-1</v>
      </c>
      <c r="I149" s="13" t="s">
        <v>760</v>
      </c>
    </row>
    <row r="150" spans="1:9">
      <c r="A150" t="s">
        <v>412</v>
      </c>
      <c r="B150" t="s">
        <v>906</v>
      </c>
      <c r="D150" s="14">
        <v>463973.87</v>
      </c>
      <c r="E150" s="14">
        <v>463973.87</v>
      </c>
      <c r="G150" s="50">
        <v>464031.87</v>
      </c>
      <c r="H150" s="42">
        <f t="shared" si="12"/>
        <v>-58</v>
      </c>
      <c r="I150" s="13" t="s">
        <v>1072</v>
      </c>
    </row>
    <row r="151" spans="1:9">
      <c r="A151" s="22" t="s">
        <v>415</v>
      </c>
      <c r="B151" s="22" t="s">
        <v>907</v>
      </c>
      <c r="C151" s="22"/>
      <c r="D151" s="23">
        <v>387464.64</v>
      </c>
      <c r="E151" s="23">
        <v>387464.64</v>
      </c>
      <c r="G151" s="50">
        <v>387465.64</v>
      </c>
      <c r="H151" s="42">
        <f t="shared" si="12"/>
        <v>-1</v>
      </c>
      <c r="I151" s="13" t="s">
        <v>763</v>
      </c>
    </row>
    <row r="152" spans="1:9">
      <c r="A152" t="s">
        <v>417</v>
      </c>
      <c r="B152" t="s">
        <v>908</v>
      </c>
      <c r="D152" s="14">
        <v>226840.79</v>
      </c>
      <c r="E152" s="14">
        <v>226840.79</v>
      </c>
      <c r="G152" s="50">
        <v>226899.6</v>
      </c>
      <c r="H152" s="42">
        <f t="shared" si="12"/>
        <v>-58.809999999997672</v>
      </c>
      <c r="I152" s="13" t="s">
        <v>761</v>
      </c>
    </row>
    <row r="153" spans="1:9">
      <c r="A153" s="22" t="s">
        <v>420</v>
      </c>
      <c r="B153" s="22" t="s">
        <v>909</v>
      </c>
      <c r="C153" s="22"/>
      <c r="D153" s="23">
        <v>328518.88</v>
      </c>
      <c r="E153" s="23">
        <v>328518.88</v>
      </c>
      <c r="G153" s="50">
        <v>328518.88</v>
      </c>
      <c r="H153" s="42">
        <f t="shared" si="12"/>
        <v>0</v>
      </c>
      <c r="I153" s="13" t="s">
        <v>763</v>
      </c>
    </row>
    <row r="154" spans="1:9">
      <c r="A154" t="s">
        <v>422</v>
      </c>
      <c r="B154" t="s">
        <v>910</v>
      </c>
      <c r="D154" s="14">
        <v>376344.82</v>
      </c>
      <c r="E154" s="14">
        <v>376344.82</v>
      </c>
      <c r="G154" s="50">
        <v>376344.82</v>
      </c>
      <c r="H154" s="42">
        <f t="shared" si="12"/>
        <v>0</v>
      </c>
      <c r="I154" s="13" t="s">
        <v>1071</v>
      </c>
    </row>
    <row r="155" spans="1:9">
      <c r="A155" s="22" t="s">
        <v>425</v>
      </c>
      <c r="B155" s="22" t="s">
        <v>911</v>
      </c>
      <c r="C155" s="22"/>
      <c r="D155" s="23">
        <v>182431.88</v>
      </c>
      <c r="E155" s="23">
        <v>182431.88</v>
      </c>
      <c r="G155" s="50">
        <v>182431.88</v>
      </c>
      <c r="H155" s="42">
        <f t="shared" si="12"/>
        <v>0</v>
      </c>
      <c r="I155" s="13" t="s">
        <v>764</v>
      </c>
    </row>
    <row r="156" spans="1:9">
      <c r="A156" t="s">
        <v>436</v>
      </c>
      <c r="B156" t="s">
        <v>912</v>
      </c>
      <c r="D156" s="14">
        <v>463976.03</v>
      </c>
      <c r="E156" s="14">
        <v>463976.03</v>
      </c>
      <c r="G156" s="50">
        <v>463976.03</v>
      </c>
      <c r="H156" s="42">
        <f t="shared" ref="H156:H170" si="13">+E156-G156</f>
        <v>0</v>
      </c>
      <c r="I156" s="13" t="s">
        <v>1072</v>
      </c>
    </row>
    <row r="157" spans="1:9">
      <c r="A157" t="s">
        <v>439</v>
      </c>
      <c r="B157" t="s">
        <v>913</v>
      </c>
      <c r="D157" s="14">
        <v>203590.21</v>
      </c>
      <c r="E157" s="14">
        <v>203590.21</v>
      </c>
      <c r="G157" s="43">
        <v>203591.37</v>
      </c>
      <c r="H157" s="42">
        <f t="shared" si="13"/>
        <v>-1.1600000000034925</v>
      </c>
      <c r="I157" s="13" t="s">
        <v>764</v>
      </c>
    </row>
    <row r="158" spans="1:9">
      <c r="A158" t="s">
        <v>441</v>
      </c>
      <c r="B158" t="s">
        <v>914</v>
      </c>
      <c r="D158" s="14">
        <v>376343.82</v>
      </c>
      <c r="E158" s="14">
        <v>376343.82</v>
      </c>
      <c r="G158" s="50">
        <v>376344.82</v>
      </c>
      <c r="H158" s="42">
        <f t="shared" si="13"/>
        <v>-1</v>
      </c>
      <c r="I158" s="13" t="s">
        <v>1071</v>
      </c>
    </row>
    <row r="159" spans="1:9">
      <c r="A159" t="s">
        <v>443</v>
      </c>
      <c r="B159" t="s">
        <v>915</v>
      </c>
      <c r="D159" s="14">
        <v>579502.09</v>
      </c>
      <c r="E159" s="14">
        <v>579502.09</v>
      </c>
      <c r="G159" s="50">
        <v>579503.24</v>
      </c>
      <c r="H159" s="42">
        <f t="shared" si="13"/>
        <v>-1.1500000000232831</v>
      </c>
      <c r="I159" s="13" t="s">
        <v>1073</v>
      </c>
    </row>
    <row r="160" spans="1:9">
      <c r="A160" t="s">
        <v>445</v>
      </c>
      <c r="B160" t="s">
        <v>916</v>
      </c>
      <c r="D160" s="14">
        <v>328518.12</v>
      </c>
      <c r="E160" s="14">
        <v>328518.12</v>
      </c>
      <c r="G160" s="50">
        <v>328518.12</v>
      </c>
      <c r="H160" s="42">
        <f t="shared" si="13"/>
        <v>0</v>
      </c>
      <c r="I160" s="13" t="s">
        <v>763</v>
      </c>
    </row>
    <row r="161" spans="1:9">
      <c r="A161" t="s">
        <v>447</v>
      </c>
      <c r="B161" t="s">
        <v>917</v>
      </c>
      <c r="D161" s="14">
        <v>327984.21999999997</v>
      </c>
      <c r="E161" s="14">
        <v>327984.21999999997</v>
      </c>
      <c r="G161" s="50">
        <v>328042.98</v>
      </c>
      <c r="H161" s="42">
        <f t="shared" si="13"/>
        <v>-58.760000000009313</v>
      </c>
      <c r="I161" s="13" t="s">
        <v>763</v>
      </c>
    </row>
    <row r="162" spans="1:9">
      <c r="A162" t="s">
        <v>450</v>
      </c>
      <c r="B162" t="s">
        <v>918</v>
      </c>
      <c r="D162" s="14">
        <v>492556.07</v>
      </c>
      <c r="E162" s="14">
        <v>492556.07</v>
      </c>
      <c r="G162" s="45">
        <v>492556.07</v>
      </c>
      <c r="H162" s="14">
        <f t="shared" si="13"/>
        <v>0</v>
      </c>
      <c r="I162" s="13" t="s">
        <v>1073</v>
      </c>
    </row>
    <row r="163" spans="1:9">
      <c r="A163" t="s">
        <v>452</v>
      </c>
      <c r="B163" t="s">
        <v>919</v>
      </c>
      <c r="D163" s="14">
        <v>222850.22</v>
      </c>
      <c r="E163" s="14">
        <v>222850.22</v>
      </c>
      <c r="G163" s="50">
        <v>222908.98</v>
      </c>
      <c r="H163" s="14">
        <f t="shared" si="13"/>
        <v>-58.760000000009313</v>
      </c>
      <c r="I163" s="13" t="s">
        <v>764</v>
      </c>
    </row>
    <row r="164" spans="1:9">
      <c r="A164" t="s">
        <v>454</v>
      </c>
      <c r="B164" t="s">
        <v>920</v>
      </c>
      <c r="D164" s="14">
        <v>222904.46</v>
      </c>
      <c r="E164" s="14">
        <v>222904.46</v>
      </c>
      <c r="G164" s="50">
        <v>222904.46</v>
      </c>
      <c r="H164" s="14">
        <f t="shared" si="13"/>
        <v>0</v>
      </c>
      <c r="I164" s="13" t="s">
        <v>761</v>
      </c>
    </row>
    <row r="165" spans="1:9">
      <c r="A165" t="s">
        <v>456</v>
      </c>
      <c r="B165" t="s">
        <v>921</v>
      </c>
      <c r="D165" s="14">
        <v>201720.91</v>
      </c>
      <c r="E165" s="14">
        <v>201720.91</v>
      </c>
      <c r="G165" s="50">
        <v>201779.67</v>
      </c>
      <c r="H165" s="14">
        <f t="shared" si="13"/>
        <v>-58.760000000009313</v>
      </c>
      <c r="I165" s="13" t="s">
        <v>764</v>
      </c>
    </row>
    <row r="166" spans="1:9">
      <c r="A166" t="s">
        <v>459</v>
      </c>
      <c r="B166" t="s">
        <v>922</v>
      </c>
      <c r="D166" s="14">
        <v>255884.83</v>
      </c>
      <c r="E166" s="14">
        <v>255884.83</v>
      </c>
      <c r="G166" s="43">
        <v>255886</v>
      </c>
      <c r="H166" s="42">
        <f t="shared" si="13"/>
        <v>-1.1700000000128057</v>
      </c>
      <c r="I166" s="13" t="s">
        <v>761</v>
      </c>
    </row>
    <row r="167" spans="1:9">
      <c r="A167" t="s">
        <v>461</v>
      </c>
      <c r="B167" t="s">
        <v>923</v>
      </c>
      <c r="D167" s="14">
        <v>579521</v>
      </c>
      <c r="E167" s="14">
        <v>579521</v>
      </c>
      <c r="G167" s="50">
        <v>579521.19999999995</v>
      </c>
      <c r="H167" s="14">
        <f t="shared" si="13"/>
        <v>-0.19999999995343387</v>
      </c>
      <c r="I167" s="13" t="s">
        <v>1073</v>
      </c>
    </row>
    <row r="168" spans="1:9">
      <c r="A168" t="s">
        <v>463</v>
      </c>
      <c r="B168" t="s">
        <v>924</v>
      </c>
      <c r="D168" s="14">
        <v>416042.82</v>
      </c>
      <c r="E168" s="14">
        <v>416042.82</v>
      </c>
      <c r="G168" s="16">
        <v>416042.82</v>
      </c>
      <c r="H168" s="42">
        <f t="shared" si="13"/>
        <v>0</v>
      </c>
      <c r="I168" s="13" t="s">
        <v>1072</v>
      </c>
    </row>
    <row r="169" spans="1:9">
      <c r="A169" t="s">
        <v>465</v>
      </c>
      <c r="B169" t="s">
        <v>925</v>
      </c>
      <c r="D169" s="14">
        <v>335556.71</v>
      </c>
      <c r="E169" s="14">
        <v>335556.71</v>
      </c>
      <c r="G169" s="43">
        <v>335615.31</v>
      </c>
      <c r="H169" s="42">
        <f t="shared" si="13"/>
        <v>-58.599999999976717</v>
      </c>
      <c r="I169" s="13" t="s">
        <v>1075</v>
      </c>
    </row>
    <row r="170" spans="1:9">
      <c r="A170" t="s">
        <v>467</v>
      </c>
      <c r="B170" t="s">
        <v>926</v>
      </c>
      <c r="D170" s="14">
        <v>335615.47</v>
      </c>
      <c r="E170" s="14">
        <v>335615.47</v>
      </c>
      <c r="G170" s="16">
        <v>335615.47</v>
      </c>
      <c r="H170" s="14">
        <f t="shared" si="13"/>
        <v>0</v>
      </c>
      <c r="I170" s="13" t="s">
        <v>1075</v>
      </c>
    </row>
    <row r="171" spans="1:9">
      <c r="A171" t="s">
        <v>469</v>
      </c>
      <c r="B171" t="s">
        <v>927</v>
      </c>
      <c r="D171" s="14">
        <v>222850.21</v>
      </c>
      <c r="E171" s="14">
        <v>222850.21</v>
      </c>
      <c r="G171" s="50">
        <v>222851.38</v>
      </c>
      <c r="H171" s="42">
        <f t="shared" ref="H171:H173" si="14">+D171-G171</f>
        <v>-1.1700000000128057</v>
      </c>
      <c r="I171" s="13" t="s">
        <v>764</v>
      </c>
    </row>
    <row r="172" spans="1:9">
      <c r="A172" s="22" t="s">
        <v>471</v>
      </c>
      <c r="B172" s="22" t="s">
        <v>928</v>
      </c>
      <c r="C172" s="22"/>
      <c r="D172" s="23">
        <v>492255.07</v>
      </c>
      <c r="E172" s="23">
        <v>492255.07</v>
      </c>
      <c r="F172" s="14">
        <v>6301.34</v>
      </c>
      <c r="G172">
        <v>492255.07</v>
      </c>
      <c r="H172" s="42">
        <f t="shared" si="14"/>
        <v>0</v>
      </c>
      <c r="I172" s="13" t="s">
        <v>1073</v>
      </c>
    </row>
    <row r="173" spans="1:9">
      <c r="A173" s="22" t="s">
        <v>473</v>
      </c>
      <c r="B173" s="22" t="s">
        <v>929</v>
      </c>
      <c r="C173" s="22"/>
      <c r="D173" s="23">
        <v>182371.88</v>
      </c>
      <c r="E173" s="23">
        <v>182371.88</v>
      </c>
      <c r="G173">
        <v>182373.04</v>
      </c>
      <c r="H173" s="42">
        <f t="shared" si="14"/>
        <v>-1.1600000000034925</v>
      </c>
      <c r="I173" s="13" t="s">
        <v>764</v>
      </c>
    </row>
    <row r="174" spans="1:9">
      <c r="A174" s="22" t="s">
        <v>475</v>
      </c>
      <c r="B174" s="22" t="s">
        <v>930</v>
      </c>
      <c r="C174" s="22"/>
      <c r="D174" s="23">
        <v>255943.59</v>
      </c>
      <c r="E174" s="23">
        <v>255943.59</v>
      </c>
      <c r="G174">
        <v>255943.59</v>
      </c>
      <c r="H174" s="42">
        <f t="shared" ref="H174" si="15">+D174-G174</f>
        <v>0</v>
      </c>
      <c r="I174" s="13" t="s">
        <v>761</v>
      </c>
    </row>
    <row r="175" spans="1:9">
      <c r="A175" t="s">
        <v>478</v>
      </c>
      <c r="B175" t="s">
        <v>931</v>
      </c>
      <c r="D175" s="14">
        <v>328460.12</v>
      </c>
      <c r="E175" s="14">
        <v>328460.12</v>
      </c>
      <c r="G175" s="50">
        <v>328462.44</v>
      </c>
      <c r="H175" s="14">
        <f t="shared" ref="H175:H181" si="16">+E175-G175</f>
        <v>-2.3200000000069849</v>
      </c>
      <c r="I175" s="13" t="s">
        <v>763</v>
      </c>
    </row>
    <row r="176" spans="1:9">
      <c r="A176" t="s">
        <v>481</v>
      </c>
      <c r="B176" t="s">
        <v>932</v>
      </c>
      <c r="D176" s="14">
        <v>182430.83</v>
      </c>
      <c r="E176" s="14">
        <v>182430.83</v>
      </c>
      <c r="G176" s="16">
        <v>182430.63</v>
      </c>
      <c r="H176" s="14">
        <f t="shared" si="16"/>
        <v>0.1999999999825377</v>
      </c>
      <c r="I176" s="13" t="s">
        <v>764</v>
      </c>
    </row>
    <row r="177" spans="1:9">
      <c r="A177" t="s">
        <v>483</v>
      </c>
      <c r="B177" t="s">
        <v>933</v>
      </c>
      <c r="D177" s="14">
        <v>199381.88</v>
      </c>
      <c r="E177" s="14">
        <v>199381.88</v>
      </c>
      <c r="G177" s="50">
        <v>199440.64000000001</v>
      </c>
      <c r="H177" s="14">
        <f t="shared" si="16"/>
        <v>-58.760000000009313</v>
      </c>
      <c r="I177" s="13" t="s">
        <v>762</v>
      </c>
    </row>
    <row r="178" spans="1:9">
      <c r="A178" s="22" t="s">
        <v>485</v>
      </c>
      <c r="B178" s="22" t="s">
        <v>934</v>
      </c>
      <c r="C178" s="22"/>
      <c r="D178" s="23">
        <v>212430.91</v>
      </c>
      <c r="E178" s="23">
        <v>212430.91</v>
      </c>
      <c r="F178" s="22"/>
      <c r="G178" s="50">
        <v>212489.99</v>
      </c>
      <c r="H178" s="14">
        <f t="shared" si="16"/>
        <v>-59.079999999987194</v>
      </c>
      <c r="I178" s="13" t="s">
        <v>764</v>
      </c>
    </row>
    <row r="179" spans="1:9">
      <c r="A179" t="s">
        <v>487</v>
      </c>
      <c r="B179" t="s">
        <v>935</v>
      </c>
      <c r="D179" s="14">
        <v>328460.12</v>
      </c>
      <c r="E179" s="14">
        <v>328460.12</v>
      </c>
      <c r="G179" s="16">
        <v>328518.88</v>
      </c>
      <c r="H179" s="42">
        <f t="shared" si="16"/>
        <v>-58.760000000009313</v>
      </c>
      <c r="I179" s="13" t="s">
        <v>763</v>
      </c>
    </row>
    <row r="180" spans="1:9">
      <c r="A180" t="s">
        <v>489</v>
      </c>
      <c r="B180" t="s">
        <v>936</v>
      </c>
      <c r="D180" s="14">
        <v>212430.91</v>
      </c>
      <c r="E180" s="14">
        <v>212430.91</v>
      </c>
      <c r="G180" s="16">
        <v>212432.16</v>
      </c>
      <c r="H180" s="42">
        <f t="shared" si="16"/>
        <v>-1.25</v>
      </c>
      <c r="I180" s="13" t="s">
        <v>764</v>
      </c>
    </row>
    <row r="181" spans="1:9">
      <c r="A181" t="s">
        <v>491</v>
      </c>
      <c r="B181" t="s">
        <v>937</v>
      </c>
      <c r="D181" s="14">
        <v>199381.88</v>
      </c>
      <c r="E181" s="14">
        <v>199381.88</v>
      </c>
      <c r="G181" s="53">
        <v>199440.64000000001</v>
      </c>
      <c r="H181" s="42">
        <f t="shared" si="16"/>
        <v>-58.760000000009313</v>
      </c>
      <c r="I181" s="13" t="s">
        <v>762</v>
      </c>
    </row>
    <row r="182" spans="1:9">
      <c r="A182" t="s">
        <v>494</v>
      </c>
      <c r="B182" t="s">
        <v>938</v>
      </c>
      <c r="D182" s="14">
        <v>240962.55</v>
      </c>
      <c r="E182" s="14">
        <v>240962.55</v>
      </c>
      <c r="G182" s="53">
        <v>241021.31</v>
      </c>
      <c r="H182" s="42">
        <f t="shared" ref="H182:H183" si="17">+E182-G182</f>
        <v>-58.760000000009313</v>
      </c>
      <c r="I182" s="13" t="s">
        <v>760</v>
      </c>
    </row>
    <row r="183" spans="1:9">
      <c r="A183" t="s">
        <v>496</v>
      </c>
      <c r="B183" t="s">
        <v>939</v>
      </c>
      <c r="D183" s="14">
        <v>270738.48</v>
      </c>
      <c r="E183" s="14">
        <v>270738.48</v>
      </c>
      <c r="G183" s="53">
        <v>270797.24</v>
      </c>
      <c r="H183" s="42">
        <f t="shared" si="17"/>
        <v>-58.760000000009313</v>
      </c>
      <c r="I183" s="13" t="s">
        <v>761</v>
      </c>
    </row>
    <row r="184" spans="1:9">
      <c r="A184" t="s">
        <v>498</v>
      </c>
      <c r="B184" t="s">
        <v>940</v>
      </c>
      <c r="D184" s="14">
        <v>199381.88</v>
      </c>
      <c r="E184" s="14">
        <v>199381.88</v>
      </c>
      <c r="G184" s="53">
        <v>199383.04000000001</v>
      </c>
      <c r="H184" s="42">
        <f>+D184-G184</f>
        <v>-1.1600000000034925</v>
      </c>
      <c r="I184" s="13" t="s">
        <v>762</v>
      </c>
    </row>
    <row r="185" spans="1:9">
      <c r="A185" t="s">
        <v>500</v>
      </c>
      <c r="B185" t="s">
        <v>941</v>
      </c>
      <c r="D185" s="14">
        <v>251419.19</v>
      </c>
      <c r="E185" s="14">
        <v>251419.19</v>
      </c>
      <c r="G185" s="50">
        <v>251419.19</v>
      </c>
      <c r="H185" s="42">
        <f>+D185-G185</f>
        <v>0</v>
      </c>
      <c r="I185" s="13" t="s">
        <v>761</v>
      </c>
    </row>
    <row r="186" spans="1:9">
      <c r="A186" t="s">
        <v>502</v>
      </c>
      <c r="B186" t="s">
        <v>942</v>
      </c>
      <c r="D186" s="14">
        <v>182371.88</v>
      </c>
      <c r="E186" s="14">
        <v>182371.88</v>
      </c>
      <c r="G186" s="45">
        <v>182373.04</v>
      </c>
      <c r="H186" s="42">
        <f t="shared" ref="H186:H195" si="18">+E186-G186</f>
        <v>-1.1600000000034925</v>
      </c>
      <c r="I186" s="13" t="s">
        <v>764</v>
      </c>
    </row>
    <row r="187" spans="1:9">
      <c r="A187" t="s">
        <v>504</v>
      </c>
      <c r="B187" t="s">
        <v>943</v>
      </c>
      <c r="D187" s="14">
        <v>387839.31</v>
      </c>
      <c r="E187" s="14">
        <v>387839.31</v>
      </c>
      <c r="G187" s="53">
        <v>387825.22</v>
      </c>
      <c r="H187" s="42">
        <f t="shared" si="18"/>
        <v>14.090000000025611</v>
      </c>
      <c r="I187" s="13" t="s">
        <v>1073</v>
      </c>
    </row>
    <row r="188" spans="1:9">
      <c r="A188" t="s">
        <v>506</v>
      </c>
      <c r="B188" t="s">
        <v>944</v>
      </c>
      <c r="D188" s="14">
        <v>291354.57</v>
      </c>
      <c r="E188" s="14">
        <v>291354.57</v>
      </c>
      <c r="G188" s="16">
        <v>291354.57</v>
      </c>
      <c r="H188" s="42">
        <f t="shared" si="18"/>
        <v>0</v>
      </c>
      <c r="I188" s="13" t="s">
        <v>761</v>
      </c>
    </row>
    <row r="189" spans="1:9">
      <c r="A189" t="s">
        <v>509</v>
      </c>
      <c r="B189" t="s">
        <v>945</v>
      </c>
      <c r="D189" s="14">
        <v>182371.88</v>
      </c>
      <c r="E189" s="14">
        <v>182371.88</v>
      </c>
      <c r="G189" s="16">
        <v>182373</v>
      </c>
      <c r="H189" s="14">
        <f t="shared" si="18"/>
        <v>-1.1199999999953434</v>
      </c>
      <c r="I189" s="13" t="s">
        <v>764</v>
      </c>
    </row>
    <row r="190" spans="1:9">
      <c r="A190" t="s">
        <v>511</v>
      </c>
      <c r="B190" t="s">
        <v>946</v>
      </c>
      <c r="D190" s="14">
        <v>201720.91</v>
      </c>
      <c r="E190" s="14">
        <v>201720.91</v>
      </c>
      <c r="G190" s="16">
        <v>201780.91</v>
      </c>
      <c r="H190" s="42">
        <f t="shared" si="18"/>
        <v>-60</v>
      </c>
      <c r="I190" s="13" t="s">
        <v>764</v>
      </c>
    </row>
    <row r="191" spans="1:9">
      <c r="A191" t="s">
        <v>513</v>
      </c>
      <c r="B191" t="s">
        <v>947</v>
      </c>
      <c r="D191" s="14">
        <v>291240.13</v>
      </c>
      <c r="E191" s="14">
        <v>291240.13</v>
      </c>
      <c r="G191" s="45">
        <v>291240.13</v>
      </c>
      <c r="H191" s="14">
        <f t="shared" si="18"/>
        <v>0</v>
      </c>
      <c r="I191" s="13" t="s">
        <v>763</v>
      </c>
    </row>
    <row r="192" spans="1:9">
      <c r="A192" t="s">
        <v>515</v>
      </c>
      <c r="B192" t="s">
        <v>948</v>
      </c>
      <c r="D192" s="14">
        <v>243308.1</v>
      </c>
      <c r="E192" s="14">
        <v>243308.1</v>
      </c>
      <c r="G192" s="16">
        <v>243308.1</v>
      </c>
      <c r="H192" s="42">
        <f t="shared" si="18"/>
        <v>0</v>
      </c>
      <c r="I192" s="13" t="s">
        <v>760</v>
      </c>
    </row>
    <row r="193" spans="1:9">
      <c r="A193" t="s">
        <v>517</v>
      </c>
      <c r="B193" t="s">
        <v>949</v>
      </c>
      <c r="D193" s="14">
        <v>163651.88</v>
      </c>
      <c r="E193" s="14">
        <v>163651.88</v>
      </c>
      <c r="G193" s="16">
        <v>163652.88</v>
      </c>
      <c r="H193" s="42">
        <f t="shared" si="18"/>
        <v>-1</v>
      </c>
      <c r="I193" s="13" t="s">
        <v>764</v>
      </c>
    </row>
    <row r="194" spans="1:9">
      <c r="A194" t="s">
        <v>519</v>
      </c>
      <c r="B194" t="s">
        <v>950</v>
      </c>
      <c r="D194" s="14">
        <v>212430.91</v>
      </c>
      <c r="E194" s="14">
        <v>212430.91</v>
      </c>
      <c r="G194" s="16">
        <v>212431.9</v>
      </c>
      <c r="H194" s="14">
        <f t="shared" si="18"/>
        <v>-0.98999999999068677</v>
      </c>
      <c r="I194" s="13" t="s">
        <v>764</v>
      </c>
    </row>
    <row r="195" spans="1:9">
      <c r="A195" t="s">
        <v>521</v>
      </c>
      <c r="B195" t="s">
        <v>951</v>
      </c>
      <c r="D195" s="14">
        <v>243308.1</v>
      </c>
      <c r="E195" s="14">
        <v>243308.1</v>
      </c>
      <c r="G195" s="45">
        <v>243308.1</v>
      </c>
      <c r="H195" s="42">
        <f t="shared" si="18"/>
        <v>0</v>
      </c>
      <c r="I195" s="13" t="s">
        <v>760</v>
      </c>
    </row>
    <row r="196" spans="1:9">
      <c r="A196" s="22" t="s">
        <v>524</v>
      </c>
      <c r="B196" s="22" t="s">
        <v>952</v>
      </c>
      <c r="D196" s="14">
        <v>469238.83</v>
      </c>
      <c r="E196" s="14">
        <v>469238.83</v>
      </c>
      <c r="G196" s="13" t="s">
        <v>759</v>
      </c>
    </row>
    <row r="197" spans="1:9">
      <c r="A197" t="s">
        <v>526</v>
      </c>
      <c r="B197" t="s">
        <v>953</v>
      </c>
      <c r="D197" s="14">
        <v>291240.13</v>
      </c>
      <c r="E197" s="14">
        <v>296724.33</v>
      </c>
      <c r="F197" s="14">
        <v>-5484.2</v>
      </c>
      <c r="G197" s="16">
        <v>296724.33</v>
      </c>
      <c r="H197" s="42">
        <f>+E197-G197</f>
        <v>0</v>
      </c>
      <c r="I197" s="13" t="s">
        <v>763</v>
      </c>
    </row>
    <row r="198" spans="1:9">
      <c r="A198" t="s">
        <v>528</v>
      </c>
      <c r="B198" t="s">
        <v>954</v>
      </c>
      <c r="D198" s="14">
        <v>405242.91</v>
      </c>
      <c r="E198" s="14">
        <v>405242.91</v>
      </c>
      <c r="G198" s="16">
        <v>405243.91</v>
      </c>
      <c r="H198" s="42">
        <f>+E198-G198</f>
        <v>-1</v>
      </c>
      <c r="I198" s="13" t="s">
        <v>763</v>
      </c>
    </row>
    <row r="199" spans="1:9">
      <c r="A199" t="s">
        <v>530</v>
      </c>
      <c r="B199" t="s">
        <v>955</v>
      </c>
      <c r="D199" s="14">
        <v>294125.59000000003</v>
      </c>
      <c r="E199" s="14">
        <v>294125.59000000003</v>
      </c>
      <c r="G199" s="16">
        <v>294125.59000000003</v>
      </c>
      <c r="H199" s="42">
        <f>+E199-G199</f>
        <v>0</v>
      </c>
      <c r="I199" s="13" t="s">
        <v>761</v>
      </c>
    </row>
    <row r="200" spans="1:9">
      <c r="A200" s="22" t="s">
        <v>533</v>
      </c>
      <c r="B200" s="22" t="s">
        <v>956</v>
      </c>
      <c r="C200" s="22"/>
      <c r="D200" s="23">
        <v>173551.89</v>
      </c>
      <c r="E200" s="23">
        <v>173551.89</v>
      </c>
      <c r="G200" s="16">
        <v>173553.05</v>
      </c>
      <c r="H200" s="42">
        <f>+D200-G200</f>
        <v>-1.1599999999743886</v>
      </c>
      <c r="I200" s="13" t="s">
        <v>764</v>
      </c>
    </row>
    <row r="201" spans="1:9">
      <c r="A201" t="s">
        <v>535</v>
      </c>
      <c r="B201" t="s">
        <v>957</v>
      </c>
      <c r="D201" s="14">
        <v>196201.88</v>
      </c>
      <c r="E201" s="14">
        <v>196201.88</v>
      </c>
      <c r="G201" s="16">
        <v>196201.88</v>
      </c>
      <c r="H201" s="42">
        <f t="shared" ref="H201:H208" si="19">+E201-G201</f>
        <v>0</v>
      </c>
      <c r="I201" s="13" t="s">
        <v>762</v>
      </c>
    </row>
    <row r="202" spans="1:9">
      <c r="A202" t="s">
        <v>537</v>
      </c>
      <c r="B202" t="s">
        <v>958</v>
      </c>
      <c r="D202" s="14">
        <v>225090.79</v>
      </c>
      <c r="E202" s="14">
        <v>225090.79</v>
      </c>
      <c r="G202" s="16">
        <v>225090.79</v>
      </c>
      <c r="H202" s="42">
        <f t="shared" si="19"/>
        <v>0</v>
      </c>
      <c r="I202" s="13" t="s">
        <v>761</v>
      </c>
    </row>
    <row r="203" spans="1:9">
      <c r="A203" t="s">
        <v>540</v>
      </c>
      <c r="B203" t="s">
        <v>959</v>
      </c>
      <c r="D203" s="14">
        <v>291297.15999999997</v>
      </c>
      <c r="E203" s="14">
        <v>291297.15999999997</v>
      </c>
      <c r="G203" s="16">
        <v>291297.15999999997</v>
      </c>
      <c r="H203" s="42">
        <f t="shared" si="19"/>
        <v>0</v>
      </c>
      <c r="I203" s="13" t="s">
        <v>761</v>
      </c>
    </row>
    <row r="204" spans="1:9">
      <c r="A204" t="s">
        <v>542</v>
      </c>
      <c r="B204" t="s">
        <v>960</v>
      </c>
      <c r="D204" s="14">
        <v>469239.83</v>
      </c>
      <c r="E204" s="14">
        <v>469239.83</v>
      </c>
      <c r="G204" s="45">
        <v>469239.83</v>
      </c>
      <c r="H204" s="14">
        <f t="shared" si="19"/>
        <v>0</v>
      </c>
      <c r="I204" s="13" t="s">
        <v>1072</v>
      </c>
    </row>
    <row r="205" spans="1:9">
      <c r="A205" t="s">
        <v>544</v>
      </c>
      <c r="B205" t="s">
        <v>961</v>
      </c>
      <c r="D205" s="14">
        <v>397981.5</v>
      </c>
      <c r="E205" s="14">
        <v>397981.5</v>
      </c>
      <c r="G205" s="16">
        <v>397981.5</v>
      </c>
      <c r="H205" s="14">
        <f t="shared" si="19"/>
        <v>0</v>
      </c>
      <c r="I205" s="13" t="s">
        <v>763</v>
      </c>
    </row>
    <row r="206" spans="1:9">
      <c r="A206" t="s">
        <v>546</v>
      </c>
      <c r="B206" t="s">
        <v>962</v>
      </c>
      <c r="D206" s="14">
        <v>199383.04000000001</v>
      </c>
      <c r="E206" s="14">
        <v>199383.04000000001</v>
      </c>
      <c r="G206" s="16">
        <v>199383.04000000001</v>
      </c>
      <c r="H206" s="42">
        <f t="shared" si="19"/>
        <v>0</v>
      </c>
      <c r="I206" s="13" t="s">
        <v>762</v>
      </c>
    </row>
    <row r="207" spans="1:9">
      <c r="A207" t="s">
        <v>548</v>
      </c>
      <c r="B207" t="s">
        <v>963</v>
      </c>
      <c r="D207" s="14">
        <v>270738.48</v>
      </c>
      <c r="E207" s="14">
        <v>273443.59000000003</v>
      </c>
      <c r="F207" s="14">
        <v>-2705.11</v>
      </c>
      <c r="G207" s="16">
        <v>273443.59000000003</v>
      </c>
      <c r="H207" s="42">
        <f t="shared" si="19"/>
        <v>0</v>
      </c>
      <c r="I207" s="13" t="s">
        <v>761</v>
      </c>
    </row>
    <row r="208" spans="1:9">
      <c r="A208" s="22" t="s">
        <v>550</v>
      </c>
      <c r="B208" s="22" t="s">
        <v>964</v>
      </c>
      <c r="C208" s="22"/>
      <c r="D208" s="23">
        <v>397981.3</v>
      </c>
      <c r="E208" s="23">
        <v>397981.3</v>
      </c>
      <c r="G208" s="16">
        <v>397981.3</v>
      </c>
      <c r="H208" s="42">
        <f t="shared" si="19"/>
        <v>0</v>
      </c>
      <c r="I208" s="13" t="s">
        <v>763</v>
      </c>
    </row>
    <row r="209" spans="1:9">
      <c r="A209" t="s">
        <v>553</v>
      </c>
      <c r="B209" t="s">
        <v>965</v>
      </c>
      <c r="D209" s="14">
        <v>492555.07</v>
      </c>
      <c r="E209" s="14">
        <v>492555.07</v>
      </c>
      <c r="G209" s="45">
        <v>492557.4</v>
      </c>
      <c r="H209" s="42">
        <f t="shared" ref="H209:H216" si="20">+E209-G209</f>
        <v>-2.3300000000162981</v>
      </c>
      <c r="I209" s="13" t="s">
        <v>1073</v>
      </c>
    </row>
    <row r="210" spans="1:9">
      <c r="A210" t="s">
        <v>555</v>
      </c>
      <c r="B210" t="s">
        <v>966</v>
      </c>
      <c r="D210" s="14">
        <v>492559.73</v>
      </c>
      <c r="E210" s="14">
        <v>492559.73</v>
      </c>
      <c r="G210" s="16">
        <v>492557.4</v>
      </c>
      <c r="H210" s="42">
        <f t="shared" si="20"/>
        <v>2.3299999999580905</v>
      </c>
      <c r="I210" s="13" t="s">
        <v>1073</v>
      </c>
    </row>
    <row r="211" spans="1:9">
      <c r="A211" t="s">
        <v>558</v>
      </c>
      <c r="B211" t="s">
        <v>967</v>
      </c>
      <c r="D211" s="14">
        <v>173553.04</v>
      </c>
      <c r="E211" s="14">
        <v>173553.04</v>
      </c>
      <c r="G211" s="16">
        <v>173553.04</v>
      </c>
      <c r="H211" s="42">
        <f t="shared" si="20"/>
        <v>0</v>
      </c>
      <c r="I211" s="13" t="s">
        <v>764</v>
      </c>
    </row>
    <row r="212" spans="1:9">
      <c r="A212" t="s">
        <v>561</v>
      </c>
      <c r="B212" t="s">
        <v>968</v>
      </c>
      <c r="D212" s="14">
        <v>182430.8</v>
      </c>
      <c r="E212" s="14">
        <v>182430.8</v>
      </c>
      <c r="G212" s="16">
        <v>182430.8</v>
      </c>
      <c r="H212" s="14">
        <f t="shared" si="20"/>
        <v>0</v>
      </c>
      <c r="I212" s="13" t="s">
        <v>764</v>
      </c>
    </row>
    <row r="213" spans="1:9">
      <c r="A213" t="s">
        <v>563</v>
      </c>
      <c r="B213" t="s">
        <v>969</v>
      </c>
      <c r="D213" s="14">
        <v>270796.48</v>
      </c>
      <c r="E213" s="14">
        <v>270796.48</v>
      </c>
      <c r="G213" s="16">
        <v>270796.48</v>
      </c>
      <c r="H213" s="42">
        <f t="shared" si="20"/>
        <v>0</v>
      </c>
      <c r="I213" s="13" t="s">
        <v>761</v>
      </c>
    </row>
    <row r="214" spans="1:9">
      <c r="A214" s="22" t="s">
        <v>565</v>
      </c>
      <c r="B214" s="22" t="s">
        <v>970</v>
      </c>
      <c r="C214" s="22"/>
      <c r="D214" s="23">
        <v>405242.91</v>
      </c>
      <c r="E214" s="23">
        <v>405242.91</v>
      </c>
      <c r="G214" s="16">
        <v>405244.07</v>
      </c>
      <c r="H214" s="42">
        <f t="shared" si="20"/>
        <v>-1.1600000000325963</v>
      </c>
      <c r="I214" s="13" t="s">
        <v>763</v>
      </c>
    </row>
    <row r="215" spans="1:9">
      <c r="A215" t="s">
        <v>568</v>
      </c>
      <c r="B215" t="s">
        <v>971</v>
      </c>
      <c r="D215" s="14">
        <v>226949.09</v>
      </c>
      <c r="E215" s="14">
        <v>226949.09</v>
      </c>
      <c r="G215" s="16">
        <v>226950.09</v>
      </c>
      <c r="H215" s="14">
        <f t="shared" si="20"/>
        <v>-1</v>
      </c>
      <c r="I215" s="13" t="s">
        <v>761</v>
      </c>
    </row>
    <row r="216" spans="1:9">
      <c r="A216" t="s">
        <v>570</v>
      </c>
      <c r="B216" t="s">
        <v>972</v>
      </c>
      <c r="D216" s="14">
        <v>296724.34000000003</v>
      </c>
      <c r="E216" s="14">
        <v>296724.34000000003</v>
      </c>
      <c r="G216" s="45">
        <v>296724.34000000003</v>
      </c>
      <c r="H216" s="42">
        <f t="shared" si="20"/>
        <v>0</v>
      </c>
      <c r="I216" s="13" t="s">
        <v>763</v>
      </c>
    </row>
    <row r="217" spans="1:9">
      <c r="A217" t="s">
        <v>572</v>
      </c>
      <c r="B217" t="s">
        <v>973</v>
      </c>
      <c r="D217" s="14">
        <v>163709.88</v>
      </c>
      <c r="E217" s="14">
        <v>163709.88</v>
      </c>
      <c r="G217" s="16">
        <v>163709.88</v>
      </c>
      <c r="H217" s="42">
        <f>+D217-G217</f>
        <v>0</v>
      </c>
      <c r="I217" s="13" t="s">
        <v>764</v>
      </c>
    </row>
    <row r="218" spans="1:9">
      <c r="A218" t="s">
        <v>574</v>
      </c>
      <c r="B218" t="s">
        <v>974</v>
      </c>
      <c r="D218" s="14">
        <v>163651.88</v>
      </c>
      <c r="E218" s="14">
        <v>163651.88</v>
      </c>
      <c r="G218" s="45">
        <v>163652.88</v>
      </c>
      <c r="H218" s="42">
        <f>+E218-G218</f>
        <v>-1</v>
      </c>
      <c r="I218" s="13" t="s">
        <v>764</v>
      </c>
    </row>
    <row r="219" spans="1:9">
      <c r="A219" t="s">
        <v>576</v>
      </c>
      <c r="B219" t="s">
        <v>975</v>
      </c>
      <c r="D219" s="14">
        <v>296725.58</v>
      </c>
      <c r="E219" s="14">
        <v>296725.58</v>
      </c>
      <c r="G219" s="45">
        <v>296725.57</v>
      </c>
      <c r="H219" s="14">
        <f>+E219-G219</f>
        <v>1.0000000009313226E-2</v>
      </c>
      <c r="I219" s="13" t="s">
        <v>763</v>
      </c>
    </row>
    <row r="220" spans="1:9">
      <c r="A220" t="s">
        <v>578</v>
      </c>
      <c r="B220" t="s">
        <v>976</v>
      </c>
      <c r="D220" s="14">
        <v>202441.88</v>
      </c>
      <c r="E220" s="14">
        <v>202441.88</v>
      </c>
      <c r="G220" s="45">
        <v>202441.88</v>
      </c>
      <c r="I220" s="13" t="s">
        <v>762</v>
      </c>
    </row>
    <row r="221" spans="1:9">
      <c r="A221" s="22" t="s">
        <v>580</v>
      </c>
      <c r="B221" s="22" t="s">
        <v>977</v>
      </c>
      <c r="C221" s="22"/>
      <c r="D221" s="23">
        <v>208540.21</v>
      </c>
      <c r="E221" s="23">
        <v>208540.21</v>
      </c>
      <c r="F221" s="22"/>
      <c r="G221" s="16">
        <v>208598.13</v>
      </c>
      <c r="H221" s="14">
        <f t="shared" ref="H221:H242" si="21">+E221-G221</f>
        <v>-57.920000000012806</v>
      </c>
      <c r="I221" s="13" t="s">
        <v>764</v>
      </c>
    </row>
    <row r="222" spans="1:9">
      <c r="A222" t="s">
        <v>582</v>
      </c>
      <c r="B222" t="s">
        <v>978</v>
      </c>
      <c r="D222" s="14">
        <v>201720.91</v>
      </c>
      <c r="E222" s="14">
        <v>201720.91</v>
      </c>
      <c r="G222" s="16">
        <v>201778.91</v>
      </c>
      <c r="H222" s="42">
        <f t="shared" si="21"/>
        <v>-58</v>
      </c>
      <c r="I222" s="13" t="s">
        <v>764</v>
      </c>
    </row>
    <row r="223" spans="1:9">
      <c r="A223" t="s">
        <v>584</v>
      </c>
      <c r="B223" t="s">
        <v>979</v>
      </c>
      <c r="D223" s="14">
        <v>163651.88</v>
      </c>
      <c r="E223" s="14">
        <v>163651.88</v>
      </c>
      <c r="G223" s="16">
        <v>163710.79999999999</v>
      </c>
      <c r="H223" s="14">
        <f t="shared" si="21"/>
        <v>-58.919999999983702</v>
      </c>
      <c r="I223" s="13" t="s">
        <v>764</v>
      </c>
    </row>
    <row r="224" spans="1:9">
      <c r="A224" t="s">
        <v>586</v>
      </c>
      <c r="B224" t="s">
        <v>980</v>
      </c>
      <c r="D224" s="14">
        <v>182371.88</v>
      </c>
      <c r="E224" s="14">
        <v>182371.88</v>
      </c>
      <c r="G224" s="16">
        <v>182373.04</v>
      </c>
      <c r="H224" s="14">
        <f t="shared" si="21"/>
        <v>-1.1600000000034925</v>
      </c>
      <c r="I224" s="13" t="s">
        <v>764</v>
      </c>
    </row>
    <row r="225" spans="1:9">
      <c r="A225" t="s">
        <v>589</v>
      </c>
      <c r="B225" t="s">
        <v>981</v>
      </c>
      <c r="D225" s="14">
        <v>381164.89</v>
      </c>
      <c r="E225" s="14">
        <v>381164.89</v>
      </c>
      <c r="G225" s="16">
        <v>381223.29</v>
      </c>
      <c r="H225" s="14">
        <f t="shared" si="21"/>
        <v>-58.399999999965075</v>
      </c>
      <c r="I225" s="13" t="s">
        <v>1071</v>
      </c>
    </row>
    <row r="226" spans="1:9">
      <c r="A226" t="s">
        <v>591</v>
      </c>
      <c r="B226" t="s">
        <v>982</v>
      </c>
      <c r="D226" s="14">
        <v>253894.64</v>
      </c>
      <c r="E226" s="14">
        <v>253894.64</v>
      </c>
      <c r="G226" s="16">
        <v>253894.64</v>
      </c>
      <c r="H226" s="14">
        <f t="shared" si="21"/>
        <v>0</v>
      </c>
      <c r="I226" s="13" t="s">
        <v>761</v>
      </c>
    </row>
    <row r="227" spans="1:9">
      <c r="A227" t="s">
        <v>593</v>
      </c>
      <c r="B227" t="s">
        <v>983</v>
      </c>
      <c r="D227" s="14">
        <v>469238.83</v>
      </c>
      <c r="E227" s="14">
        <v>469238.83</v>
      </c>
      <c r="G227" s="45">
        <v>469239.99</v>
      </c>
      <c r="H227" s="42">
        <f t="shared" si="21"/>
        <v>-1.1599999999743886</v>
      </c>
      <c r="I227" s="13" t="s">
        <v>1072</v>
      </c>
    </row>
    <row r="228" spans="1:9">
      <c r="A228" t="s">
        <v>598</v>
      </c>
      <c r="B228" t="s">
        <v>984</v>
      </c>
      <c r="D228" s="14">
        <v>492555.07</v>
      </c>
      <c r="E228" s="14">
        <v>492555.07</v>
      </c>
      <c r="G228" s="16">
        <v>492613.82</v>
      </c>
      <c r="H228" s="42">
        <f t="shared" si="21"/>
        <v>-58.75</v>
      </c>
      <c r="I228" s="13" t="s">
        <v>1073</v>
      </c>
    </row>
    <row r="229" spans="1:9">
      <c r="A229" t="s">
        <v>600</v>
      </c>
      <c r="B229" t="s">
        <v>985</v>
      </c>
      <c r="D229" s="14">
        <v>334550.12</v>
      </c>
      <c r="E229" s="14">
        <v>334550.12</v>
      </c>
      <c r="G229" s="16">
        <v>334551.46999999997</v>
      </c>
      <c r="H229" s="42">
        <f t="shared" si="21"/>
        <v>-1.3499999999767169</v>
      </c>
      <c r="I229" s="13" t="s">
        <v>763</v>
      </c>
    </row>
    <row r="230" spans="1:9">
      <c r="A230" t="s">
        <v>602</v>
      </c>
      <c r="B230" t="s">
        <v>986</v>
      </c>
      <c r="D230" s="14">
        <v>294067.83</v>
      </c>
      <c r="E230" s="14">
        <v>294067.83</v>
      </c>
      <c r="G230" s="16">
        <v>294067.83</v>
      </c>
      <c r="H230" s="42">
        <f t="shared" si="21"/>
        <v>0</v>
      </c>
      <c r="I230" s="13" t="s">
        <v>761</v>
      </c>
    </row>
    <row r="231" spans="1:9">
      <c r="A231" t="s">
        <v>604</v>
      </c>
      <c r="B231" t="s">
        <v>987</v>
      </c>
      <c r="D231" s="14">
        <v>413536.52</v>
      </c>
      <c r="E231" s="14">
        <v>413536.52</v>
      </c>
      <c r="G231" s="45">
        <v>413536.52</v>
      </c>
      <c r="H231" s="42">
        <f t="shared" si="21"/>
        <v>0</v>
      </c>
      <c r="I231" s="13" t="s">
        <v>1073</v>
      </c>
    </row>
    <row r="232" spans="1:9">
      <c r="A232" t="s">
        <v>606</v>
      </c>
      <c r="B232" t="s">
        <v>988</v>
      </c>
      <c r="D232" s="14">
        <v>196143.04</v>
      </c>
      <c r="E232" s="14">
        <v>196143.04</v>
      </c>
      <c r="G232" s="16">
        <v>196143.04</v>
      </c>
      <c r="H232" s="42">
        <f t="shared" si="21"/>
        <v>0</v>
      </c>
      <c r="I232" s="13" t="s">
        <v>762</v>
      </c>
    </row>
    <row r="233" spans="1:9">
      <c r="A233" t="s">
        <v>608</v>
      </c>
      <c r="B233" t="s">
        <v>989</v>
      </c>
      <c r="D233" s="14">
        <v>294066.83</v>
      </c>
      <c r="E233" s="14">
        <v>294066.83</v>
      </c>
      <c r="G233" s="45">
        <v>294067.99</v>
      </c>
      <c r="H233" s="42">
        <f t="shared" si="21"/>
        <v>-1.1599999999743886</v>
      </c>
      <c r="I233" s="13" t="s">
        <v>761</v>
      </c>
    </row>
    <row r="234" spans="1:9">
      <c r="A234" t="s">
        <v>610</v>
      </c>
      <c r="B234" t="s">
        <v>990</v>
      </c>
      <c r="D234" s="14">
        <v>258360.43</v>
      </c>
      <c r="E234" s="14">
        <v>258360.43</v>
      </c>
      <c r="G234" s="45">
        <v>258419.02</v>
      </c>
      <c r="H234" s="42">
        <f t="shared" si="21"/>
        <v>-58.589999999996508</v>
      </c>
      <c r="I234" s="13" t="s">
        <v>761</v>
      </c>
    </row>
    <row r="235" spans="1:9">
      <c r="A235" t="s">
        <v>612</v>
      </c>
      <c r="B235" t="s">
        <v>991</v>
      </c>
      <c r="D235" s="14">
        <v>225090.79</v>
      </c>
      <c r="E235" s="14">
        <v>225090.79</v>
      </c>
      <c r="G235" s="16">
        <v>225090.79</v>
      </c>
      <c r="H235" s="42">
        <f t="shared" si="21"/>
        <v>0</v>
      </c>
      <c r="I235" s="13" t="s">
        <v>761</v>
      </c>
    </row>
    <row r="236" spans="1:9">
      <c r="A236" t="s">
        <v>615</v>
      </c>
      <c r="B236" t="s">
        <v>992</v>
      </c>
      <c r="D236" s="14">
        <v>296665.58</v>
      </c>
      <c r="E236" s="14">
        <v>296665.58</v>
      </c>
      <c r="G236" s="16">
        <v>296725.57</v>
      </c>
      <c r="H236" s="42">
        <f t="shared" si="21"/>
        <v>-59.989999999990687</v>
      </c>
      <c r="I236" s="13" t="s">
        <v>763</v>
      </c>
    </row>
    <row r="237" spans="1:9">
      <c r="A237" t="s">
        <v>617</v>
      </c>
      <c r="B237" t="s">
        <v>993</v>
      </c>
      <c r="D237" s="14">
        <v>287205.17</v>
      </c>
      <c r="E237" s="14">
        <v>287205.17</v>
      </c>
      <c r="G237" s="45">
        <v>287206.33</v>
      </c>
      <c r="H237" s="42">
        <f t="shared" si="21"/>
        <v>-1.1600000000325963</v>
      </c>
      <c r="I237" s="13" t="s">
        <v>760</v>
      </c>
    </row>
    <row r="238" spans="1:9">
      <c r="A238" t="s">
        <v>619</v>
      </c>
      <c r="B238" t="s">
        <v>994</v>
      </c>
      <c r="D238" s="14">
        <v>182371.88</v>
      </c>
      <c r="E238" s="14">
        <v>182371.88</v>
      </c>
      <c r="G238" s="16">
        <v>182373.04</v>
      </c>
      <c r="H238" s="14">
        <f t="shared" si="21"/>
        <v>-1.1600000000034925</v>
      </c>
      <c r="I238" s="13" t="s">
        <v>764</v>
      </c>
    </row>
    <row r="239" spans="1:9">
      <c r="A239" t="s">
        <v>621</v>
      </c>
      <c r="B239" t="s">
        <v>995</v>
      </c>
      <c r="D239" s="14">
        <v>258360.44</v>
      </c>
      <c r="E239" s="14">
        <v>258360.44</v>
      </c>
      <c r="G239" s="16">
        <v>258362.6</v>
      </c>
      <c r="H239" s="42">
        <f t="shared" si="21"/>
        <v>-2.1600000000034925</v>
      </c>
      <c r="I239" s="13" t="s">
        <v>761</v>
      </c>
    </row>
    <row r="240" spans="1:9">
      <c r="A240" t="s">
        <v>623</v>
      </c>
      <c r="B240" t="s">
        <v>996</v>
      </c>
      <c r="E240" s="14">
        <v>469238.83</v>
      </c>
      <c r="G240" s="45">
        <v>469238.83</v>
      </c>
      <c r="H240" s="42">
        <f t="shared" si="21"/>
        <v>0</v>
      </c>
      <c r="I240" s="13" t="s">
        <v>1072</v>
      </c>
    </row>
    <row r="241" spans="1:9">
      <c r="A241" t="s">
        <v>625</v>
      </c>
      <c r="B241" t="s">
        <v>997</v>
      </c>
      <c r="D241" s="14">
        <v>273442.83</v>
      </c>
      <c r="E241" s="14">
        <v>273442.83</v>
      </c>
      <c r="G241" s="16">
        <v>273442.83</v>
      </c>
      <c r="H241" s="42">
        <f t="shared" si="21"/>
        <v>0</v>
      </c>
      <c r="I241" s="13" t="s">
        <v>761</v>
      </c>
    </row>
    <row r="242" spans="1:9">
      <c r="A242" s="22" t="s">
        <v>628</v>
      </c>
      <c r="B242" s="22" t="s">
        <v>998</v>
      </c>
      <c r="C242" s="22"/>
      <c r="D242" s="23">
        <v>230451.87</v>
      </c>
      <c r="E242" s="23">
        <v>230451.87</v>
      </c>
      <c r="G242" s="16">
        <v>230452.87</v>
      </c>
      <c r="H242" s="14">
        <f t="shared" si="21"/>
        <v>-1</v>
      </c>
      <c r="I242" s="13" t="s">
        <v>760</v>
      </c>
    </row>
    <row r="243" spans="1:9">
      <c r="A243" t="s">
        <v>630</v>
      </c>
      <c r="B243" t="s">
        <v>999</v>
      </c>
      <c r="D243" s="14">
        <v>225148.79</v>
      </c>
      <c r="E243" s="14">
        <v>225148.79</v>
      </c>
      <c r="G243" s="16">
        <v>225148.79</v>
      </c>
      <c r="H243" s="42">
        <f>+E243-G243</f>
        <v>0</v>
      </c>
      <c r="I243" s="13" t="s">
        <v>761</v>
      </c>
    </row>
    <row r="244" spans="1:9">
      <c r="A244" t="s">
        <v>632</v>
      </c>
      <c r="B244" t="s">
        <v>1000</v>
      </c>
      <c r="D244" s="14">
        <v>258362.44</v>
      </c>
      <c r="E244" s="14">
        <v>258362.44</v>
      </c>
      <c r="G244" s="16">
        <v>258362.44</v>
      </c>
      <c r="I244" s="13" t="s">
        <v>761</v>
      </c>
    </row>
    <row r="245" spans="1:9">
      <c r="A245" t="s">
        <v>634</v>
      </c>
      <c r="B245" t="s">
        <v>1001</v>
      </c>
      <c r="D245" s="14">
        <v>202441.88</v>
      </c>
      <c r="E245" s="14">
        <v>202441.88</v>
      </c>
      <c r="G245" s="16">
        <v>202442.3</v>
      </c>
      <c r="H245" s="14">
        <f t="shared" ref="H245:H259" si="22">+E245-G245</f>
        <v>-0.41999999998370185</v>
      </c>
      <c r="I245" s="13" t="s">
        <v>762</v>
      </c>
    </row>
    <row r="246" spans="1:9">
      <c r="A246" t="s">
        <v>636</v>
      </c>
      <c r="B246" t="s">
        <v>1002</v>
      </c>
      <c r="D246" s="14">
        <v>173551.89</v>
      </c>
      <c r="E246" s="14">
        <v>173551.89</v>
      </c>
      <c r="G246" s="16">
        <v>173552.89</v>
      </c>
      <c r="H246" s="14">
        <f t="shared" si="22"/>
        <v>-1</v>
      </c>
      <c r="I246" s="13" t="s">
        <v>764</v>
      </c>
    </row>
    <row r="247" spans="1:9">
      <c r="A247" t="s">
        <v>638</v>
      </c>
      <c r="B247" t="s">
        <v>1003</v>
      </c>
      <c r="D247" s="14">
        <v>202443.04</v>
      </c>
      <c r="E247" s="14">
        <v>202443.04</v>
      </c>
      <c r="G247" s="16">
        <v>202442.04</v>
      </c>
      <c r="H247" s="14">
        <f t="shared" si="22"/>
        <v>1</v>
      </c>
      <c r="I247" s="13" t="s">
        <v>762</v>
      </c>
    </row>
    <row r="248" spans="1:9">
      <c r="A248" s="22" t="s">
        <v>640</v>
      </c>
      <c r="B248" s="22" t="s">
        <v>1004</v>
      </c>
      <c r="C248" s="22"/>
      <c r="D248" s="23">
        <v>361062.04</v>
      </c>
      <c r="E248" s="23">
        <v>361062.04</v>
      </c>
      <c r="G248" s="16">
        <v>361063.37</v>
      </c>
      <c r="H248" s="42">
        <f t="shared" si="22"/>
        <v>-1.3300000000162981</v>
      </c>
      <c r="I248" s="13" t="s">
        <v>763</v>
      </c>
    </row>
    <row r="249" spans="1:9">
      <c r="A249" s="22" t="s">
        <v>643</v>
      </c>
      <c r="B249" s="22" t="s">
        <v>1005</v>
      </c>
      <c r="C249" s="22"/>
      <c r="D249" s="23">
        <v>258360.43</v>
      </c>
      <c r="E249" s="23">
        <v>258360.43</v>
      </c>
      <c r="F249" s="22"/>
      <c r="G249" s="16">
        <v>258419.84</v>
      </c>
      <c r="H249" s="14">
        <f t="shared" si="22"/>
        <v>-59.410000000003492</v>
      </c>
      <c r="I249" s="13" t="s">
        <v>761</v>
      </c>
    </row>
    <row r="250" spans="1:9">
      <c r="A250" t="s">
        <v>645</v>
      </c>
      <c r="B250" t="s">
        <v>1006</v>
      </c>
      <c r="D250" s="14">
        <v>334551.28000000003</v>
      </c>
      <c r="E250" s="14">
        <v>334551.28000000003</v>
      </c>
      <c r="F250" s="22"/>
      <c r="G250" s="34">
        <v>334551.28000000003</v>
      </c>
      <c r="H250" s="42">
        <f t="shared" si="22"/>
        <v>0</v>
      </c>
      <c r="I250" s="13" t="s">
        <v>763</v>
      </c>
    </row>
    <row r="251" spans="1:9">
      <c r="A251" t="s">
        <v>647</v>
      </c>
      <c r="B251" t="s">
        <v>1007</v>
      </c>
      <c r="D251" s="14">
        <v>287205.17</v>
      </c>
      <c r="E251" s="14">
        <v>287205.17</v>
      </c>
      <c r="F251" s="22"/>
      <c r="G251" s="55">
        <v>287206.17</v>
      </c>
      <c r="H251" s="14">
        <f t="shared" si="22"/>
        <v>-1</v>
      </c>
      <c r="I251" s="13" t="s">
        <v>760</v>
      </c>
    </row>
    <row r="252" spans="1:9">
      <c r="A252" t="s">
        <v>649</v>
      </c>
      <c r="B252" t="s">
        <v>1008</v>
      </c>
      <c r="D252" s="14">
        <v>381164.69</v>
      </c>
      <c r="E252" s="14">
        <v>381164.69</v>
      </c>
      <c r="F252" s="22"/>
      <c r="G252" s="16">
        <v>381223.76</v>
      </c>
      <c r="H252" s="14">
        <f t="shared" si="22"/>
        <v>-59.070000000006985</v>
      </c>
      <c r="I252" s="13" t="s">
        <v>1071</v>
      </c>
    </row>
    <row r="253" spans="1:9">
      <c r="A253" t="s">
        <v>651</v>
      </c>
      <c r="B253" t="s">
        <v>1009</v>
      </c>
      <c r="D253" s="14">
        <v>287205.17</v>
      </c>
      <c r="E253" s="14">
        <v>287205.17</v>
      </c>
      <c r="F253" s="22"/>
      <c r="G253" s="34">
        <v>287205.17</v>
      </c>
      <c r="H253" s="42">
        <f t="shared" si="22"/>
        <v>0</v>
      </c>
      <c r="I253" s="13" t="s">
        <v>760</v>
      </c>
    </row>
    <row r="254" spans="1:9">
      <c r="A254" t="s">
        <v>654</v>
      </c>
      <c r="B254" t="s">
        <v>1010</v>
      </c>
      <c r="D254" s="14">
        <v>317646.43</v>
      </c>
      <c r="E254" s="14">
        <v>317646.43</v>
      </c>
      <c r="F254" s="22"/>
      <c r="G254" s="34">
        <v>317705.19</v>
      </c>
      <c r="H254" s="42">
        <f t="shared" si="22"/>
        <v>-58.760000000009313</v>
      </c>
      <c r="I254" s="13" t="s">
        <v>1071</v>
      </c>
    </row>
    <row r="255" spans="1:9">
      <c r="A255" s="22" t="s">
        <v>656</v>
      </c>
      <c r="B255" s="22" t="s">
        <v>1011</v>
      </c>
      <c r="C255" s="22"/>
      <c r="D255" s="23">
        <v>334550.12</v>
      </c>
      <c r="E255" s="23">
        <v>334550.12</v>
      </c>
      <c r="F255" s="22"/>
      <c r="G255" s="16">
        <v>334609.2</v>
      </c>
      <c r="H255" s="14">
        <f t="shared" si="22"/>
        <v>-59.080000000016298</v>
      </c>
      <c r="I255" s="13" t="s">
        <v>763</v>
      </c>
    </row>
    <row r="256" spans="1:9">
      <c r="A256" t="s">
        <v>658</v>
      </c>
      <c r="B256" t="s">
        <v>1012</v>
      </c>
      <c r="D256" s="14">
        <v>182371.88</v>
      </c>
      <c r="E256" s="14">
        <v>182371.88</v>
      </c>
      <c r="F256" s="22"/>
      <c r="G256" s="55">
        <v>182373.03</v>
      </c>
      <c r="H256" s="14">
        <f t="shared" si="22"/>
        <v>-1.1499999999941792</v>
      </c>
      <c r="I256" s="13" t="s">
        <v>764</v>
      </c>
    </row>
    <row r="257" spans="1:9">
      <c r="A257" t="s">
        <v>660</v>
      </c>
      <c r="B257" t="s">
        <v>1013</v>
      </c>
      <c r="D257" s="14">
        <v>243306.94</v>
      </c>
      <c r="E257" s="14">
        <v>243306.94</v>
      </c>
      <c r="G257" s="41">
        <v>243308.1</v>
      </c>
      <c r="H257" s="42">
        <f t="shared" si="22"/>
        <v>-1.1600000000034925</v>
      </c>
      <c r="I257" s="13" t="s">
        <v>760</v>
      </c>
    </row>
    <row r="258" spans="1:9">
      <c r="A258" s="22" t="s">
        <v>662</v>
      </c>
      <c r="B258" s="22" t="s">
        <v>1014</v>
      </c>
      <c r="C258" s="22"/>
      <c r="D258" s="23">
        <v>492555.07</v>
      </c>
      <c r="E258" s="23">
        <v>492555.07</v>
      </c>
      <c r="G258" s="16">
        <v>492555.07</v>
      </c>
      <c r="H258" s="14">
        <f t="shared" si="22"/>
        <v>0</v>
      </c>
      <c r="I258" s="13" t="s">
        <v>1073</v>
      </c>
    </row>
    <row r="259" spans="1:9">
      <c r="A259" t="s">
        <v>692</v>
      </c>
      <c r="B259" t="s">
        <v>1015</v>
      </c>
      <c r="D259" s="14">
        <v>202441.88</v>
      </c>
      <c r="E259" s="14">
        <v>202441.88</v>
      </c>
      <c r="G259" s="16">
        <v>202501.88</v>
      </c>
      <c r="H259" s="42">
        <f t="shared" si="22"/>
        <v>-60</v>
      </c>
      <c r="I259" s="13" t="s">
        <v>762</v>
      </c>
    </row>
    <row r="260" spans="1:9">
      <c r="A260" t="s">
        <v>315</v>
      </c>
      <c r="B260" t="s">
        <v>1016</v>
      </c>
      <c r="D260">
        <v>58.75</v>
      </c>
      <c r="E260">
        <v>58.75</v>
      </c>
      <c r="G260" s="13" t="s">
        <v>671</v>
      </c>
    </row>
    <row r="261" spans="1:9">
      <c r="A261" t="s">
        <v>694</v>
      </c>
      <c r="B261" t="s">
        <v>1017</v>
      </c>
      <c r="D261" s="14">
        <v>492555.08</v>
      </c>
      <c r="E261" s="14">
        <v>492555.08</v>
      </c>
      <c r="G261" s="16">
        <v>492555.07</v>
      </c>
      <c r="I261" s="13" t="s">
        <v>1073</v>
      </c>
    </row>
    <row r="262" spans="1:9">
      <c r="A262" t="s">
        <v>696</v>
      </c>
      <c r="B262" t="s">
        <v>1018</v>
      </c>
      <c r="D262" s="14">
        <v>381164.69</v>
      </c>
      <c r="E262" s="14">
        <v>381164.69</v>
      </c>
      <c r="G262" s="45">
        <v>381223.27</v>
      </c>
      <c r="H262" s="42">
        <f>+E262-G262</f>
        <v>-58.580000000016298</v>
      </c>
      <c r="I262" s="13" t="s">
        <v>1071</v>
      </c>
    </row>
    <row r="263" spans="1:9">
      <c r="A263" t="s">
        <v>317</v>
      </c>
      <c r="B263" t="s">
        <v>1019</v>
      </c>
      <c r="D263">
        <v>58.76</v>
      </c>
      <c r="E263">
        <v>58.76</v>
      </c>
      <c r="G263" s="13" t="s">
        <v>671</v>
      </c>
    </row>
    <row r="264" spans="1:9">
      <c r="A264" t="s">
        <v>319</v>
      </c>
      <c r="B264" t="s">
        <v>1020</v>
      </c>
      <c r="D264">
        <v>640.91999999999996</v>
      </c>
      <c r="F264">
        <v>640.91999999999996</v>
      </c>
      <c r="G264" s="13" t="s">
        <v>671</v>
      </c>
      <c r="H264" s="14"/>
    </row>
    <row r="265" spans="1:9">
      <c r="A265" t="s">
        <v>698</v>
      </c>
      <c r="B265" t="s">
        <v>1021</v>
      </c>
      <c r="D265" s="14">
        <v>381164.69</v>
      </c>
      <c r="E265" s="14">
        <v>381164.69</v>
      </c>
      <c r="G265" s="16">
        <v>381223.44</v>
      </c>
      <c r="H265" s="14">
        <f t="shared" ref="H265" si="23">+E265-G265</f>
        <v>-58.75</v>
      </c>
      <c r="I265" s="13" t="s">
        <v>1071</v>
      </c>
    </row>
    <row r="266" spans="1:9">
      <c r="A266" t="s">
        <v>700</v>
      </c>
      <c r="B266" t="s">
        <v>1022</v>
      </c>
      <c r="D266" s="14">
        <v>253837.2</v>
      </c>
      <c r="E266" s="14">
        <v>253837.2</v>
      </c>
      <c r="G266" s="41">
        <v>253837.2</v>
      </c>
      <c r="H266" s="14">
        <f>+E266-G266</f>
        <v>0</v>
      </c>
      <c r="I266" s="13" t="s">
        <v>761</v>
      </c>
    </row>
    <row r="267" spans="1:9">
      <c r="A267" t="s">
        <v>702</v>
      </c>
      <c r="B267" t="s">
        <v>1023</v>
      </c>
      <c r="D267" s="14">
        <v>287205.17</v>
      </c>
      <c r="E267" s="14">
        <v>287205.17</v>
      </c>
      <c r="G267" s="41">
        <v>287206.15999999997</v>
      </c>
      <c r="H267" s="42">
        <f>+E267-G267</f>
        <v>-0.98999999999068677</v>
      </c>
      <c r="I267" s="13" t="s">
        <v>760</v>
      </c>
    </row>
    <row r="268" spans="1:9">
      <c r="A268" t="s">
        <v>321</v>
      </c>
      <c r="B268" t="s">
        <v>1024</v>
      </c>
      <c r="D268">
        <v>58.76</v>
      </c>
      <c r="E268">
        <v>58.76</v>
      </c>
      <c r="G268" s="13" t="s">
        <v>671</v>
      </c>
      <c r="H268" s="14"/>
      <c r="I268" s="13"/>
    </row>
    <row r="269" spans="1:9">
      <c r="A269" t="s">
        <v>704</v>
      </c>
      <c r="B269" t="s">
        <v>1025</v>
      </c>
      <c r="D269" s="14">
        <v>163653.04</v>
      </c>
      <c r="E269" s="14">
        <v>163653.04</v>
      </c>
      <c r="G269" s="41">
        <v>163653.04</v>
      </c>
      <c r="H269" s="14">
        <f>+E269-G269</f>
        <v>0</v>
      </c>
      <c r="I269" s="13" t="s">
        <v>764</v>
      </c>
    </row>
    <row r="270" spans="1:9">
      <c r="A270" t="s">
        <v>706</v>
      </c>
      <c r="B270" t="s">
        <v>1026</v>
      </c>
      <c r="D270" s="14">
        <v>258360.43</v>
      </c>
      <c r="E270" s="14">
        <v>258360.43</v>
      </c>
      <c r="G270" s="41">
        <v>258361.60000000001</v>
      </c>
      <c r="H270" s="42">
        <f>+E270-G270</f>
        <v>-1.1700000000128057</v>
      </c>
      <c r="I270" s="13" t="s">
        <v>761</v>
      </c>
    </row>
    <row r="271" spans="1:9">
      <c r="A271" t="s">
        <v>708</v>
      </c>
      <c r="B271" t="s">
        <v>1027</v>
      </c>
      <c r="D271" s="14">
        <v>227007.85</v>
      </c>
      <c r="E271" s="14">
        <v>227007.85</v>
      </c>
      <c r="G271" s="16">
        <v>227007.85</v>
      </c>
      <c r="H271" s="42">
        <f>+E271-G271</f>
        <v>0</v>
      </c>
      <c r="I271" s="13" t="s">
        <v>761</v>
      </c>
    </row>
    <row r="272" spans="1:9">
      <c r="A272" t="s">
        <v>53</v>
      </c>
      <c r="B272" t="s">
        <v>1028</v>
      </c>
      <c r="C272" s="14">
        <v>-523010.78</v>
      </c>
      <c r="D272" s="14">
        <v>523010.78</v>
      </c>
      <c r="G272" s="50">
        <v>523010.13</v>
      </c>
      <c r="I272" s="13" t="s">
        <v>1072</v>
      </c>
    </row>
    <row r="273" spans="1:9">
      <c r="A273" s="22" t="s">
        <v>183</v>
      </c>
      <c r="B273" s="22" t="s">
        <v>1029</v>
      </c>
      <c r="C273" s="22"/>
      <c r="D273" s="23">
        <v>369250.46</v>
      </c>
      <c r="E273" s="23">
        <v>369250.46</v>
      </c>
      <c r="G273" s="50">
        <v>369264.37</v>
      </c>
      <c r="H273" s="14">
        <f>+E273-G273</f>
        <v>-13.909999999974389</v>
      </c>
      <c r="I273" s="13" t="s">
        <v>1071</v>
      </c>
    </row>
    <row r="274" spans="1:9">
      <c r="A274" t="s">
        <v>186</v>
      </c>
      <c r="B274" t="s">
        <v>1030</v>
      </c>
      <c r="D274" s="14">
        <v>369250.46</v>
      </c>
      <c r="E274" s="14">
        <v>369250.46</v>
      </c>
      <c r="G274" s="50">
        <v>369251.62</v>
      </c>
      <c r="H274" s="42">
        <f>+D272-G272</f>
        <v>0.65000000002328306</v>
      </c>
      <c r="I274" s="13" t="s">
        <v>1071</v>
      </c>
    </row>
    <row r="275" spans="1:9">
      <c r="A275" t="s">
        <v>189</v>
      </c>
      <c r="B275" t="s">
        <v>1031</v>
      </c>
      <c r="D275" s="14">
        <v>507573.52</v>
      </c>
      <c r="E275" s="14">
        <v>507573.52</v>
      </c>
      <c r="G275" s="44">
        <v>507573.52</v>
      </c>
      <c r="H275" s="14">
        <f>+E275-G275</f>
        <v>0</v>
      </c>
      <c r="I275" s="13" t="s">
        <v>1072</v>
      </c>
    </row>
    <row r="276" spans="1:9">
      <c r="A276" s="22" t="s">
        <v>192</v>
      </c>
      <c r="B276" s="22" t="s">
        <v>1032</v>
      </c>
      <c r="C276" s="22"/>
      <c r="D276" s="23">
        <v>369250.46</v>
      </c>
      <c r="E276" s="23">
        <v>369250.46</v>
      </c>
      <c r="G276" s="50">
        <v>369310</v>
      </c>
      <c r="H276" s="14">
        <f>+E276-G276</f>
        <v>-59.539999999979045</v>
      </c>
      <c r="I276" s="13" t="s">
        <v>1071</v>
      </c>
    </row>
    <row r="277" spans="1:9">
      <c r="A277" t="s">
        <v>194</v>
      </c>
      <c r="B277" t="s">
        <v>1033</v>
      </c>
      <c r="D277" s="14">
        <v>369250.46</v>
      </c>
      <c r="E277" s="14">
        <v>369250.46</v>
      </c>
      <c r="G277" s="50">
        <v>369311.54</v>
      </c>
      <c r="H277" s="14">
        <f>+E277-G277</f>
        <v>-61.07999999995809</v>
      </c>
      <c r="I277" s="13" t="s">
        <v>1071</v>
      </c>
    </row>
    <row r="278" spans="1:9">
      <c r="A278" t="s">
        <v>196</v>
      </c>
      <c r="B278" t="s">
        <v>1034</v>
      </c>
      <c r="D278" s="14">
        <v>369308.46</v>
      </c>
      <c r="E278" s="14">
        <v>369308.46</v>
      </c>
      <c r="G278" s="50">
        <v>369308.46</v>
      </c>
      <c r="H278" s="42">
        <f t="shared" ref="H278" si="24">+E278-G278</f>
        <v>0</v>
      </c>
      <c r="I278" s="13" t="s">
        <v>1071</v>
      </c>
    </row>
    <row r="279" spans="1:9">
      <c r="A279" t="s">
        <v>199</v>
      </c>
      <c r="B279" t="s">
        <v>1035</v>
      </c>
      <c r="D279" s="14">
        <v>369250.46</v>
      </c>
      <c r="E279" s="14">
        <v>369250.46</v>
      </c>
      <c r="G279" s="50" t="s">
        <v>1074</v>
      </c>
      <c r="H279" s="42"/>
      <c r="I279" s="13"/>
    </row>
    <row r="280" spans="1:9">
      <c r="A280" t="s">
        <v>710</v>
      </c>
      <c r="B280" t="s">
        <v>1036</v>
      </c>
      <c r="E280" s="14">
        <v>225090.79</v>
      </c>
      <c r="F280" s="14">
        <v>-225090.79</v>
      </c>
      <c r="G280" s="16">
        <v>225091.79</v>
      </c>
      <c r="H280" s="14">
        <f t="shared" ref="H280:H287" si="25">+E280-G280</f>
        <v>-1</v>
      </c>
      <c r="I280" s="13" t="s">
        <v>761</v>
      </c>
    </row>
    <row r="281" spans="1:9">
      <c r="A281" t="s">
        <v>201</v>
      </c>
      <c r="B281" t="s">
        <v>1037</v>
      </c>
      <c r="D281" s="14">
        <v>369308.42</v>
      </c>
      <c r="E281" s="14">
        <v>369308.42</v>
      </c>
      <c r="G281" s="50">
        <v>369308.46</v>
      </c>
      <c r="H281" s="42">
        <f t="shared" si="25"/>
        <v>-4.0000000037252903E-2</v>
      </c>
      <c r="I281" s="13" t="s">
        <v>1071</v>
      </c>
    </row>
    <row r="282" spans="1:9">
      <c r="A282" t="s">
        <v>712</v>
      </c>
      <c r="B282" t="s">
        <v>1038</v>
      </c>
      <c r="D282" s="14">
        <v>2829.28</v>
      </c>
      <c r="E282" s="14">
        <v>294125.90999999997</v>
      </c>
      <c r="F282" s="14">
        <v>-291296.63</v>
      </c>
      <c r="G282" s="16">
        <v>294125.90999999997</v>
      </c>
      <c r="H282" s="14">
        <f t="shared" si="25"/>
        <v>0</v>
      </c>
      <c r="I282" s="13" t="s">
        <v>761</v>
      </c>
    </row>
    <row r="283" spans="1:9">
      <c r="A283" t="s">
        <v>204</v>
      </c>
      <c r="B283" t="s">
        <v>1039</v>
      </c>
      <c r="D283" s="14">
        <v>369250.46</v>
      </c>
      <c r="E283" s="14">
        <v>369250.46</v>
      </c>
      <c r="G283" s="50">
        <v>369309.39</v>
      </c>
      <c r="H283" s="14">
        <f t="shared" si="25"/>
        <v>-58.929999999993015</v>
      </c>
      <c r="I283" s="13" t="s">
        <v>1071</v>
      </c>
    </row>
    <row r="284" spans="1:9">
      <c r="A284" t="s">
        <v>714</v>
      </c>
      <c r="B284" t="s">
        <v>1040</v>
      </c>
      <c r="E284" s="14">
        <v>361121.11</v>
      </c>
      <c r="F284" s="14">
        <v>-361121.11</v>
      </c>
      <c r="G284" s="16">
        <v>361121.11</v>
      </c>
      <c r="H284" s="14">
        <f t="shared" si="25"/>
        <v>0</v>
      </c>
      <c r="I284" s="13" t="s">
        <v>763</v>
      </c>
    </row>
    <row r="285" spans="1:9">
      <c r="A285" t="s">
        <v>323</v>
      </c>
      <c r="B285" t="s">
        <v>1041</v>
      </c>
      <c r="D285" s="14">
        <v>369309.22</v>
      </c>
      <c r="E285" s="14">
        <v>369309.22</v>
      </c>
      <c r="G285" s="43">
        <v>369309.22</v>
      </c>
      <c r="H285" s="14">
        <f t="shared" si="25"/>
        <v>0</v>
      </c>
      <c r="I285" s="13" t="s">
        <v>1071</v>
      </c>
    </row>
    <row r="286" spans="1:9">
      <c r="A286" t="s">
        <v>325</v>
      </c>
      <c r="B286" t="s">
        <v>1042</v>
      </c>
      <c r="D286" s="14">
        <v>380120.53</v>
      </c>
      <c r="E286" s="14">
        <v>380120.53</v>
      </c>
      <c r="G286" s="50">
        <v>380177.12</v>
      </c>
      <c r="H286" s="14">
        <f t="shared" si="25"/>
        <v>-56.589999999967404</v>
      </c>
      <c r="I286" s="13" t="s">
        <v>1073</v>
      </c>
    </row>
    <row r="287" spans="1:9">
      <c r="A287" t="s">
        <v>327</v>
      </c>
      <c r="B287" t="s">
        <v>1043</v>
      </c>
      <c r="D287" s="14">
        <v>369250.46</v>
      </c>
      <c r="E287" s="14">
        <v>369250.46</v>
      </c>
      <c r="G287" s="50">
        <v>369251.62</v>
      </c>
      <c r="H287" s="14">
        <f t="shared" si="25"/>
        <v>-1.1599999999743886</v>
      </c>
      <c r="I287" s="13" t="s">
        <v>1071</v>
      </c>
    </row>
    <row r="288" spans="1:9">
      <c r="A288" t="s">
        <v>329</v>
      </c>
      <c r="B288" t="s">
        <v>1044</v>
      </c>
      <c r="D288" s="14">
        <v>369250.46</v>
      </c>
      <c r="E288" s="14">
        <v>369250.46</v>
      </c>
      <c r="G288" s="50">
        <v>369251.62</v>
      </c>
      <c r="H288" s="14">
        <f t="shared" ref="H288:H289" si="26">+E288-G288</f>
        <v>-1.1599999999743886</v>
      </c>
      <c r="I288" s="13" t="s">
        <v>1071</v>
      </c>
    </row>
    <row r="289" spans="1:9">
      <c r="A289" t="s">
        <v>331</v>
      </c>
      <c r="B289" t="s">
        <v>1045</v>
      </c>
      <c r="D289" s="14">
        <v>369250.46</v>
      </c>
      <c r="E289" s="14">
        <v>369250.46</v>
      </c>
      <c r="G289" s="50">
        <v>369311.54</v>
      </c>
      <c r="H289" s="14">
        <f t="shared" si="26"/>
        <v>-61.07999999995809</v>
      </c>
      <c r="I289" s="13" t="s">
        <v>1071</v>
      </c>
    </row>
    <row r="290" spans="1:9">
      <c r="A290" t="s">
        <v>716</v>
      </c>
      <c r="B290" t="s">
        <v>1046</v>
      </c>
      <c r="D290" s="14">
        <v>361062.04</v>
      </c>
      <c r="E290" s="14">
        <v>361062.04</v>
      </c>
      <c r="G290" s="41">
        <v>361062.03</v>
      </c>
      <c r="H290" s="42">
        <f t="shared" ref="H290:H300" si="27">+E290-G290</f>
        <v>9.9999999511055648E-3</v>
      </c>
      <c r="I290" s="13" t="s">
        <v>763</v>
      </c>
    </row>
    <row r="291" spans="1:9">
      <c r="A291" t="s">
        <v>333</v>
      </c>
      <c r="B291" t="s">
        <v>1047</v>
      </c>
      <c r="D291" s="14">
        <v>369265.77</v>
      </c>
      <c r="E291" s="14">
        <v>369265.77</v>
      </c>
      <c r="G291" s="50">
        <v>369265.77</v>
      </c>
      <c r="H291" s="42">
        <f t="shared" si="27"/>
        <v>0</v>
      </c>
      <c r="I291" s="13" t="s">
        <v>1071</v>
      </c>
    </row>
    <row r="292" spans="1:9">
      <c r="A292" t="s">
        <v>718</v>
      </c>
      <c r="B292" t="s">
        <v>1048</v>
      </c>
      <c r="D292" s="14">
        <v>287205.17</v>
      </c>
      <c r="E292" s="14">
        <v>287205.17</v>
      </c>
      <c r="G292" s="41">
        <v>287263.93</v>
      </c>
      <c r="H292" s="42">
        <f t="shared" si="27"/>
        <v>-58.760000000009313</v>
      </c>
      <c r="I292" s="13" t="s">
        <v>760</v>
      </c>
    </row>
    <row r="293" spans="1:9">
      <c r="A293" t="s">
        <v>336</v>
      </c>
      <c r="B293" t="s">
        <v>1049</v>
      </c>
      <c r="D293" s="14">
        <v>369265.77</v>
      </c>
      <c r="E293" s="14">
        <v>369265.77</v>
      </c>
      <c r="G293" s="50">
        <v>369265.77</v>
      </c>
      <c r="H293" s="14">
        <f t="shared" si="27"/>
        <v>0</v>
      </c>
      <c r="I293" s="13" t="s">
        <v>1071</v>
      </c>
    </row>
    <row r="294" spans="1:9">
      <c r="A294" s="22" t="s">
        <v>339</v>
      </c>
      <c r="B294" s="22" t="s">
        <v>1050</v>
      </c>
      <c r="C294" s="22"/>
      <c r="D294" s="23">
        <v>369251.46</v>
      </c>
      <c r="E294" s="23">
        <v>369251.46</v>
      </c>
      <c r="F294" s="22"/>
      <c r="G294" s="50">
        <v>369311.54</v>
      </c>
      <c r="H294" s="14">
        <f t="shared" si="27"/>
        <v>-60.07999999995809</v>
      </c>
      <c r="I294" s="13" t="s">
        <v>1071</v>
      </c>
    </row>
    <row r="295" spans="1:9">
      <c r="A295" s="22" t="s">
        <v>427</v>
      </c>
      <c r="B295" s="22" t="s">
        <v>1051</v>
      </c>
      <c r="C295" s="22"/>
      <c r="D295" s="23">
        <v>369265.77</v>
      </c>
      <c r="E295" s="23">
        <v>369265.77</v>
      </c>
      <c r="G295" s="50">
        <v>369251.62</v>
      </c>
      <c r="H295" s="42">
        <f t="shared" si="27"/>
        <v>14.150000000023283</v>
      </c>
      <c r="I295" s="13" t="s">
        <v>1071</v>
      </c>
    </row>
    <row r="296" spans="1:9">
      <c r="A296" t="s">
        <v>720</v>
      </c>
      <c r="B296" t="s">
        <v>1052</v>
      </c>
      <c r="D296" s="14">
        <v>202441.88</v>
      </c>
      <c r="E296" s="14">
        <v>202441.88</v>
      </c>
      <c r="G296" s="41">
        <v>202442.88</v>
      </c>
      <c r="H296" s="42">
        <f t="shared" si="27"/>
        <v>-1</v>
      </c>
      <c r="I296" s="13" t="s">
        <v>762</v>
      </c>
    </row>
    <row r="297" spans="1:9">
      <c r="A297" t="s">
        <v>722</v>
      </c>
      <c r="B297" t="s">
        <v>1053</v>
      </c>
      <c r="D297" s="14">
        <v>243306.94</v>
      </c>
      <c r="E297" s="14">
        <v>243306.94</v>
      </c>
      <c r="G297" s="16">
        <v>243307.94</v>
      </c>
      <c r="H297" s="14">
        <f t="shared" si="27"/>
        <v>-1</v>
      </c>
      <c r="I297" s="13" t="s">
        <v>760</v>
      </c>
    </row>
    <row r="298" spans="1:9">
      <c r="A298" t="s">
        <v>725</v>
      </c>
      <c r="B298" t="s">
        <v>1054</v>
      </c>
      <c r="E298" s="14">
        <v>196141.88</v>
      </c>
      <c r="F298" s="14">
        <v>-196141.88</v>
      </c>
      <c r="G298" s="41">
        <v>196143.04</v>
      </c>
      <c r="H298" s="42">
        <f t="shared" si="27"/>
        <v>-1.1600000000034925</v>
      </c>
      <c r="I298" s="13" t="s">
        <v>762</v>
      </c>
    </row>
    <row r="299" spans="1:9">
      <c r="A299" t="s">
        <v>728</v>
      </c>
      <c r="B299" t="s">
        <v>1055</v>
      </c>
      <c r="E299" s="14">
        <v>196141.88</v>
      </c>
      <c r="F299" s="14">
        <v>-196141.88</v>
      </c>
      <c r="G299" s="41">
        <v>196143.04</v>
      </c>
      <c r="H299" s="14">
        <f t="shared" si="27"/>
        <v>-1.1600000000034925</v>
      </c>
      <c r="I299" s="13" t="s">
        <v>763</v>
      </c>
    </row>
    <row r="300" spans="1:9">
      <c r="A300" t="s">
        <v>730</v>
      </c>
      <c r="B300" t="s">
        <v>1056</v>
      </c>
      <c r="D300" s="14">
        <v>202441.88</v>
      </c>
      <c r="E300" s="14">
        <v>202441.88</v>
      </c>
      <c r="G300" s="41">
        <v>202441.88</v>
      </c>
      <c r="H300" s="42">
        <f t="shared" si="27"/>
        <v>0</v>
      </c>
      <c r="I300" s="13" t="s">
        <v>762</v>
      </c>
    </row>
    <row r="301" spans="1:9">
      <c r="A301" t="s">
        <v>732</v>
      </c>
      <c r="B301" t="s">
        <v>1057</v>
      </c>
      <c r="D301" s="14">
        <v>296665.58</v>
      </c>
      <c r="E301" s="14">
        <v>593331.16</v>
      </c>
      <c r="F301" s="14">
        <v>-296665.58</v>
      </c>
      <c r="G301" s="16">
        <v>296666.73</v>
      </c>
      <c r="H301" s="42">
        <f>+D301-G301</f>
        <v>-1.1499999999650754</v>
      </c>
      <c r="I301" s="13" t="s">
        <v>763</v>
      </c>
    </row>
    <row r="302" spans="1:9">
      <c r="A302" s="22" t="s">
        <v>734</v>
      </c>
      <c r="B302" s="22" t="s">
        <v>1058</v>
      </c>
      <c r="C302" s="22"/>
      <c r="D302" s="23">
        <v>196141.88</v>
      </c>
      <c r="E302" s="23">
        <v>196141.88</v>
      </c>
      <c r="F302" s="13"/>
      <c r="G302" s="13" t="s">
        <v>759</v>
      </c>
    </row>
    <row r="303" spans="1:9">
      <c r="A303" t="s">
        <v>736</v>
      </c>
      <c r="B303" t="s">
        <v>1059</v>
      </c>
      <c r="D303" s="14">
        <v>202441.88</v>
      </c>
      <c r="E303" s="14">
        <v>202441.88</v>
      </c>
      <c r="G303">
        <v>202443.04</v>
      </c>
      <c r="H303" s="42">
        <f>+D303-G303</f>
        <v>-1.1600000000034925</v>
      </c>
      <c r="I303" s="13" t="s">
        <v>762</v>
      </c>
    </row>
    <row r="304" spans="1:9">
      <c r="A304" t="s">
        <v>738</v>
      </c>
      <c r="B304" t="s">
        <v>1060</v>
      </c>
      <c r="D304" s="14">
        <v>202441.88</v>
      </c>
      <c r="E304" s="14">
        <v>202441.88</v>
      </c>
      <c r="G304" s="16">
        <v>202443.04</v>
      </c>
      <c r="H304" s="42">
        <f>+D304-G304</f>
        <v>-1.1600000000034925</v>
      </c>
      <c r="I304" s="13" t="s">
        <v>762</v>
      </c>
    </row>
    <row r="305" spans="1:9">
      <c r="A305" t="s">
        <v>740</v>
      </c>
      <c r="B305" t="s">
        <v>1061</v>
      </c>
      <c r="E305" s="14">
        <v>469238.83</v>
      </c>
      <c r="F305" s="14">
        <v>-469238.83</v>
      </c>
      <c r="G305" s="16">
        <v>469239.99</v>
      </c>
      <c r="H305" s="42">
        <f>+E305-G305</f>
        <v>-1.1599999999743886</v>
      </c>
      <c r="I305" s="13" t="s">
        <v>1072</v>
      </c>
    </row>
    <row r="306" spans="1:9">
      <c r="A306" s="22" t="s">
        <v>743</v>
      </c>
      <c r="B306" s="22" t="s">
        <v>1062</v>
      </c>
      <c r="C306" s="22"/>
      <c r="D306" s="22"/>
      <c r="E306" s="23">
        <v>492555.07</v>
      </c>
      <c r="F306" s="23">
        <v>-492555.07</v>
      </c>
      <c r="G306" s="16">
        <v>492614</v>
      </c>
      <c r="H306" s="42">
        <f>+E306-G306</f>
        <v>-58.929999999993015</v>
      </c>
      <c r="I306" s="13" t="s">
        <v>1073</v>
      </c>
    </row>
    <row r="307" spans="1:9">
      <c r="A307" t="s">
        <v>745</v>
      </c>
      <c r="B307" t="s">
        <v>1063</v>
      </c>
      <c r="D307" s="14">
        <v>225090.79</v>
      </c>
      <c r="E307" s="14">
        <v>225090.79</v>
      </c>
      <c r="G307" s="13" t="s">
        <v>1074</v>
      </c>
    </row>
    <row r="308" spans="1:9">
      <c r="A308" t="s">
        <v>746</v>
      </c>
      <c r="B308" t="s">
        <v>1064</v>
      </c>
      <c r="E308" s="14">
        <v>225090.79</v>
      </c>
      <c r="F308" s="14">
        <v>-225090.79</v>
      </c>
      <c r="G308" s="16">
        <v>225091.94</v>
      </c>
      <c r="H308" s="42">
        <f>+E307-G308</f>
        <v>-1.1499999999941792</v>
      </c>
      <c r="I308" s="13" t="s">
        <v>761</v>
      </c>
    </row>
    <row r="309" spans="1:9">
      <c r="A309" t="s">
        <v>748</v>
      </c>
      <c r="B309" t="s">
        <v>1065</v>
      </c>
      <c r="E309" s="14">
        <v>469238.83</v>
      </c>
      <c r="F309" s="14">
        <v>-469238.83</v>
      </c>
      <c r="G309" s="16">
        <v>469297.43</v>
      </c>
      <c r="H309" s="42">
        <f>+E309-G309</f>
        <v>-58.599999999976717</v>
      </c>
      <c r="I309" s="13" t="s">
        <v>1072</v>
      </c>
    </row>
    <row r="310" spans="1:9">
      <c r="A310" t="s">
        <v>750</v>
      </c>
      <c r="B310" t="s">
        <v>1066</v>
      </c>
      <c r="E310" s="14">
        <v>258360.43</v>
      </c>
      <c r="F310" s="14">
        <v>-258360.43</v>
      </c>
      <c r="G310" s="16">
        <v>258361.44</v>
      </c>
      <c r="H310" s="42">
        <f>+E310-G310</f>
        <v>-1.0100000000093132</v>
      </c>
      <c r="I310" s="13" t="s">
        <v>761</v>
      </c>
    </row>
    <row r="311" spans="1:9">
      <c r="A311" t="s">
        <v>206</v>
      </c>
      <c r="B311" t="s">
        <v>1067</v>
      </c>
      <c r="C311" t="s">
        <v>1068</v>
      </c>
      <c r="D311" t="s">
        <v>206</v>
      </c>
      <c r="E311" t="s">
        <v>434</v>
      </c>
      <c r="F311" t="s">
        <v>1069</v>
      </c>
    </row>
    <row r="312" spans="1:9">
      <c r="B312" t="s">
        <v>211</v>
      </c>
      <c r="C312" s="14">
        <v>-3132260.57</v>
      </c>
      <c r="D312" s="14">
        <v>85722511.319999993</v>
      </c>
      <c r="E312" s="14">
        <v>86456419.920000002</v>
      </c>
      <c r="F312" s="14">
        <v>-3866169.17</v>
      </c>
      <c r="H312" s="42">
        <f>+SUM(H7:H310)</f>
        <v>-3362.029999999766</v>
      </c>
    </row>
    <row r="316" spans="1:9">
      <c r="C316" s="68" t="s">
        <v>673</v>
      </c>
      <c r="D316" s="68"/>
      <c r="E316" s="68"/>
    </row>
    <row r="317" spans="1:9">
      <c r="C317" s="13" t="s">
        <v>764</v>
      </c>
      <c r="D317">
        <f>+SUMIF($I$7:$I$310,C317,$H$7:$H$310)</f>
        <v>-614.58999999999651</v>
      </c>
      <c r="E317" s="58">
        <f>+D317/1.16</f>
        <v>-529.81896551723844</v>
      </c>
    </row>
    <row r="318" spans="1:9">
      <c r="C318" s="13" t="s">
        <v>1072</v>
      </c>
      <c r="D318" s="13">
        <f t="shared" ref="D318:D324" si="28">+SUMIF($I$7:$I$310,C318,$H$7:$H$310)</f>
        <v>-179.15999999991618</v>
      </c>
      <c r="E318" s="58">
        <f t="shared" ref="E318:E325" si="29">+D318/1.16</f>
        <v>-154.44827586199671</v>
      </c>
    </row>
    <row r="319" spans="1:9">
      <c r="C319" s="13" t="s">
        <v>760</v>
      </c>
      <c r="D319" s="13">
        <f t="shared" si="28"/>
        <v>-231.04000000015367</v>
      </c>
      <c r="E319" s="58">
        <f t="shared" si="29"/>
        <v>-199.17241379323593</v>
      </c>
    </row>
    <row r="320" spans="1:9">
      <c r="C320" s="13" t="s">
        <v>761</v>
      </c>
      <c r="D320" s="13">
        <f t="shared" si="28"/>
        <v>-377.27000000001863</v>
      </c>
      <c r="E320" s="58">
        <f t="shared" si="29"/>
        <v>-325.23275862070574</v>
      </c>
    </row>
    <row r="321" spans="3:6">
      <c r="C321" s="13" t="s">
        <v>762</v>
      </c>
      <c r="D321" s="13">
        <f t="shared" si="28"/>
        <v>-432.06000000002678</v>
      </c>
      <c r="E321" s="58">
        <f t="shared" si="29"/>
        <v>-372.46551724140244</v>
      </c>
    </row>
    <row r="322" spans="3:6">
      <c r="C322" s="13" t="s">
        <v>763</v>
      </c>
      <c r="D322" s="13">
        <f t="shared" si="28"/>
        <v>-431.65000000005239</v>
      </c>
      <c r="E322" s="58">
        <f t="shared" si="29"/>
        <v>-372.1120689655624</v>
      </c>
    </row>
    <row r="323" spans="3:6">
      <c r="C323" s="13" t="s">
        <v>1071</v>
      </c>
      <c r="D323" s="13">
        <f t="shared" si="28"/>
        <v>-597.89999999973224</v>
      </c>
      <c r="E323" s="58">
        <f t="shared" si="29"/>
        <v>-515.43103448252782</v>
      </c>
    </row>
    <row r="324" spans="3:6">
      <c r="C324" s="13" t="s">
        <v>1073</v>
      </c>
      <c r="D324" s="13">
        <f t="shared" si="28"/>
        <v>-319.8399999999092</v>
      </c>
      <c r="E324" s="58">
        <f t="shared" si="29"/>
        <v>-275.7241379309562</v>
      </c>
    </row>
    <row r="325" spans="3:6">
      <c r="C325" s="13" t="s">
        <v>1075</v>
      </c>
      <c r="D325" s="13">
        <f>+SUMIF($I$7:$I$310,C325,$H$7:$H$310)</f>
        <v>-178.51999999996042</v>
      </c>
      <c r="E325" s="58">
        <f t="shared" si="29"/>
        <v>-153.89655172410383</v>
      </c>
    </row>
    <row r="327" spans="3:6">
      <c r="D327">
        <f>+SUM(D317:D325)</f>
        <v>-3362.029999999766</v>
      </c>
      <c r="E327" s="58">
        <f>+SUM(E317:E325)</f>
        <v>-2898.3017241377302</v>
      </c>
    </row>
    <row r="328" spans="3:6">
      <c r="C328" s="13" t="s">
        <v>1083</v>
      </c>
      <c r="D328" s="42"/>
      <c r="E328" s="58">
        <f>+E327*0.16</f>
        <v>-463.72827586203681</v>
      </c>
    </row>
    <row r="329" spans="3:6">
      <c r="C329" s="13" t="s">
        <v>1084</v>
      </c>
      <c r="E329" s="58"/>
      <c r="F329">
        <f>+D327</f>
        <v>-3362.029999999766</v>
      </c>
    </row>
  </sheetData>
  <autoFilter ref="A6:I312">
    <filterColumn colId="1"/>
  </autoFilter>
  <mergeCells count="5">
    <mergeCell ref="B5:E5"/>
    <mergeCell ref="C2:D2"/>
    <mergeCell ref="B3:F3"/>
    <mergeCell ref="B4:F4"/>
    <mergeCell ref="C316:E31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ENE</vt:lpstr>
      <vt:lpstr>FEB</vt:lpstr>
      <vt:lpstr>MAR</vt:lpstr>
      <vt:lpstr>ABR</vt:lpstr>
      <vt:lpstr>MAY</vt:lpstr>
      <vt:lpstr>JUN</vt:lpstr>
      <vt:lpstr>DIF</vt:lpstr>
      <vt:lpstr>JUL</vt:lpstr>
      <vt:lpstr>AJUSTE</vt:lpstr>
      <vt:lpstr>AGO</vt:lpstr>
      <vt:lpstr>SEP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cqqcontabilidad</dc:creator>
  <cp:lastModifiedBy>cqqcontabilidad</cp:lastModifiedBy>
  <cp:lastPrinted>2016-07-20T18:33:46Z</cp:lastPrinted>
  <dcterms:created xsi:type="dcterms:W3CDTF">2015-10-20T21:32:50Z</dcterms:created>
  <dcterms:modified xsi:type="dcterms:W3CDTF">2016-10-20T22:30:27Z</dcterms:modified>
</cp:coreProperties>
</file>