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9"/>
  </bookViews>
  <sheets>
    <sheet name="DIC 15" sheetId="4" r:id="rId1"/>
    <sheet name="ENE" sheetId="1" r:id="rId2"/>
    <sheet name="FEB" sheetId="2" r:id="rId3"/>
    <sheet name="MAR" sheetId="3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</sheets>
  <calcPr calcId="124519"/>
</workbook>
</file>

<file path=xl/calcChain.xml><?xml version="1.0" encoding="utf-8"?>
<calcChain xmlns="http://schemas.openxmlformats.org/spreadsheetml/2006/main">
  <c r="I26" i="10"/>
  <c r="I134" i="7"/>
  <c r="I152" i="3"/>
  <c r="I55" i="1" l="1"/>
  <c r="I56"/>
  <c r="I57"/>
  <c r="I58"/>
  <c r="I59"/>
  <c r="I60"/>
  <c r="I61"/>
  <c r="I62"/>
  <c r="I63"/>
  <c r="I64"/>
  <c r="I65"/>
  <c r="I67" l="1"/>
  <c r="I69" s="1"/>
  <c r="I38" i="8"/>
  <c r="I37"/>
  <c r="I36"/>
  <c r="I35" i="7"/>
  <c r="I34"/>
  <c r="I33"/>
  <c r="I47" i="6"/>
  <c r="I46"/>
  <c r="I45"/>
  <c r="I47" i="5"/>
  <c r="I46"/>
  <c r="I45"/>
  <c r="I47" i="3"/>
  <c r="I46"/>
  <c r="I45"/>
  <c r="I44" i="2"/>
  <c r="I43"/>
  <c r="I42"/>
  <c r="I36" i="1"/>
  <c r="I35"/>
  <c r="I34"/>
  <c r="I27" i="10"/>
  <c r="I25"/>
  <c r="I24"/>
  <c r="I23"/>
  <c r="I22"/>
  <c r="I21"/>
  <c r="I20"/>
  <c r="I19"/>
  <c r="I18"/>
  <c r="I17"/>
  <c r="I16"/>
  <c r="I15"/>
  <c r="I14"/>
  <c r="I13"/>
  <c r="I12"/>
  <c r="I11"/>
  <c r="I25" i="9"/>
  <c r="I24"/>
  <c r="I23"/>
  <c r="I22"/>
  <c r="I21"/>
  <c r="I20"/>
  <c r="I19"/>
  <c r="I18"/>
  <c r="I17"/>
  <c r="I16"/>
  <c r="I15"/>
  <c r="I14"/>
  <c r="I13"/>
  <c r="I12"/>
  <c r="I11"/>
  <c r="I22" i="8"/>
  <c r="I23"/>
  <c r="I26"/>
  <c r="I27"/>
  <c r="I25"/>
  <c r="I24"/>
  <c r="I21"/>
  <c r="I20"/>
  <c r="I19"/>
  <c r="I18"/>
  <c r="I17"/>
  <c r="I16"/>
  <c r="I15"/>
  <c r="I14"/>
  <c r="I13"/>
  <c r="I12"/>
  <c r="I11"/>
  <c r="I24" i="7"/>
  <c r="I23"/>
  <c r="I22"/>
  <c r="I21"/>
  <c r="I20"/>
  <c r="I19"/>
  <c r="I18"/>
  <c r="I17"/>
  <c r="I16"/>
  <c r="I15"/>
  <c r="I14"/>
  <c r="I13"/>
  <c r="I12"/>
  <c r="I11"/>
  <c r="I35" i="6"/>
  <c r="I36"/>
  <c r="I34"/>
  <c r="I33"/>
  <c r="I32"/>
  <c r="I31"/>
  <c r="I30"/>
  <c r="I29"/>
  <c r="I28"/>
  <c r="I27"/>
  <c r="I26"/>
  <c r="I25"/>
  <c r="I24"/>
  <c r="I23"/>
  <c r="I22"/>
  <c r="I21"/>
  <c r="I34" i="5"/>
  <c r="I35"/>
  <c r="I33"/>
  <c r="I32"/>
  <c r="I31"/>
  <c r="I30"/>
  <c r="I29"/>
  <c r="I28"/>
  <c r="I27"/>
  <c r="I26"/>
  <c r="I25"/>
  <c r="I24"/>
  <c r="I23"/>
  <c r="I22"/>
  <c r="I21"/>
  <c r="I33" i="3"/>
  <c r="I34"/>
  <c r="I35"/>
  <c r="I36"/>
  <c r="I32"/>
  <c r="I31"/>
  <c r="I30"/>
  <c r="I29"/>
  <c r="I28"/>
  <c r="I27"/>
  <c r="I26"/>
  <c r="I25"/>
  <c r="I24"/>
  <c r="I23"/>
  <c r="I22"/>
  <c r="I22" i="2"/>
  <c r="I23"/>
  <c r="I24"/>
  <c r="I25"/>
  <c r="I26"/>
  <c r="I27"/>
  <c r="I28"/>
  <c r="I29"/>
  <c r="I30"/>
  <c r="I31"/>
  <c r="I32"/>
  <c r="I22" i="1"/>
  <c r="I23"/>
  <c r="I16"/>
  <c r="I17"/>
  <c r="I18"/>
  <c r="I19"/>
  <c r="I20"/>
  <c r="I21"/>
  <c r="I30" i="10" l="1"/>
  <c r="I40" i="8"/>
  <c r="I42" s="1"/>
  <c r="I37" i="7"/>
  <c r="I39" s="1"/>
  <c r="I49" i="3"/>
  <c r="I51" s="1"/>
  <c r="I35" i="2"/>
  <c r="I49" i="6"/>
  <c r="I51" s="1"/>
  <c r="I49" i="5"/>
  <c r="I51" s="1"/>
  <c r="I38" i="1"/>
  <c r="I40" s="1"/>
  <c r="I27" i="9"/>
  <c r="I38" i="3"/>
  <c r="I40" s="1"/>
  <c r="I46" i="2"/>
  <c r="I48" s="1"/>
  <c r="I29" i="9"/>
  <c r="I29" i="8"/>
  <c r="I31"/>
  <c r="I26" i="7"/>
  <c r="I28" s="1"/>
  <c r="I38" i="6"/>
  <c r="I40" s="1"/>
  <c r="I38" i="5"/>
  <c r="I40" s="1"/>
  <c r="I37" i="2"/>
  <c r="I12" i="1"/>
  <c r="I13"/>
  <c r="I14"/>
  <c r="I15"/>
  <c r="I11"/>
  <c r="I133" i="10"/>
  <c r="I135" s="1"/>
  <c r="I32" l="1"/>
  <c r="I137"/>
  <c r="I26" i="1"/>
  <c r="I95" i="10"/>
  <c r="I69"/>
  <c r="I127"/>
  <c r="I125"/>
  <c r="I116"/>
  <c r="I115"/>
  <c r="I114"/>
  <c r="I104"/>
  <c r="I106" s="1"/>
  <c r="I108" s="1"/>
  <c r="I94"/>
  <c r="I93"/>
  <c r="I92"/>
  <c r="I91"/>
  <c r="I90"/>
  <c r="I89"/>
  <c r="I88"/>
  <c r="I87"/>
  <c r="I86"/>
  <c r="I85"/>
  <c r="I84"/>
  <c r="I83"/>
  <c r="I82"/>
  <c r="I81"/>
  <c r="I80"/>
  <c r="I79"/>
  <c r="I78"/>
  <c r="I68"/>
  <c r="I67"/>
  <c r="I66"/>
  <c r="I65"/>
  <c r="I64"/>
  <c r="I63"/>
  <c r="I62"/>
  <c r="I61"/>
  <c r="I60"/>
  <c r="I59"/>
  <c r="I58"/>
  <c r="I51"/>
  <c r="I53" s="1"/>
  <c r="I39"/>
  <c r="I38"/>
  <c r="I37"/>
  <c r="I97" l="1"/>
  <c r="I99" s="1"/>
  <c r="I129"/>
  <c r="I71"/>
  <c r="I73" s="1"/>
  <c r="I118"/>
  <c r="I120" s="1"/>
  <c r="I41"/>
  <c r="I43" s="1"/>
  <c r="I141" l="1"/>
  <c r="I143"/>
  <c r="I121" i="9"/>
  <c r="I123" s="1"/>
  <c r="I111"/>
  <c r="I112"/>
  <c r="I110"/>
  <c r="I100"/>
  <c r="I102" s="1"/>
  <c r="I35"/>
  <c r="I36"/>
  <c r="I34"/>
  <c r="I114" l="1"/>
  <c r="I38"/>
  <c r="I48" l="1"/>
  <c r="I125"/>
  <c r="I116"/>
  <c r="I104"/>
  <c r="I90"/>
  <c r="I89"/>
  <c r="I88"/>
  <c r="I87"/>
  <c r="I86"/>
  <c r="I85"/>
  <c r="I84"/>
  <c r="I83"/>
  <c r="I82"/>
  <c r="I81"/>
  <c r="I80"/>
  <c r="I79"/>
  <c r="I78"/>
  <c r="I77"/>
  <c r="I76"/>
  <c r="I75"/>
  <c r="I74"/>
  <c r="I65"/>
  <c r="I64"/>
  <c r="I63"/>
  <c r="I62"/>
  <c r="I61"/>
  <c r="I60"/>
  <c r="I59"/>
  <c r="I58"/>
  <c r="I57"/>
  <c r="I56"/>
  <c r="I55"/>
  <c r="I40"/>
  <c r="I50" l="1"/>
  <c r="I67"/>
  <c r="I69" s="1"/>
  <c r="I93"/>
  <c r="I95" s="1"/>
  <c r="I57" i="8"/>
  <c r="I128" i="9" l="1"/>
  <c r="I130" s="1"/>
  <c r="I122" i="8"/>
  <c r="I112"/>
  <c r="I103"/>
  <c r="I94"/>
  <c r="I96" s="1"/>
  <c r="I83"/>
  <c r="I82"/>
  <c r="I81"/>
  <c r="I80"/>
  <c r="I79"/>
  <c r="I78"/>
  <c r="I77"/>
  <c r="I76"/>
  <c r="I75"/>
  <c r="I74"/>
  <c r="I73"/>
  <c r="I72"/>
  <c r="I71"/>
  <c r="I70"/>
  <c r="I69"/>
  <c r="I68"/>
  <c r="I67"/>
  <c r="I56"/>
  <c r="I55"/>
  <c r="I54"/>
  <c r="I53"/>
  <c r="I52"/>
  <c r="I51"/>
  <c r="I50"/>
  <c r="I49"/>
  <c r="I48"/>
  <c r="I47"/>
  <c r="I128" i="7"/>
  <c r="I130" s="1"/>
  <c r="I118"/>
  <c r="I109"/>
  <c r="I111" s="1"/>
  <c r="I100"/>
  <c r="I102" s="1"/>
  <c r="I89"/>
  <c r="I88"/>
  <c r="I87"/>
  <c r="I86"/>
  <c r="I85"/>
  <c r="I84"/>
  <c r="I83"/>
  <c r="I82"/>
  <c r="I81"/>
  <c r="I80"/>
  <c r="I79"/>
  <c r="I78"/>
  <c r="I77"/>
  <c r="I76"/>
  <c r="I75"/>
  <c r="I74"/>
  <c r="I73"/>
  <c r="I63"/>
  <c r="I62"/>
  <c r="I61"/>
  <c r="I60"/>
  <c r="I59"/>
  <c r="I58"/>
  <c r="I57"/>
  <c r="I56"/>
  <c r="I55"/>
  <c r="I54"/>
  <c r="I44"/>
  <c r="I102" i="6"/>
  <c r="I124" i="8" l="1"/>
  <c r="I114"/>
  <c r="I59"/>
  <c r="I61" s="1"/>
  <c r="I86"/>
  <c r="I88" s="1"/>
  <c r="I105"/>
  <c r="I47" i="7"/>
  <c r="I49" s="1"/>
  <c r="I92"/>
  <c r="I94" s="1"/>
  <c r="I65"/>
  <c r="I67" s="1"/>
  <c r="I120"/>
  <c r="I141" i="6"/>
  <c r="I57"/>
  <c r="I126" i="8" l="1"/>
  <c r="I128"/>
  <c r="I136" i="7"/>
  <c r="I143" i="6" l="1"/>
  <c r="I131"/>
  <c r="I122"/>
  <c r="I113"/>
  <c r="I115" s="1"/>
  <c r="I101"/>
  <c r="I100"/>
  <c r="I99"/>
  <c r="I98"/>
  <c r="I97"/>
  <c r="I96"/>
  <c r="I95"/>
  <c r="I94"/>
  <c r="I93"/>
  <c r="I92"/>
  <c r="I91"/>
  <c r="I90"/>
  <c r="I89"/>
  <c r="I88"/>
  <c r="I87"/>
  <c r="I86"/>
  <c r="I76"/>
  <c r="I75"/>
  <c r="I74"/>
  <c r="I73"/>
  <c r="I72"/>
  <c r="I71"/>
  <c r="I70"/>
  <c r="I69"/>
  <c r="I68"/>
  <c r="I67"/>
  <c r="I56"/>
  <c r="I11"/>
  <c r="I14" s="1"/>
  <c r="I16" s="1"/>
  <c r="I146" i="5"/>
  <c r="I147" i="3"/>
  <c r="I149" s="1"/>
  <c r="I144" i="2"/>
  <c r="I148" i="5" l="1"/>
  <c r="I146" i="2"/>
  <c r="I133" i="6"/>
  <c r="I105"/>
  <c r="I146" s="1"/>
  <c r="I60"/>
  <c r="I62" s="1"/>
  <c r="I78"/>
  <c r="I80" s="1"/>
  <c r="I124"/>
  <c r="I137" i="3"/>
  <c r="I148" i="6" l="1"/>
  <c r="I107"/>
  <c r="I154" i="3"/>
  <c r="I139"/>
  <c r="I141" s="1"/>
  <c r="I56" i="5"/>
  <c r="I59" s="1"/>
  <c r="I61" s="1"/>
  <c r="I138"/>
  <c r="I129"/>
  <c r="I131" s="1"/>
  <c r="I120"/>
  <c r="I122" s="1"/>
  <c r="I110"/>
  <c r="I109"/>
  <c r="I108"/>
  <c r="I107"/>
  <c r="I106"/>
  <c r="I105"/>
  <c r="I104"/>
  <c r="I103"/>
  <c r="I102"/>
  <c r="I101"/>
  <c r="I100"/>
  <c r="I99"/>
  <c r="I98"/>
  <c r="I97"/>
  <c r="I96"/>
  <c r="I95"/>
  <c r="I85"/>
  <c r="I84"/>
  <c r="I83"/>
  <c r="I82"/>
  <c r="I81"/>
  <c r="I80"/>
  <c r="I79"/>
  <c r="I78"/>
  <c r="I77"/>
  <c r="I76"/>
  <c r="I66"/>
  <c r="I69" s="1"/>
  <c r="I71" s="1"/>
  <c r="I11"/>
  <c r="I14" s="1"/>
  <c r="I16" s="1"/>
  <c r="I140" l="1"/>
  <c r="I112"/>
  <c r="I114" s="1"/>
  <c r="I87"/>
  <c r="I89" s="1"/>
  <c r="I151" l="1"/>
  <c r="I153" s="1"/>
  <c r="I101" i="3"/>
  <c r="I76"/>
  <c r="I75"/>
  <c r="I74"/>
  <c r="I73"/>
  <c r="I72"/>
  <c r="I71"/>
  <c r="I70"/>
  <c r="I69"/>
  <c r="I68"/>
  <c r="I67"/>
  <c r="I56"/>
  <c r="I73" i="2"/>
  <c r="I72"/>
  <c r="I71"/>
  <c r="I70"/>
  <c r="I69"/>
  <c r="I68"/>
  <c r="I67"/>
  <c r="I66"/>
  <c r="I65"/>
  <c r="I64"/>
  <c r="I45" i="1"/>
  <c r="I48" s="1"/>
  <c r="I75" i="2" l="1"/>
  <c r="I50" i="1"/>
  <c r="I78" i="3"/>
  <c r="I80" s="1"/>
  <c r="I28" i="1"/>
  <c r="I77" i="2" l="1"/>
  <c r="I119" i="4"/>
  <c r="I121" s="1"/>
  <c r="I110"/>
  <c r="I103"/>
  <c r="I101"/>
  <c r="I92"/>
  <c r="I94" s="1"/>
  <c r="I81"/>
  <c r="I80"/>
  <c r="I79"/>
  <c r="I78"/>
  <c r="I77"/>
  <c r="I76"/>
  <c r="I75"/>
  <c r="I74"/>
  <c r="I73"/>
  <c r="I72"/>
  <c r="I71"/>
  <c r="I61"/>
  <c r="I60"/>
  <c r="I59"/>
  <c r="I58"/>
  <c r="I57"/>
  <c r="I56"/>
  <c r="I55"/>
  <c r="I54"/>
  <c r="I53"/>
  <c r="I52"/>
  <c r="I40"/>
  <c r="I44" s="1"/>
  <c r="I46" s="1"/>
  <c r="I33"/>
  <c r="I35" s="1"/>
  <c r="I21"/>
  <c r="I20"/>
  <c r="I19"/>
  <c r="I18"/>
  <c r="I17"/>
  <c r="I16"/>
  <c r="I15"/>
  <c r="I14"/>
  <c r="I13"/>
  <c r="I12"/>
  <c r="I11"/>
  <c r="I10"/>
  <c r="I10" i="3"/>
  <c r="I23" i="4" l="1"/>
  <c r="I25" s="1"/>
  <c r="I84"/>
  <c r="I86" s="1"/>
  <c r="I63"/>
  <c r="I65" s="1"/>
  <c r="I112"/>
  <c r="I125" l="1"/>
  <c r="I127" s="1"/>
  <c r="I129" i="3"/>
  <c r="I131" s="1"/>
  <c r="I120"/>
  <c r="I122" s="1"/>
  <c r="I111"/>
  <c r="I113" s="1"/>
  <c r="I100"/>
  <c r="I99"/>
  <c r="I98"/>
  <c r="I97"/>
  <c r="I96"/>
  <c r="I95"/>
  <c r="I94"/>
  <c r="I93"/>
  <c r="I92"/>
  <c r="I91"/>
  <c r="I90"/>
  <c r="I89"/>
  <c r="I88"/>
  <c r="I87"/>
  <c r="I86"/>
  <c r="I59" l="1"/>
  <c r="I61" s="1"/>
  <c r="I103"/>
  <c r="I105" s="1"/>
  <c r="I14"/>
  <c r="I16" s="1"/>
  <c r="I134" i="2"/>
  <c r="I136" s="1"/>
  <c r="I97"/>
  <c r="I52"/>
  <c r="I56" s="1"/>
  <c r="I58" s="1"/>
  <c r="I138" l="1"/>
  <c r="I12"/>
  <c r="I11"/>
  <c r="I15" l="1"/>
  <c r="I125"/>
  <c r="I116"/>
  <c r="I118" s="1"/>
  <c r="I107"/>
  <c r="I109" s="1"/>
  <c r="I96"/>
  <c r="I95"/>
  <c r="I94"/>
  <c r="I93"/>
  <c r="I92"/>
  <c r="I91"/>
  <c r="I90"/>
  <c r="I89"/>
  <c r="I88"/>
  <c r="I87"/>
  <c r="I86"/>
  <c r="I85"/>
  <c r="I84"/>
  <c r="I83"/>
  <c r="I86" i="1"/>
  <c r="I87"/>
  <c r="I88"/>
  <c r="I17" i="2" l="1"/>
  <c r="I127"/>
  <c r="I99"/>
  <c r="I150" s="1"/>
  <c r="I114" i="1"/>
  <c r="I106"/>
  <c r="I108" s="1"/>
  <c r="I98"/>
  <c r="I100" s="1"/>
  <c r="I85"/>
  <c r="I84"/>
  <c r="I83"/>
  <c r="I82"/>
  <c r="I81"/>
  <c r="I80"/>
  <c r="I79"/>
  <c r="I78"/>
  <c r="I77"/>
  <c r="I76"/>
  <c r="I75"/>
  <c r="I152" i="2" l="1"/>
  <c r="I101"/>
  <c r="I90" i="1"/>
  <c r="I119" s="1"/>
  <c r="I116"/>
  <c r="I121" l="1"/>
  <c r="I92"/>
</calcChain>
</file>

<file path=xl/sharedStrings.xml><?xml version="1.0" encoding="utf-8"?>
<sst xmlns="http://schemas.openxmlformats.org/spreadsheetml/2006/main" count="2785" uniqueCount="285">
  <si>
    <t>ALECSA CELAYA S DE RL DE CV</t>
  </si>
  <si>
    <t>254-006</t>
  </si>
  <si>
    <t>CONCILIACION OTRAS CTAS X COBRAR</t>
  </si>
  <si>
    <t>POLIZA</t>
  </si>
  <si>
    <t>FECHA</t>
  </si>
  <si>
    <t>REFERENCIA</t>
  </si>
  <si>
    <t>CONCEPTO</t>
  </si>
  <si>
    <t>TOTAL</t>
  </si>
  <si>
    <t>IMPORTE</t>
  </si>
  <si>
    <t xml:space="preserve">SALDO </t>
  </si>
  <si>
    <t>SALDO INICIAL</t>
  </si>
  <si>
    <t>Total</t>
  </si>
  <si>
    <t>TotalAuxiliar</t>
  </si>
  <si>
    <t>Diferencia</t>
  </si>
  <si>
    <t xml:space="preserve">CUENTA 254-006-002    DTMAC COMERCIALIZADORA SA DE CV </t>
  </si>
  <si>
    <t>I  1,007</t>
  </si>
  <si>
    <t>I  1,008</t>
  </si>
  <si>
    <t>ZM-00299</t>
  </si>
  <si>
    <t>D  1,356</t>
  </si>
  <si>
    <t>D  1,892</t>
  </si>
  <si>
    <t>ZM-00327</t>
  </si>
  <si>
    <t>CANCELACION FACTURA AM0845</t>
  </si>
  <si>
    <t>D  2,001</t>
  </si>
  <si>
    <t>ZM-00328</t>
  </si>
  <si>
    <t>CANCELACION FACT AM-00851</t>
  </si>
  <si>
    <t>D  2,002</t>
  </si>
  <si>
    <t>FAM872-878</t>
  </si>
  <si>
    <t>PAGO FACTURAS AM 872</t>
  </si>
  <si>
    <t>I    881</t>
  </si>
  <si>
    <t>PAGO FACTURAS AM 873</t>
  </si>
  <si>
    <t>AM 877</t>
  </si>
  <si>
    <t>PAGO DE FACTURA AM 877</t>
  </si>
  <si>
    <t>D  2,254</t>
  </si>
  <si>
    <t>FACT AM878</t>
  </si>
  <si>
    <t>PAGO DE FACTURA AM 878</t>
  </si>
  <si>
    <t>D  2,255</t>
  </si>
  <si>
    <t>I  1,299</t>
  </si>
  <si>
    <t xml:space="preserve">CUENTA 254-006-003    GE CAPITAL </t>
  </si>
  <si>
    <t xml:space="preserve">CUENTA 254-006-005    QUALITAS COMPAÑIA DE SEGUROS SA </t>
  </si>
  <si>
    <t>I      856</t>
  </si>
  <si>
    <t>QUALITAS</t>
  </si>
  <si>
    <t>D  2,312</t>
  </si>
  <si>
    <t>AM-0885</t>
  </si>
  <si>
    <t>UDIS AXA ABRIL 2015</t>
  </si>
  <si>
    <t xml:space="preserve">CUENTA 254-006-016    AXA SEGUROS  SA DE CV </t>
  </si>
  <si>
    <t>PAGO AXA</t>
  </si>
  <si>
    <t>D  2,907</t>
  </si>
  <si>
    <t>D  1,570</t>
  </si>
  <si>
    <t>F.AM00828</t>
  </si>
  <si>
    <t>F.AM828 UDIS AXA ENERO/2015</t>
  </si>
  <si>
    <t>D  1,577</t>
  </si>
  <si>
    <t>ZM-317 DEVOLUCION UDIS</t>
  </si>
  <si>
    <t>D  2,323</t>
  </si>
  <si>
    <t>ZM-0331</t>
  </si>
  <si>
    <t>CANCELACION DE UDIS AXA MAYO 2</t>
  </si>
  <si>
    <t>D  2,306</t>
  </si>
  <si>
    <t>ZM-343</t>
  </si>
  <si>
    <t>ZM-343 CANCELACION UDIS JUNIO</t>
  </si>
  <si>
    <t>D  2,719</t>
  </si>
  <si>
    <t>D  2,159</t>
  </si>
  <si>
    <t>UDIS JULIO</t>
  </si>
  <si>
    <t>UDIS JULIO 2015</t>
  </si>
  <si>
    <t>D  2,601</t>
  </si>
  <si>
    <t>AM-965</t>
  </si>
  <si>
    <t>AM-965 UDIS AXA AGOSTO 2015</t>
  </si>
  <si>
    <t xml:space="preserve">CUENTA 254-006-019    GRUPO NACIONAL PROVINCIAL SA  </t>
  </si>
  <si>
    <t>D  2,626</t>
  </si>
  <si>
    <t>F.AM00819</t>
  </si>
  <si>
    <t>F.AM00819 UDIS GNP DIC/2014</t>
  </si>
  <si>
    <t>D  2,630</t>
  </si>
  <si>
    <t>D    498</t>
  </si>
  <si>
    <t>ZM-318</t>
  </si>
  <si>
    <t>ZM-318 CANCELACION DE UDIS MZO</t>
  </si>
  <si>
    <t>D  2,004</t>
  </si>
  <si>
    <t>ZM-00330</t>
  </si>
  <si>
    <t>CANCELACION UDIS</t>
  </si>
  <si>
    <t>D  2,307</t>
  </si>
  <si>
    <t>ZM-332</t>
  </si>
  <si>
    <t>CANCELACION DE UDIS GNP MAYO 2</t>
  </si>
  <si>
    <t>D  2,718</t>
  </si>
  <si>
    <t>AM-342</t>
  </si>
  <si>
    <t>Poliza Contable de D</t>
  </si>
  <si>
    <t>D  2,608</t>
  </si>
  <si>
    <t>ZM-349</t>
  </si>
  <si>
    <t>ZM-349 CANCELACION UDIS GNP</t>
  </si>
  <si>
    <t>E, 236</t>
  </si>
  <si>
    <t>CH-16701</t>
  </si>
  <si>
    <t>CANCELACION UDIS CH-16701</t>
  </si>
  <si>
    <t>D  2,191</t>
  </si>
  <si>
    <t>ZM 00362</t>
  </si>
  <si>
    <t>SOBREPRECIO EN MANO DE OBRA AF</t>
  </si>
  <si>
    <t>D     45</t>
  </si>
  <si>
    <t>AM-01012</t>
  </si>
  <si>
    <t>CANCELA ZM00280</t>
  </si>
  <si>
    <t>D     47</t>
  </si>
  <si>
    <t>ZM-0037</t>
  </si>
  <si>
    <t>CANCELA AM-364</t>
  </si>
  <si>
    <t>D  2,863</t>
  </si>
  <si>
    <t>ZM-00374</t>
  </si>
  <si>
    <t>CANCELACION UDIS NOV 2015</t>
  </si>
  <si>
    <t xml:space="preserve">CUENTA 254-006-035    AUTOMOTRIZ MEXICALI SRL DE CV  </t>
  </si>
  <si>
    <t>CUENTA 254-006-039    TOYOCOAPA S DE RL DE CV</t>
  </si>
  <si>
    <t xml:space="preserve">CUENTA 254-006-042   OZ AUTOMOTRIZ  DE COLIMA SRL DE CV </t>
  </si>
  <si>
    <t xml:space="preserve">CUENTA 254-006-049    CANON MEXICANA S DE RL CV </t>
  </si>
  <si>
    <t>AUXILIAR</t>
  </si>
  <si>
    <t>DIFERENCIA</t>
  </si>
  <si>
    <t>D  2,454</t>
  </si>
  <si>
    <t>D  2,450</t>
  </si>
  <si>
    <t>AM-01046</t>
  </si>
  <si>
    <t>AM-01050</t>
  </si>
  <si>
    <t>PROTECCION EXTENDIDA</t>
  </si>
  <si>
    <t>D  2,453</t>
  </si>
  <si>
    <t>AM-01047</t>
  </si>
  <si>
    <t>CANCELACION UDIS CYA</t>
  </si>
  <si>
    <t>BAJA AM AGOSTO</t>
  </si>
  <si>
    <t>UDIS DICIEMBRE</t>
  </si>
  <si>
    <t>zm-00387</t>
  </si>
  <si>
    <t>ZM-00389</t>
  </si>
  <si>
    <t>D  2,474</t>
  </si>
  <si>
    <t>D  2,488</t>
  </si>
  <si>
    <t>D  2,444</t>
  </si>
  <si>
    <t>AM-01055</t>
  </si>
  <si>
    <t>UDIS 1ER Y 2DA DECENA EN 2016</t>
  </si>
  <si>
    <t>D  2,452</t>
  </si>
  <si>
    <t>AM-01048</t>
  </si>
  <si>
    <t>EJERCICIO 2016</t>
  </si>
  <si>
    <t xml:space="preserve">  </t>
  </si>
  <si>
    <t>D  2,372</t>
  </si>
  <si>
    <t>AM-1064</t>
  </si>
  <si>
    <t>D  2,375</t>
  </si>
  <si>
    <t>AM-1067</t>
  </si>
  <si>
    <t>TRASLADO CYA-MEX REV NEGRA</t>
  </si>
  <si>
    <t>2 SERV ADMINITRATIVOS</t>
  </si>
  <si>
    <t xml:space="preserve"> </t>
  </si>
  <si>
    <t>D  2,367</t>
  </si>
  <si>
    <t>AM-1063</t>
  </si>
  <si>
    <t>CONTRAPRESTACION SERV ENE 16</t>
  </si>
  <si>
    <t>D  2,387</t>
  </si>
  <si>
    <t>ZM-392</t>
  </si>
  <si>
    <t>DEV UDIS GNP DIC 15</t>
  </si>
  <si>
    <t>D  2,396</t>
  </si>
  <si>
    <t>SPOT DE RADIO</t>
  </si>
  <si>
    <t>D  1,415</t>
  </si>
  <si>
    <t>AM-1088</t>
  </si>
  <si>
    <t>2 SERVICIOS ADMON</t>
  </si>
  <si>
    <t>EJERCICIO 2015</t>
  </si>
  <si>
    <t>D  2,844</t>
  </si>
  <si>
    <t>AM-01019</t>
  </si>
  <si>
    <t>COMIS GARANTIA EXT DEALER 5704</t>
  </si>
  <si>
    <t>D  2,505</t>
  </si>
  <si>
    <t>AM-982</t>
  </si>
  <si>
    <t>UDIS AXA SEPT 2015</t>
  </si>
  <si>
    <t>D  3,047</t>
  </si>
  <si>
    <t>D  2,865</t>
  </si>
  <si>
    <t>ZM-00376</t>
  </si>
  <si>
    <t>CANCELACION UDIS OCT</t>
  </si>
  <si>
    <t>D  1,402</t>
  </si>
  <si>
    <t>AM-1080</t>
  </si>
  <si>
    <t>D  1,416</t>
  </si>
  <si>
    <t>AM-1089</t>
  </si>
  <si>
    <t>D  1,401</t>
  </si>
  <si>
    <t>AM-1079</t>
  </si>
  <si>
    <t>D  1,414</t>
  </si>
  <si>
    <t>AM-1087</t>
  </si>
  <si>
    <t>PAGO UDIS AXA ENE 2016</t>
  </si>
  <si>
    <t>LJIMENEZ:UDIS AXA FEB 16</t>
  </si>
  <si>
    <t>UDIS QUALITAS ENERO 2016</t>
  </si>
  <si>
    <t>LJIMENEZ:UDIS QUALITAS FEB 16</t>
  </si>
  <si>
    <t>D  2,738</t>
  </si>
  <si>
    <t>AM 1090</t>
  </si>
  <si>
    <t>SERVICIOS DE FEBRERO 16</t>
  </si>
  <si>
    <t>D  1,672</t>
  </si>
  <si>
    <t>AM-1100</t>
  </si>
  <si>
    <t>D  1,682</t>
  </si>
  <si>
    <t>AM-1106</t>
  </si>
  <si>
    <t>UDIS MARZO 2016</t>
  </si>
  <si>
    <t>IMPORTE ACORDADO ANEXO 1</t>
  </si>
  <si>
    <t>D  1,679</t>
  </si>
  <si>
    <t>AM-1104</t>
  </si>
  <si>
    <t>REPARACION DAÑOS CAMBRY</t>
  </si>
  <si>
    <t>CUENTA 254-006-001 ALDEN QUERETARO S DE RL DE CV</t>
  </si>
  <si>
    <t xml:space="preserve">CUENTA 254-006-002 DTMAC COMERCIALIZADORA SA DE CV </t>
  </si>
  <si>
    <t xml:space="preserve">CUENTA 254-006-003 GE CAPITAL </t>
  </si>
  <si>
    <t xml:space="preserve">CUENTA 254-006-005 QUALITAS COMPAÑIA DE SEGUROS SA </t>
  </si>
  <si>
    <t xml:space="preserve">CUENTA 254-006-007 AUTOMOVILES VALLEJO S DE RL DE </t>
  </si>
  <si>
    <t>CUENTA 254-006-012 CADIF MEXICO SEGUROS DE VISA</t>
  </si>
  <si>
    <t xml:space="preserve">CUENTA 254-006-042 OZ AUTOMOTRIZ  DE COLIMA SRL DE CV </t>
  </si>
  <si>
    <t>CUENTA 254-006-039 TOYOCOAPA S DE RL DE CV</t>
  </si>
  <si>
    <t xml:space="preserve">CUENTA 254-006-035 AUTOMOTRIZ MEXICALI SRL DE CV  </t>
  </si>
  <si>
    <t xml:space="preserve">CUENTA 254-006-019 GRUPO NACIONAL PROVINCIAL SA  </t>
  </si>
  <si>
    <t xml:space="preserve">CUENTA 254-006-016 AXA SEGUROS  SA DE CV </t>
  </si>
  <si>
    <t>I 1,190</t>
  </si>
  <si>
    <t>CUENTA 254-006-052 CONSTRUCTORA RAMHER SA DE CV</t>
  </si>
  <si>
    <t xml:space="preserve">CUENTA 254-006-051 CHOCOLATE CREATIVIDAD E INNOVA </t>
  </si>
  <si>
    <t>AM-1117</t>
  </si>
  <si>
    <t>IMPORTE DE ACUERDO AL ANEXO 1</t>
  </si>
  <si>
    <t>D  2,455</t>
  </si>
  <si>
    <t>AM-1118</t>
  </si>
  <si>
    <t>UDIS AXA ABRIL 2016</t>
  </si>
  <si>
    <t>D  2,457</t>
  </si>
  <si>
    <t>AM-1121</t>
  </si>
  <si>
    <t>CONTRAPRESTACION DE SERVICIOS</t>
  </si>
  <si>
    <t>D  2,484</t>
  </si>
  <si>
    <t>ZM-408</t>
  </si>
  <si>
    <t>CANCELACION UDIS ABRIL 16</t>
  </si>
  <si>
    <t>D  1,968</t>
  </si>
  <si>
    <t>AM-01140</t>
  </si>
  <si>
    <t>D  1,969</t>
  </si>
  <si>
    <t>AM-01141</t>
  </si>
  <si>
    <t>UDIS QUALITAS JUNIO 16</t>
  </si>
  <si>
    <t>UDIS AXA JUNIO 2016</t>
  </si>
  <si>
    <t>D  1,962</t>
  </si>
  <si>
    <t>AM-01136</t>
  </si>
  <si>
    <t>UDIS AXA JUNIO 16</t>
  </si>
  <si>
    <t>DTMAC</t>
  </si>
  <si>
    <t>D 1857</t>
  </si>
  <si>
    <t>D 1859</t>
  </si>
  <si>
    <t>D 1860</t>
  </si>
  <si>
    <t>AM-674</t>
  </si>
  <si>
    <t>AM-675</t>
  </si>
  <si>
    <t>AM-676</t>
  </si>
  <si>
    <t>GESTORIAS</t>
  </si>
  <si>
    <t>D 2271</t>
  </si>
  <si>
    <t>AM-427</t>
  </si>
  <si>
    <t>TRASLADO FORESTER</t>
  </si>
  <si>
    <t>D  2,112</t>
  </si>
  <si>
    <t>D    541</t>
  </si>
  <si>
    <t>D  1,756</t>
  </si>
  <si>
    <t>AO-172</t>
  </si>
  <si>
    <t>AM-0042</t>
  </si>
  <si>
    <t>AM-162</t>
  </si>
  <si>
    <t>NCG AO-172 GTOS ADMINISTRATIVO</t>
  </si>
  <si>
    <t>GTS ADMINISTRATIVOS</t>
  </si>
  <si>
    <t>GASTOS ADMVOS AM-162</t>
  </si>
  <si>
    <t>D  1,947</t>
  </si>
  <si>
    <t>AM-0207</t>
  </si>
  <si>
    <t>TRASLADO CYA-COLIMA</t>
  </si>
  <si>
    <t>AM-1178</t>
  </si>
  <si>
    <t>D  1,225</t>
  </si>
  <si>
    <t>AM-1174</t>
  </si>
  <si>
    <t>UDIS AXA AGOSTO 16</t>
  </si>
  <si>
    <t>D  1,244</t>
  </si>
  <si>
    <t>AM-436</t>
  </si>
  <si>
    <t>DEVOLUCION UDIS AGOSTO 16</t>
  </si>
  <si>
    <t>COMIS PROTECCION EXTENDIDA</t>
  </si>
  <si>
    <t>AM-1181</t>
  </si>
  <si>
    <t>D  3,207</t>
  </si>
  <si>
    <t xml:space="preserve">CUENTA 254-006-58 BBVA BANCOMER SA </t>
  </si>
  <si>
    <t>COMISIONES POR CONTRATOS JUL</t>
  </si>
  <si>
    <t>D  2,418</t>
  </si>
  <si>
    <t>AM-1179</t>
  </si>
  <si>
    <t>D  1,573</t>
  </si>
  <si>
    <t>AM 829</t>
  </si>
  <si>
    <t>D  1,994</t>
  </si>
  <si>
    <t>AM 881</t>
  </si>
  <si>
    <t>D  2,163</t>
  </si>
  <si>
    <t>AM 959</t>
  </si>
  <si>
    <t>D  2,851</t>
  </si>
  <si>
    <t>AM 960</t>
  </si>
  <si>
    <t>D  2,845</t>
  </si>
  <si>
    <t>AM 1020</t>
  </si>
  <si>
    <t>F.AM829 UDIS QUALITAS ENERO/20</t>
  </si>
  <si>
    <t>COMISION PROTECCION EXTENDIDA</t>
  </si>
  <si>
    <t>UDIS AXA NOV DEALER 57040</t>
  </si>
  <si>
    <t>D  1,997</t>
  </si>
  <si>
    <t>D  1,998</t>
  </si>
  <si>
    <t>D  2,870</t>
  </si>
  <si>
    <t>ZM-00323</t>
  </si>
  <si>
    <t>ZM-0324</t>
  </si>
  <si>
    <t>ZM00380</t>
  </si>
  <si>
    <t>CANCELACION DE FACTURA AM-0813</t>
  </si>
  <si>
    <t>CANCELACION FACT AM 847</t>
  </si>
  <si>
    <t>BAJA AM-01015</t>
  </si>
  <si>
    <t>PAGO DTMAC</t>
  </si>
  <si>
    <t>LJIMENEZ:UDIS DICIEMBRE 2015</t>
  </si>
  <si>
    <t>duplicada</t>
  </si>
  <si>
    <t>UDIS AXA JULIO 2015</t>
  </si>
  <si>
    <t>D  1,603</t>
  </si>
  <si>
    <t>PAGO DTMAC JULIO 16</t>
  </si>
  <si>
    <t>CANCELACION FACT AM 851</t>
  </si>
  <si>
    <t>CANCELACION FACT AM 845</t>
  </si>
  <si>
    <t>CANCELACION FACT AM 813</t>
  </si>
  <si>
    <t>BAJA AM 1015</t>
  </si>
  <si>
    <t>D  1,739</t>
  </si>
  <si>
    <t>UDIS QUALITAS AGOSTO 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</si>
</sst>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#.00"/>
    <numFmt numFmtId="165" formatCode="#,##0.00\ ;\-#,##0.00\ ;&quot; -&quot;#\ ;@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sz val="9"/>
      <color theme="1"/>
      <name val="Calibri"/>
      <family val="2"/>
      <scheme val="minor"/>
    </font>
    <font>
      <b/>
      <i/>
      <sz val="8"/>
      <color theme="0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rgb="FFFF0000"/>
        <bgColor indexed="6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4" fillId="0" borderId="0" xfId="0" applyFont="1"/>
    <xf numFmtId="0" fontId="6" fillId="0" borderId="1" xfId="2" applyFont="1" applyBorder="1" applyAlignment="1">
      <alignment horizontal="center"/>
    </xf>
    <xf numFmtId="164" fontId="6" fillId="0" borderId="1" xfId="3" applyNumberFormat="1" applyFont="1" applyFill="1" applyBorder="1" applyAlignment="1" applyProtection="1">
      <alignment horizontal="center"/>
    </xf>
    <xf numFmtId="0" fontId="6" fillId="0" borderId="1" xfId="2" applyFont="1" applyFill="1" applyBorder="1" applyAlignment="1">
      <alignment horizontal="center"/>
    </xf>
    <xf numFmtId="165" fontId="6" fillId="0" borderId="1" xfId="3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left"/>
    </xf>
    <xf numFmtId="164" fontId="6" fillId="0" borderId="0" xfId="3" applyNumberFormat="1" applyFont="1" applyFill="1" applyBorder="1" applyAlignment="1" applyProtection="1"/>
    <xf numFmtId="0" fontId="6" fillId="0" borderId="0" xfId="2" applyFont="1" applyFill="1" applyBorder="1"/>
    <xf numFmtId="165" fontId="6" fillId="0" borderId="0" xfId="3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0" fontId="7" fillId="0" borderId="0" xfId="0" applyFont="1"/>
    <xf numFmtId="14" fontId="7" fillId="0" borderId="0" xfId="0" applyNumberFormat="1" applyFont="1"/>
    <xf numFmtId="43" fontId="7" fillId="0" borderId="0" xfId="1" applyNumberFormat="1" applyFont="1"/>
    <xf numFmtId="4" fontId="4" fillId="0" borderId="0" xfId="0" applyNumberFormat="1" applyFont="1"/>
    <xf numFmtId="165" fontId="4" fillId="0" borderId="0" xfId="1" applyNumberFormat="1" applyFont="1"/>
    <xf numFmtId="164" fontId="3" fillId="0" borderId="0" xfId="2" applyNumberFormat="1" applyFont="1"/>
    <xf numFmtId="4" fontId="7" fillId="0" borderId="0" xfId="0" applyNumberFormat="1" applyFont="1"/>
    <xf numFmtId="0" fontId="7" fillId="0" borderId="0" xfId="0" applyFont="1" applyFill="1"/>
    <xf numFmtId="14" fontId="7" fillId="0" borderId="0" xfId="0" applyNumberFormat="1" applyFont="1" applyFill="1"/>
    <xf numFmtId="14" fontId="4" fillId="0" borderId="0" xfId="0" applyNumberFormat="1" applyFont="1"/>
    <xf numFmtId="0" fontId="4" fillId="0" borderId="0" xfId="0" applyNumberFormat="1" applyFont="1" applyAlignment="1">
      <alignment horizontal="left"/>
    </xf>
    <xf numFmtId="165" fontId="4" fillId="0" borderId="0" xfId="1" applyNumberFormat="1" applyFont="1" applyFill="1"/>
    <xf numFmtId="0" fontId="4" fillId="0" borderId="0" xfId="0" applyFont="1" applyFill="1"/>
    <xf numFmtId="14" fontId="4" fillId="0" borderId="0" xfId="0" applyNumberFormat="1" applyFont="1" applyFill="1"/>
    <xf numFmtId="20" fontId="4" fillId="0" borderId="0" xfId="0" applyNumberFormat="1" applyFont="1"/>
    <xf numFmtId="165" fontId="4" fillId="0" borderId="0" xfId="1" applyNumberFormat="1" applyFont="1" applyFill="1" applyBorder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43" fontId="4" fillId="0" borderId="0" xfId="1" applyNumberFormat="1" applyFont="1"/>
    <xf numFmtId="43" fontId="4" fillId="0" borderId="0" xfId="1" applyNumberFormat="1" applyFont="1" applyFill="1"/>
    <xf numFmtId="43" fontId="4" fillId="0" borderId="0" xfId="1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165" fontId="4" fillId="0" borderId="0" xfId="0" applyNumberFormat="1" applyFont="1"/>
    <xf numFmtId="0" fontId="3" fillId="0" borderId="0" xfId="0" applyFont="1"/>
    <xf numFmtId="0" fontId="9" fillId="0" borderId="0" xfId="0" applyFont="1"/>
    <xf numFmtId="14" fontId="7" fillId="0" borderId="0" xfId="0" applyNumberFormat="1" applyFont="1" applyAlignment="1">
      <alignment horizontal="center"/>
    </xf>
    <xf numFmtId="43" fontId="4" fillId="0" borderId="0" xfId="1" applyFont="1" applyFill="1"/>
    <xf numFmtId="43" fontId="4" fillId="0" borderId="0" xfId="1" applyFont="1"/>
    <xf numFmtId="43" fontId="4" fillId="0" borderId="2" xfId="1" applyFont="1" applyBorder="1"/>
    <xf numFmtId="43" fontId="7" fillId="0" borderId="0" xfId="1" applyFont="1"/>
    <xf numFmtId="43" fontId="4" fillId="0" borderId="0" xfId="1" applyFont="1" applyAlignment="1">
      <alignment horizontal="center"/>
    </xf>
    <xf numFmtId="43" fontId="4" fillId="0" borderId="0" xfId="1" applyFont="1" applyFill="1" applyAlignment="1">
      <alignment horizontal="center"/>
    </xf>
    <xf numFmtId="43" fontId="7" fillId="0" borderId="0" xfId="1" applyFont="1" applyFill="1"/>
    <xf numFmtId="43" fontId="4" fillId="0" borderId="0" xfId="1" applyFont="1" applyFill="1" applyBorder="1" applyAlignment="1" applyProtection="1"/>
    <xf numFmtId="43" fontId="4" fillId="0" borderId="2" xfId="1" applyFont="1" applyFill="1" applyBorder="1"/>
    <xf numFmtId="43" fontId="6" fillId="0" borderId="0" xfId="1" applyFont="1" applyFill="1" applyBorder="1" applyAlignment="1" applyProtection="1"/>
    <xf numFmtId="0" fontId="4" fillId="0" borderId="0" xfId="0" applyFont="1" applyAlignment="1">
      <alignment horizontal="center"/>
    </xf>
    <xf numFmtId="0" fontId="6" fillId="0" borderId="0" xfId="2" applyFont="1" applyBorder="1" applyAlignment="1">
      <alignment horizontal="center"/>
    </xf>
    <xf numFmtId="43" fontId="4" fillId="0" borderId="0" xfId="0" applyNumberFormat="1" applyFont="1"/>
    <xf numFmtId="43" fontId="8" fillId="0" borderId="0" xfId="1" applyNumberFormat="1" applyFont="1"/>
    <xf numFmtId="43" fontId="7" fillId="0" borderId="0" xfId="0" applyNumberFormat="1" applyFont="1"/>
    <xf numFmtId="43" fontId="4" fillId="0" borderId="0" xfId="1" applyNumberFormat="1" applyFont="1" applyFill="1" applyBorder="1" applyAlignment="1" applyProtection="1"/>
    <xf numFmtId="43" fontId="6" fillId="0" borderId="0" xfId="3" applyNumberFormat="1" applyFont="1" applyFill="1" applyBorder="1" applyAlignment="1" applyProtection="1"/>
    <xf numFmtId="14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43" fontId="4" fillId="0" borderId="2" xfId="1" applyNumberFormat="1" applyFont="1" applyBorder="1"/>
    <xf numFmtId="14" fontId="4" fillId="0" borderId="0" xfId="0" applyNumberFormat="1" applyFont="1" applyFill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7" fillId="0" borderId="0" xfId="4" applyFont="1"/>
    <xf numFmtId="14" fontId="7" fillId="0" borderId="0" xfId="4" applyNumberFormat="1" applyFont="1" applyAlignment="1">
      <alignment horizontal="center"/>
    </xf>
    <xf numFmtId="0" fontId="7" fillId="0" borderId="0" xfId="4" applyFont="1" applyAlignment="1">
      <alignment horizontal="left"/>
    </xf>
    <xf numFmtId="0" fontId="7" fillId="0" borderId="0" xfId="5" applyFont="1"/>
    <xf numFmtId="43" fontId="7" fillId="0" borderId="0" xfId="6" applyNumberFormat="1" applyFont="1"/>
    <xf numFmtId="0" fontId="7" fillId="0" borderId="0" xfId="7" applyFont="1"/>
    <xf numFmtId="14" fontId="7" fillId="0" borderId="0" xfId="7" applyNumberFormat="1" applyFont="1" applyAlignment="1">
      <alignment horizontal="center"/>
    </xf>
    <xf numFmtId="43" fontId="7" fillId="0" borderId="0" xfId="8" applyNumberFormat="1" applyFont="1"/>
    <xf numFmtId="43" fontId="7" fillId="0" borderId="2" xfId="9" applyNumberFormat="1" applyFont="1" applyBorder="1"/>
    <xf numFmtId="43" fontId="4" fillId="0" borderId="0" xfId="0" applyNumberFormat="1" applyFont="1" applyFill="1" applyAlignment="1">
      <alignment horizontal="center"/>
    </xf>
    <xf numFmtId="14" fontId="9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0" xfId="1" applyNumberFormat="1" applyFont="1" applyFill="1" applyAlignment="1">
      <alignment horizontal="center"/>
    </xf>
    <xf numFmtId="43" fontId="4" fillId="0" borderId="2" xfId="1" applyNumberFormat="1" applyFont="1" applyFill="1" applyBorder="1"/>
    <xf numFmtId="43" fontId="4" fillId="0" borderId="0" xfId="1" applyFont="1" applyFill="1" applyAlignment="1">
      <alignment horizontal="right"/>
    </xf>
    <xf numFmtId="43" fontId="4" fillId="0" borderId="0" xfId="1" applyFont="1" applyAlignment="1">
      <alignment horizontal="right"/>
    </xf>
    <xf numFmtId="43" fontId="7" fillId="0" borderId="2" xfId="1" applyFont="1" applyBorder="1"/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164" fontId="4" fillId="0" borderId="0" xfId="3" applyNumberFormat="1" applyFont="1" applyFill="1" applyBorder="1" applyAlignment="1" applyProtection="1"/>
    <xf numFmtId="14" fontId="4" fillId="0" borderId="0" xfId="2" applyNumberFormat="1" applyFont="1" applyBorder="1" applyAlignment="1">
      <alignment horizontal="center"/>
    </xf>
    <xf numFmtId="0" fontId="4" fillId="0" borderId="0" xfId="2" applyFont="1" applyFill="1" applyBorder="1"/>
    <xf numFmtId="0" fontId="7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/>
    <xf numFmtId="43" fontId="7" fillId="0" borderId="0" xfId="1" applyFont="1"/>
    <xf numFmtId="43" fontId="7" fillId="0" borderId="0" xfId="1" applyFont="1"/>
    <xf numFmtId="0" fontId="7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/>
    <xf numFmtId="43" fontId="7" fillId="0" borderId="0" xfId="1" applyFont="1"/>
    <xf numFmtId="43" fontId="8" fillId="0" borderId="0" xfId="1" applyNumberFormat="1" applyFont="1" applyFill="1"/>
    <xf numFmtId="165" fontId="4" fillId="0" borderId="2" xfId="1" applyNumberFormat="1" applyFont="1" applyFill="1" applyBorder="1"/>
    <xf numFmtId="43" fontId="7" fillId="0" borderId="2" xfId="9" applyNumberFormat="1" applyFont="1" applyFill="1" applyBorder="1"/>
    <xf numFmtId="165" fontId="4" fillId="0" borderId="0" xfId="0" applyNumberFormat="1" applyFont="1" applyFill="1"/>
    <xf numFmtId="0" fontId="5" fillId="2" borderId="0" xfId="0" applyFont="1" applyFill="1" applyBorder="1"/>
    <xf numFmtId="0" fontId="3" fillId="0" borderId="0" xfId="2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3" borderId="0" xfId="0" applyFont="1" applyFill="1" applyBorder="1"/>
    <xf numFmtId="0" fontId="11" fillId="2" borderId="0" xfId="0" applyFont="1" applyFill="1" applyBorder="1"/>
    <xf numFmtId="0" fontId="12" fillId="3" borderId="0" xfId="0" applyFont="1" applyFill="1" applyBorder="1"/>
    <xf numFmtId="0" fontId="11" fillId="2" borderId="0" xfId="0" applyNumberFormat="1" applyFont="1" applyFill="1" applyBorder="1"/>
    <xf numFmtId="0" fontId="10" fillId="3" borderId="0" xfId="0" applyNumberFormat="1" applyFont="1" applyFill="1" applyBorder="1"/>
    <xf numFmtId="0" fontId="5" fillId="2" borderId="0" xfId="0" applyNumberFormat="1" applyFont="1" applyFill="1" applyBorder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14" fontId="13" fillId="0" borderId="0" xfId="0" applyNumberFormat="1" applyFont="1" applyAlignment="1">
      <alignment horizontal="center"/>
    </xf>
    <xf numFmtId="0" fontId="7" fillId="0" borderId="0" xfId="0" applyFont="1" applyBorder="1"/>
    <xf numFmtId="14" fontId="7" fillId="0" borderId="0" xfId="0" applyNumberFormat="1" applyFont="1" applyBorder="1"/>
    <xf numFmtId="43" fontId="7" fillId="0" borderId="0" xfId="1" applyFont="1" applyBorder="1"/>
    <xf numFmtId="43" fontId="7" fillId="0" borderId="2" xfId="1" applyFont="1" applyFill="1" applyBorder="1"/>
  </cellXfs>
  <cellStyles count="10">
    <cellStyle name="Millares" xfId="1" builtinId="3"/>
    <cellStyle name="Millares_Hoja1" xfId="3"/>
    <cellStyle name="Normal" xfId="0" builtinId="0"/>
    <cellStyle name="Normal 10" xfId="6"/>
    <cellStyle name="Normal 11" xfId="5"/>
    <cellStyle name="Normal 12" xfId="8"/>
    <cellStyle name="Normal 13" xfId="7"/>
    <cellStyle name="Normal 14" xfId="9"/>
    <cellStyle name="Normal 2" xfId="4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opLeftCell="A16" workbookViewId="0">
      <selection activeCell="B133" sqref="B133"/>
    </sheetView>
  </sheetViews>
  <sheetFormatPr baseColWidth="10" defaultRowHeight="11.25" outlineLevelRow="1"/>
  <cols>
    <col min="1" max="1" width="11.42578125" style="1"/>
    <col min="2" max="2" width="11.42578125" style="49"/>
    <col min="3" max="3" width="11.42578125" style="1"/>
    <col min="4" max="4" width="28.140625" style="1" bestFit="1" customWidth="1"/>
    <col min="5" max="6" width="11.42578125" style="1"/>
    <col min="7" max="7" width="11.42578125" style="49"/>
    <col min="8" max="16384" width="11.42578125" style="1"/>
  </cols>
  <sheetData>
    <row r="1" spans="1:9">
      <c r="A1" s="100" t="s">
        <v>0</v>
      </c>
      <c r="B1" s="100"/>
      <c r="C1" s="100"/>
      <c r="D1" s="100"/>
      <c r="E1" s="100"/>
      <c r="F1" s="100"/>
      <c r="G1" s="100"/>
      <c r="H1" s="100"/>
    </row>
    <row r="2" spans="1:9">
      <c r="A2" s="100" t="s">
        <v>1</v>
      </c>
      <c r="B2" s="100"/>
      <c r="C2" s="100"/>
      <c r="D2" s="100"/>
      <c r="E2" s="100"/>
      <c r="F2" s="100"/>
      <c r="G2" s="100"/>
      <c r="H2" s="100"/>
    </row>
    <row r="3" spans="1:9">
      <c r="A3" s="100" t="s">
        <v>2</v>
      </c>
      <c r="B3" s="100"/>
      <c r="C3" s="100"/>
      <c r="D3" s="100"/>
      <c r="E3" s="100"/>
      <c r="F3" s="100"/>
      <c r="G3" s="100"/>
      <c r="H3" s="100"/>
    </row>
    <row r="5" spans="1:9">
      <c r="A5" s="101" t="s">
        <v>145</v>
      </c>
      <c r="B5" s="101"/>
      <c r="C5" s="101"/>
      <c r="D5" s="101"/>
      <c r="E5" s="101"/>
      <c r="F5" s="101"/>
      <c r="G5" s="101"/>
      <c r="H5" s="101"/>
    </row>
    <row r="7" spans="1:9">
      <c r="A7" s="99" t="s">
        <v>14</v>
      </c>
      <c r="B7" s="99"/>
      <c r="C7" s="99"/>
      <c r="D7" s="99"/>
    </row>
    <row r="8" spans="1:9" ht="12" outlineLevel="1" thickBot="1">
      <c r="A8" s="2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4" t="s">
        <v>3</v>
      </c>
      <c r="G8" s="2" t="s">
        <v>4</v>
      </c>
      <c r="H8" s="5" t="s">
        <v>8</v>
      </c>
      <c r="I8" s="5" t="s">
        <v>9</v>
      </c>
    </row>
    <row r="9" spans="1:9" outlineLevel="1">
      <c r="A9" s="6"/>
      <c r="B9" s="50"/>
      <c r="C9" s="6"/>
      <c r="D9" s="6" t="s">
        <v>10</v>
      </c>
      <c r="E9" s="8"/>
      <c r="F9" s="9"/>
      <c r="G9" s="50"/>
      <c r="H9" s="51"/>
      <c r="I9" s="52">
        <v>73104.259999999995</v>
      </c>
    </row>
    <row r="10" spans="1:9" outlineLevel="1">
      <c r="A10" s="12"/>
      <c r="B10" s="38"/>
      <c r="C10" s="12"/>
      <c r="D10" s="12"/>
      <c r="E10" s="53"/>
      <c r="F10" s="12" t="s">
        <v>15</v>
      </c>
      <c r="G10" s="38">
        <v>42035</v>
      </c>
      <c r="H10" s="53">
        <v>14339.11</v>
      </c>
      <c r="I10" s="54">
        <f t="shared" ref="I10:I21" si="0">+E10-H10</f>
        <v>-14339.11</v>
      </c>
    </row>
    <row r="11" spans="1:9" outlineLevel="1">
      <c r="A11" s="12"/>
      <c r="B11" s="38"/>
      <c r="C11" s="12"/>
      <c r="D11" s="12"/>
      <c r="E11" s="55"/>
      <c r="F11" s="12" t="s">
        <v>16</v>
      </c>
      <c r="G11" s="38">
        <v>42035</v>
      </c>
      <c r="H11" s="53">
        <v>17734.8</v>
      </c>
      <c r="I11" s="54">
        <f t="shared" si="0"/>
        <v>-17734.8</v>
      </c>
    </row>
    <row r="12" spans="1:9" outlineLevel="1">
      <c r="A12" s="12"/>
      <c r="B12" s="38"/>
      <c r="C12" s="12"/>
      <c r="D12" s="12" t="s">
        <v>17</v>
      </c>
      <c r="E12" s="55"/>
      <c r="F12" s="12" t="s">
        <v>18</v>
      </c>
      <c r="G12" s="38">
        <v>42026</v>
      </c>
      <c r="H12" s="53">
        <v>13149.69</v>
      </c>
      <c r="I12" s="54">
        <f t="shared" si="0"/>
        <v>-13149.69</v>
      </c>
    </row>
    <row r="13" spans="1:9" outlineLevel="1">
      <c r="A13" s="12"/>
      <c r="B13" s="38"/>
      <c r="C13" s="12"/>
      <c r="D13" s="12"/>
      <c r="E13" s="53"/>
      <c r="F13" s="19" t="s">
        <v>19</v>
      </c>
      <c r="G13" s="56">
        <v>42124</v>
      </c>
      <c r="H13" s="57">
        <v>39.74</v>
      </c>
      <c r="I13" s="54">
        <f t="shared" si="0"/>
        <v>-39.74</v>
      </c>
    </row>
    <row r="14" spans="1:9" outlineLevel="1">
      <c r="A14" s="12"/>
      <c r="B14" s="38"/>
      <c r="C14" s="19" t="s">
        <v>20</v>
      </c>
      <c r="D14" s="19" t="s">
        <v>21</v>
      </c>
      <c r="E14" s="57"/>
      <c r="F14" s="19" t="s">
        <v>22</v>
      </c>
      <c r="G14" s="56">
        <v>42138</v>
      </c>
      <c r="H14" s="57">
        <v>53337.09</v>
      </c>
      <c r="I14" s="54">
        <f t="shared" si="0"/>
        <v>-53337.09</v>
      </c>
    </row>
    <row r="15" spans="1:9" outlineLevel="1">
      <c r="A15" s="12"/>
      <c r="B15" s="38"/>
      <c r="C15" s="19" t="s">
        <v>23</v>
      </c>
      <c r="D15" s="19" t="s">
        <v>24</v>
      </c>
      <c r="E15" s="57"/>
      <c r="F15" s="19" t="s">
        <v>25</v>
      </c>
      <c r="G15" s="56">
        <v>42138</v>
      </c>
      <c r="H15" s="57">
        <v>24837.42</v>
      </c>
      <c r="I15" s="54">
        <f t="shared" si="0"/>
        <v>-24837.42</v>
      </c>
    </row>
    <row r="16" spans="1:9" outlineLevel="1">
      <c r="A16" s="12"/>
      <c r="B16" s="38"/>
      <c r="C16" s="12" t="s">
        <v>26</v>
      </c>
      <c r="D16" s="19" t="s">
        <v>27</v>
      </c>
      <c r="E16" s="57"/>
      <c r="F16" s="19" t="s">
        <v>28</v>
      </c>
      <c r="G16" s="56">
        <v>42151</v>
      </c>
      <c r="H16" s="57">
        <v>13149.69</v>
      </c>
      <c r="I16" s="54">
        <f t="shared" si="0"/>
        <v>-13149.69</v>
      </c>
    </row>
    <row r="17" spans="1:9" outlineLevel="1">
      <c r="A17" s="12"/>
      <c r="B17" s="38"/>
      <c r="C17" s="19"/>
      <c r="D17" s="19" t="s">
        <v>29</v>
      </c>
      <c r="E17" s="57"/>
      <c r="F17" s="19" t="s">
        <v>28</v>
      </c>
      <c r="G17" s="56">
        <v>42151</v>
      </c>
      <c r="H17" s="57">
        <v>11225.46</v>
      </c>
      <c r="I17" s="54">
        <f t="shared" si="0"/>
        <v>-11225.46</v>
      </c>
    </row>
    <row r="18" spans="1:9" outlineLevel="1">
      <c r="A18" s="12"/>
      <c r="B18" s="38"/>
      <c r="C18" s="12" t="s">
        <v>30</v>
      </c>
      <c r="D18" s="19" t="s">
        <v>31</v>
      </c>
      <c r="E18" s="57"/>
      <c r="F18" s="19" t="s">
        <v>32</v>
      </c>
      <c r="G18" s="56">
        <v>42155</v>
      </c>
      <c r="H18" s="57">
        <v>24837.42</v>
      </c>
      <c r="I18" s="54">
        <f t="shared" si="0"/>
        <v>-24837.42</v>
      </c>
    </row>
    <row r="19" spans="1:9" outlineLevel="1">
      <c r="A19" s="12"/>
      <c r="B19" s="38"/>
      <c r="C19" s="12" t="s">
        <v>33</v>
      </c>
      <c r="D19" s="19" t="s">
        <v>34</v>
      </c>
      <c r="E19" s="57"/>
      <c r="F19" s="19" t="s">
        <v>35</v>
      </c>
      <c r="G19" s="56">
        <v>42155</v>
      </c>
      <c r="H19" s="57">
        <v>21419.06</v>
      </c>
      <c r="I19" s="54">
        <f t="shared" si="0"/>
        <v>-21419.06</v>
      </c>
    </row>
    <row r="20" spans="1:9" outlineLevel="1">
      <c r="A20" s="12" t="s">
        <v>146</v>
      </c>
      <c r="B20" s="38">
        <v>42349</v>
      </c>
      <c r="C20" s="12" t="s">
        <v>147</v>
      </c>
      <c r="D20" s="12" t="s">
        <v>148</v>
      </c>
      <c r="E20" s="31">
        <v>182758</v>
      </c>
      <c r="F20" s="19"/>
      <c r="G20" s="56"/>
      <c r="H20" s="57"/>
      <c r="I20" s="54">
        <f t="shared" si="0"/>
        <v>182758</v>
      </c>
    </row>
    <row r="21" spans="1:9" outlineLevel="1">
      <c r="A21" s="12"/>
      <c r="B21" s="38"/>
      <c r="C21" s="12"/>
      <c r="D21" s="12"/>
      <c r="E21" s="16"/>
      <c r="F21" s="19" t="s">
        <v>36</v>
      </c>
      <c r="G21" s="56">
        <v>42361</v>
      </c>
      <c r="H21" s="57">
        <v>384.17</v>
      </c>
      <c r="I21" s="54">
        <f t="shared" si="0"/>
        <v>-384.17</v>
      </c>
    </row>
    <row r="22" spans="1:9" outlineLevel="1">
      <c r="A22" s="12"/>
      <c r="B22" s="38"/>
      <c r="C22" s="12"/>
      <c r="D22" s="12"/>
      <c r="E22" s="18"/>
      <c r="F22" s="19"/>
      <c r="G22" s="56"/>
      <c r="H22" s="57"/>
      <c r="I22" s="54"/>
    </row>
    <row r="23" spans="1:9" outlineLevel="1">
      <c r="F23" s="17" t="s">
        <v>11</v>
      </c>
      <c r="H23" s="51"/>
      <c r="I23" s="31">
        <f>SUM(I9:I21)</f>
        <v>61408.609999999986</v>
      </c>
    </row>
    <row r="24" spans="1:9" ht="12" outlineLevel="1" thickBot="1">
      <c r="F24" s="17" t="s">
        <v>12</v>
      </c>
      <c r="H24" s="51"/>
      <c r="I24" s="58">
        <v>61408.639999999999</v>
      </c>
    </row>
    <row r="25" spans="1:9" ht="12" outlineLevel="1" thickTop="1">
      <c r="F25" s="17" t="s">
        <v>13</v>
      </c>
      <c r="H25" s="51"/>
      <c r="I25" s="31">
        <f>I23-I24</f>
        <v>-3.0000000013387762E-2</v>
      </c>
    </row>
    <row r="26" spans="1:9" outlineLevel="1">
      <c r="B26" s="28"/>
      <c r="D26" s="22"/>
      <c r="E26" s="23"/>
      <c r="F26" s="24"/>
      <c r="G26" s="59"/>
      <c r="H26" s="32"/>
      <c r="I26" s="31"/>
    </row>
    <row r="27" spans="1:9" outlineLevel="1">
      <c r="H27" s="26"/>
    </row>
    <row r="28" spans="1:9">
      <c r="A28" s="99" t="s">
        <v>37</v>
      </c>
      <c r="B28" s="99"/>
      <c r="C28" s="99"/>
      <c r="D28" s="99"/>
    </row>
    <row r="29" spans="1:9" ht="12" outlineLevel="1" thickBot="1">
      <c r="A29" s="2" t="s">
        <v>3</v>
      </c>
      <c r="B29" s="2" t="s">
        <v>4</v>
      </c>
      <c r="C29" s="2" t="s">
        <v>5</v>
      </c>
      <c r="D29" s="2" t="s">
        <v>6</v>
      </c>
      <c r="E29" s="3" t="s">
        <v>7</v>
      </c>
      <c r="F29" s="4" t="s">
        <v>3</v>
      </c>
      <c r="G29" s="2" t="s">
        <v>4</v>
      </c>
      <c r="H29" s="5" t="s">
        <v>8</v>
      </c>
      <c r="I29" s="5" t="s">
        <v>9</v>
      </c>
    </row>
    <row r="30" spans="1:9" outlineLevel="1">
      <c r="A30" s="6"/>
      <c r="B30" s="50"/>
      <c r="C30" s="6"/>
      <c r="D30" s="6" t="s">
        <v>10</v>
      </c>
      <c r="E30" s="8"/>
      <c r="F30" s="9"/>
      <c r="G30" s="50"/>
      <c r="I30" s="54">
        <v>4180</v>
      </c>
    </row>
    <row r="31" spans="1:9" outlineLevel="1">
      <c r="A31" s="6"/>
      <c r="B31" s="50"/>
      <c r="C31" s="6"/>
      <c r="D31" s="6"/>
      <c r="E31" s="8"/>
      <c r="F31" s="12"/>
      <c r="G31" s="38"/>
      <c r="H31" s="18"/>
      <c r="I31" s="54"/>
    </row>
    <row r="32" spans="1:9" outlineLevel="1">
      <c r="I32" s="31"/>
    </row>
    <row r="33" spans="1:9" outlineLevel="1">
      <c r="F33" s="17" t="s">
        <v>11</v>
      </c>
      <c r="I33" s="31">
        <f>+SUM(I30:I32)</f>
        <v>4180</v>
      </c>
    </row>
    <row r="34" spans="1:9" ht="12" outlineLevel="1" thickBot="1">
      <c r="F34" s="17" t="s">
        <v>12</v>
      </c>
      <c r="I34" s="58">
        <v>4180</v>
      </c>
    </row>
    <row r="35" spans="1:9" ht="12" outlineLevel="1" thickTop="1">
      <c r="F35" s="17" t="s">
        <v>13</v>
      </c>
      <c r="I35" s="31">
        <f>I33-I34</f>
        <v>0</v>
      </c>
    </row>
    <row r="36" spans="1:9" outlineLevel="1">
      <c r="B36" s="28"/>
      <c r="D36" s="15"/>
      <c r="F36" s="17"/>
      <c r="I36" s="51"/>
    </row>
    <row r="37" spans="1:9">
      <c r="A37" s="99" t="s">
        <v>38</v>
      </c>
      <c r="B37" s="99"/>
      <c r="C37" s="99"/>
      <c r="D37" s="99"/>
    </row>
    <row r="38" spans="1:9" ht="12" outlineLevel="1" thickBot="1">
      <c r="A38" s="2" t="s">
        <v>3</v>
      </c>
      <c r="B38" s="2" t="s">
        <v>4</v>
      </c>
      <c r="C38" s="2" t="s">
        <v>5</v>
      </c>
      <c r="D38" s="2" t="s">
        <v>6</v>
      </c>
      <c r="E38" s="3" t="s">
        <v>7</v>
      </c>
      <c r="F38" s="4" t="s">
        <v>3</v>
      </c>
      <c r="G38" s="2" t="s">
        <v>4</v>
      </c>
      <c r="H38" s="5" t="s">
        <v>8</v>
      </c>
      <c r="I38" s="5" t="s">
        <v>9</v>
      </c>
    </row>
    <row r="39" spans="1:9" outlineLevel="1">
      <c r="A39" s="6"/>
      <c r="B39" s="50"/>
      <c r="C39" s="6"/>
      <c r="D39" s="6" t="s">
        <v>10</v>
      </c>
      <c r="E39" s="11"/>
      <c r="F39" s="27"/>
      <c r="G39" s="60"/>
      <c r="H39" s="31"/>
      <c r="I39" s="31">
        <v>3806.81</v>
      </c>
    </row>
    <row r="40" spans="1:9" outlineLevel="1">
      <c r="A40" s="1" t="s">
        <v>39</v>
      </c>
      <c r="B40" s="28">
        <v>42152</v>
      </c>
      <c r="C40" s="29" t="s">
        <v>40</v>
      </c>
      <c r="D40" s="29" t="s">
        <v>40</v>
      </c>
      <c r="E40" s="16"/>
      <c r="F40" s="16"/>
      <c r="G40" s="61"/>
      <c r="H40" s="31">
        <v>3366</v>
      </c>
      <c r="I40" s="31">
        <f>+E40-H40</f>
        <v>-3366</v>
      </c>
    </row>
    <row r="41" spans="1:9" outlineLevel="1">
      <c r="B41" s="28"/>
      <c r="E41" s="16"/>
      <c r="F41" s="16"/>
      <c r="G41" s="61"/>
      <c r="H41" s="31"/>
      <c r="I41" s="31"/>
    </row>
    <row r="42" spans="1:9" outlineLevel="1">
      <c r="B42" s="28"/>
      <c r="E42" s="16"/>
      <c r="F42" s="16"/>
      <c r="G42" s="61"/>
      <c r="H42" s="31"/>
      <c r="I42" s="31"/>
    </row>
    <row r="43" spans="1:9" outlineLevel="1">
      <c r="E43" s="16"/>
      <c r="F43" s="16"/>
      <c r="G43" s="61"/>
      <c r="H43" s="31"/>
      <c r="I43" s="31"/>
    </row>
    <row r="44" spans="1:9" outlineLevel="1">
      <c r="F44" s="17" t="s">
        <v>11</v>
      </c>
      <c r="H44" s="51"/>
      <c r="I44" s="31">
        <f>+SUM(I39:I41)</f>
        <v>440.80999999999995</v>
      </c>
    </row>
    <row r="45" spans="1:9" ht="12" outlineLevel="1" thickBot="1">
      <c r="F45" s="17" t="s">
        <v>12</v>
      </c>
      <c r="H45" s="51"/>
      <c r="I45" s="58">
        <v>440.76</v>
      </c>
    </row>
    <row r="46" spans="1:9" ht="12" outlineLevel="1" thickTop="1">
      <c r="F46" s="17" t="s">
        <v>13</v>
      </c>
      <c r="H46" s="51"/>
      <c r="I46" s="31">
        <f>+I44-I45</f>
        <v>4.9999999999954525E-2</v>
      </c>
    </row>
    <row r="47" spans="1:9" outlineLevel="1">
      <c r="B47" s="28"/>
      <c r="E47" s="15"/>
      <c r="F47" s="16"/>
      <c r="G47" s="61"/>
      <c r="H47" s="31"/>
      <c r="I47" s="31"/>
    </row>
    <row r="48" spans="1:9" outlineLevel="1">
      <c r="H48" s="51"/>
      <c r="I48" s="51"/>
    </row>
    <row r="49" spans="1:9">
      <c r="A49" s="99" t="s">
        <v>44</v>
      </c>
      <c r="B49" s="99"/>
      <c r="C49" s="99"/>
      <c r="D49" s="99"/>
    </row>
    <row r="50" spans="1:9" ht="12" outlineLevel="1" thickBot="1">
      <c r="A50" s="2" t="s">
        <v>3</v>
      </c>
      <c r="B50" s="2" t="s">
        <v>4</v>
      </c>
      <c r="C50" s="2" t="s">
        <v>5</v>
      </c>
      <c r="D50" s="2" t="s">
        <v>6</v>
      </c>
      <c r="E50" s="3" t="s">
        <v>7</v>
      </c>
      <c r="F50" s="4" t="s">
        <v>3</v>
      </c>
      <c r="G50" s="2" t="s">
        <v>4</v>
      </c>
      <c r="H50" s="5" t="s">
        <v>8</v>
      </c>
      <c r="I50" s="5" t="s">
        <v>9</v>
      </c>
    </row>
    <row r="51" spans="1:9" outlineLevel="1">
      <c r="A51" s="6"/>
      <c r="B51" s="50"/>
      <c r="C51" s="6"/>
      <c r="D51" s="6" t="s">
        <v>10</v>
      </c>
      <c r="E51" s="55"/>
      <c r="F51" s="9"/>
      <c r="G51" s="50"/>
      <c r="H51" s="51"/>
      <c r="I51" s="31">
        <v>76741.73</v>
      </c>
    </row>
    <row r="52" spans="1:9" outlineLevel="1">
      <c r="A52" s="12"/>
      <c r="B52" s="38"/>
      <c r="C52" s="12"/>
      <c r="D52" s="12" t="s">
        <v>45</v>
      </c>
      <c r="E52" s="53"/>
      <c r="F52" s="12" t="s">
        <v>46</v>
      </c>
      <c r="G52" s="38">
        <v>42035</v>
      </c>
      <c r="H52" s="53">
        <v>27917.53</v>
      </c>
      <c r="I52" s="31">
        <f t="shared" ref="I52:I58" si="1">+E52-H52</f>
        <v>-27917.53</v>
      </c>
    </row>
    <row r="53" spans="1:9" outlineLevel="1">
      <c r="A53" s="12" t="s">
        <v>47</v>
      </c>
      <c r="B53" s="38">
        <v>42060</v>
      </c>
      <c r="C53" s="12" t="s">
        <v>48</v>
      </c>
      <c r="D53" s="12" t="s">
        <v>49</v>
      </c>
      <c r="E53" s="53">
        <v>16496.14</v>
      </c>
      <c r="F53" s="12" t="s">
        <v>50</v>
      </c>
      <c r="G53" s="38">
        <v>42060</v>
      </c>
      <c r="H53" s="53">
        <v>17497.27</v>
      </c>
      <c r="I53" s="31">
        <f t="shared" si="1"/>
        <v>-1001.130000000001</v>
      </c>
    </row>
    <row r="54" spans="1:9" outlineLevel="1">
      <c r="A54" s="12"/>
      <c r="B54" s="38"/>
      <c r="C54" s="12"/>
      <c r="D54" s="12" t="s">
        <v>51</v>
      </c>
      <c r="E54" s="53"/>
      <c r="F54" s="12" t="s">
        <v>52</v>
      </c>
      <c r="G54" s="38">
        <v>42094</v>
      </c>
      <c r="H54" s="14">
        <v>17788.07</v>
      </c>
      <c r="I54" s="31">
        <f t="shared" si="1"/>
        <v>-17788.07</v>
      </c>
    </row>
    <row r="55" spans="1:9" outlineLevel="1">
      <c r="A55" s="12"/>
      <c r="B55" s="38"/>
      <c r="C55" s="12" t="s">
        <v>53</v>
      </c>
      <c r="D55" s="12" t="s">
        <v>54</v>
      </c>
      <c r="E55" s="53"/>
      <c r="F55" s="12" t="s">
        <v>55</v>
      </c>
      <c r="G55" s="38">
        <v>42185</v>
      </c>
      <c r="H55" s="14">
        <v>1176.8699999999999</v>
      </c>
      <c r="I55" s="31">
        <f t="shared" si="1"/>
        <v>-1176.8699999999999</v>
      </c>
    </row>
    <row r="56" spans="1:9" outlineLevel="1">
      <c r="A56" s="12"/>
      <c r="B56" s="38"/>
      <c r="C56" s="12" t="s">
        <v>56</v>
      </c>
      <c r="D56" s="12" t="s">
        <v>57</v>
      </c>
      <c r="E56" s="53"/>
      <c r="F56" s="12" t="s">
        <v>58</v>
      </c>
      <c r="G56" s="38">
        <v>42196</v>
      </c>
      <c r="H56" s="14">
        <v>18361.37</v>
      </c>
      <c r="I56" s="31">
        <f t="shared" si="1"/>
        <v>-18361.37</v>
      </c>
    </row>
    <row r="57" spans="1:9" outlineLevel="1">
      <c r="A57" s="12" t="s">
        <v>59</v>
      </c>
      <c r="B57" s="38">
        <v>42247</v>
      </c>
      <c r="C57" s="12" t="s">
        <v>60</v>
      </c>
      <c r="D57" s="12" t="s">
        <v>61</v>
      </c>
      <c r="E57" s="14">
        <v>26561.77</v>
      </c>
      <c r="F57" s="12"/>
      <c r="G57" s="38"/>
      <c r="H57" s="14"/>
      <c r="I57" s="31">
        <f t="shared" si="1"/>
        <v>26561.77</v>
      </c>
    </row>
    <row r="58" spans="1:9" outlineLevel="1">
      <c r="A58" s="12" t="s">
        <v>62</v>
      </c>
      <c r="B58" s="38">
        <v>42257</v>
      </c>
      <c r="C58" s="12" t="s">
        <v>63</v>
      </c>
      <c r="D58" s="12" t="s">
        <v>64</v>
      </c>
      <c r="E58" s="14">
        <v>30674.02</v>
      </c>
      <c r="F58" s="12"/>
      <c r="G58" s="38"/>
      <c r="H58" s="14"/>
      <c r="I58" s="31">
        <f t="shared" si="1"/>
        <v>30674.02</v>
      </c>
    </row>
    <row r="59" spans="1:9" outlineLevel="1">
      <c r="A59" s="1" t="s">
        <v>41</v>
      </c>
      <c r="B59" s="28">
        <v>42185</v>
      </c>
      <c r="C59" s="1" t="s">
        <v>42</v>
      </c>
      <c r="D59" s="1" t="s">
        <v>43</v>
      </c>
      <c r="E59" s="31">
        <v>33976.74</v>
      </c>
      <c r="F59" s="16"/>
      <c r="G59" s="61"/>
      <c r="H59" s="31"/>
      <c r="I59" s="31">
        <f>+E59-H59</f>
        <v>33976.74</v>
      </c>
    </row>
    <row r="60" spans="1:9" outlineLevel="1">
      <c r="A60" s="62" t="s">
        <v>149</v>
      </c>
      <c r="B60" s="63">
        <v>42291</v>
      </c>
      <c r="C60" s="64" t="s">
        <v>150</v>
      </c>
      <c r="D60" s="65" t="s">
        <v>151</v>
      </c>
      <c r="E60" s="66">
        <v>48940.1</v>
      </c>
      <c r="F60" s="67" t="s">
        <v>152</v>
      </c>
      <c r="G60" s="68">
        <v>42279</v>
      </c>
      <c r="H60" s="69">
        <v>37697.54</v>
      </c>
      <c r="I60" s="31">
        <f>+E60-H60</f>
        <v>11242.559999999998</v>
      </c>
    </row>
    <row r="61" spans="1:9" outlineLevel="1">
      <c r="A61" s="12" t="s">
        <v>153</v>
      </c>
      <c r="B61" s="38">
        <v>42350</v>
      </c>
      <c r="C61" s="12" t="s">
        <v>154</v>
      </c>
      <c r="D61" s="12" t="s">
        <v>155</v>
      </c>
      <c r="E61" s="66"/>
      <c r="F61" s="67"/>
      <c r="G61" s="68"/>
      <c r="H61" s="30">
        <v>11082.32</v>
      </c>
      <c r="I61" s="31">
        <f>+E61-H61</f>
        <v>-11082.32</v>
      </c>
    </row>
    <row r="62" spans="1:9" outlineLevel="1">
      <c r="A62" s="12"/>
      <c r="B62" s="38"/>
      <c r="C62" s="12"/>
      <c r="D62" s="12"/>
      <c r="E62" s="53"/>
      <c r="F62" s="12"/>
      <c r="G62" s="38"/>
      <c r="H62" s="14"/>
      <c r="I62" s="31"/>
    </row>
    <row r="63" spans="1:9" outlineLevel="1">
      <c r="E63" s="51"/>
      <c r="F63" s="17" t="s">
        <v>11</v>
      </c>
      <c r="H63" s="51"/>
      <c r="I63" s="54">
        <f>+SUM(I51:I61)</f>
        <v>101869.53</v>
      </c>
    </row>
    <row r="64" spans="1:9" ht="12" outlineLevel="1" thickBot="1">
      <c r="F64" s="17" t="s">
        <v>12</v>
      </c>
      <c r="H64" s="51"/>
      <c r="I64" s="70">
        <v>101869.41</v>
      </c>
    </row>
    <row r="65" spans="1:9" ht="12" outlineLevel="1" thickTop="1">
      <c r="F65" s="17" t="s">
        <v>13</v>
      </c>
      <c r="H65" s="51"/>
      <c r="I65" s="31">
        <f>+I63-I64</f>
        <v>0.11999999999534339</v>
      </c>
    </row>
    <row r="66" spans="1:9" outlineLevel="1">
      <c r="F66" s="17"/>
      <c r="H66" s="51"/>
      <c r="I66" s="31"/>
    </row>
    <row r="67" spans="1:9" outlineLevel="1">
      <c r="H67" s="51"/>
      <c r="I67" s="51"/>
    </row>
    <row r="68" spans="1:9">
      <c r="A68" s="102" t="s">
        <v>65</v>
      </c>
      <c r="B68" s="102"/>
      <c r="C68" s="102"/>
      <c r="D68" s="102"/>
    </row>
    <row r="69" spans="1:9" ht="12" outlineLevel="1" thickBot="1">
      <c r="A69" s="2" t="s">
        <v>3</v>
      </c>
      <c r="B69" s="2" t="s">
        <v>4</v>
      </c>
      <c r="C69" s="2" t="s">
        <v>5</v>
      </c>
      <c r="D69" s="2" t="s">
        <v>6</v>
      </c>
      <c r="E69" s="3" t="s">
        <v>7</v>
      </c>
      <c r="F69" s="4" t="s">
        <v>3</v>
      </c>
      <c r="G69" s="2" t="s">
        <v>4</v>
      </c>
      <c r="H69" s="5" t="s">
        <v>8</v>
      </c>
      <c r="I69" s="5" t="s">
        <v>9</v>
      </c>
    </row>
    <row r="70" spans="1:9" outlineLevel="1">
      <c r="A70" s="6"/>
      <c r="B70" s="50"/>
      <c r="C70" s="6"/>
      <c r="D70" s="6" t="s">
        <v>10</v>
      </c>
      <c r="E70" s="55"/>
      <c r="F70" s="9"/>
      <c r="G70" s="50"/>
      <c r="H70" s="51"/>
      <c r="I70" s="31">
        <v>18901.95</v>
      </c>
    </row>
    <row r="71" spans="1:9" outlineLevel="1">
      <c r="A71" s="1" t="s">
        <v>66</v>
      </c>
      <c r="B71" s="28">
        <v>42035</v>
      </c>
      <c r="C71" s="1" t="s">
        <v>67</v>
      </c>
      <c r="D71" s="1" t="s">
        <v>68</v>
      </c>
      <c r="E71" s="31">
        <v>2298.54</v>
      </c>
      <c r="F71" s="1" t="s">
        <v>69</v>
      </c>
      <c r="G71" s="28">
        <v>42035</v>
      </c>
      <c r="H71" s="31">
        <v>618.48</v>
      </c>
      <c r="I71" s="31">
        <f t="shared" ref="I71:I81" si="2">+E71-H71</f>
        <v>1680.06</v>
      </c>
    </row>
    <row r="72" spans="1:9" outlineLevel="1">
      <c r="A72" s="1" t="s">
        <v>70</v>
      </c>
      <c r="B72" s="28">
        <v>42104</v>
      </c>
      <c r="C72" s="1" t="s">
        <v>71</v>
      </c>
      <c r="D72" s="1" t="s">
        <v>72</v>
      </c>
      <c r="E72" s="31"/>
      <c r="G72" s="28"/>
      <c r="H72" s="32">
        <v>11589.12</v>
      </c>
      <c r="I72" s="31">
        <f t="shared" si="2"/>
        <v>-11589.12</v>
      </c>
    </row>
    <row r="73" spans="1:9" outlineLevel="1">
      <c r="A73" s="1" t="s">
        <v>73</v>
      </c>
      <c r="B73" s="28">
        <v>42142</v>
      </c>
      <c r="C73" s="1" t="s">
        <v>74</v>
      </c>
      <c r="D73" s="1" t="s">
        <v>75</v>
      </c>
      <c r="E73" s="31"/>
      <c r="G73" s="28"/>
      <c r="H73" s="32">
        <v>13789.94</v>
      </c>
      <c r="I73" s="31">
        <f t="shared" si="2"/>
        <v>-13789.94</v>
      </c>
    </row>
    <row r="74" spans="1:9" outlineLevel="1">
      <c r="A74" s="1" t="s">
        <v>76</v>
      </c>
      <c r="B74" s="28">
        <v>42185</v>
      </c>
      <c r="C74" s="1" t="s">
        <v>77</v>
      </c>
      <c r="D74" s="1" t="s">
        <v>78</v>
      </c>
      <c r="E74" s="31"/>
      <c r="F74" s="16"/>
      <c r="G74" s="61"/>
      <c r="H74" s="32">
        <v>4250.6099999999997</v>
      </c>
      <c r="I74" s="31">
        <f t="shared" si="2"/>
        <v>-4250.6099999999997</v>
      </c>
    </row>
    <row r="75" spans="1:9" outlineLevel="1">
      <c r="A75" s="1" t="s">
        <v>79</v>
      </c>
      <c r="B75" s="28">
        <v>42196</v>
      </c>
      <c r="C75" s="1" t="s">
        <v>80</v>
      </c>
      <c r="D75" s="1" t="s">
        <v>81</v>
      </c>
      <c r="E75" s="31"/>
      <c r="F75" s="16"/>
      <c r="G75" s="61"/>
      <c r="H75" s="32">
        <v>651.20000000000005</v>
      </c>
      <c r="I75" s="31">
        <f t="shared" si="2"/>
        <v>-651.20000000000005</v>
      </c>
    </row>
    <row r="76" spans="1:9" outlineLevel="1">
      <c r="A76" s="1" t="s">
        <v>82</v>
      </c>
      <c r="B76" s="28">
        <v>42257</v>
      </c>
      <c r="C76" s="1" t="s">
        <v>83</v>
      </c>
      <c r="D76" s="1" t="s">
        <v>84</v>
      </c>
      <c r="E76" s="31"/>
      <c r="F76" s="16"/>
      <c r="G76" s="61"/>
      <c r="H76" s="32">
        <v>12713.36</v>
      </c>
      <c r="I76" s="31">
        <f t="shared" si="2"/>
        <v>-12713.36</v>
      </c>
    </row>
    <row r="77" spans="1:9" outlineLevel="1">
      <c r="A77" s="1" t="s">
        <v>85</v>
      </c>
      <c r="B77" s="28">
        <v>42307</v>
      </c>
      <c r="C77" s="1" t="s">
        <v>86</v>
      </c>
      <c r="D77" s="1" t="s">
        <v>87</v>
      </c>
      <c r="E77" s="31">
        <v>156444.49</v>
      </c>
      <c r="F77" s="16"/>
      <c r="G77" s="61"/>
      <c r="H77" s="31"/>
      <c r="I77" s="31">
        <f t="shared" si="2"/>
        <v>156444.49</v>
      </c>
    </row>
    <row r="78" spans="1:9" outlineLevel="1">
      <c r="A78" s="1" t="s">
        <v>88</v>
      </c>
      <c r="B78" s="28">
        <v>42312</v>
      </c>
      <c r="C78" s="1" t="s">
        <v>89</v>
      </c>
      <c r="D78" s="22" t="s">
        <v>90</v>
      </c>
      <c r="E78" s="31"/>
      <c r="F78" s="16"/>
      <c r="G78" s="61"/>
      <c r="H78" s="33">
        <v>116</v>
      </c>
      <c r="I78" s="31">
        <f t="shared" si="2"/>
        <v>-116</v>
      </c>
    </row>
    <row r="79" spans="1:9" outlineLevel="1">
      <c r="A79" s="1" t="s">
        <v>91</v>
      </c>
      <c r="B79" s="28">
        <v>42339</v>
      </c>
      <c r="C79" s="1" t="s">
        <v>92</v>
      </c>
      <c r="D79" s="1" t="s">
        <v>93</v>
      </c>
      <c r="E79" s="32">
        <v>14661</v>
      </c>
      <c r="F79" s="16"/>
      <c r="G79" s="61"/>
      <c r="H79" s="31"/>
      <c r="I79" s="31">
        <f t="shared" si="2"/>
        <v>14661</v>
      </c>
    </row>
    <row r="80" spans="1:9" outlineLevel="1">
      <c r="A80" s="1" t="s">
        <v>94</v>
      </c>
      <c r="B80" s="28">
        <v>42339</v>
      </c>
      <c r="C80" s="1" t="s">
        <v>95</v>
      </c>
      <c r="D80" s="1" t="s">
        <v>96</v>
      </c>
      <c r="E80" s="32"/>
      <c r="F80" s="16"/>
      <c r="G80" s="61"/>
      <c r="H80" s="71">
        <v>36773.83</v>
      </c>
      <c r="I80" s="31">
        <f t="shared" si="2"/>
        <v>-36773.83</v>
      </c>
    </row>
    <row r="81" spans="1:12" outlineLevel="1">
      <c r="A81" s="1" t="s">
        <v>97</v>
      </c>
      <c r="B81" s="28">
        <v>42369</v>
      </c>
      <c r="C81" s="1" t="s">
        <v>98</v>
      </c>
      <c r="D81" s="1" t="s">
        <v>99</v>
      </c>
      <c r="E81" s="32"/>
      <c r="F81" s="16"/>
      <c r="G81" s="61"/>
      <c r="H81" s="71">
        <v>2053.91</v>
      </c>
      <c r="I81" s="31">
        <f t="shared" si="2"/>
        <v>-2053.91</v>
      </c>
    </row>
    <row r="82" spans="1:12" outlineLevel="1">
      <c r="B82" s="28"/>
      <c r="E82" s="16"/>
      <c r="F82" s="16"/>
      <c r="G82" s="61"/>
      <c r="H82" s="31"/>
      <c r="I82" s="31"/>
    </row>
    <row r="83" spans="1:12" outlineLevel="1">
      <c r="B83" s="28"/>
      <c r="E83" s="16"/>
      <c r="F83" s="16"/>
      <c r="G83" s="61"/>
      <c r="H83" s="31"/>
      <c r="I83" s="31"/>
    </row>
    <row r="84" spans="1:12" outlineLevel="1">
      <c r="F84" s="17" t="s">
        <v>11</v>
      </c>
      <c r="H84" s="51"/>
      <c r="I84" s="54">
        <f>+SUM(I70:I81)</f>
        <v>109749.52999999998</v>
      </c>
    </row>
    <row r="85" spans="1:12" ht="12" outlineLevel="1" thickBot="1">
      <c r="F85" s="17" t="s">
        <v>12</v>
      </c>
      <c r="H85" s="51"/>
      <c r="I85" s="58">
        <v>109749.53000000001</v>
      </c>
      <c r="L85" s="35"/>
    </row>
    <row r="86" spans="1:12" ht="12" outlineLevel="1" thickTop="1">
      <c r="F86" s="17" t="s">
        <v>13</v>
      </c>
      <c r="H86" s="51"/>
      <c r="I86" s="31">
        <f>+I84-I85</f>
        <v>0</v>
      </c>
    </row>
    <row r="87" spans="1:12" outlineLevel="1">
      <c r="F87" s="17"/>
      <c r="I87" s="16"/>
    </row>
    <row r="88" spans="1:12">
      <c r="A88" s="99" t="s">
        <v>100</v>
      </c>
      <c r="B88" s="99"/>
      <c r="C88" s="99"/>
      <c r="D88" s="99"/>
    </row>
    <row r="89" spans="1:12" ht="12" outlineLevel="1" thickBot="1">
      <c r="A89" s="2" t="s">
        <v>3</v>
      </c>
      <c r="B89" s="2" t="s">
        <v>4</v>
      </c>
      <c r="C89" s="2" t="s">
        <v>5</v>
      </c>
      <c r="D89" s="2" t="s">
        <v>6</v>
      </c>
      <c r="E89" s="3" t="s">
        <v>7</v>
      </c>
      <c r="F89" s="4" t="s">
        <v>3</v>
      </c>
      <c r="G89" s="2" t="s">
        <v>4</v>
      </c>
      <c r="H89" s="5" t="s">
        <v>8</v>
      </c>
      <c r="I89" s="5" t="s">
        <v>9</v>
      </c>
    </row>
    <row r="90" spans="1:12" outlineLevel="1">
      <c r="A90" s="6"/>
      <c r="B90" s="50"/>
      <c r="C90" s="6"/>
      <c r="D90" s="6" t="s">
        <v>10</v>
      </c>
      <c r="E90" s="8"/>
      <c r="F90" s="9"/>
      <c r="G90" s="50"/>
      <c r="I90" s="54">
        <v>1508</v>
      </c>
    </row>
    <row r="91" spans="1:12" outlineLevel="1">
      <c r="A91" s="6"/>
      <c r="B91" s="50"/>
      <c r="C91" s="6"/>
      <c r="D91" s="6"/>
      <c r="E91" s="8"/>
      <c r="F91" s="9"/>
      <c r="G91" s="50"/>
      <c r="I91" s="54"/>
    </row>
    <row r="92" spans="1:12" outlineLevel="1">
      <c r="A92" s="6"/>
      <c r="B92" s="50"/>
      <c r="C92" s="6"/>
      <c r="D92" s="6"/>
      <c r="E92" s="8"/>
      <c r="F92" s="17" t="s">
        <v>11</v>
      </c>
      <c r="I92" s="54">
        <f>+I90</f>
        <v>1508</v>
      </c>
    </row>
    <row r="93" spans="1:12" ht="12" outlineLevel="1" thickBot="1">
      <c r="A93" s="6"/>
      <c r="B93" s="50"/>
      <c r="C93" s="6"/>
      <c r="D93" s="6"/>
      <c r="E93" s="8"/>
      <c r="F93" s="17" t="s">
        <v>12</v>
      </c>
      <c r="I93" s="58">
        <v>1508</v>
      </c>
    </row>
    <row r="94" spans="1:12" ht="12" outlineLevel="1" thickTop="1">
      <c r="A94" s="6"/>
      <c r="B94" s="50"/>
      <c r="C94" s="6"/>
      <c r="D94" s="6"/>
      <c r="E94" s="8"/>
      <c r="F94" s="17" t="s">
        <v>13</v>
      </c>
      <c r="I94" s="31">
        <f>+I92-I93</f>
        <v>0</v>
      </c>
    </row>
    <row r="95" spans="1:12" outlineLevel="1">
      <c r="A95" s="6"/>
      <c r="B95" s="50"/>
      <c r="C95" s="6"/>
      <c r="D95" s="6"/>
      <c r="E95" s="8"/>
      <c r="F95" s="9"/>
      <c r="G95" s="50"/>
      <c r="I95" s="10"/>
    </row>
    <row r="96" spans="1:12" outlineLevel="1"/>
    <row r="97" spans="1:9">
      <c r="A97" s="99" t="s">
        <v>101</v>
      </c>
      <c r="B97" s="99"/>
      <c r="C97" s="99"/>
      <c r="D97" s="99"/>
    </row>
    <row r="98" spans="1:9" ht="12" outlineLevel="1" thickBot="1">
      <c r="A98" s="2" t="s">
        <v>3</v>
      </c>
      <c r="B98" s="2" t="s">
        <v>4</v>
      </c>
      <c r="C98" s="2" t="s">
        <v>5</v>
      </c>
      <c r="D98" s="2" t="s">
        <v>6</v>
      </c>
      <c r="E98" s="3" t="s">
        <v>7</v>
      </c>
      <c r="F98" s="4" t="s">
        <v>3</v>
      </c>
      <c r="G98" s="2" t="s">
        <v>4</v>
      </c>
      <c r="H98" s="5" t="s">
        <v>8</v>
      </c>
      <c r="I98" s="5" t="s">
        <v>9</v>
      </c>
    </row>
    <row r="99" spans="1:9" outlineLevel="1">
      <c r="A99" s="6"/>
      <c r="B99" s="50"/>
      <c r="C99" s="6"/>
      <c r="D99" s="6" t="s">
        <v>10</v>
      </c>
      <c r="E99" s="8"/>
      <c r="F99" s="9"/>
      <c r="G99" s="50"/>
      <c r="I99" s="54">
        <v>3799.41</v>
      </c>
    </row>
    <row r="100" spans="1:9" outlineLevel="1">
      <c r="A100" s="6"/>
      <c r="B100" s="50"/>
      <c r="C100" s="6"/>
      <c r="D100" s="6"/>
      <c r="E100" s="8"/>
      <c r="F100" s="9"/>
      <c r="G100" s="50"/>
      <c r="I100" s="54"/>
    </row>
    <row r="101" spans="1:9" outlineLevel="1">
      <c r="A101" s="6"/>
      <c r="B101" s="50"/>
      <c r="C101" s="6"/>
      <c r="D101" s="6"/>
      <c r="F101" s="17" t="s">
        <v>11</v>
      </c>
      <c r="I101" s="54">
        <f>+I99</f>
        <v>3799.41</v>
      </c>
    </row>
    <row r="102" spans="1:9" ht="12" outlineLevel="1" thickBot="1">
      <c r="A102" s="6"/>
      <c r="B102" s="50"/>
      <c r="C102" s="6"/>
      <c r="D102" s="6"/>
      <c r="F102" s="17" t="s">
        <v>12</v>
      </c>
      <c r="I102" s="58">
        <v>3799.41</v>
      </c>
    </row>
    <row r="103" spans="1:9" ht="12" outlineLevel="1" thickTop="1">
      <c r="A103" s="6"/>
      <c r="B103" s="50"/>
      <c r="C103" s="6"/>
      <c r="D103" s="6"/>
      <c r="F103" s="17" t="s">
        <v>13</v>
      </c>
      <c r="I103" s="31">
        <f>+I101-I102</f>
        <v>0</v>
      </c>
    </row>
    <row r="104" spans="1:9" outlineLevel="1">
      <c r="I104" s="51"/>
    </row>
    <row r="105" spans="1:9" outlineLevel="1"/>
    <row r="106" spans="1:9">
      <c r="A106" s="99" t="s">
        <v>102</v>
      </c>
      <c r="B106" s="99"/>
      <c r="C106" s="99"/>
      <c r="D106" s="99"/>
    </row>
    <row r="107" spans="1:9" ht="12" outlineLevel="1" thickBot="1">
      <c r="A107" s="2" t="s">
        <v>3</v>
      </c>
      <c r="B107" s="2" t="s">
        <v>4</v>
      </c>
      <c r="C107" s="2" t="s">
        <v>5</v>
      </c>
      <c r="D107" s="2" t="s">
        <v>6</v>
      </c>
      <c r="E107" s="3" t="s">
        <v>7</v>
      </c>
      <c r="F107" s="4" t="s">
        <v>3</v>
      </c>
      <c r="G107" s="2" t="s">
        <v>4</v>
      </c>
      <c r="H107" s="5" t="s">
        <v>8</v>
      </c>
      <c r="I107" s="5" t="s">
        <v>9</v>
      </c>
    </row>
    <row r="108" spans="1:9" outlineLevel="1">
      <c r="A108" s="6"/>
      <c r="B108" s="50"/>
      <c r="C108" s="6"/>
      <c r="D108" s="6" t="s">
        <v>10</v>
      </c>
      <c r="E108" s="8"/>
      <c r="F108" s="9"/>
      <c r="G108" s="50"/>
      <c r="I108" s="31">
        <v>3224.86</v>
      </c>
    </row>
    <row r="109" spans="1:9" outlineLevel="1">
      <c r="I109" s="31"/>
    </row>
    <row r="110" spans="1:9" outlineLevel="1">
      <c r="F110" s="17" t="s">
        <v>11</v>
      </c>
      <c r="I110" s="54">
        <f>+I108</f>
        <v>3224.86</v>
      </c>
    </row>
    <row r="111" spans="1:9" ht="12" outlineLevel="1" thickBot="1">
      <c r="F111" s="17" t="s">
        <v>12</v>
      </c>
      <c r="I111" s="58">
        <v>3224.86</v>
      </c>
    </row>
    <row r="112" spans="1:9" ht="12" outlineLevel="1" thickTop="1">
      <c r="F112" s="17" t="s">
        <v>13</v>
      </c>
      <c r="I112" s="31">
        <f>+I110-I111</f>
        <v>0</v>
      </c>
    </row>
    <row r="113" spans="1:9" outlineLevel="1">
      <c r="I113" s="51"/>
    </row>
    <row r="114" spans="1:9" outlineLevel="1"/>
    <row r="115" spans="1:9">
      <c r="A115" s="99" t="s">
        <v>103</v>
      </c>
      <c r="B115" s="99"/>
      <c r="C115" s="99"/>
      <c r="D115" s="99"/>
    </row>
    <row r="116" spans="1:9" ht="12" outlineLevel="1" thickBot="1">
      <c r="A116" s="2" t="s">
        <v>3</v>
      </c>
      <c r="B116" s="2" t="s">
        <v>4</v>
      </c>
      <c r="C116" s="2" t="s">
        <v>5</v>
      </c>
      <c r="D116" s="2" t="s">
        <v>6</v>
      </c>
      <c r="E116" s="3" t="s">
        <v>7</v>
      </c>
      <c r="F116" s="4" t="s">
        <v>3</v>
      </c>
      <c r="G116" s="2" t="s">
        <v>4</v>
      </c>
      <c r="H116" s="5" t="s">
        <v>8</v>
      </c>
      <c r="I116" s="5" t="s">
        <v>9</v>
      </c>
    </row>
    <row r="117" spans="1:9" outlineLevel="1">
      <c r="A117" s="6"/>
      <c r="B117" s="50"/>
      <c r="C117" s="6"/>
      <c r="D117" s="6" t="s">
        <v>10</v>
      </c>
      <c r="E117" s="8"/>
      <c r="F117" s="9"/>
      <c r="G117" s="50"/>
      <c r="I117" s="31">
        <v>2174.3000000000002</v>
      </c>
    </row>
    <row r="118" spans="1:9" outlineLevel="1">
      <c r="I118" s="31"/>
    </row>
    <row r="119" spans="1:9" outlineLevel="1">
      <c r="F119" s="17" t="s">
        <v>11</v>
      </c>
      <c r="I119" s="54">
        <f>SUM(I115:I118)</f>
        <v>2174.3000000000002</v>
      </c>
    </row>
    <row r="120" spans="1:9" ht="12" outlineLevel="1" thickBot="1">
      <c r="F120" s="17" t="s">
        <v>12</v>
      </c>
      <c r="I120" s="58">
        <v>2174.3000000000002</v>
      </c>
    </row>
    <row r="121" spans="1:9" ht="12" outlineLevel="1" thickTop="1">
      <c r="F121" s="17" t="s">
        <v>13</v>
      </c>
      <c r="I121" s="31">
        <f>+I119-I120</f>
        <v>0</v>
      </c>
    </row>
    <row r="122" spans="1:9" outlineLevel="1">
      <c r="I122" s="31"/>
    </row>
    <row r="123" spans="1:9" outlineLevel="1">
      <c r="I123" s="31"/>
    </row>
    <row r="124" spans="1:9">
      <c r="I124" s="31"/>
    </row>
    <row r="125" spans="1:9">
      <c r="H125" s="36" t="s">
        <v>7</v>
      </c>
      <c r="I125" s="31">
        <f>+I119+I110+I101+I92+I84+I64+I44+I33+I23</f>
        <v>288354.92999999993</v>
      </c>
    </row>
    <row r="126" spans="1:9" ht="12" thickBot="1">
      <c r="H126" s="36" t="s">
        <v>104</v>
      </c>
      <c r="I126" s="58">
        <v>288354.90999999997</v>
      </c>
    </row>
    <row r="127" spans="1:9" ht="12" thickTop="1">
      <c r="H127" s="36" t="s">
        <v>105</v>
      </c>
      <c r="I127" s="31">
        <f>+I125-I126</f>
        <v>1.9999999960418791E-2</v>
      </c>
    </row>
    <row r="128" spans="1:9">
      <c r="F128" s="36"/>
      <c r="I128" s="51"/>
    </row>
    <row r="129" spans="9:9">
      <c r="I129" s="51"/>
    </row>
  </sheetData>
  <mergeCells count="13">
    <mergeCell ref="A115:D115"/>
    <mergeCell ref="A37:D37"/>
    <mergeCell ref="A49:D49"/>
    <mergeCell ref="A68:D68"/>
    <mergeCell ref="A88:D88"/>
    <mergeCell ref="A97:D97"/>
    <mergeCell ref="A106:D106"/>
    <mergeCell ref="A28:D28"/>
    <mergeCell ref="A1:H1"/>
    <mergeCell ref="A2:H2"/>
    <mergeCell ref="A3:H3"/>
    <mergeCell ref="A5:H5"/>
    <mergeCell ref="A7:D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4"/>
  <sheetViews>
    <sheetView tabSelected="1" workbookViewId="0">
      <selection activeCell="E45" sqref="E45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" bestFit="1" customWidth="1"/>
    <col min="4" max="4" width="28.28515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0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0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10">
      <c r="F7" s="17"/>
      <c r="J7" s="1" t="s">
        <v>133</v>
      </c>
    </row>
    <row r="8" spans="1:10">
      <c r="A8" s="106" t="s">
        <v>181</v>
      </c>
      <c r="B8" s="106"/>
      <c r="C8" s="106"/>
      <c r="D8" s="106"/>
    </row>
    <row r="9" spans="1:10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hidden="1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27840.95</v>
      </c>
    </row>
    <row r="11" spans="1:10" hidden="1" outlineLevel="1">
      <c r="A11" s="93" t="s">
        <v>251</v>
      </c>
      <c r="B11" s="38">
        <v>42060</v>
      </c>
      <c r="C11" s="93" t="s">
        <v>252</v>
      </c>
      <c r="D11" s="93" t="s">
        <v>261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hidden="1" outlineLevel="1">
      <c r="A12" s="93" t="s">
        <v>253</v>
      </c>
      <c r="B12" s="38">
        <v>42142</v>
      </c>
      <c r="C12" s="93" t="s">
        <v>254</v>
      </c>
      <c r="D12" s="93" t="s">
        <v>43</v>
      </c>
      <c r="E12" s="94">
        <v>21545.57</v>
      </c>
      <c r="F12" s="93"/>
      <c r="G12" s="38"/>
      <c r="H12" s="53"/>
      <c r="I12" s="54">
        <f t="shared" ref="I12:I27" si="0">+E12-H12</f>
        <v>21545.57</v>
      </c>
    </row>
    <row r="13" spans="1:10" hidden="1" outlineLevel="1">
      <c r="A13" s="108" t="s">
        <v>255</v>
      </c>
      <c r="B13" s="111">
        <v>42247</v>
      </c>
      <c r="C13" s="108" t="s">
        <v>256</v>
      </c>
      <c r="D13" s="108" t="s">
        <v>262</v>
      </c>
      <c r="E13" s="110">
        <v>26142.95</v>
      </c>
      <c r="F13" s="93"/>
      <c r="G13" s="38"/>
      <c r="H13" s="53"/>
      <c r="I13" s="54">
        <f t="shared" si="0"/>
        <v>26142.95</v>
      </c>
      <c r="J13" s="1" t="s">
        <v>275</v>
      </c>
    </row>
    <row r="14" spans="1:10" hidden="1" outlineLevel="1">
      <c r="A14" s="108" t="s">
        <v>257</v>
      </c>
      <c r="B14" s="111">
        <v>42256</v>
      </c>
      <c r="C14" s="108" t="s">
        <v>258</v>
      </c>
      <c r="D14" s="108" t="s">
        <v>276</v>
      </c>
      <c r="E14" s="110">
        <v>26142.95</v>
      </c>
      <c r="F14" s="19"/>
      <c r="G14" s="56"/>
      <c r="H14" s="57"/>
      <c r="I14" s="54">
        <f t="shared" si="0"/>
        <v>26142.95</v>
      </c>
      <c r="J14" s="1" t="s">
        <v>275</v>
      </c>
    </row>
    <row r="15" spans="1:10" hidden="1" outlineLevel="1">
      <c r="A15" s="19" t="s">
        <v>259</v>
      </c>
      <c r="B15" s="56">
        <v>42349</v>
      </c>
      <c r="C15" s="19" t="s">
        <v>260</v>
      </c>
      <c r="D15" s="19" t="s">
        <v>263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hidden="1" outlineLevel="1">
      <c r="A16" s="19" t="s">
        <v>264</v>
      </c>
      <c r="B16" s="56">
        <v>42137</v>
      </c>
      <c r="C16" s="19" t="s">
        <v>267</v>
      </c>
      <c r="D16" s="19" t="s">
        <v>281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13" hidden="1" outlineLevel="1">
      <c r="A17" s="19" t="s">
        <v>265</v>
      </c>
      <c r="B17" s="56">
        <v>42137</v>
      </c>
      <c r="C17" s="19" t="s">
        <v>268</v>
      </c>
      <c r="D17" s="19" t="s">
        <v>271</v>
      </c>
      <c r="E17" s="45"/>
      <c r="F17" s="19"/>
      <c r="G17" s="56"/>
      <c r="H17" s="45">
        <v>11225.46</v>
      </c>
      <c r="I17" s="54">
        <f t="shared" si="0"/>
        <v>-11225.46</v>
      </c>
    </row>
    <row r="18" spans="1:13" hidden="1" outlineLevel="1">
      <c r="A18" s="19" t="s">
        <v>22</v>
      </c>
      <c r="B18" s="56">
        <v>42138</v>
      </c>
      <c r="C18" s="19" t="s">
        <v>20</v>
      </c>
      <c r="D18" s="19" t="s">
        <v>280</v>
      </c>
      <c r="E18" s="57"/>
      <c r="F18" s="19"/>
      <c r="G18" s="56"/>
      <c r="H18" s="45">
        <v>53337.09</v>
      </c>
      <c r="I18" s="54">
        <f t="shared" si="0"/>
        <v>-53337.09</v>
      </c>
    </row>
    <row r="19" spans="1:13" hidden="1" outlineLevel="1">
      <c r="A19" s="19" t="s">
        <v>25</v>
      </c>
      <c r="B19" s="56">
        <v>42138</v>
      </c>
      <c r="C19" s="19" t="s">
        <v>23</v>
      </c>
      <c r="D19" s="19" t="s">
        <v>279</v>
      </c>
      <c r="E19" s="57"/>
      <c r="F19" s="19"/>
      <c r="G19" s="56"/>
      <c r="H19" s="45">
        <v>24837.42</v>
      </c>
      <c r="I19" s="54">
        <f t="shared" si="0"/>
        <v>-24837.42</v>
      </c>
    </row>
    <row r="20" spans="1:13" hidden="1" outlineLevel="1">
      <c r="A20" s="19" t="s">
        <v>266</v>
      </c>
      <c r="B20" s="56">
        <v>42356</v>
      </c>
      <c r="C20" s="19" t="s">
        <v>269</v>
      </c>
      <c r="D20" s="19" t="s">
        <v>282</v>
      </c>
      <c r="E20" s="57"/>
      <c r="F20" s="19"/>
      <c r="G20" s="56"/>
      <c r="H20" s="45">
        <v>5090.3100000000004</v>
      </c>
      <c r="I20" s="54">
        <f t="shared" si="0"/>
        <v>-5090.3100000000004</v>
      </c>
    </row>
    <row r="21" spans="1:13" hidden="1" outlineLevel="1">
      <c r="A21" s="19" t="s">
        <v>36</v>
      </c>
      <c r="B21" s="56">
        <v>42361</v>
      </c>
      <c r="C21" s="19" t="s">
        <v>214</v>
      </c>
      <c r="D21" s="19" t="s">
        <v>273</v>
      </c>
      <c r="E21" s="16"/>
      <c r="F21" s="19"/>
      <c r="G21" s="56"/>
      <c r="H21" s="45">
        <v>91821.86</v>
      </c>
      <c r="I21" s="54">
        <f t="shared" si="0"/>
        <v>-91821.86</v>
      </c>
    </row>
    <row r="22" spans="1:13" hidden="1" outlineLevel="1">
      <c r="A22" s="93" t="s">
        <v>277</v>
      </c>
      <c r="B22" s="38">
        <v>42570</v>
      </c>
      <c r="C22" s="93" t="s">
        <v>214</v>
      </c>
      <c r="D22" s="93" t="s">
        <v>278</v>
      </c>
      <c r="E22" s="16"/>
      <c r="F22" s="19"/>
      <c r="G22" s="56"/>
      <c r="H22" s="94">
        <v>4071</v>
      </c>
      <c r="I22" s="54">
        <f t="shared" si="0"/>
        <v>-4071</v>
      </c>
    </row>
    <row r="23" spans="1:13" hidden="1" outlineLevel="1">
      <c r="A23" s="93" t="s">
        <v>156</v>
      </c>
      <c r="B23" s="38">
        <v>42440</v>
      </c>
      <c r="C23" s="93" t="s">
        <v>157</v>
      </c>
      <c r="D23" s="93" t="s">
        <v>164</v>
      </c>
      <c r="E23" s="94">
        <v>8451.85</v>
      </c>
      <c r="F23" s="19"/>
      <c r="G23" s="56"/>
      <c r="H23" s="57"/>
      <c r="I23" s="54">
        <f t="shared" si="0"/>
        <v>8451.85</v>
      </c>
      <c r="M23" s="1" t="s">
        <v>126</v>
      </c>
    </row>
    <row r="24" spans="1:13" hidden="1" outlineLevel="1">
      <c r="A24" s="93" t="s">
        <v>160</v>
      </c>
      <c r="B24" s="38">
        <v>42447</v>
      </c>
      <c r="C24" s="93" t="s">
        <v>161</v>
      </c>
      <c r="D24" s="93" t="s">
        <v>166</v>
      </c>
      <c r="E24" s="94">
        <v>42440.480000000003</v>
      </c>
      <c r="F24" s="19"/>
      <c r="G24" s="56"/>
      <c r="H24" s="57"/>
      <c r="I24" s="54">
        <f t="shared" si="0"/>
        <v>42440.480000000003</v>
      </c>
    </row>
    <row r="25" spans="1:13" hidden="1" outlineLevel="1">
      <c r="A25" s="93" t="s">
        <v>171</v>
      </c>
      <c r="B25" s="38">
        <v>42481</v>
      </c>
      <c r="C25" s="93" t="s">
        <v>172</v>
      </c>
      <c r="D25" s="93" t="s">
        <v>175</v>
      </c>
      <c r="E25" s="94">
        <v>5168.93</v>
      </c>
      <c r="F25" s="19"/>
      <c r="G25" s="56"/>
      <c r="H25" s="57"/>
      <c r="I25" s="54">
        <f t="shared" si="0"/>
        <v>5168.93</v>
      </c>
    </row>
    <row r="26" spans="1:13" hidden="1" outlineLevel="1">
      <c r="A26" s="93" t="s">
        <v>283</v>
      </c>
      <c r="B26" s="38">
        <v>42635</v>
      </c>
      <c r="C26" s="93" t="s">
        <v>237</v>
      </c>
      <c r="D26" s="93" t="s">
        <v>284</v>
      </c>
      <c r="E26" s="94">
        <v>74932.28</v>
      </c>
      <c r="F26" s="19"/>
      <c r="G26" s="56"/>
      <c r="H26" s="57"/>
      <c r="I26" s="54">
        <f t="shared" si="0"/>
        <v>74932.28</v>
      </c>
    </row>
    <row r="27" spans="1:13" hidden="1" outlineLevel="1">
      <c r="A27" s="93" t="s">
        <v>246</v>
      </c>
      <c r="B27" s="38">
        <v>42643</v>
      </c>
      <c r="C27" s="93" t="s">
        <v>245</v>
      </c>
      <c r="D27" s="93" t="s">
        <v>244</v>
      </c>
      <c r="E27" s="94">
        <v>155952.34</v>
      </c>
      <c r="F27" s="19"/>
      <c r="G27" s="56"/>
      <c r="H27" s="57"/>
      <c r="I27" s="54">
        <f t="shared" si="0"/>
        <v>155952.34</v>
      </c>
    </row>
    <row r="28" spans="1:13" hidden="1" outlineLevel="1">
      <c r="A28" s="93"/>
      <c r="B28" s="38"/>
      <c r="C28" s="93"/>
      <c r="D28" s="93"/>
      <c r="E28" s="94"/>
      <c r="F28" s="19"/>
      <c r="G28" s="56"/>
      <c r="H28" s="57"/>
      <c r="I28" s="54"/>
    </row>
    <row r="29" spans="1:13" ht="12" hidden="1" outlineLevel="1">
      <c r="A29" s="37"/>
      <c r="B29" s="72"/>
      <c r="C29" s="37"/>
      <c r="D29" s="93"/>
      <c r="E29" s="18"/>
      <c r="F29" s="19"/>
      <c r="G29" s="56"/>
      <c r="H29" s="57"/>
      <c r="I29" s="54"/>
    </row>
    <row r="30" spans="1:13" hidden="1" outlineLevel="1">
      <c r="F30" s="17" t="s">
        <v>11</v>
      </c>
      <c r="G30" s="49"/>
      <c r="H30" s="51"/>
      <c r="I30" s="32">
        <f>SUM(I10:I28)</f>
        <v>207782</v>
      </c>
    </row>
    <row r="31" spans="1:13" ht="12" hidden="1" outlineLevel="1" thickBot="1">
      <c r="F31" s="17" t="s">
        <v>12</v>
      </c>
      <c r="G31" s="49"/>
      <c r="H31" s="51"/>
      <c r="I31" s="47">
        <v>207782</v>
      </c>
    </row>
    <row r="32" spans="1:13" ht="12" hidden="1" outlineLevel="1" thickTop="1">
      <c r="F32" s="17" t="s">
        <v>13</v>
      </c>
      <c r="G32" s="49"/>
      <c r="H32" s="51"/>
      <c r="I32" s="32">
        <f>I30-I31</f>
        <v>0</v>
      </c>
    </row>
    <row r="33" spans="1:13" hidden="1" outlineLevel="1">
      <c r="A33" s="93"/>
      <c r="B33" s="38"/>
      <c r="C33" s="19"/>
      <c r="D33" s="93"/>
      <c r="E33" s="77"/>
      <c r="F33" s="19"/>
      <c r="G33" s="20"/>
      <c r="H33" s="43"/>
      <c r="I33" s="94"/>
    </row>
    <row r="34" spans="1:13" collapsed="1">
      <c r="A34" s="107" t="s">
        <v>182</v>
      </c>
      <c r="B34" s="107"/>
      <c r="C34" s="107"/>
      <c r="D34" s="107"/>
    </row>
    <row r="35" spans="1:13" ht="12" hidden="1" outlineLevel="1" thickBot="1">
      <c r="A35" s="2" t="s">
        <v>3</v>
      </c>
      <c r="B35" s="2" t="s">
        <v>4</v>
      </c>
      <c r="C35" s="2" t="s">
        <v>5</v>
      </c>
      <c r="D35" s="2" t="s">
        <v>6</v>
      </c>
      <c r="E35" s="3" t="s">
        <v>7</v>
      </c>
      <c r="F35" s="4" t="s">
        <v>3</v>
      </c>
      <c r="G35" s="2" t="s">
        <v>4</v>
      </c>
      <c r="H35" s="5" t="s">
        <v>8</v>
      </c>
      <c r="I35" s="5" t="s">
        <v>9</v>
      </c>
    </row>
    <row r="36" spans="1:13" hidden="1" outlineLevel="1">
      <c r="A36" s="6"/>
      <c r="B36" s="50"/>
      <c r="C36" s="6"/>
      <c r="D36" s="6" t="s">
        <v>10</v>
      </c>
      <c r="E36" s="8"/>
      <c r="F36" s="9"/>
      <c r="G36" s="6"/>
      <c r="I36" s="46"/>
    </row>
    <row r="37" spans="1:13" hidden="1" outlineLevel="1">
      <c r="A37" s="79" t="s">
        <v>215</v>
      </c>
      <c r="B37" s="82">
        <v>41788</v>
      </c>
      <c r="C37" s="79" t="s">
        <v>218</v>
      </c>
      <c r="D37" s="79" t="s">
        <v>221</v>
      </c>
      <c r="E37" s="46">
        <v>1200</v>
      </c>
      <c r="G37" s="21"/>
      <c r="H37" s="15"/>
      <c r="I37" s="46">
        <f>+E37-H37</f>
        <v>1200</v>
      </c>
    </row>
    <row r="38" spans="1:13" hidden="1" outlineLevel="1">
      <c r="A38" s="79" t="s">
        <v>216</v>
      </c>
      <c r="B38" s="82">
        <v>41788</v>
      </c>
      <c r="C38" s="79" t="s">
        <v>219</v>
      </c>
      <c r="D38" s="1" t="s">
        <v>221</v>
      </c>
      <c r="E38" s="40">
        <v>1780</v>
      </c>
      <c r="I38" s="46">
        <f t="shared" ref="I38:I39" si="1">+E38-H38</f>
        <v>1780</v>
      </c>
    </row>
    <row r="39" spans="1:13" hidden="1" outlineLevel="1">
      <c r="A39" s="79" t="s">
        <v>217</v>
      </c>
      <c r="B39" s="82">
        <v>41788</v>
      </c>
      <c r="C39" s="79" t="s">
        <v>220</v>
      </c>
      <c r="D39" s="1" t="s">
        <v>221</v>
      </c>
      <c r="E39" s="40">
        <v>1200</v>
      </c>
      <c r="I39" s="46">
        <f t="shared" si="1"/>
        <v>1200</v>
      </c>
    </row>
    <row r="40" spans="1:13" hidden="1" outlineLevel="1">
      <c r="A40" s="6"/>
      <c r="I40" s="40"/>
    </row>
    <row r="41" spans="1:13" hidden="1" outlineLevel="1">
      <c r="F41" s="17" t="s">
        <v>11</v>
      </c>
      <c r="I41" s="40">
        <f>+SUM(I36:I39)</f>
        <v>4180</v>
      </c>
    </row>
    <row r="42" spans="1:13" ht="12" hidden="1" outlineLevel="1" thickBot="1">
      <c r="F42" s="17" t="s">
        <v>12</v>
      </c>
      <c r="I42" s="41">
        <v>4180</v>
      </c>
    </row>
    <row r="43" spans="1:13" ht="12" hidden="1" outlineLevel="1" thickTop="1">
      <c r="F43" s="17" t="s">
        <v>13</v>
      </c>
      <c r="I43" s="40">
        <f>I41-I42</f>
        <v>0</v>
      </c>
    </row>
    <row r="44" spans="1:13" hidden="1" outlineLevel="1">
      <c r="B44" s="28"/>
      <c r="D44" s="15"/>
      <c r="F44" s="17"/>
      <c r="I44" s="40"/>
    </row>
    <row r="45" spans="1:13" collapsed="1">
      <c r="A45" s="99" t="s">
        <v>183</v>
      </c>
      <c r="B45" s="99"/>
      <c r="C45" s="99"/>
      <c r="D45" s="99"/>
      <c r="M45" s="40"/>
    </row>
    <row r="46" spans="1:13" ht="12" hidden="1" outlineLevel="1" thickBot="1">
      <c r="A46" s="2" t="s">
        <v>3</v>
      </c>
      <c r="B46" s="2" t="s">
        <v>4</v>
      </c>
      <c r="C46" s="2" t="s">
        <v>5</v>
      </c>
      <c r="D46" s="2" t="s">
        <v>6</v>
      </c>
      <c r="E46" s="3" t="s">
        <v>7</v>
      </c>
      <c r="F46" s="4" t="s">
        <v>3</v>
      </c>
      <c r="G46" s="2" t="s">
        <v>4</v>
      </c>
      <c r="H46" s="5" t="s">
        <v>8</v>
      </c>
      <c r="I46" s="5" t="s">
        <v>9</v>
      </c>
      <c r="M46" s="40"/>
    </row>
    <row r="47" spans="1:13" hidden="1" outlineLevel="1">
      <c r="D47" s="6" t="s">
        <v>10</v>
      </c>
      <c r="I47" s="40">
        <v>440.98</v>
      </c>
      <c r="M47" s="40"/>
    </row>
    <row r="48" spans="1:13" hidden="1" outlineLevel="1">
      <c r="D48" s="6"/>
      <c r="I48" s="40"/>
      <c r="M48" s="40"/>
    </row>
    <row r="49" spans="1:13" hidden="1" outlineLevel="1">
      <c r="D49" s="6"/>
      <c r="I49" s="40"/>
      <c r="M49" s="40"/>
    </row>
    <row r="50" spans="1:13" hidden="1" outlineLevel="1">
      <c r="I50" s="40"/>
      <c r="M50" s="40"/>
    </row>
    <row r="51" spans="1:13" hidden="1" outlineLevel="1">
      <c r="F51" s="17" t="s">
        <v>11</v>
      </c>
      <c r="I51" s="40">
        <f>+I47</f>
        <v>440.98</v>
      </c>
      <c r="M51" s="40"/>
    </row>
    <row r="52" spans="1:13" ht="12" hidden="1" outlineLevel="1" thickBot="1">
      <c r="F52" s="17" t="s">
        <v>12</v>
      </c>
      <c r="I52" s="41">
        <v>441.01</v>
      </c>
      <c r="M52" s="40"/>
    </row>
    <row r="53" spans="1:13" ht="12" hidden="1" outlineLevel="1" thickTop="1">
      <c r="F53" s="17" t="s">
        <v>13</v>
      </c>
      <c r="I53" s="40">
        <f>+I51-I52</f>
        <v>-2.9999999999972715E-2</v>
      </c>
      <c r="M53" s="40"/>
    </row>
    <row r="54" spans="1:13" hidden="1" outlineLevel="1">
      <c r="F54" s="17"/>
      <c r="I54" s="40"/>
      <c r="M54" s="40"/>
    </row>
    <row r="55" spans="1:13" ht="13.5" customHeight="1" collapsed="1">
      <c r="A55" s="107" t="s">
        <v>190</v>
      </c>
      <c r="B55" s="107"/>
      <c r="C55" s="107"/>
      <c r="D55" s="107"/>
      <c r="M55" s="1" t="s">
        <v>133</v>
      </c>
    </row>
    <row r="56" spans="1:13" ht="12" hidden="1" outlineLevel="1" thickBot="1">
      <c r="A56" s="2" t="s">
        <v>3</v>
      </c>
      <c r="B56" s="2" t="s">
        <v>4</v>
      </c>
      <c r="C56" s="2" t="s">
        <v>5</v>
      </c>
      <c r="D56" s="2" t="s">
        <v>6</v>
      </c>
      <c r="E56" s="3" t="s">
        <v>7</v>
      </c>
      <c r="F56" s="4" t="s">
        <v>3</v>
      </c>
      <c r="G56" s="2" t="s">
        <v>4</v>
      </c>
      <c r="H56" s="5" t="s">
        <v>8</v>
      </c>
      <c r="I56" s="5" t="s">
        <v>9</v>
      </c>
    </row>
    <row r="57" spans="1:13" hidden="1" outlineLevel="1">
      <c r="A57" s="6"/>
      <c r="B57" s="50"/>
      <c r="C57" s="6"/>
      <c r="D57" s="6" t="s">
        <v>10</v>
      </c>
      <c r="E57" s="55"/>
      <c r="F57" s="9"/>
      <c r="G57" s="50"/>
      <c r="H57" s="40"/>
      <c r="I57" s="40">
        <v>76741.73</v>
      </c>
    </row>
    <row r="58" spans="1:13" hidden="1" outlineLevel="1">
      <c r="A58" s="93"/>
      <c r="B58" s="38"/>
      <c r="C58" s="93"/>
      <c r="D58" s="93" t="s">
        <v>45</v>
      </c>
      <c r="E58" s="94"/>
      <c r="F58" s="93" t="s">
        <v>46</v>
      </c>
      <c r="G58" s="38">
        <v>42035</v>
      </c>
      <c r="H58" s="94">
        <v>27917.53</v>
      </c>
      <c r="I58" s="40">
        <f t="shared" ref="I58:I64" si="2">+E58-H58</f>
        <v>-27917.53</v>
      </c>
    </row>
    <row r="59" spans="1:13" hidden="1" outlineLevel="1">
      <c r="A59" s="93" t="s">
        <v>47</v>
      </c>
      <c r="B59" s="38">
        <v>42060</v>
      </c>
      <c r="C59" s="93" t="s">
        <v>48</v>
      </c>
      <c r="D59" s="93" t="s">
        <v>49</v>
      </c>
      <c r="E59" s="94">
        <v>16496.14</v>
      </c>
      <c r="F59" s="93" t="s">
        <v>50</v>
      </c>
      <c r="G59" s="38">
        <v>42060</v>
      </c>
      <c r="H59" s="94">
        <v>17497.27</v>
      </c>
      <c r="I59" s="40">
        <f t="shared" si="2"/>
        <v>-1001.130000000001</v>
      </c>
    </row>
    <row r="60" spans="1:13" hidden="1" outlineLevel="1">
      <c r="A60" s="93"/>
      <c r="B60" s="38"/>
      <c r="C60" s="93"/>
      <c r="D60" s="93" t="s">
        <v>51</v>
      </c>
      <c r="E60" s="94"/>
      <c r="F60" s="93" t="s">
        <v>52</v>
      </c>
      <c r="G60" s="38">
        <v>42094</v>
      </c>
      <c r="H60" s="94">
        <v>17788.07</v>
      </c>
      <c r="I60" s="40">
        <f t="shared" si="2"/>
        <v>-17788.07</v>
      </c>
    </row>
    <row r="61" spans="1:13" hidden="1" outlineLevel="1">
      <c r="A61" s="93"/>
      <c r="B61" s="38"/>
      <c r="C61" s="93" t="s">
        <v>53</v>
      </c>
      <c r="D61" s="93" t="s">
        <v>54</v>
      </c>
      <c r="E61" s="94"/>
      <c r="F61" s="93" t="s">
        <v>55</v>
      </c>
      <c r="G61" s="38">
        <v>42185</v>
      </c>
      <c r="H61" s="94">
        <v>1176.8699999999999</v>
      </c>
      <c r="I61" s="40">
        <f t="shared" si="2"/>
        <v>-1176.8699999999999</v>
      </c>
    </row>
    <row r="62" spans="1:13" hidden="1" outlineLevel="1">
      <c r="A62" s="93"/>
      <c r="B62" s="38"/>
      <c r="C62" s="93" t="s">
        <v>56</v>
      </c>
      <c r="D62" s="93" t="s">
        <v>57</v>
      </c>
      <c r="E62" s="94"/>
      <c r="F62" s="93" t="s">
        <v>58</v>
      </c>
      <c r="G62" s="38">
        <v>42196</v>
      </c>
      <c r="H62" s="94">
        <v>18361.37</v>
      </c>
      <c r="I62" s="40">
        <f t="shared" si="2"/>
        <v>-18361.37</v>
      </c>
    </row>
    <row r="63" spans="1:13" hidden="1" outlineLevel="1">
      <c r="A63" s="93" t="s">
        <v>59</v>
      </c>
      <c r="B63" s="38">
        <v>42247</v>
      </c>
      <c r="C63" s="93" t="s">
        <v>60</v>
      </c>
      <c r="D63" s="93" t="s">
        <v>61</v>
      </c>
      <c r="E63" s="94">
        <v>26561.77</v>
      </c>
      <c r="F63" s="93"/>
      <c r="G63" s="38"/>
      <c r="H63" s="94"/>
      <c r="I63" s="40">
        <f t="shared" si="2"/>
        <v>26561.77</v>
      </c>
    </row>
    <row r="64" spans="1:13" hidden="1" outlineLevel="1">
      <c r="A64" s="93" t="s">
        <v>62</v>
      </c>
      <c r="B64" s="38">
        <v>42257</v>
      </c>
      <c r="C64" s="93" t="s">
        <v>63</v>
      </c>
      <c r="D64" s="93" t="s">
        <v>64</v>
      </c>
      <c r="E64" s="94">
        <v>30674.02</v>
      </c>
      <c r="F64" s="93"/>
      <c r="G64" s="38"/>
      <c r="H64" s="94"/>
      <c r="I64" s="40">
        <f t="shared" si="2"/>
        <v>30674.02</v>
      </c>
    </row>
    <row r="65" spans="1:9" hidden="1" outlineLevel="1">
      <c r="A65" s="1" t="s">
        <v>41</v>
      </c>
      <c r="B65" s="28">
        <v>42185</v>
      </c>
      <c r="C65" s="1" t="s">
        <v>42</v>
      </c>
      <c r="D65" s="1" t="s">
        <v>43</v>
      </c>
      <c r="E65" s="40">
        <v>33976.74</v>
      </c>
      <c r="F65" s="16"/>
      <c r="G65" s="61"/>
      <c r="H65" s="40"/>
      <c r="I65" s="40">
        <f>+E65-H65</f>
        <v>33976.74</v>
      </c>
    </row>
    <row r="66" spans="1:9" hidden="1" outlineLevel="1">
      <c r="A66" s="62" t="s">
        <v>149</v>
      </c>
      <c r="B66" s="63">
        <v>42291</v>
      </c>
      <c r="C66" s="64" t="s">
        <v>150</v>
      </c>
      <c r="D66" s="65" t="s">
        <v>151</v>
      </c>
      <c r="E66" s="94">
        <v>48940.1</v>
      </c>
      <c r="F66" s="67" t="s">
        <v>152</v>
      </c>
      <c r="G66" s="68">
        <v>42279</v>
      </c>
      <c r="H66" s="94">
        <v>37697.54</v>
      </c>
      <c r="I66" s="40">
        <f>+E66-H66</f>
        <v>11242.559999999998</v>
      </c>
    </row>
    <row r="67" spans="1:9" hidden="1" outlineLevel="1">
      <c r="A67" s="93" t="s">
        <v>153</v>
      </c>
      <c r="B67" s="38">
        <v>42350</v>
      </c>
      <c r="C67" s="93" t="s">
        <v>154</v>
      </c>
      <c r="D67" s="93" t="s">
        <v>155</v>
      </c>
      <c r="E67" s="94"/>
      <c r="F67" s="67"/>
      <c r="G67" s="68"/>
      <c r="H67" s="43">
        <v>11082.32</v>
      </c>
      <c r="I67" s="40">
        <f>+E67-H67</f>
        <v>-11082.32</v>
      </c>
    </row>
    <row r="68" spans="1:9" hidden="1" outlineLevel="1">
      <c r="A68" s="93" t="s">
        <v>211</v>
      </c>
      <c r="B68" s="38">
        <v>42576</v>
      </c>
      <c r="C68" s="93" t="s">
        <v>212</v>
      </c>
      <c r="D68" s="93" t="s">
        <v>213</v>
      </c>
      <c r="E68" s="94">
        <v>18601.419999999998</v>
      </c>
      <c r="F68" s="93"/>
      <c r="G68" s="38"/>
      <c r="H68" s="94"/>
      <c r="I68" s="40">
        <f>+E68-H68</f>
        <v>18601.419999999998</v>
      </c>
    </row>
    <row r="69" spans="1:9" hidden="1" outlineLevel="1">
      <c r="A69" s="93" t="s">
        <v>238</v>
      </c>
      <c r="B69" s="38">
        <v>42628</v>
      </c>
      <c r="C69" s="93" t="s">
        <v>239</v>
      </c>
      <c r="D69" s="93" t="s">
        <v>240</v>
      </c>
      <c r="E69" s="94">
        <v>20794.73</v>
      </c>
      <c r="F69" s="93"/>
      <c r="G69" s="38"/>
      <c r="H69" s="94"/>
      <c r="I69" s="40">
        <f>+E69-H69</f>
        <v>20794.73</v>
      </c>
    </row>
    <row r="70" spans="1:9" hidden="1" outlineLevel="1">
      <c r="A70" s="93"/>
      <c r="B70" s="38"/>
      <c r="C70" s="93"/>
      <c r="D70" s="93"/>
      <c r="E70" s="53"/>
      <c r="F70" s="93"/>
      <c r="G70" s="38"/>
      <c r="H70" s="94"/>
      <c r="I70" s="40"/>
    </row>
    <row r="71" spans="1:9" hidden="1" outlineLevel="1">
      <c r="E71" s="51"/>
      <c r="F71" s="17" t="s">
        <v>11</v>
      </c>
      <c r="G71" s="49"/>
      <c r="H71" s="40"/>
      <c r="I71" s="46">
        <f>+SUM(I57:I69)</f>
        <v>141265.68</v>
      </c>
    </row>
    <row r="72" spans="1:9" ht="12" hidden="1" outlineLevel="1" thickBot="1">
      <c r="F72" s="17" t="s">
        <v>12</v>
      </c>
      <c r="G72" s="49"/>
      <c r="H72" s="40"/>
      <c r="I72" s="41">
        <v>141265.57999999999</v>
      </c>
    </row>
    <row r="73" spans="1:9" ht="12" hidden="1" outlineLevel="1" thickTop="1">
      <c r="F73" s="17" t="s">
        <v>13</v>
      </c>
      <c r="G73" s="49"/>
      <c r="H73" s="40"/>
      <c r="I73" s="40">
        <f>+I71-I72</f>
        <v>0.10000000000582077</v>
      </c>
    </row>
    <row r="74" spans="1:9" hidden="1" outlineLevel="1"/>
    <row r="75" spans="1:9" collapsed="1">
      <c r="A75" s="106" t="s">
        <v>189</v>
      </c>
      <c r="B75" s="106"/>
      <c r="C75" s="106"/>
      <c r="D75" s="106"/>
    </row>
    <row r="76" spans="1:9" ht="12" hidden="1" outlineLevel="1" thickBot="1">
      <c r="A76" s="2" t="s">
        <v>3</v>
      </c>
      <c r="B76" s="2" t="s">
        <v>4</v>
      </c>
      <c r="C76" s="2" t="s">
        <v>5</v>
      </c>
      <c r="D76" s="2" t="s">
        <v>6</v>
      </c>
      <c r="E76" s="3" t="s">
        <v>7</v>
      </c>
      <c r="F76" s="4" t="s">
        <v>3</v>
      </c>
      <c r="G76" s="2" t="s">
        <v>4</v>
      </c>
      <c r="H76" s="5" t="s">
        <v>8</v>
      </c>
      <c r="I76" s="5" t="s">
        <v>9</v>
      </c>
    </row>
    <row r="77" spans="1:9" hidden="1" outlineLevel="1">
      <c r="A77" s="6"/>
      <c r="B77" s="50"/>
      <c r="C77" s="6"/>
      <c r="D77" s="6" t="s">
        <v>10</v>
      </c>
      <c r="E77" s="8"/>
      <c r="F77" s="9"/>
      <c r="G77" s="6"/>
      <c r="H77" s="40"/>
      <c r="I77" s="40">
        <v>18901.95</v>
      </c>
    </row>
    <row r="78" spans="1:9" hidden="1" outlineLevel="1">
      <c r="A78" s="1" t="s">
        <v>66</v>
      </c>
      <c r="B78" s="28">
        <v>42035</v>
      </c>
      <c r="C78" s="1" t="s">
        <v>67</v>
      </c>
      <c r="D78" s="1" t="s">
        <v>68</v>
      </c>
      <c r="E78" s="40">
        <v>2298.54</v>
      </c>
      <c r="F78" s="1" t="s">
        <v>69</v>
      </c>
      <c r="G78" s="21">
        <v>42035</v>
      </c>
      <c r="H78" s="40">
        <v>618.48</v>
      </c>
      <c r="I78" s="40">
        <f t="shared" ref="I78:I95" si="3">+E78-H78</f>
        <v>1680.06</v>
      </c>
    </row>
    <row r="79" spans="1:9" hidden="1" outlineLevel="1">
      <c r="A79" s="1" t="s">
        <v>70</v>
      </c>
      <c r="B79" s="28">
        <v>42104</v>
      </c>
      <c r="C79" s="1" t="s">
        <v>71</v>
      </c>
      <c r="D79" s="1" t="s">
        <v>72</v>
      </c>
      <c r="E79" s="40"/>
      <c r="G79" s="21"/>
      <c r="H79" s="39">
        <v>11589.12</v>
      </c>
      <c r="I79" s="40">
        <f t="shared" si="3"/>
        <v>-11589.12</v>
      </c>
    </row>
    <row r="80" spans="1:9" hidden="1" outlineLevel="1">
      <c r="A80" s="1" t="s">
        <v>73</v>
      </c>
      <c r="B80" s="28">
        <v>42142</v>
      </c>
      <c r="C80" s="1" t="s">
        <v>74</v>
      </c>
      <c r="D80" s="1" t="s">
        <v>75</v>
      </c>
      <c r="E80" s="40"/>
      <c r="G80" s="21"/>
      <c r="H80" s="39">
        <v>13789.94</v>
      </c>
      <c r="I80" s="40">
        <f t="shared" si="3"/>
        <v>-13789.94</v>
      </c>
    </row>
    <row r="81" spans="1:9" hidden="1" outlineLevel="1">
      <c r="A81" s="1" t="s">
        <v>76</v>
      </c>
      <c r="B81" s="28">
        <v>42185</v>
      </c>
      <c r="C81" s="1" t="s">
        <v>77</v>
      </c>
      <c r="D81" s="1" t="s">
        <v>78</v>
      </c>
      <c r="E81" s="40"/>
      <c r="F81" s="16"/>
      <c r="G81" s="16"/>
      <c r="H81" s="39">
        <v>4250.6099999999997</v>
      </c>
      <c r="I81" s="40">
        <f t="shared" si="3"/>
        <v>-4250.6099999999997</v>
      </c>
    </row>
    <row r="82" spans="1:9" hidden="1" outlineLevel="1">
      <c r="A82" s="1" t="s">
        <v>79</v>
      </c>
      <c r="B82" s="28">
        <v>42196</v>
      </c>
      <c r="C82" s="1" t="s">
        <v>80</v>
      </c>
      <c r="D82" s="1" t="s">
        <v>81</v>
      </c>
      <c r="E82" s="40"/>
      <c r="F82" s="16"/>
      <c r="G82" s="16"/>
      <c r="H82" s="39">
        <v>651.20000000000005</v>
      </c>
      <c r="I82" s="40">
        <f t="shared" si="3"/>
        <v>-651.20000000000005</v>
      </c>
    </row>
    <row r="83" spans="1:9" hidden="1" outlineLevel="1">
      <c r="A83" s="1" t="s">
        <v>82</v>
      </c>
      <c r="B83" s="28">
        <v>42257</v>
      </c>
      <c r="C83" s="1" t="s">
        <v>83</v>
      </c>
      <c r="D83" s="1" t="s">
        <v>84</v>
      </c>
      <c r="E83" s="40"/>
      <c r="F83" s="16"/>
      <c r="G83" s="16"/>
      <c r="H83" s="39">
        <v>12713.36</v>
      </c>
      <c r="I83" s="40">
        <f t="shared" si="3"/>
        <v>-12713.36</v>
      </c>
    </row>
    <row r="84" spans="1:9" hidden="1" outlineLevel="1">
      <c r="A84" s="1" t="s">
        <v>85</v>
      </c>
      <c r="B84" s="28">
        <v>42307</v>
      </c>
      <c r="C84" s="1" t="s">
        <v>86</v>
      </c>
      <c r="D84" s="1" t="s">
        <v>87</v>
      </c>
      <c r="E84" s="40">
        <v>156444.49</v>
      </c>
      <c r="F84" s="16"/>
      <c r="G84" s="16"/>
      <c r="H84" s="40"/>
      <c r="I84" s="40">
        <f t="shared" si="3"/>
        <v>156444.49</v>
      </c>
    </row>
    <row r="85" spans="1:9" hidden="1" outlineLevel="1">
      <c r="A85" s="1" t="s">
        <v>88</v>
      </c>
      <c r="B85" s="28">
        <v>42312</v>
      </c>
      <c r="C85" s="1" t="s">
        <v>89</v>
      </c>
      <c r="D85" s="22" t="s">
        <v>90</v>
      </c>
      <c r="E85" s="40"/>
      <c r="F85" s="16"/>
      <c r="G85" s="16"/>
      <c r="H85" s="43">
        <v>116</v>
      </c>
      <c r="I85" s="40">
        <f t="shared" si="3"/>
        <v>-116</v>
      </c>
    </row>
    <row r="86" spans="1:9" hidden="1" outlineLevel="1">
      <c r="A86" s="1" t="s">
        <v>91</v>
      </c>
      <c r="B86" s="28">
        <v>42339</v>
      </c>
      <c r="C86" s="1" t="s">
        <v>92</v>
      </c>
      <c r="D86" s="1" t="s">
        <v>93</v>
      </c>
      <c r="E86" s="39">
        <v>14661</v>
      </c>
      <c r="F86" s="16"/>
      <c r="G86" s="16"/>
      <c r="H86" s="40"/>
      <c r="I86" s="40">
        <f t="shared" si="3"/>
        <v>14661</v>
      </c>
    </row>
    <row r="87" spans="1:9" hidden="1" outlineLevel="1">
      <c r="A87" s="1" t="s">
        <v>94</v>
      </c>
      <c r="B87" s="28">
        <v>42339</v>
      </c>
      <c r="C87" s="1" t="s">
        <v>95</v>
      </c>
      <c r="D87" s="1" t="s">
        <v>96</v>
      </c>
      <c r="E87" s="39"/>
      <c r="F87" s="16"/>
      <c r="G87" s="16"/>
      <c r="H87" s="44">
        <v>36773.83</v>
      </c>
      <c r="I87" s="40">
        <f t="shared" si="3"/>
        <v>-36773.83</v>
      </c>
    </row>
    <row r="88" spans="1:9" hidden="1" outlineLevel="1">
      <c r="A88" s="1" t="s">
        <v>97</v>
      </c>
      <c r="B88" s="28">
        <v>42369</v>
      </c>
      <c r="C88" s="1" t="s">
        <v>98</v>
      </c>
      <c r="D88" s="1" t="s">
        <v>99</v>
      </c>
      <c r="E88" s="39"/>
      <c r="F88" s="16"/>
      <c r="G88" s="16"/>
      <c r="H88" s="44">
        <v>2053.91</v>
      </c>
      <c r="I88" s="40">
        <f t="shared" si="3"/>
        <v>-2053.91</v>
      </c>
    </row>
    <row r="89" spans="1:9" hidden="1" outlineLevel="1">
      <c r="A89" s="1" t="s">
        <v>111</v>
      </c>
      <c r="B89" s="28">
        <v>42387</v>
      </c>
      <c r="C89" s="1" t="s">
        <v>112</v>
      </c>
      <c r="D89" s="1" t="s">
        <v>115</v>
      </c>
      <c r="E89" s="39">
        <v>11133.51</v>
      </c>
      <c r="F89" s="16"/>
      <c r="G89" s="16"/>
      <c r="H89" s="44"/>
      <c r="I89" s="40">
        <f t="shared" si="3"/>
        <v>11133.51</v>
      </c>
    </row>
    <row r="90" spans="1:9" hidden="1" outlineLevel="1">
      <c r="A90" s="1" t="s">
        <v>118</v>
      </c>
      <c r="B90" s="28">
        <v>42387</v>
      </c>
      <c r="C90" s="1" t="s">
        <v>116</v>
      </c>
      <c r="D90" s="1" t="s">
        <v>113</v>
      </c>
      <c r="E90" s="39"/>
      <c r="F90" s="16"/>
      <c r="G90" s="16"/>
      <c r="H90" s="44">
        <v>1130.79</v>
      </c>
      <c r="I90" s="40">
        <f t="shared" si="3"/>
        <v>-1130.79</v>
      </c>
    </row>
    <row r="91" spans="1:9" hidden="1" outlineLevel="1">
      <c r="A91" s="1" t="s">
        <v>119</v>
      </c>
      <c r="B91" s="28">
        <v>42388</v>
      </c>
      <c r="C91" s="1" t="s">
        <v>117</v>
      </c>
      <c r="D91" s="1" t="s">
        <v>114</v>
      </c>
      <c r="E91" s="40"/>
      <c r="F91" s="16"/>
      <c r="G91" s="16"/>
      <c r="H91" s="44">
        <v>3984.59</v>
      </c>
      <c r="I91" s="40">
        <f t="shared" si="3"/>
        <v>-3984.59</v>
      </c>
    </row>
    <row r="92" spans="1:9" hidden="1" outlineLevel="1">
      <c r="A92" s="1" t="s">
        <v>137</v>
      </c>
      <c r="B92" s="28">
        <v>42411</v>
      </c>
      <c r="C92" s="1" t="s">
        <v>138</v>
      </c>
      <c r="D92" s="1" t="s">
        <v>139</v>
      </c>
      <c r="E92" s="16"/>
      <c r="F92" s="16"/>
      <c r="G92" s="16"/>
      <c r="H92" s="44">
        <v>3605.62</v>
      </c>
      <c r="I92" s="40">
        <f t="shared" si="3"/>
        <v>-3605.62</v>
      </c>
    </row>
    <row r="93" spans="1:9" hidden="1" outlineLevel="1">
      <c r="B93" s="28"/>
      <c r="E93" s="16"/>
      <c r="F93" s="16"/>
      <c r="G93" s="16"/>
      <c r="H93" s="44">
        <v>2533.0100000000002</v>
      </c>
      <c r="I93" s="40">
        <f t="shared" si="3"/>
        <v>-2533.0100000000002</v>
      </c>
    </row>
    <row r="94" spans="1:9" hidden="1" outlineLevel="1">
      <c r="A94" s="1" t="s">
        <v>202</v>
      </c>
      <c r="B94" s="28">
        <v>42521</v>
      </c>
      <c r="C94" s="1" t="s">
        <v>203</v>
      </c>
      <c r="D94" s="1" t="s">
        <v>204</v>
      </c>
      <c r="E94" s="16"/>
      <c r="F94" s="16"/>
      <c r="G94" s="16"/>
      <c r="H94" s="76">
        <v>5448.96</v>
      </c>
      <c r="I94" s="40">
        <f t="shared" si="3"/>
        <v>-5448.96</v>
      </c>
    </row>
    <row r="95" spans="1:9" hidden="1" outlineLevel="1">
      <c r="A95" s="1" t="s">
        <v>241</v>
      </c>
      <c r="B95" s="28">
        <v>42628</v>
      </c>
      <c r="C95" s="1" t="s">
        <v>242</v>
      </c>
      <c r="D95" s="1" t="s">
        <v>243</v>
      </c>
      <c r="E95" s="16"/>
      <c r="F95" s="16"/>
      <c r="G95" s="16"/>
      <c r="H95" s="71">
        <v>1819.56</v>
      </c>
      <c r="I95" s="31">
        <f t="shared" si="3"/>
        <v>-1819.56</v>
      </c>
    </row>
    <row r="96" spans="1:9" hidden="1" outlineLevel="1">
      <c r="B96" s="28"/>
      <c r="E96" s="16"/>
      <c r="F96" s="16"/>
      <c r="G96" s="16"/>
      <c r="H96" s="31"/>
      <c r="I96" s="31"/>
    </row>
    <row r="97" spans="1:12" hidden="1" outlineLevel="1">
      <c r="F97" s="17" t="s">
        <v>11</v>
      </c>
      <c r="H97" s="51"/>
      <c r="I97" s="54">
        <f>+SUM(I77:I95)</f>
        <v>102360.51</v>
      </c>
    </row>
    <row r="98" spans="1:12" ht="12" hidden="1" outlineLevel="1" thickBot="1">
      <c r="F98" s="17" t="s">
        <v>12</v>
      </c>
      <c r="H98" s="51"/>
      <c r="I98" s="75">
        <v>102360.51</v>
      </c>
      <c r="L98" s="35"/>
    </row>
    <row r="99" spans="1:12" ht="12" hidden="1" outlineLevel="1" thickTop="1">
      <c r="F99" s="17" t="s">
        <v>13</v>
      </c>
      <c r="I99" s="40">
        <f>+I97-I98</f>
        <v>0</v>
      </c>
    </row>
    <row r="100" spans="1:12" hidden="1" outlineLevel="1">
      <c r="F100" s="17"/>
      <c r="I100" s="40"/>
    </row>
    <row r="101" spans="1:12" collapsed="1">
      <c r="A101" s="107" t="s">
        <v>188</v>
      </c>
      <c r="B101" s="107"/>
      <c r="C101" s="107"/>
      <c r="D101" s="107"/>
    </row>
    <row r="102" spans="1:12" ht="12" hidden="1" outlineLevel="1" thickBot="1">
      <c r="A102" s="2" t="s">
        <v>3</v>
      </c>
      <c r="B102" s="2" t="s">
        <v>4</v>
      </c>
      <c r="C102" s="2" t="s">
        <v>5</v>
      </c>
      <c r="D102" s="2" t="s">
        <v>6</v>
      </c>
      <c r="E102" s="3" t="s">
        <v>7</v>
      </c>
      <c r="F102" s="4" t="s">
        <v>3</v>
      </c>
      <c r="G102" s="2" t="s">
        <v>4</v>
      </c>
      <c r="H102" s="5" t="s">
        <v>8</v>
      </c>
      <c r="I102" s="5" t="s">
        <v>9</v>
      </c>
    </row>
    <row r="103" spans="1:12" hidden="1" outlineLevel="1">
      <c r="A103" s="6"/>
      <c r="B103" s="50"/>
      <c r="C103" s="6"/>
      <c r="D103" s="6" t="s">
        <v>10</v>
      </c>
      <c r="E103" s="8"/>
      <c r="F103" s="9"/>
      <c r="G103" s="6"/>
      <c r="I103" s="46"/>
    </row>
    <row r="104" spans="1:12" hidden="1" outlineLevel="1">
      <c r="A104" s="79" t="s">
        <v>222</v>
      </c>
      <c r="B104" s="82">
        <v>41486</v>
      </c>
      <c r="C104" s="79" t="s">
        <v>223</v>
      </c>
      <c r="D104" s="79" t="s">
        <v>224</v>
      </c>
      <c r="E104" s="81">
        <v>1508</v>
      </c>
      <c r="F104" s="83"/>
      <c r="G104" s="79"/>
      <c r="I104" s="46">
        <f>+E104</f>
        <v>1508</v>
      </c>
    </row>
    <row r="105" spans="1:12" hidden="1" outlineLevel="1">
      <c r="A105" s="79"/>
      <c r="B105" s="80"/>
      <c r="C105" s="79"/>
      <c r="D105" s="79"/>
      <c r="E105" s="81"/>
      <c r="F105" s="83"/>
      <c r="G105" s="79"/>
      <c r="I105" s="46"/>
    </row>
    <row r="106" spans="1:12" hidden="1" outlineLevel="1">
      <c r="A106" s="6"/>
      <c r="B106" s="50"/>
      <c r="C106" s="6"/>
      <c r="D106" s="6"/>
      <c r="E106" s="8"/>
      <c r="F106" s="17" t="s">
        <v>11</v>
      </c>
      <c r="I106" s="46">
        <f>+I104</f>
        <v>1508</v>
      </c>
    </row>
    <row r="107" spans="1:12" ht="12" hidden="1" outlineLevel="1" thickBot="1">
      <c r="A107" s="6"/>
      <c r="B107" s="50"/>
      <c r="C107" s="6"/>
      <c r="D107" s="6"/>
      <c r="E107" s="8"/>
      <c r="F107" s="17" t="s">
        <v>12</v>
      </c>
      <c r="I107" s="41">
        <v>1508</v>
      </c>
    </row>
    <row r="108" spans="1:12" ht="12" hidden="1" outlineLevel="1" thickTop="1">
      <c r="A108" s="6"/>
      <c r="B108" s="50"/>
      <c r="C108" s="6"/>
      <c r="D108" s="6"/>
      <c r="E108" s="8"/>
      <c r="F108" s="17" t="s">
        <v>13</v>
      </c>
      <c r="I108" s="40">
        <f>+I106-I107</f>
        <v>0</v>
      </c>
    </row>
    <row r="109" spans="1:12" hidden="1" outlineLevel="1">
      <c r="A109" s="6"/>
      <c r="B109" s="50"/>
      <c r="C109" s="6"/>
      <c r="D109" s="6"/>
      <c r="E109" s="8"/>
      <c r="F109" s="9"/>
      <c r="G109" s="6"/>
      <c r="I109" s="10"/>
    </row>
    <row r="110" spans="1:12" hidden="1" outlineLevel="1"/>
    <row r="111" spans="1:12" collapsed="1">
      <c r="A111" s="107" t="s">
        <v>187</v>
      </c>
      <c r="B111" s="107"/>
      <c r="C111" s="107"/>
      <c r="D111" s="107"/>
    </row>
    <row r="112" spans="1:12" ht="12" hidden="1" outlineLevel="1" thickBot="1">
      <c r="A112" s="2" t="s">
        <v>3</v>
      </c>
      <c r="B112" s="2" t="s">
        <v>4</v>
      </c>
      <c r="C112" s="2" t="s">
        <v>5</v>
      </c>
      <c r="D112" s="2" t="s">
        <v>6</v>
      </c>
      <c r="E112" s="3" t="s">
        <v>7</v>
      </c>
      <c r="F112" s="4" t="s">
        <v>3</v>
      </c>
      <c r="G112" s="2" t="s">
        <v>4</v>
      </c>
      <c r="H112" s="5" t="s">
        <v>8</v>
      </c>
      <c r="I112" s="5" t="s">
        <v>9</v>
      </c>
    </row>
    <row r="113" spans="1:9" hidden="1" outlineLevel="1">
      <c r="A113" s="6"/>
      <c r="B113" s="50"/>
      <c r="C113" s="6"/>
      <c r="D113" s="6" t="s">
        <v>10</v>
      </c>
      <c r="E113" s="8"/>
      <c r="F113" s="9"/>
      <c r="G113" s="6"/>
      <c r="I113" s="46"/>
    </row>
    <row r="114" spans="1:9" hidden="1" outlineLevel="1">
      <c r="A114" s="93" t="s">
        <v>225</v>
      </c>
      <c r="B114" s="91">
        <v>40908</v>
      </c>
      <c r="C114" s="93" t="s">
        <v>228</v>
      </c>
      <c r="D114" s="93" t="s">
        <v>231</v>
      </c>
      <c r="E114" s="94">
        <v>1502.2</v>
      </c>
      <c r="F114" s="9"/>
      <c r="G114" s="6"/>
      <c r="H114" s="94">
        <v>804.99</v>
      </c>
      <c r="I114" s="46">
        <f>+E114-H114</f>
        <v>697.21</v>
      </c>
    </row>
    <row r="115" spans="1:9" hidden="1" outlineLevel="1">
      <c r="A115" s="93" t="s">
        <v>226</v>
      </c>
      <c r="B115" s="91">
        <v>40981</v>
      </c>
      <c r="C115" s="93" t="s">
        <v>229</v>
      </c>
      <c r="D115" s="93" t="s">
        <v>232</v>
      </c>
      <c r="E115" s="94">
        <v>1502.2</v>
      </c>
      <c r="F115" s="9"/>
      <c r="G115" s="6"/>
      <c r="I115" s="46">
        <f t="shared" ref="I115:I116" si="4">+E115-H115</f>
        <v>1502.2</v>
      </c>
    </row>
    <row r="116" spans="1:9" hidden="1" outlineLevel="1">
      <c r="A116" s="93" t="s">
        <v>227</v>
      </c>
      <c r="B116" s="91">
        <v>41171</v>
      </c>
      <c r="C116" s="93" t="s">
        <v>230</v>
      </c>
      <c r="D116" s="93" t="s">
        <v>233</v>
      </c>
      <c r="E116" s="94">
        <v>1600</v>
      </c>
      <c r="F116" s="9"/>
      <c r="G116" s="6"/>
      <c r="I116" s="46">
        <f t="shared" si="4"/>
        <v>1600</v>
      </c>
    </row>
    <row r="117" spans="1:9" hidden="1" outlineLevel="1">
      <c r="A117" s="6"/>
      <c r="B117" s="50"/>
      <c r="C117" s="6"/>
      <c r="D117" s="6"/>
      <c r="E117" s="8"/>
      <c r="F117" s="9"/>
      <c r="G117" s="6"/>
      <c r="I117" s="46"/>
    </row>
    <row r="118" spans="1:9" hidden="1" outlineLevel="1">
      <c r="A118" s="6"/>
      <c r="B118" s="50"/>
      <c r="C118" s="6"/>
      <c r="D118" s="6"/>
      <c r="F118" s="17" t="s">
        <v>11</v>
      </c>
      <c r="I118" s="46">
        <f>+I114+I115+I116</f>
        <v>3799.41</v>
      </c>
    </row>
    <row r="119" spans="1:9" ht="12" hidden="1" outlineLevel="1" thickBot="1">
      <c r="A119" s="6"/>
      <c r="B119" s="50"/>
      <c r="C119" s="6"/>
      <c r="D119" s="6"/>
      <c r="F119" s="17" t="s">
        <v>12</v>
      </c>
      <c r="I119" s="41">
        <v>3799.41</v>
      </c>
    </row>
    <row r="120" spans="1:9" ht="12" hidden="1" outlineLevel="1" thickTop="1">
      <c r="A120" s="6"/>
      <c r="B120" s="50"/>
      <c r="C120" s="6"/>
      <c r="D120" s="6"/>
      <c r="F120" s="17" t="s">
        <v>13</v>
      </c>
      <c r="I120" s="16">
        <f>+I118-I119</f>
        <v>0</v>
      </c>
    </row>
    <row r="121" spans="1:9" hidden="1" outlineLevel="1"/>
    <row r="122" spans="1:9" collapsed="1">
      <c r="A122" s="107" t="s">
        <v>186</v>
      </c>
      <c r="B122" s="107"/>
      <c r="C122" s="107"/>
      <c r="D122" s="107"/>
    </row>
    <row r="123" spans="1:9" ht="12" hidden="1" outlineLevel="1" thickBot="1">
      <c r="A123" s="2" t="s">
        <v>3</v>
      </c>
      <c r="B123" s="2" t="s">
        <v>4</v>
      </c>
      <c r="C123" s="2" t="s">
        <v>5</v>
      </c>
      <c r="D123" s="2" t="s">
        <v>6</v>
      </c>
      <c r="E123" s="3" t="s">
        <v>7</v>
      </c>
      <c r="F123" s="4" t="s">
        <v>3</v>
      </c>
      <c r="G123" s="2" t="s">
        <v>4</v>
      </c>
      <c r="H123" s="5" t="s">
        <v>8</v>
      </c>
      <c r="I123" s="5" t="s">
        <v>9</v>
      </c>
    </row>
    <row r="124" spans="1:9" hidden="1" outlineLevel="1">
      <c r="A124" s="6"/>
      <c r="B124" s="50"/>
      <c r="C124" s="6"/>
      <c r="D124" s="6" t="s">
        <v>10</v>
      </c>
      <c r="E124" s="8"/>
      <c r="F124" s="9"/>
      <c r="G124" s="6"/>
      <c r="I124" s="40"/>
    </row>
    <row r="125" spans="1:9" hidden="1" outlineLevel="1">
      <c r="A125" s="93" t="s">
        <v>234</v>
      </c>
      <c r="B125" s="91">
        <v>41219</v>
      </c>
      <c r="C125" s="93" t="s">
        <v>235</v>
      </c>
      <c r="D125" s="93" t="s">
        <v>236</v>
      </c>
      <c r="E125" s="94">
        <v>3480</v>
      </c>
      <c r="F125" s="9"/>
      <c r="G125" s="6"/>
      <c r="H125" s="40">
        <v>255.14</v>
      </c>
      <c r="I125" s="40">
        <f>+E125-H125</f>
        <v>3224.86</v>
      </c>
    </row>
    <row r="126" spans="1:9" hidden="1" outlineLevel="1">
      <c r="I126" s="40"/>
    </row>
    <row r="127" spans="1:9" hidden="1" outlineLevel="1">
      <c r="F127" s="17" t="s">
        <v>11</v>
      </c>
      <c r="I127" s="46">
        <f>+I125</f>
        <v>3224.86</v>
      </c>
    </row>
    <row r="128" spans="1:9" ht="12" hidden="1" outlineLevel="1" thickBot="1">
      <c r="F128" s="17" t="s">
        <v>12</v>
      </c>
      <c r="I128" s="41">
        <v>3224.86</v>
      </c>
    </row>
    <row r="129" spans="1:13" ht="12" hidden="1" outlineLevel="1" thickTop="1">
      <c r="F129" s="17" t="s">
        <v>13</v>
      </c>
      <c r="I129" s="40">
        <f>+I127-I128</f>
        <v>0</v>
      </c>
    </row>
    <row r="130" spans="1:13" collapsed="1">
      <c r="A130" s="107" t="s">
        <v>247</v>
      </c>
      <c r="B130" s="107"/>
      <c r="C130" s="107"/>
      <c r="D130" s="107"/>
      <c r="M130" s="40"/>
    </row>
    <row r="131" spans="1:13" ht="12" hidden="1" outlineLevel="1" thickBot="1">
      <c r="A131" s="2" t="s">
        <v>3</v>
      </c>
      <c r="B131" s="2" t="s">
        <v>4</v>
      </c>
      <c r="C131" s="2" t="s">
        <v>5</v>
      </c>
      <c r="D131" s="2" t="s">
        <v>6</v>
      </c>
      <c r="E131" s="3" t="s">
        <v>7</v>
      </c>
      <c r="F131" s="4" t="s">
        <v>3</v>
      </c>
      <c r="G131" s="2" t="s">
        <v>4</v>
      </c>
      <c r="H131" s="5" t="s">
        <v>8</v>
      </c>
      <c r="I131" s="5" t="s">
        <v>9</v>
      </c>
      <c r="M131" s="40"/>
    </row>
    <row r="132" spans="1:13" hidden="1" outlineLevel="1">
      <c r="A132" s="6"/>
      <c r="B132" s="50"/>
      <c r="C132" s="6"/>
      <c r="D132" s="6" t="s">
        <v>10</v>
      </c>
      <c r="E132" s="8"/>
      <c r="F132" s="9"/>
      <c r="G132" s="6"/>
      <c r="I132" s="40"/>
      <c r="M132" s="40"/>
    </row>
    <row r="133" spans="1:13" hidden="1" outlineLevel="1">
      <c r="A133" s="1" t="s">
        <v>249</v>
      </c>
      <c r="B133" s="28">
        <v>42641</v>
      </c>
      <c r="C133" s="1" t="s">
        <v>250</v>
      </c>
      <c r="D133" s="1" t="s">
        <v>248</v>
      </c>
      <c r="E133" s="40">
        <v>3171.44</v>
      </c>
      <c r="I133" s="40">
        <f>+E133</f>
        <v>3171.44</v>
      </c>
      <c r="M133" s="40"/>
    </row>
    <row r="134" spans="1:13" hidden="1" outlineLevel="1">
      <c r="B134" s="28"/>
      <c r="M134" s="40"/>
    </row>
    <row r="135" spans="1:13" hidden="1" outlineLevel="1">
      <c r="B135" s="28"/>
      <c r="F135" s="17" t="s">
        <v>11</v>
      </c>
      <c r="I135" s="40">
        <f>+I133</f>
        <v>3171.44</v>
      </c>
      <c r="M135" s="40"/>
    </row>
    <row r="136" spans="1:13" ht="12" hidden="1" outlineLevel="1" thickBot="1">
      <c r="B136" s="28"/>
      <c r="F136" s="17" t="s">
        <v>12</v>
      </c>
      <c r="I136" s="41">
        <v>3171.44</v>
      </c>
      <c r="M136" s="40"/>
    </row>
    <row r="137" spans="1:13" ht="12" hidden="1" outlineLevel="1" thickTop="1">
      <c r="F137" s="17" t="s">
        <v>13</v>
      </c>
      <c r="I137" s="40">
        <f>+I135-I136</f>
        <v>0</v>
      </c>
      <c r="M137" s="40"/>
    </row>
    <row r="138" spans="1:13" collapsed="1">
      <c r="M138" s="40"/>
    </row>
    <row r="139" spans="1:13">
      <c r="M139" s="40"/>
    </row>
    <row r="140" spans="1:13">
      <c r="F140" s="17"/>
      <c r="I140" s="40"/>
      <c r="M140" s="40"/>
    </row>
    <row r="141" spans="1:13">
      <c r="H141" s="36" t="s">
        <v>7</v>
      </c>
      <c r="I141" s="40">
        <f>+I135+I127+I118+I106+I97+I71+I51+I41+I30</f>
        <v>467732.88</v>
      </c>
      <c r="J141" s="51"/>
      <c r="K141" s="51"/>
    </row>
    <row r="142" spans="1:13" ht="12" thickBot="1">
      <c r="H142" s="36" t="s">
        <v>104</v>
      </c>
      <c r="I142" s="41">
        <v>467732.76</v>
      </c>
      <c r="K142" s="35"/>
    </row>
    <row r="143" spans="1:13" ht="12" thickTop="1">
      <c r="H143" s="36" t="s">
        <v>105</v>
      </c>
      <c r="I143" s="40">
        <f>+I141-I142</f>
        <v>0.11999999999534339</v>
      </c>
    </row>
    <row r="144" spans="1:13">
      <c r="F144" s="36"/>
    </row>
  </sheetData>
  <mergeCells count="13">
    <mergeCell ref="A130:D130"/>
    <mergeCell ref="A122:D122"/>
    <mergeCell ref="A1:H1"/>
    <mergeCell ref="A2:H2"/>
    <mergeCell ref="A3:H3"/>
    <mergeCell ref="A5:H5"/>
    <mergeCell ref="A8:D8"/>
    <mergeCell ref="A34:D34"/>
    <mergeCell ref="A45:D45"/>
    <mergeCell ref="A55:D55"/>
    <mergeCell ref="A75:D75"/>
    <mergeCell ref="A101:D101"/>
    <mergeCell ref="A111:D1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workbookViewId="0">
      <selection activeCell="K8" sqref="K8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10.42578125" style="24" bestFit="1" customWidth="1"/>
    <col min="10" max="16384" width="11.42578125" style="1"/>
  </cols>
  <sheetData>
    <row r="1" spans="1:13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3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3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3">
      <c r="A5" s="101" t="s">
        <v>125</v>
      </c>
      <c r="B5" s="101"/>
      <c r="C5" s="101"/>
      <c r="D5" s="101"/>
      <c r="E5" s="101"/>
      <c r="F5" s="101"/>
      <c r="G5" s="101"/>
      <c r="H5" s="101"/>
    </row>
    <row r="8" spans="1:13">
      <c r="A8" s="103" t="s">
        <v>181</v>
      </c>
      <c r="B8" s="103"/>
      <c r="C8" s="103"/>
      <c r="D8" s="103"/>
    </row>
    <row r="9" spans="1:13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3" hidden="1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27840.95</v>
      </c>
      <c r="K10" s="51"/>
      <c r="L10" s="51"/>
    </row>
    <row r="11" spans="1:13" hidden="1" outlineLevel="1">
      <c r="A11" s="93" t="s">
        <v>251</v>
      </c>
      <c r="B11" s="91">
        <v>42060</v>
      </c>
      <c r="C11" s="93" t="s">
        <v>252</v>
      </c>
      <c r="D11" s="93" t="s">
        <v>261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3" hidden="1" outlineLevel="1">
      <c r="A12" s="93" t="s">
        <v>253</v>
      </c>
      <c r="B12" s="91">
        <v>42142</v>
      </c>
      <c r="C12" s="93" t="s">
        <v>254</v>
      </c>
      <c r="D12" s="93" t="s">
        <v>43</v>
      </c>
      <c r="E12" s="94">
        <v>21545.57</v>
      </c>
      <c r="F12" s="93"/>
      <c r="G12" s="38"/>
      <c r="H12" s="53"/>
      <c r="I12" s="54">
        <f t="shared" ref="I12:I23" si="0">+E12-H12</f>
        <v>21545.57</v>
      </c>
    </row>
    <row r="13" spans="1:13" hidden="1" outlineLevel="1">
      <c r="A13" s="108" t="s">
        <v>255</v>
      </c>
      <c r="B13" s="109">
        <v>42247</v>
      </c>
      <c r="C13" s="108" t="s">
        <v>256</v>
      </c>
      <c r="D13" s="108" t="s">
        <v>262</v>
      </c>
      <c r="E13" s="110">
        <v>26142.95</v>
      </c>
      <c r="F13" s="93"/>
      <c r="G13" s="38"/>
      <c r="H13" s="53"/>
      <c r="I13" s="54">
        <f t="shared" si="0"/>
        <v>26142.95</v>
      </c>
      <c r="J13" s="1" t="s">
        <v>275</v>
      </c>
      <c r="M13" s="1" t="s">
        <v>126</v>
      </c>
    </row>
    <row r="14" spans="1:13" hidden="1" outlineLevel="1">
      <c r="A14" s="108" t="s">
        <v>257</v>
      </c>
      <c r="B14" s="109">
        <v>42256</v>
      </c>
      <c r="C14" s="108" t="s">
        <v>258</v>
      </c>
      <c r="D14" s="108" t="s">
        <v>276</v>
      </c>
      <c r="E14" s="110">
        <v>26142.95</v>
      </c>
      <c r="F14" s="19"/>
      <c r="G14" s="56"/>
      <c r="H14" s="57"/>
      <c r="I14" s="54">
        <f t="shared" si="0"/>
        <v>26142.95</v>
      </c>
      <c r="J14" s="1" t="s">
        <v>275</v>
      </c>
    </row>
    <row r="15" spans="1:13" hidden="1" outlineLevel="1">
      <c r="A15" s="19" t="s">
        <v>259</v>
      </c>
      <c r="B15" s="20">
        <v>42349</v>
      </c>
      <c r="C15" s="19" t="s">
        <v>260</v>
      </c>
      <c r="D15" s="19" t="s">
        <v>263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3" hidden="1" outlineLevel="1">
      <c r="A16" s="19" t="s">
        <v>264</v>
      </c>
      <c r="B16" s="20">
        <v>42137</v>
      </c>
      <c r="C16" s="19" t="s">
        <v>267</v>
      </c>
      <c r="D16" s="19" t="s">
        <v>270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hidden="1" outlineLevel="1">
      <c r="A17" s="19" t="s">
        <v>265</v>
      </c>
      <c r="B17" s="20">
        <v>42137</v>
      </c>
      <c r="C17" s="19" t="s">
        <v>268</v>
      </c>
      <c r="D17" s="19" t="s">
        <v>271</v>
      </c>
      <c r="E17" s="45"/>
      <c r="F17" s="19"/>
      <c r="G17" s="56"/>
      <c r="H17" s="45">
        <v>11225.46</v>
      </c>
      <c r="I17" s="54">
        <f t="shared" si="0"/>
        <v>-11225.46</v>
      </c>
    </row>
    <row r="18" spans="1:9" hidden="1" outlineLevel="1">
      <c r="A18" s="19" t="s">
        <v>22</v>
      </c>
      <c r="B18" s="20">
        <v>42138</v>
      </c>
      <c r="C18" s="19" t="s">
        <v>20</v>
      </c>
      <c r="D18" s="19" t="s">
        <v>21</v>
      </c>
      <c r="E18" s="57"/>
      <c r="F18" s="19"/>
      <c r="G18" s="56"/>
      <c r="H18" s="45">
        <v>53337.09</v>
      </c>
      <c r="I18" s="54">
        <f t="shared" si="0"/>
        <v>-53337.09</v>
      </c>
    </row>
    <row r="19" spans="1:9" hidden="1" outlineLevel="1">
      <c r="A19" s="19" t="s">
        <v>25</v>
      </c>
      <c r="B19" s="20">
        <v>42138</v>
      </c>
      <c r="C19" s="19" t="s">
        <v>23</v>
      </c>
      <c r="D19" s="19" t="s">
        <v>24</v>
      </c>
      <c r="E19" s="57"/>
      <c r="F19" s="19"/>
      <c r="G19" s="56"/>
      <c r="H19" s="45">
        <v>24837.42</v>
      </c>
      <c r="I19" s="54">
        <f t="shared" si="0"/>
        <v>-24837.42</v>
      </c>
    </row>
    <row r="20" spans="1:9" hidden="1" outlineLevel="1">
      <c r="A20" s="19" t="s">
        <v>266</v>
      </c>
      <c r="B20" s="20">
        <v>42356</v>
      </c>
      <c r="C20" s="19" t="s">
        <v>269</v>
      </c>
      <c r="D20" s="19" t="s">
        <v>272</v>
      </c>
      <c r="E20" s="57"/>
      <c r="F20" s="19"/>
      <c r="G20" s="56"/>
      <c r="H20" s="45">
        <v>5090.3100000000004</v>
      </c>
      <c r="I20" s="54">
        <f t="shared" si="0"/>
        <v>-5090.3100000000004</v>
      </c>
    </row>
    <row r="21" spans="1:9" hidden="1" outlineLevel="1">
      <c r="A21" s="19" t="s">
        <v>36</v>
      </c>
      <c r="B21" s="20">
        <v>42361</v>
      </c>
      <c r="C21" s="19" t="s">
        <v>214</v>
      </c>
      <c r="D21" s="19" t="s">
        <v>273</v>
      </c>
      <c r="E21" s="16"/>
      <c r="F21" s="19"/>
      <c r="G21" s="56"/>
      <c r="H21" s="45">
        <v>91821.86</v>
      </c>
      <c r="I21" s="54">
        <f t="shared" si="0"/>
        <v>-91821.86</v>
      </c>
    </row>
    <row r="22" spans="1:9" hidden="1" outlineLevel="1">
      <c r="A22" s="93" t="s">
        <v>106</v>
      </c>
      <c r="B22" s="91">
        <v>42387</v>
      </c>
      <c r="C22" s="93" t="s">
        <v>108</v>
      </c>
      <c r="D22" s="93" t="s">
        <v>274</v>
      </c>
      <c r="E22" s="94">
        <v>57074.54</v>
      </c>
      <c r="F22" s="19"/>
      <c r="G22" s="56"/>
      <c r="H22" s="45"/>
      <c r="I22" s="54">
        <f t="shared" si="0"/>
        <v>57074.54</v>
      </c>
    </row>
    <row r="23" spans="1:9" hidden="1" outlineLevel="1">
      <c r="A23" s="93" t="s">
        <v>107</v>
      </c>
      <c r="B23" s="91">
        <v>42388</v>
      </c>
      <c r="C23" s="93" t="s">
        <v>109</v>
      </c>
      <c r="D23" s="93" t="s">
        <v>110</v>
      </c>
      <c r="E23" s="94">
        <v>289942</v>
      </c>
      <c r="F23" s="19"/>
      <c r="G23" s="56"/>
      <c r="H23" s="45"/>
      <c r="I23" s="54">
        <f t="shared" si="0"/>
        <v>289942</v>
      </c>
    </row>
    <row r="24" spans="1:9" hidden="1" outlineLevel="1">
      <c r="A24" s="93"/>
      <c r="B24" s="91"/>
      <c r="C24" s="93"/>
      <c r="D24" s="93"/>
      <c r="E24" s="77"/>
      <c r="F24" s="19"/>
      <c r="G24" s="56"/>
      <c r="H24" s="57"/>
      <c r="I24" s="54"/>
    </row>
    <row r="25" spans="1:9" hidden="1" outlineLevel="1">
      <c r="A25" s="93"/>
      <c r="B25" s="38"/>
      <c r="C25" s="93"/>
      <c r="D25" s="93"/>
      <c r="E25" s="18"/>
      <c r="F25" s="19"/>
      <c r="G25" s="56"/>
      <c r="H25" s="57"/>
      <c r="I25" s="54"/>
    </row>
    <row r="26" spans="1:9" hidden="1" outlineLevel="1">
      <c r="F26" s="17" t="s">
        <v>11</v>
      </c>
      <c r="G26" s="49"/>
      <c r="H26" s="51"/>
      <c r="I26" s="32">
        <f>SUM(I10:I24)</f>
        <v>271923.65999999997</v>
      </c>
    </row>
    <row r="27" spans="1:9" ht="12" hidden="1" outlineLevel="1" thickBot="1">
      <c r="F27" s="17" t="s">
        <v>12</v>
      </c>
      <c r="G27" s="49"/>
      <c r="H27" s="51"/>
      <c r="I27" s="75">
        <v>271923.65999999997</v>
      </c>
    </row>
    <row r="28" spans="1:9" ht="12" hidden="1" outlineLevel="1" thickTop="1">
      <c r="F28" s="17" t="s">
        <v>13</v>
      </c>
      <c r="G28" s="49"/>
      <c r="H28" s="51"/>
      <c r="I28" s="32">
        <f>I26-I27</f>
        <v>0</v>
      </c>
    </row>
    <row r="29" spans="1:9" hidden="1" outlineLevel="1">
      <c r="B29" s="28"/>
      <c r="D29" s="22"/>
      <c r="E29" s="23"/>
      <c r="F29" s="24"/>
      <c r="G29" s="25"/>
      <c r="H29" s="23"/>
      <c r="I29" s="23"/>
    </row>
    <row r="30" spans="1:9" hidden="1" outlineLevel="1">
      <c r="H30" s="26"/>
    </row>
    <row r="31" spans="1:9" collapsed="1">
      <c r="A31" s="103" t="s">
        <v>182</v>
      </c>
      <c r="B31" s="103"/>
      <c r="C31" s="103"/>
      <c r="D31" s="103"/>
    </row>
    <row r="32" spans="1:9" ht="12" hidden="1" outlineLevel="1" thickBot="1">
      <c r="A32" s="2" t="s">
        <v>3</v>
      </c>
      <c r="B32" s="2" t="s">
        <v>4</v>
      </c>
      <c r="C32" s="2" t="s">
        <v>5</v>
      </c>
      <c r="D32" s="2" t="s">
        <v>6</v>
      </c>
      <c r="E32" s="3" t="s">
        <v>7</v>
      </c>
      <c r="F32" s="4" t="s">
        <v>3</v>
      </c>
      <c r="G32" s="2" t="s">
        <v>4</v>
      </c>
      <c r="H32" s="5" t="s">
        <v>8</v>
      </c>
      <c r="I32" s="5" t="s">
        <v>9</v>
      </c>
    </row>
    <row r="33" spans="1:9" hidden="1" outlineLevel="1">
      <c r="A33" s="6"/>
      <c r="B33" s="50"/>
      <c r="C33" s="6"/>
      <c r="D33" s="6" t="s">
        <v>10</v>
      </c>
      <c r="E33" s="8"/>
      <c r="F33" s="9"/>
      <c r="G33" s="6"/>
      <c r="I33" s="46"/>
    </row>
    <row r="34" spans="1:9" hidden="1" outlineLevel="1">
      <c r="A34" s="79" t="s">
        <v>215</v>
      </c>
      <c r="B34" s="82">
        <v>41788</v>
      </c>
      <c r="C34" s="79" t="s">
        <v>218</v>
      </c>
      <c r="D34" s="79" t="s">
        <v>221</v>
      </c>
      <c r="E34" s="46">
        <v>1200</v>
      </c>
      <c r="G34" s="21"/>
      <c r="H34" s="15"/>
      <c r="I34" s="46">
        <f>+E34-H34</f>
        <v>1200</v>
      </c>
    </row>
    <row r="35" spans="1:9" hidden="1" outlineLevel="1">
      <c r="A35" s="79" t="s">
        <v>216</v>
      </c>
      <c r="B35" s="82">
        <v>41788</v>
      </c>
      <c r="C35" s="79" t="s">
        <v>219</v>
      </c>
      <c r="D35" s="1" t="s">
        <v>221</v>
      </c>
      <c r="E35" s="40">
        <v>1780</v>
      </c>
      <c r="I35" s="46">
        <f t="shared" ref="I35:I36" si="1">+E35-H35</f>
        <v>1780</v>
      </c>
    </row>
    <row r="36" spans="1:9" hidden="1" outlineLevel="1">
      <c r="A36" s="79" t="s">
        <v>217</v>
      </c>
      <c r="B36" s="82">
        <v>41788</v>
      </c>
      <c r="C36" s="79" t="s">
        <v>220</v>
      </c>
      <c r="D36" s="1" t="s">
        <v>221</v>
      </c>
      <c r="E36" s="40">
        <v>1200</v>
      </c>
      <c r="I36" s="46">
        <f t="shared" si="1"/>
        <v>1200</v>
      </c>
    </row>
    <row r="37" spans="1:9" hidden="1" outlineLevel="1">
      <c r="A37" s="6"/>
      <c r="I37" s="40"/>
    </row>
    <row r="38" spans="1:9" hidden="1" outlineLevel="1">
      <c r="F38" s="17" t="s">
        <v>11</v>
      </c>
      <c r="I38" s="40">
        <f>+SUM(I33:I36)</f>
        <v>4180</v>
      </c>
    </row>
    <row r="39" spans="1:9" ht="12" hidden="1" outlineLevel="1" thickBot="1">
      <c r="F39" s="17" t="s">
        <v>12</v>
      </c>
      <c r="I39" s="41">
        <v>4180</v>
      </c>
    </row>
    <row r="40" spans="1:9" ht="12" hidden="1" outlineLevel="1" thickTop="1">
      <c r="F40" s="17" t="s">
        <v>13</v>
      </c>
      <c r="I40" s="40">
        <f>I38-I39</f>
        <v>0</v>
      </c>
    </row>
    <row r="41" spans="1:9" hidden="1" outlineLevel="1">
      <c r="F41" s="17"/>
      <c r="I41" s="40"/>
    </row>
    <row r="42" spans="1:9" collapsed="1">
      <c r="A42" s="103" t="s">
        <v>183</v>
      </c>
      <c r="B42" s="103"/>
      <c r="C42" s="103"/>
      <c r="D42" s="103"/>
    </row>
    <row r="43" spans="1:9" ht="12" hidden="1" outlineLevel="1" thickBot="1">
      <c r="A43" s="2" t="s">
        <v>3</v>
      </c>
      <c r="B43" s="2" t="s">
        <v>4</v>
      </c>
      <c r="C43" s="2" t="s">
        <v>5</v>
      </c>
      <c r="D43" s="2" t="s">
        <v>6</v>
      </c>
      <c r="E43" s="3" t="s">
        <v>7</v>
      </c>
      <c r="F43" s="4" t="s">
        <v>3</v>
      </c>
      <c r="G43" s="2" t="s">
        <v>4</v>
      </c>
      <c r="H43" s="5" t="s">
        <v>8</v>
      </c>
      <c r="I43" s="5" t="s">
        <v>9</v>
      </c>
    </row>
    <row r="44" spans="1:9" hidden="1" outlineLevel="1">
      <c r="A44" s="6"/>
      <c r="B44" s="50"/>
      <c r="C44" s="6"/>
      <c r="D44" s="6" t="s">
        <v>10</v>
      </c>
      <c r="E44" s="11"/>
      <c r="F44" s="27"/>
      <c r="G44" s="60"/>
      <c r="H44" s="31"/>
      <c r="I44" s="32">
        <v>440.76</v>
      </c>
    </row>
    <row r="45" spans="1:9" hidden="1" outlineLevel="1">
      <c r="A45" s="93" t="s">
        <v>120</v>
      </c>
      <c r="B45" s="38">
        <v>42394</v>
      </c>
      <c r="C45" s="93" t="s">
        <v>121</v>
      </c>
      <c r="D45" s="93" t="s">
        <v>122</v>
      </c>
      <c r="E45" s="94">
        <v>461780.13</v>
      </c>
      <c r="F45" s="16"/>
      <c r="G45" s="61"/>
      <c r="H45" s="31"/>
      <c r="I45" s="32">
        <f>+E45-H45</f>
        <v>461780.13</v>
      </c>
    </row>
    <row r="46" spans="1:9" hidden="1" outlineLevel="1">
      <c r="B46" s="28"/>
      <c r="C46" s="29"/>
      <c r="D46" s="29"/>
      <c r="E46" s="16"/>
      <c r="F46" s="16"/>
      <c r="G46" s="61"/>
      <c r="H46" s="31"/>
      <c r="I46" s="32"/>
    </row>
    <row r="47" spans="1:9" hidden="1" outlineLevel="1">
      <c r="E47" s="16"/>
      <c r="F47" s="16"/>
      <c r="G47" s="61"/>
      <c r="H47" s="31"/>
      <c r="I47" s="32"/>
    </row>
    <row r="48" spans="1:9" hidden="1" outlineLevel="1">
      <c r="F48" s="17" t="s">
        <v>11</v>
      </c>
      <c r="G48" s="49"/>
      <c r="H48" s="51"/>
      <c r="I48" s="32">
        <f>+I45+I44</f>
        <v>462220.89</v>
      </c>
    </row>
    <row r="49" spans="1:9" ht="12" hidden="1" outlineLevel="1" thickBot="1">
      <c r="F49" s="17" t="s">
        <v>12</v>
      </c>
      <c r="G49" s="49"/>
      <c r="H49" s="51"/>
      <c r="I49" s="75">
        <v>462221.12</v>
      </c>
    </row>
    <row r="50" spans="1:9" ht="12" hidden="1" outlineLevel="1" thickTop="1">
      <c r="F50" s="17" t="s">
        <v>13</v>
      </c>
      <c r="G50" s="49"/>
      <c r="H50" s="51"/>
      <c r="I50" s="32">
        <f>+I48-I49</f>
        <v>-0.22999999998137355</v>
      </c>
    </row>
    <row r="51" spans="1:9" hidden="1" outlineLevel="1"/>
    <row r="52" spans="1:9" collapsed="1">
      <c r="A52" s="103" t="s">
        <v>190</v>
      </c>
      <c r="B52" s="103"/>
      <c r="C52" s="103"/>
      <c r="D52" s="103"/>
    </row>
    <row r="53" spans="1:9" ht="12" hidden="1" outlineLevel="1" thickBot="1">
      <c r="A53" s="2" t="s">
        <v>3</v>
      </c>
      <c r="B53" s="2" t="s">
        <v>4</v>
      </c>
      <c r="C53" s="2" t="s">
        <v>5</v>
      </c>
      <c r="D53" s="2" t="s">
        <v>6</v>
      </c>
      <c r="E53" s="3" t="s">
        <v>7</v>
      </c>
      <c r="F53" s="4" t="s">
        <v>3</v>
      </c>
      <c r="G53" s="2" t="s">
        <v>4</v>
      </c>
      <c r="H53" s="5" t="s">
        <v>8</v>
      </c>
      <c r="I53" s="5" t="s">
        <v>9</v>
      </c>
    </row>
    <row r="54" spans="1:9" hidden="1" outlineLevel="1">
      <c r="A54" s="6"/>
      <c r="B54" s="50"/>
      <c r="C54" s="6"/>
      <c r="D54" s="6" t="s">
        <v>10</v>
      </c>
      <c r="E54" s="55"/>
      <c r="F54" s="9"/>
      <c r="G54" s="50"/>
      <c r="H54" s="51"/>
      <c r="I54" s="32">
        <v>76741.73</v>
      </c>
    </row>
    <row r="55" spans="1:9" hidden="1" outlineLevel="1">
      <c r="A55" s="93"/>
      <c r="B55" s="38"/>
      <c r="C55" s="93"/>
      <c r="D55" s="93" t="s">
        <v>45</v>
      </c>
      <c r="E55" s="53"/>
      <c r="F55" s="93" t="s">
        <v>46</v>
      </c>
      <c r="G55" s="38">
        <v>42035</v>
      </c>
      <c r="H55" s="53">
        <v>27917.53</v>
      </c>
      <c r="I55" s="32">
        <f t="shared" ref="I55:I61" si="2">+E55-H55</f>
        <v>-27917.53</v>
      </c>
    </row>
    <row r="56" spans="1:9" hidden="1" outlineLevel="1">
      <c r="A56" s="93" t="s">
        <v>47</v>
      </c>
      <c r="B56" s="38">
        <v>42060</v>
      </c>
      <c r="C56" s="93" t="s">
        <v>48</v>
      </c>
      <c r="D56" s="93" t="s">
        <v>49</v>
      </c>
      <c r="E56" s="53">
        <v>16496.14</v>
      </c>
      <c r="F56" s="93" t="s">
        <v>50</v>
      </c>
      <c r="G56" s="38">
        <v>42060</v>
      </c>
      <c r="H56" s="53">
        <v>17497.27</v>
      </c>
      <c r="I56" s="32">
        <f t="shared" si="2"/>
        <v>-1001.130000000001</v>
      </c>
    </row>
    <row r="57" spans="1:9" hidden="1" outlineLevel="1">
      <c r="A57" s="93"/>
      <c r="B57" s="38"/>
      <c r="C57" s="93"/>
      <c r="D57" s="93" t="s">
        <v>51</v>
      </c>
      <c r="E57" s="53"/>
      <c r="F57" s="93" t="s">
        <v>52</v>
      </c>
      <c r="G57" s="38">
        <v>42094</v>
      </c>
      <c r="H57" s="14">
        <v>17788.07</v>
      </c>
      <c r="I57" s="32">
        <f t="shared" si="2"/>
        <v>-17788.07</v>
      </c>
    </row>
    <row r="58" spans="1:9" hidden="1" outlineLevel="1">
      <c r="A58" s="93"/>
      <c r="B58" s="38"/>
      <c r="C58" s="93" t="s">
        <v>53</v>
      </c>
      <c r="D58" s="93" t="s">
        <v>54</v>
      </c>
      <c r="E58" s="53"/>
      <c r="F58" s="93" t="s">
        <v>55</v>
      </c>
      <c r="G58" s="38">
        <v>42185</v>
      </c>
      <c r="H58" s="14">
        <v>1176.8699999999999</v>
      </c>
      <c r="I58" s="32">
        <f t="shared" si="2"/>
        <v>-1176.8699999999999</v>
      </c>
    </row>
    <row r="59" spans="1:9" hidden="1" outlineLevel="1">
      <c r="A59" s="93"/>
      <c r="B59" s="38"/>
      <c r="C59" s="93" t="s">
        <v>56</v>
      </c>
      <c r="D59" s="93" t="s">
        <v>57</v>
      </c>
      <c r="E59" s="53"/>
      <c r="F59" s="93" t="s">
        <v>58</v>
      </c>
      <c r="G59" s="38">
        <v>42196</v>
      </c>
      <c r="H59" s="14">
        <v>18361.37</v>
      </c>
      <c r="I59" s="32">
        <f t="shared" si="2"/>
        <v>-18361.37</v>
      </c>
    </row>
    <row r="60" spans="1:9" hidden="1" outlineLevel="1">
      <c r="A60" s="93" t="s">
        <v>59</v>
      </c>
      <c r="B60" s="38">
        <v>42247</v>
      </c>
      <c r="C60" s="93" t="s">
        <v>60</v>
      </c>
      <c r="D60" s="93" t="s">
        <v>61</v>
      </c>
      <c r="E60" s="14">
        <v>26561.77</v>
      </c>
      <c r="F60" s="93"/>
      <c r="G60" s="38"/>
      <c r="H60" s="14"/>
      <c r="I60" s="32">
        <f t="shared" si="2"/>
        <v>26561.77</v>
      </c>
    </row>
    <row r="61" spans="1:9" hidden="1" outlineLevel="1">
      <c r="A61" s="93" t="s">
        <v>62</v>
      </c>
      <c r="B61" s="38">
        <v>42257</v>
      </c>
      <c r="C61" s="93" t="s">
        <v>63</v>
      </c>
      <c r="D61" s="93" t="s">
        <v>64</v>
      </c>
      <c r="E61" s="14">
        <v>30674.02</v>
      </c>
      <c r="F61" s="93"/>
      <c r="G61" s="38"/>
      <c r="H61" s="14"/>
      <c r="I61" s="32">
        <f t="shared" si="2"/>
        <v>30674.02</v>
      </c>
    </row>
    <row r="62" spans="1:9" hidden="1" outlineLevel="1">
      <c r="A62" s="1" t="s">
        <v>41</v>
      </c>
      <c r="B62" s="28">
        <v>42185</v>
      </c>
      <c r="C62" s="1" t="s">
        <v>42</v>
      </c>
      <c r="D62" s="1" t="s">
        <v>43</v>
      </c>
      <c r="E62" s="31">
        <v>33976.74</v>
      </c>
      <c r="F62" s="16"/>
      <c r="G62" s="61"/>
      <c r="H62" s="31"/>
      <c r="I62" s="32">
        <f>+E62-H62</f>
        <v>33976.74</v>
      </c>
    </row>
    <row r="63" spans="1:9" hidden="1" outlineLevel="1">
      <c r="A63" s="62" t="s">
        <v>149</v>
      </c>
      <c r="B63" s="63">
        <v>42291</v>
      </c>
      <c r="C63" s="64" t="s">
        <v>150</v>
      </c>
      <c r="D63" s="65" t="s">
        <v>151</v>
      </c>
      <c r="E63" s="66">
        <v>48940.1</v>
      </c>
      <c r="F63" s="67" t="s">
        <v>152</v>
      </c>
      <c r="G63" s="68">
        <v>42279</v>
      </c>
      <c r="H63" s="69">
        <v>37697.54</v>
      </c>
      <c r="I63" s="32">
        <f>+E63-H63</f>
        <v>11242.559999999998</v>
      </c>
    </row>
    <row r="64" spans="1:9" hidden="1" outlineLevel="1">
      <c r="A64" s="93" t="s">
        <v>153</v>
      </c>
      <c r="B64" s="38">
        <v>42350</v>
      </c>
      <c r="C64" s="93" t="s">
        <v>154</v>
      </c>
      <c r="D64" s="93" t="s">
        <v>155</v>
      </c>
      <c r="E64" s="66"/>
      <c r="F64" s="67"/>
      <c r="G64" s="68"/>
      <c r="H64" s="30">
        <v>11082.32</v>
      </c>
      <c r="I64" s="32">
        <f>+E64-H64</f>
        <v>-11082.32</v>
      </c>
    </row>
    <row r="65" spans="1:9" hidden="1" outlineLevel="1">
      <c r="A65" s="93" t="s">
        <v>123</v>
      </c>
      <c r="B65" s="38">
        <v>42388</v>
      </c>
      <c r="C65" s="93" t="s">
        <v>124</v>
      </c>
      <c r="D65" s="93" t="s">
        <v>115</v>
      </c>
      <c r="E65" s="66">
        <v>55971.9</v>
      </c>
      <c r="F65" s="67"/>
      <c r="G65" s="68"/>
      <c r="H65" s="30"/>
      <c r="I65" s="32">
        <f>+E65-H65</f>
        <v>55971.9</v>
      </c>
    </row>
    <row r="66" spans="1:9" hidden="1" outlineLevel="1">
      <c r="A66" s="93"/>
      <c r="B66" s="38"/>
      <c r="C66" s="93"/>
      <c r="D66" s="93"/>
      <c r="E66" s="53"/>
      <c r="F66" s="93"/>
      <c r="G66" s="38"/>
      <c r="H66" s="14"/>
      <c r="I66" s="32"/>
    </row>
    <row r="67" spans="1:9" hidden="1" outlineLevel="1">
      <c r="E67" s="51"/>
      <c r="F67" s="17" t="s">
        <v>11</v>
      </c>
      <c r="G67" s="49"/>
      <c r="H67" s="51"/>
      <c r="I67" s="54">
        <f>+SUM(I54:I65)</f>
        <v>157841.43</v>
      </c>
    </row>
    <row r="68" spans="1:9" ht="12" hidden="1" outlineLevel="1" thickBot="1">
      <c r="F68" s="17" t="s">
        <v>12</v>
      </c>
      <c r="G68" s="49"/>
      <c r="H68" s="51"/>
      <c r="I68" s="97">
        <v>157841.38</v>
      </c>
    </row>
    <row r="69" spans="1:9" ht="12" hidden="1" outlineLevel="1" thickTop="1">
      <c r="F69" s="17" t="s">
        <v>13</v>
      </c>
      <c r="G69" s="49"/>
      <c r="H69" s="51"/>
      <c r="I69" s="32">
        <f>+I67-I68</f>
        <v>4.9999999988358468E-2</v>
      </c>
    </row>
    <row r="70" spans="1:9" hidden="1" outlineLevel="1">
      <c r="F70" s="17"/>
      <c r="G70" s="49"/>
      <c r="H70" s="51"/>
      <c r="I70" s="32"/>
    </row>
    <row r="71" spans="1:9" hidden="1" outlineLevel="1">
      <c r="F71" s="17"/>
      <c r="G71" s="49"/>
      <c r="H71" s="51"/>
      <c r="I71" s="32"/>
    </row>
    <row r="72" spans="1:9" collapsed="1">
      <c r="A72" s="104" t="s">
        <v>189</v>
      </c>
      <c r="B72" s="104"/>
      <c r="C72" s="104"/>
      <c r="D72" s="104"/>
    </row>
    <row r="73" spans="1:9" ht="12" hidden="1" outlineLevel="1" thickBot="1">
      <c r="A73" s="2" t="s">
        <v>3</v>
      </c>
      <c r="B73" s="2" t="s">
        <v>4</v>
      </c>
      <c r="C73" s="2" t="s">
        <v>5</v>
      </c>
      <c r="D73" s="2" t="s">
        <v>6</v>
      </c>
      <c r="E73" s="3" t="s">
        <v>7</v>
      </c>
      <c r="F73" s="4" t="s">
        <v>3</v>
      </c>
      <c r="G73" s="2" t="s">
        <v>4</v>
      </c>
      <c r="H73" s="5" t="s">
        <v>8</v>
      </c>
      <c r="I73" s="5" t="s">
        <v>9</v>
      </c>
    </row>
    <row r="74" spans="1:9" hidden="1" outlineLevel="1">
      <c r="A74" s="6"/>
      <c r="B74" s="50"/>
      <c r="C74" s="6"/>
      <c r="D74" s="6" t="s">
        <v>10</v>
      </c>
      <c r="E74" s="8"/>
      <c r="F74" s="9"/>
      <c r="G74" s="6"/>
      <c r="I74" s="32">
        <v>18901.95</v>
      </c>
    </row>
    <row r="75" spans="1:9" hidden="1" outlineLevel="1">
      <c r="A75" s="1" t="s">
        <v>66</v>
      </c>
      <c r="B75" s="28">
        <v>42035</v>
      </c>
      <c r="C75" s="1" t="s">
        <v>67</v>
      </c>
      <c r="D75" s="1" t="s">
        <v>68</v>
      </c>
      <c r="E75" s="16">
        <v>2298.54</v>
      </c>
      <c r="F75" s="1" t="s">
        <v>69</v>
      </c>
      <c r="G75" s="21">
        <v>42035</v>
      </c>
      <c r="H75" s="31">
        <v>618.48</v>
      </c>
      <c r="I75" s="23">
        <f t="shared" ref="I75:I88" si="3">+E75-H75</f>
        <v>1680.06</v>
      </c>
    </row>
    <row r="76" spans="1:9" hidden="1" outlineLevel="1">
      <c r="A76" s="1" t="s">
        <v>70</v>
      </c>
      <c r="B76" s="28">
        <v>42104</v>
      </c>
      <c r="C76" s="1" t="s">
        <v>71</v>
      </c>
      <c r="D76" s="1" t="s">
        <v>72</v>
      </c>
      <c r="E76" s="16"/>
      <c r="G76" s="21"/>
      <c r="H76" s="32">
        <v>11589.12</v>
      </c>
      <c r="I76" s="23">
        <f t="shared" si="3"/>
        <v>-11589.12</v>
      </c>
    </row>
    <row r="77" spans="1:9" hidden="1" outlineLevel="1">
      <c r="A77" s="1" t="s">
        <v>73</v>
      </c>
      <c r="B77" s="28">
        <v>42142</v>
      </c>
      <c r="C77" s="1" t="s">
        <v>74</v>
      </c>
      <c r="D77" s="1" t="s">
        <v>75</v>
      </c>
      <c r="E77" s="16"/>
      <c r="G77" s="21"/>
      <c r="H77" s="32">
        <v>13789.94</v>
      </c>
      <c r="I77" s="23">
        <f t="shared" si="3"/>
        <v>-13789.94</v>
      </c>
    </row>
    <row r="78" spans="1:9" hidden="1" outlineLevel="1">
      <c r="A78" s="1" t="s">
        <v>76</v>
      </c>
      <c r="B78" s="28">
        <v>42185</v>
      </c>
      <c r="C78" s="1" t="s">
        <v>77</v>
      </c>
      <c r="D78" s="1" t="s">
        <v>78</v>
      </c>
      <c r="E78" s="16"/>
      <c r="F78" s="16"/>
      <c r="G78" s="16"/>
      <c r="H78" s="32">
        <v>4250.6099999999997</v>
      </c>
      <c r="I78" s="23">
        <f t="shared" si="3"/>
        <v>-4250.6099999999997</v>
      </c>
    </row>
    <row r="79" spans="1:9" hidden="1" outlineLevel="1">
      <c r="A79" s="1" t="s">
        <v>79</v>
      </c>
      <c r="B79" s="28">
        <v>42196</v>
      </c>
      <c r="C79" s="1" t="s">
        <v>80</v>
      </c>
      <c r="D79" s="1" t="s">
        <v>81</v>
      </c>
      <c r="E79" s="16"/>
      <c r="F79" s="16"/>
      <c r="G79" s="16"/>
      <c r="H79" s="32">
        <v>651.20000000000005</v>
      </c>
      <c r="I79" s="23">
        <f t="shared" si="3"/>
        <v>-651.20000000000005</v>
      </c>
    </row>
    <row r="80" spans="1:9" hidden="1" outlineLevel="1">
      <c r="A80" s="1" t="s">
        <v>82</v>
      </c>
      <c r="B80" s="28">
        <v>42257</v>
      </c>
      <c r="C80" s="1" t="s">
        <v>83</v>
      </c>
      <c r="D80" s="1" t="s">
        <v>84</v>
      </c>
      <c r="E80" s="16"/>
      <c r="F80" s="16"/>
      <c r="G80" s="16"/>
      <c r="H80" s="32">
        <v>12713.36</v>
      </c>
      <c r="I80" s="23">
        <f t="shared" si="3"/>
        <v>-12713.36</v>
      </c>
    </row>
    <row r="81" spans="1:12" hidden="1" outlineLevel="1">
      <c r="A81" s="1" t="s">
        <v>85</v>
      </c>
      <c r="B81" s="28">
        <v>42307</v>
      </c>
      <c r="C81" s="1" t="s">
        <v>86</v>
      </c>
      <c r="D81" s="1" t="s">
        <v>87</v>
      </c>
      <c r="E81" s="31">
        <v>156444.49</v>
      </c>
      <c r="F81" s="16"/>
      <c r="G81" s="16"/>
      <c r="H81" s="31"/>
      <c r="I81" s="23">
        <f t="shared" si="3"/>
        <v>156444.49</v>
      </c>
    </row>
    <row r="82" spans="1:12" hidden="1" outlineLevel="1">
      <c r="A82" s="1" t="s">
        <v>88</v>
      </c>
      <c r="B82" s="28">
        <v>42312</v>
      </c>
      <c r="C82" s="1" t="s">
        <v>89</v>
      </c>
      <c r="D82" s="22" t="s">
        <v>90</v>
      </c>
      <c r="E82" s="16"/>
      <c r="F82" s="16"/>
      <c r="G82" s="16"/>
      <c r="H82" s="33">
        <v>116</v>
      </c>
      <c r="I82" s="23">
        <f t="shared" si="3"/>
        <v>-116</v>
      </c>
    </row>
    <row r="83" spans="1:12" hidden="1" outlineLevel="1">
      <c r="A83" s="1" t="s">
        <v>91</v>
      </c>
      <c r="B83" s="28">
        <v>42339</v>
      </c>
      <c r="C83" s="1" t="s">
        <v>92</v>
      </c>
      <c r="D83" s="1" t="s">
        <v>93</v>
      </c>
      <c r="E83" s="32">
        <v>14661</v>
      </c>
      <c r="F83" s="16"/>
      <c r="G83" s="16"/>
      <c r="H83" s="31"/>
      <c r="I83" s="23">
        <f t="shared" si="3"/>
        <v>14661</v>
      </c>
    </row>
    <row r="84" spans="1:12" hidden="1" outlineLevel="1">
      <c r="A84" s="1" t="s">
        <v>94</v>
      </c>
      <c r="B84" s="28">
        <v>42339</v>
      </c>
      <c r="C84" s="1" t="s">
        <v>95</v>
      </c>
      <c r="D84" s="1" t="s">
        <v>96</v>
      </c>
      <c r="E84" s="32"/>
      <c r="F84" s="16"/>
      <c r="G84" s="16"/>
      <c r="H84" s="34">
        <v>36773.83</v>
      </c>
      <c r="I84" s="23">
        <f t="shared" si="3"/>
        <v>-36773.83</v>
      </c>
    </row>
    <row r="85" spans="1:12" hidden="1" outlineLevel="1">
      <c r="A85" s="1" t="s">
        <v>97</v>
      </c>
      <c r="B85" s="28">
        <v>42369</v>
      </c>
      <c r="C85" s="1" t="s">
        <v>98</v>
      </c>
      <c r="D85" s="1" t="s">
        <v>99</v>
      </c>
      <c r="E85" s="32"/>
      <c r="F85" s="16"/>
      <c r="G85" s="16"/>
      <c r="H85" s="34">
        <v>2053.91</v>
      </c>
      <c r="I85" s="23">
        <f t="shared" si="3"/>
        <v>-2053.91</v>
      </c>
    </row>
    <row r="86" spans="1:12" hidden="1" outlineLevel="1">
      <c r="A86" s="1" t="s">
        <v>111</v>
      </c>
      <c r="B86" s="28">
        <v>42387</v>
      </c>
      <c r="C86" s="1" t="s">
        <v>112</v>
      </c>
      <c r="D86" s="1" t="s">
        <v>115</v>
      </c>
      <c r="E86" s="39">
        <v>11133.51</v>
      </c>
      <c r="F86" s="16"/>
      <c r="G86" s="16"/>
      <c r="H86" s="34"/>
      <c r="I86" s="23">
        <f t="shared" si="3"/>
        <v>11133.51</v>
      </c>
    </row>
    <row r="87" spans="1:12" hidden="1" outlineLevel="1">
      <c r="A87" s="1" t="s">
        <v>118</v>
      </c>
      <c r="B87" s="28">
        <v>42387</v>
      </c>
      <c r="C87" s="1" t="s">
        <v>116</v>
      </c>
      <c r="D87" s="1" t="s">
        <v>113</v>
      </c>
      <c r="E87" s="32"/>
      <c r="F87" s="16"/>
      <c r="G87" s="16"/>
      <c r="H87" s="34">
        <v>1130.79</v>
      </c>
      <c r="I87" s="23">
        <f t="shared" si="3"/>
        <v>-1130.79</v>
      </c>
    </row>
    <row r="88" spans="1:12" hidden="1" outlineLevel="1">
      <c r="A88" s="1" t="s">
        <v>119</v>
      </c>
      <c r="B88" s="28">
        <v>42388</v>
      </c>
      <c r="C88" s="1" t="s">
        <v>117</v>
      </c>
      <c r="D88" s="1" t="s">
        <v>114</v>
      </c>
      <c r="E88" s="16"/>
      <c r="F88" s="16"/>
      <c r="G88" s="16"/>
      <c r="H88" s="34">
        <v>3984.59</v>
      </c>
      <c r="I88" s="23">
        <f t="shared" si="3"/>
        <v>-3984.59</v>
      </c>
    </row>
    <row r="89" spans="1:12" hidden="1" outlineLevel="1">
      <c r="B89" s="28"/>
      <c r="E89" s="16"/>
      <c r="F89" s="16"/>
      <c r="G89" s="16"/>
      <c r="H89" s="16"/>
      <c r="I89" s="23"/>
    </row>
    <row r="90" spans="1:12" hidden="1" outlineLevel="1">
      <c r="F90" s="17" t="s">
        <v>11</v>
      </c>
      <c r="I90" s="11">
        <f>+SUM(I74:I88)</f>
        <v>115767.65999999999</v>
      </c>
    </row>
    <row r="91" spans="1:12" ht="12" hidden="1" outlineLevel="1" thickBot="1">
      <c r="F91" s="17" t="s">
        <v>12</v>
      </c>
      <c r="I91" s="96">
        <v>115767.66</v>
      </c>
      <c r="L91" s="35"/>
    </row>
    <row r="92" spans="1:12" ht="12" hidden="1" outlineLevel="1" thickTop="1">
      <c r="F92" s="17" t="s">
        <v>13</v>
      </c>
      <c r="I92" s="39">
        <f>+I90-I91</f>
        <v>0</v>
      </c>
    </row>
    <row r="93" spans="1:12" hidden="1" outlineLevel="1">
      <c r="F93" s="17"/>
      <c r="I93" s="23"/>
    </row>
    <row r="94" spans="1:12" collapsed="1">
      <c r="A94" s="103" t="s">
        <v>188</v>
      </c>
      <c r="B94" s="103"/>
      <c r="C94" s="103"/>
      <c r="D94" s="103"/>
    </row>
    <row r="95" spans="1:12" ht="12" hidden="1" outlineLevel="1" thickBot="1">
      <c r="A95" s="2" t="s">
        <v>3</v>
      </c>
      <c r="B95" s="2" t="s">
        <v>4</v>
      </c>
      <c r="C95" s="2" t="s">
        <v>5</v>
      </c>
      <c r="D95" s="2" t="s">
        <v>6</v>
      </c>
      <c r="E95" s="3" t="s">
        <v>7</v>
      </c>
      <c r="F95" s="4" t="s">
        <v>3</v>
      </c>
      <c r="G95" s="2" t="s">
        <v>4</v>
      </c>
      <c r="H95" s="5" t="s">
        <v>8</v>
      </c>
      <c r="I95" s="5" t="s">
        <v>9</v>
      </c>
    </row>
    <row r="96" spans="1:12" hidden="1" outlineLevel="1">
      <c r="A96" s="6"/>
      <c r="B96" s="50"/>
      <c r="C96" s="6"/>
      <c r="D96" s="6" t="s">
        <v>10</v>
      </c>
      <c r="E96" s="8"/>
      <c r="F96" s="9"/>
      <c r="G96" s="6"/>
      <c r="I96" s="11">
        <v>1508</v>
      </c>
    </row>
    <row r="97" spans="1:9" hidden="1" outlineLevel="1">
      <c r="A97" s="6"/>
      <c r="B97" s="50"/>
      <c r="C97" s="6"/>
      <c r="D97" s="6"/>
      <c r="E97" s="8"/>
      <c r="F97" s="9"/>
      <c r="G97" s="6"/>
      <c r="I97" s="10"/>
    </row>
    <row r="98" spans="1:9" hidden="1" outlineLevel="1">
      <c r="A98" s="6"/>
      <c r="B98" s="50"/>
      <c r="C98" s="6"/>
      <c r="D98" s="6"/>
      <c r="E98" s="8"/>
      <c r="F98" s="17" t="s">
        <v>11</v>
      </c>
      <c r="I98" s="11">
        <f>+I96</f>
        <v>1508</v>
      </c>
    </row>
    <row r="99" spans="1:9" ht="12" hidden="1" outlineLevel="1" thickBot="1">
      <c r="A99" s="6"/>
      <c r="B99" s="50"/>
      <c r="C99" s="6"/>
      <c r="D99" s="6"/>
      <c r="E99" s="8"/>
      <c r="F99" s="17" t="s">
        <v>12</v>
      </c>
      <c r="I99" s="96">
        <v>1508</v>
      </c>
    </row>
    <row r="100" spans="1:9" ht="12" hidden="1" outlineLevel="1" thickTop="1">
      <c r="A100" s="6"/>
      <c r="B100" s="50"/>
      <c r="C100" s="6"/>
      <c r="D100" s="6"/>
      <c r="E100" s="8"/>
      <c r="F100" s="17" t="s">
        <v>13</v>
      </c>
      <c r="I100" s="23">
        <f>+I98-I99</f>
        <v>0</v>
      </c>
    </row>
    <row r="101" spans="1:9" hidden="1" outlineLevel="1"/>
    <row r="102" spans="1:9" collapsed="1">
      <c r="A102" s="103" t="s">
        <v>187</v>
      </c>
      <c r="B102" s="103"/>
      <c r="C102" s="103"/>
      <c r="D102" s="103"/>
    </row>
    <row r="103" spans="1:9" ht="12" hidden="1" outlineLevel="1" thickBot="1">
      <c r="A103" s="2" t="s">
        <v>3</v>
      </c>
      <c r="B103" s="2" t="s">
        <v>4</v>
      </c>
      <c r="C103" s="2" t="s">
        <v>5</v>
      </c>
      <c r="D103" s="2" t="s">
        <v>6</v>
      </c>
      <c r="E103" s="3" t="s">
        <v>7</v>
      </c>
      <c r="F103" s="4" t="s">
        <v>3</v>
      </c>
      <c r="G103" s="2" t="s">
        <v>4</v>
      </c>
      <c r="H103" s="5" t="s">
        <v>8</v>
      </c>
      <c r="I103" s="5" t="s">
        <v>9</v>
      </c>
    </row>
    <row r="104" spans="1:9" hidden="1" outlineLevel="1">
      <c r="A104" s="6"/>
      <c r="B104" s="50"/>
      <c r="C104" s="6"/>
      <c r="D104" s="6" t="s">
        <v>10</v>
      </c>
      <c r="E104" s="8"/>
      <c r="F104" s="9"/>
      <c r="G104" s="6"/>
      <c r="I104" s="11">
        <v>3799.41</v>
      </c>
    </row>
    <row r="105" spans="1:9" hidden="1" outlineLevel="1">
      <c r="A105" s="6"/>
      <c r="B105" s="50"/>
      <c r="C105" s="6"/>
      <c r="D105" s="6"/>
      <c r="E105" s="8"/>
      <c r="F105" s="9"/>
      <c r="G105" s="6"/>
      <c r="I105" s="11"/>
    </row>
    <row r="106" spans="1:9" hidden="1" outlineLevel="1">
      <c r="A106" s="6"/>
      <c r="B106" s="50"/>
      <c r="C106" s="6"/>
      <c r="D106" s="6"/>
      <c r="F106" s="17" t="s">
        <v>11</v>
      </c>
      <c r="I106" s="11">
        <f>+I104</f>
        <v>3799.41</v>
      </c>
    </row>
    <row r="107" spans="1:9" ht="12" hidden="1" outlineLevel="1" thickBot="1">
      <c r="A107" s="6"/>
      <c r="B107" s="50"/>
      <c r="C107" s="6"/>
      <c r="D107" s="6"/>
      <c r="F107" s="17" t="s">
        <v>12</v>
      </c>
      <c r="I107" s="96">
        <v>3799.41</v>
      </c>
    </row>
    <row r="108" spans="1:9" ht="12" hidden="1" outlineLevel="1" thickTop="1">
      <c r="A108" s="6"/>
      <c r="B108" s="50"/>
      <c r="C108" s="6"/>
      <c r="D108" s="6"/>
      <c r="F108" s="17" t="s">
        <v>13</v>
      </c>
      <c r="I108" s="23">
        <f>+I106-I107</f>
        <v>0</v>
      </c>
    </row>
    <row r="109" spans="1:9" hidden="1" outlineLevel="1"/>
    <row r="110" spans="1:9" collapsed="1">
      <c r="A110" s="103" t="s">
        <v>186</v>
      </c>
      <c r="B110" s="103"/>
      <c r="C110" s="103"/>
      <c r="D110" s="103"/>
    </row>
    <row r="111" spans="1:9" ht="12" hidden="1" outlineLevel="1" thickBot="1">
      <c r="A111" s="2" t="s">
        <v>3</v>
      </c>
      <c r="B111" s="2" t="s">
        <v>4</v>
      </c>
      <c r="C111" s="2" t="s">
        <v>5</v>
      </c>
      <c r="D111" s="2" t="s">
        <v>6</v>
      </c>
      <c r="E111" s="3" t="s">
        <v>7</v>
      </c>
      <c r="F111" s="4" t="s">
        <v>3</v>
      </c>
      <c r="G111" s="2" t="s">
        <v>4</v>
      </c>
      <c r="H111" s="5" t="s">
        <v>8</v>
      </c>
      <c r="I111" s="5" t="s">
        <v>9</v>
      </c>
    </row>
    <row r="112" spans="1:9" hidden="1" outlineLevel="1">
      <c r="A112" s="6"/>
      <c r="B112" s="50"/>
      <c r="C112" s="6"/>
      <c r="D112" s="6" t="s">
        <v>10</v>
      </c>
      <c r="E112" s="8"/>
      <c r="F112" s="9"/>
      <c r="G112" s="6"/>
      <c r="I112" s="23">
        <v>3224.86</v>
      </c>
    </row>
    <row r="113" spans="6:11" hidden="1" outlineLevel="1">
      <c r="I113" s="23"/>
    </row>
    <row r="114" spans="6:11" hidden="1" outlineLevel="1">
      <c r="F114" s="17" t="s">
        <v>11</v>
      </c>
      <c r="I114" s="11">
        <f>+I112</f>
        <v>3224.86</v>
      </c>
    </row>
    <row r="115" spans="6:11" ht="12" hidden="1" outlineLevel="1" thickBot="1">
      <c r="F115" s="17" t="s">
        <v>12</v>
      </c>
      <c r="I115" s="96">
        <v>3224.86</v>
      </c>
    </row>
    <row r="116" spans="6:11" ht="12" hidden="1" outlineLevel="1" thickTop="1">
      <c r="F116" s="17" t="s">
        <v>13</v>
      </c>
      <c r="I116" s="23">
        <f>+I114-I115</f>
        <v>0</v>
      </c>
    </row>
    <row r="117" spans="6:11" collapsed="1"/>
    <row r="119" spans="6:11">
      <c r="H119" s="36" t="s">
        <v>7</v>
      </c>
      <c r="I119" s="98">
        <f>+I114+I106+I98+I90+I67+I48+I38+I26</f>
        <v>1020465.9099999999</v>
      </c>
    </row>
    <row r="120" spans="6:11" ht="12" thickBot="1">
      <c r="H120" s="36" t="s">
        <v>104</v>
      </c>
      <c r="I120" s="96">
        <v>1020466.1</v>
      </c>
      <c r="K120" s="35"/>
    </row>
    <row r="121" spans="6:11" ht="12" thickTop="1">
      <c r="H121" s="36" t="s">
        <v>105</v>
      </c>
      <c r="I121" s="98">
        <f>+I119-I120</f>
        <v>-0.19000000006053597</v>
      </c>
    </row>
    <row r="122" spans="6:11">
      <c r="F122" s="36"/>
    </row>
  </sheetData>
  <mergeCells count="12">
    <mergeCell ref="A110:D110"/>
    <mergeCell ref="A31:D31"/>
    <mergeCell ref="A42:D42"/>
    <mergeCell ref="A52:D52"/>
    <mergeCell ref="A72:D72"/>
    <mergeCell ref="A94:D94"/>
    <mergeCell ref="A102:D102"/>
    <mergeCell ref="A8:D8"/>
    <mergeCell ref="A1:H1"/>
    <mergeCell ref="A2:H2"/>
    <mergeCell ref="A3:H3"/>
    <mergeCell ref="A5:H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3"/>
  <sheetViews>
    <sheetView workbookViewId="0">
      <selection activeCell="A103" sqref="A103:D103"/>
    </sheetView>
  </sheetViews>
  <sheetFormatPr baseColWidth="10" defaultRowHeight="11.25" outlineLevelRow="1"/>
  <cols>
    <col min="1" max="1" width="11.42578125" style="1"/>
    <col min="2" max="2" width="8.7109375" style="1" bestFit="1" customWidth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9">
      <c r="A1" s="100" t="s">
        <v>0</v>
      </c>
      <c r="B1" s="100"/>
      <c r="C1" s="100"/>
      <c r="D1" s="100"/>
      <c r="E1" s="100"/>
      <c r="F1" s="100"/>
      <c r="G1" s="100"/>
      <c r="H1" s="100"/>
    </row>
    <row r="2" spans="1:9">
      <c r="A2" s="100" t="s">
        <v>1</v>
      </c>
      <c r="B2" s="100"/>
      <c r="C2" s="100"/>
      <c r="D2" s="100"/>
      <c r="E2" s="100"/>
      <c r="F2" s="100"/>
      <c r="G2" s="100"/>
      <c r="H2" s="100"/>
    </row>
    <row r="3" spans="1:9">
      <c r="A3" s="100" t="s">
        <v>2</v>
      </c>
      <c r="B3" s="100"/>
      <c r="C3" s="100"/>
      <c r="D3" s="100"/>
      <c r="E3" s="100"/>
      <c r="F3" s="100"/>
      <c r="G3" s="100"/>
      <c r="H3" s="100"/>
    </row>
    <row r="5" spans="1:9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9">
      <c r="F7" s="17"/>
    </row>
    <row r="8" spans="1:9">
      <c r="A8" s="103" t="s">
        <v>180</v>
      </c>
      <c r="B8" s="103"/>
      <c r="C8" s="103"/>
      <c r="D8" s="103"/>
    </row>
    <row r="9" spans="1:9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9" hidden="1" outlineLevel="1">
      <c r="I10" s="40"/>
    </row>
    <row r="11" spans="1:9" hidden="1" outlineLevel="1">
      <c r="A11" s="112" t="s">
        <v>127</v>
      </c>
      <c r="B11" s="113">
        <v>42420</v>
      </c>
      <c r="C11" s="112" t="s">
        <v>128</v>
      </c>
      <c r="D11" s="112" t="s">
        <v>131</v>
      </c>
      <c r="E11" s="114">
        <v>2500</v>
      </c>
      <c r="I11" s="40">
        <f>+E11-H11</f>
        <v>2500</v>
      </c>
    </row>
    <row r="12" spans="1:9" hidden="1" outlineLevel="1">
      <c r="A12" s="112" t="s">
        <v>129</v>
      </c>
      <c r="B12" s="113">
        <v>42422</v>
      </c>
      <c r="C12" s="112" t="s">
        <v>130</v>
      </c>
      <c r="D12" s="112" t="s">
        <v>132</v>
      </c>
      <c r="E12" s="114">
        <v>1700</v>
      </c>
      <c r="I12" s="40">
        <f>+E12-H12</f>
        <v>1700</v>
      </c>
    </row>
    <row r="13" spans="1:9" hidden="1" outlineLevel="1">
      <c r="I13" s="40"/>
    </row>
    <row r="14" spans="1:9" hidden="1" outlineLevel="1">
      <c r="I14" s="40"/>
    </row>
    <row r="15" spans="1:9" hidden="1" outlineLevel="1">
      <c r="F15" s="17" t="s">
        <v>11</v>
      </c>
      <c r="I15" s="40">
        <f>+I11+I12</f>
        <v>4200</v>
      </c>
    </row>
    <row r="16" spans="1:9" ht="12" hidden="1" outlineLevel="1" thickBot="1">
      <c r="F16" s="17" t="s">
        <v>12</v>
      </c>
      <c r="I16" s="41">
        <v>4200</v>
      </c>
    </row>
    <row r="17" spans="1:13" ht="12" hidden="1" outlineLevel="1" thickTop="1">
      <c r="F17" s="17" t="s">
        <v>13</v>
      </c>
      <c r="I17" s="40">
        <f>+I15-I16</f>
        <v>0</v>
      </c>
      <c r="J17" s="1" t="s">
        <v>133</v>
      </c>
    </row>
    <row r="18" spans="1:13" hidden="1" outlineLevel="1"/>
    <row r="19" spans="1:13" collapsed="1">
      <c r="A19" s="103" t="s">
        <v>181</v>
      </c>
      <c r="B19" s="103"/>
      <c r="C19" s="103"/>
      <c r="D19" s="103"/>
    </row>
    <row r="20" spans="1:13" ht="12" hidden="1" outlineLevel="1" thickBot="1">
      <c r="A20" s="2" t="s">
        <v>3</v>
      </c>
      <c r="B20" s="2" t="s">
        <v>4</v>
      </c>
      <c r="C20" s="2" t="s">
        <v>5</v>
      </c>
      <c r="D20" s="2" t="s">
        <v>6</v>
      </c>
      <c r="E20" s="3" t="s">
        <v>7</v>
      </c>
      <c r="F20" s="4" t="s">
        <v>3</v>
      </c>
      <c r="G20" s="2" t="s">
        <v>4</v>
      </c>
      <c r="H20" s="5" t="s">
        <v>8</v>
      </c>
      <c r="I20" s="5" t="s">
        <v>9</v>
      </c>
    </row>
    <row r="21" spans="1:13" hidden="1" outlineLevel="1">
      <c r="A21" s="6"/>
      <c r="B21" s="50"/>
      <c r="C21" s="6"/>
      <c r="D21" s="6" t="s">
        <v>10</v>
      </c>
      <c r="E21" s="8"/>
      <c r="F21" s="9"/>
      <c r="G21" s="50"/>
      <c r="H21" s="51"/>
      <c r="I21" s="95">
        <v>27840.95</v>
      </c>
    </row>
    <row r="22" spans="1:13" hidden="1" outlineLevel="1">
      <c r="A22" s="93" t="s">
        <v>251</v>
      </c>
      <c r="B22" s="91">
        <v>42060</v>
      </c>
      <c r="C22" s="93" t="s">
        <v>252</v>
      </c>
      <c r="D22" s="93" t="s">
        <v>261</v>
      </c>
      <c r="E22" s="94">
        <v>5090.3100000000004</v>
      </c>
      <c r="F22" s="93"/>
      <c r="G22" s="38"/>
      <c r="H22" s="53"/>
      <c r="I22" s="54">
        <f>+E22-H22</f>
        <v>5090.3100000000004</v>
      </c>
    </row>
    <row r="23" spans="1:13" hidden="1" outlineLevel="1">
      <c r="A23" s="93" t="s">
        <v>253</v>
      </c>
      <c r="B23" s="91">
        <v>42142</v>
      </c>
      <c r="C23" s="93" t="s">
        <v>254</v>
      </c>
      <c r="D23" s="93" t="s">
        <v>43</v>
      </c>
      <c r="E23" s="94">
        <v>21545.57</v>
      </c>
      <c r="F23" s="93"/>
      <c r="G23" s="38"/>
      <c r="H23" s="53"/>
      <c r="I23" s="54">
        <f t="shared" ref="I23:I32" si="0">+E23-H23</f>
        <v>21545.57</v>
      </c>
    </row>
    <row r="24" spans="1:13" hidden="1" outlineLevel="1">
      <c r="A24" s="108" t="s">
        <v>255</v>
      </c>
      <c r="B24" s="109">
        <v>42247</v>
      </c>
      <c r="C24" s="108" t="s">
        <v>256</v>
      </c>
      <c r="D24" s="108" t="s">
        <v>262</v>
      </c>
      <c r="E24" s="110">
        <v>26142.95</v>
      </c>
      <c r="F24" s="93"/>
      <c r="G24" s="38"/>
      <c r="H24" s="53"/>
      <c r="I24" s="54">
        <f t="shared" si="0"/>
        <v>26142.95</v>
      </c>
      <c r="J24" s="1" t="s">
        <v>275</v>
      </c>
    </row>
    <row r="25" spans="1:13" hidden="1" outlineLevel="1">
      <c r="A25" s="108" t="s">
        <v>257</v>
      </c>
      <c r="B25" s="109">
        <v>42256</v>
      </c>
      <c r="C25" s="108" t="s">
        <v>258</v>
      </c>
      <c r="D25" s="108" t="s">
        <v>276</v>
      </c>
      <c r="E25" s="110">
        <v>26142.95</v>
      </c>
      <c r="F25" s="19"/>
      <c r="G25" s="56"/>
      <c r="H25" s="57"/>
      <c r="I25" s="54">
        <f t="shared" si="0"/>
        <v>26142.95</v>
      </c>
      <c r="J25" s="1" t="s">
        <v>275</v>
      </c>
    </row>
    <row r="26" spans="1:13" hidden="1" outlineLevel="1">
      <c r="A26" s="19" t="s">
        <v>259</v>
      </c>
      <c r="B26" s="20">
        <v>42349</v>
      </c>
      <c r="C26" s="19" t="s">
        <v>260</v>
      </c>
      <c r="D26" s="19" t="s">
        <v>263</v>
      </c>
      <c r="E26" s="45">
        <v>17606.22</v>
      </c>
      <c r="F26" s="19"/>
      <c r="G26" s="56"/>
      <c r="H26" s="57"/>
      <c r="I26" s="54">
        <f t="shared" si="0"/>
        <v>17606.22</v>
      </c>
    </row>
    <row r="27" spans="1:13" hidden="1" outlineLevel="1">
      <c r="A27" s="19" t="s">
        <v>264</v>
      </c>
      <c r="B27" s="20">
        <v>42137</v>
      </c>
      <c r="C27" s="19" t="s">
        <v>267</v>
      </c>
      <c r="D27" s="19" t="s">
        <v>270</v>
      </c>
      <c r="E27" s="45"/>
      <c r="F27" s="19"/>
      <c r="G27" s="56"/>
      <c r="H27" s="45">
        <v>13149.69</v>
      </c>
      <c r="I27" s="54">
        <f t="shared" si="0"/>
        <v>-13149.69</v>
      </c>
    </row>
    <row r="28" spans="1:13" hidden="1" outlineLevel="1">
      <c r="A28" s="19" t="s">
        <v>265</v>
      </c>
      <c r="B28" s="20">
        <v>42137</v>
      </c>
      <c r="C28" s="19" t="s">
        <v>268</v>
      </c>
      <c r="D28" s="19" t="s">
        <v>271</v>
      </c>
      <c r="E28" s="45"/>
      <c r="F28" s="19"/>
      <c r="G28" s="56"/>
      <c r="H28" s="45">
        <v>11225.46</v>
      </c>
      <c r="I28" s="54">
        <f t="shared" si="0"/>
        <v>-11225.46</v>
      </c>
    </row>
    <row r="29" spans="1:13" hidden="1" outlineLevel="1">
      <c r="A29" s="19" t="s">
        <v>22</v>
      </c>
      <c r="B29" s="20">
        <v>42138</v>
      </c>
      <c r="C29" s="19" t="s">
        <v>20</v>
      </c>
      <c r="D29" s="19" t="s">
        <v>21</v>
      </c>
      <c r="E29" s="57"/>
      <c r="F29" s="19"/>
      <c r="G29" s="56"/>
      <c r="H29" s="45">
        <v>53337.09</v>
      </c>
      <c r="I29" s="54">
        <f t="shared" si="0"/>
        <v>-53337.09</v>
      </c>
    </row>
    <row r="30" spans="1:13" hidden="1" outlineLevel="1">
      <c r="A30" s="19" t="s">
        <v>25</v>
      </c>
      <c r="B30" s="20">
        <v>42138</v>
      </c>
      <c r="C30" s="19" t="s">
        <v>23</v>
      </c>
      <c r="D30" s="19" t="s">
        <v>24</v>
      </c>
      <c r="E30" s="57"/>
      <c r="F30" s="19"/>
      <c r="G30" s="56"/>
      <c r="H30" s="45">
        <v>24837.42</v>
      </c>
      <c r="I30" s="54">
        <f t="shared" si="0"/>
        <v>-24837.42</v>
      </c>
    </row>
    <row r="31" spans="1:13" hidden="1" outlineLevel="1">
      <c r="A31" s="19" t="s">
        <v>266</v>
      </c>
      <c r="B31" s="20">
        <v>42356</v>
      </c>
      <c r="C31" s="19" t="s">
        <v>269</v>
      </c>
      <c r="D31" s="19" t="s">
        <v>272</v>
      </c>
      <c r="E31" s="57"/>
      <c r="F31" s="19"/>
      <c r="G31" s="56"/>
      <c r="H31" s="45">
        <v>5090.3100000000004</v>
      </c>
      <c r="I31" s="54">
        <f t="shared" si="0"/>
        <v>-5090.3100000000004</v>
      </c>
      <c r="M31" s="1" t="s">
        <v>126</v>
      </c>
    </row>
    <row r="32" spans="1:13" hidden="1" outlineLevel="1">
      <c r="A32" s="19" t="s">
        <v>36</v>
      </c>
      <c r="B32" s="20">
        <v>42361</v>
      </c>
      <c r="C32" s="19" t="s">
        <v>214</v>
      </c>
      <c r="D32" s="19" t="s">
        <v>273</v>
      </c>
      <c r="E32" s="16"/>
      <c r="F32" s="19"/>
      <c r="G32" s="56"/>
      <c r="H32" s="45">
        <v>91821.86</v>
      </c>
      <c r="I32" s="54">
        <f t="shared" si="0"/>
        <v>-91821.86</v>
      </c>
    </row>
    <row r="33" spans="1:9" hidden="1" outlineLevel="1">
      <c r="A33" s="93"/>
      <c r="B33" s="91"/>
      <c r="C33" s="93"/>
      <c r="D33" s="93"/>
      <c r="E33" s="77"/>
      <c r="F33" s="19"/>
      <c r="G33" s="56"/>
      <c r="H33" s="57"/>
      <c r="I33" s="54"/>
    </row>
    <row r="34" spans="1:9" hidden="1" outlineLevel="1">
      <c r="A34" s="93"/>
      <c r="B34" s="38"/>
      <c r="C34" s="93"/>
      <c r="D34" s="93"/>
      <c r="E34" s="18"/>
      <c r="F34" s="19"/>
      <c r="G34" s="56"/>
      <c r="H34" s="57"/>
      <c r="I34" s="54"/>
    </row>
    <row r="35" spans="1:9" hidden="1" outlineLevel="1">
      <c r="B35" s="49"/>
      <c r="F35" s="17" t="s">
        <v>11</v>
      </c>
      <c r="G35" s="49"/>
      <c r="H35" s="51"/>
      <c r="I35" s="32">
        <f>SUM(I21:I33)</f>
        <v>-75092.88</v>
      </c>
    </row>
    <row r="36" spans="1:9" ht="12" hidden="1" outlineLevel="1" thickBot="1">
      <c r="B36" s="49"/>
      <c r="F36" s="17" t="s">
        <v>12</v>
      </c>
      <c r="G36" s="49"/>
      <c r="H36" s="51"/>
      <c r="I36" s="75">
        <v>-75092.88</v>
      </c>
    </row>
    <row r="37" spans="1:9" ht="12" hidden="1" outlineLevel="1" thickTop="1">
      <c r="B37" s="49"/>
      <c r="F37" s="17" t="s">
        <v>13</v>
      </c>
      <c r="G37" s="49"/>
      <c r="H37" s="51"/>
      <c r="I37" s="32">
        <f>I35-I36</f>
        <v>0</v>
      </c>
    </row>
    <row r="38" spans="1:9" hidden="1" outlineLevel="1">
      <c r="H38" s="26"/>
    </row>
    <row r="39" spans="1:9" collapsed="1">
      <c r="A39" s="103" t="s">
        <v>182</v>
      </c>
      <c r="B39" s="103"/>
      <c r="C39" s="103"/>
      <c r="D39" s="103"/>
    </row>
    <row r="40" spans="1:9" ht="12" hidden="1" outlineLevel="1" thickBot="1">
      <c r="A40" s="2" t="s">
        <v>3</v>
      </c>
      <c r="B40" s="2" t="s">
        <v>4</v>
      </c>
      <c r="C40" s="2" t="s">
        <v>5</v>
      </c>
      <c r="D40" s="2" t="s">
        <v>6</v>
      </c>
      <c r="E40" s="3" t="s">
        <v>7</v>
      </c>
      <c r="F40" s="4" t="s">
        <v>3</v>
      </c>
      <c r="G40" s="2" t="s">
        <v>4</v>
      </c>
      <c r="H40" s="5" t="s">
        <v>8</v>
      </c>
      <c r="I40" s="5" t="s">
        <v>9</v>
      </c>
    </row>
    <row r="41" spans="1:9" hidden="1" outlineLevel="1">
      <c r="A41" s="6"/>
      <c r="B41" s="50"/>
      <c r="C41" s="6"/>
      <c r="D41" s="6" t="s">
        <v>10</v>
      </c>
      <c r="E41" s="8"/>
      <c r="F41" s="9"/>
      <c r="G41" s="6"/>
      <c r="I41" s="46"/>
    </row>
    <row r="42" spans="1:9" hidden="1" outlineLevel="1">
      <c r="A42" s="79" t="s">
        <v>215</v>
      </c>
      <c r="B42" s="82">
        <v>41788</v>
      </c>
      <c r="C42" s="79" t="s">
        <v>218</v>
      </c>
      <c r="D42" s="79" t="s">
        <v>221</v>
      </c>
      <c r="E42" s="46">
        <v>1200</v>
      </c>
      <c r="G42" s="21"/>
      <c r="H42" s="15"/>
      <c r="I42" s="46">
        <f>+E42-H42</f>
        <v>1200</v>
      </c>
    </row>
    <row r="43" spans="1:9" hidden="1" outlineLevel="1">
      <c r="A43" s="79" t="s">
        <v>216</v>
      </c>
      <c r="B43" s="82">
        <v>41788</v>
      </c>
      <c r="C43" s="79" t="s">
        <v>219</v>
      </c>
      <c r="D43" s="1" t="s">
        <v>221</v>
      </c>
      <c r="E43" s="40">
        <v>1780</v>
      </c>
      <c r="I43" s="46">
        <f t="shared" ref="I43:I44" si="1">+E43-H43</f>
        <v>1780</v>
      </c>
    </row>
    <row r="44" spans="1:9" hidden="1" outlineLevel="1">
      <c r="A44" s="79" t="s">
        <v>217</v>
      </c>
      <c r="B44" s="82">
        <v>41788</v>
      </c>
      <c r="C44" s="79" t="s">
        <v>220</v>
      </c>
      <c r="D44" s="1" t="s">
        <v>221</v>
      </c>
      <c r="E44" s="40">
        <v>1200</v>
      </c>
      <c r="I44" s="46">
        <f t="shared" si="1"/>
        <v>1200</v>
      </c>
    </row>
    <row r="45" spans="1:9" hidden="1" outlineLevel="1">
      <c r="A45" s="6"/>
      <c r="B45" s="49"/>
      <c r="I45" s="40"/>
    </row>
    <row r="46" spans="1:9" hidden="1" outlineLevel="1">
      <c r="B46" s="49"/>
      <c r="F46" s="17" t="s">
        <v>11</v>
      </c>
      <c r="I46" s="40">
        <f>+SUM(I41:I44)</f>
        <v>4180</v>
      </c>
    </row>
    <row r="47" spans="1:9" ht="12" hidden="1" outlineLevel="1" thickBot="1">
      <c r="B47" s="49"/>
      <c r="F47" s="17" t="s">
        <v>12</v>
      </c>
      <c r="I47" s="41">
        <v>4180</v>
      </c>
    </row>
    <row r="48" spans="1:9" ht="12" hidden="1" outlineLevel="1" thickTop="1">
      <c r="B48" s="49"/>
      <c r="F48" s="17" t="s">
        <v>13</v>
      </c>
      <c r="I48" s="40">
        <f>I46-I47</f>
        <v>0</v>
      </c>
    </row>
    <row r="49" spans="1:9" collapsed="1">
      <c r="A49" s="103" t="s">
        <v>185</v>
      </c>
      <c r="B49" s="103"/>
      <c r="C49" s="103"/>
      <c r="D49" s="103"/>
      <c r="E49" s="15"/>
      <c r="F49" s="16"/>
      <c r="G49" s="16"/>
      <c r="H49" s="16"/>
      <c r="I49" s="16"/>
    </row>
    <row r="50" spans="1:9" ht="12" hidden="1" outlineLevel="1" thickBot="1">
      <c r="A50" s="2" t="s">
        <v>3</v>
      </c>
      <c r="B50" s="2" t="s">
        <v>4</v>
      </c>
      <c r="C50" s="2" t="s">
        <v>5</v>
      </c>
      <c r="D50" s="2" t="s">
        <v>6</v>
      </c>
      <c r="E50" s="3" t="s">
        <v>7</v>
      </c>
      <c r="F50" s="4" t="s">
        <v>3</v>
      </c>
      <c r="G50" s="2" t="s">
        <v>4</v>
      </c>
      <c r="H50" s="5" t="s">
        <v>8</v>
      </c>
      <c r="I50" s="5" t="s">
        <v>9</v>
      </c>
    </row>
    <row r="51" spans="1:9" hidden="1" outlineLevel="1">
      <c r="B51" s="21"/>
      <c r="D51" s="6" t="s">
        <v>10</v>
      </c>
      <c r="E51" s="15"/>
      <c r="F51" s="16"/>
      <c r="G51" s="16"/>
      <c r="H51" s="16"/>
      <c r="I51" s="16"/>
    </row>
    <row r="52" spans="1:9" hidden="1" outlineLevel="1">
      <c r="A52" s="93" t="s">
        <v>134</v>
      </c>
      <c r="B52" s="91">
        <v>42418</v>
      </c>
      <c r="C52" s="93" t="s">
        <v>135</v>
      </c>
      <c r="D52" s="93" t="s">
        <v>136</v>
      </c>
      <c r="E52" s="94">
        <v>43553.94</v>
      </c>
      <c r="F52" s="16"/>
      <c r="G52" s="16"/>
      <c r="H52" s="16"/>
      <c r="I52" s="40">
        <f>+E52</f>
        <v>43553.94</v>
      </c>
    </row>
    <row r="53" spans="1:9" hidden="1" outlineLevel="1">
      <c r="B53" s="21"/>
      <c r="E53" s="15"/>
      <c r="F53" s="16"/>
      <c r="G53" s="16"/>
      <c r="H53" s="16"/>
      <c r="I53" s="40"/>
    </row>
    <row r="54" spans="1:9" hidden="1" outlineLevel="1">
      <c r="B54" s="21"/>
      <c r="E54" s="15"/>
      <c r="F54" s="16"/>
      <c r="G54" s="16"/>
      <c r="H54" s="16"/>
      <c r="I54" s="40"/>
    </row>
    <row r="55" spans="1:9" hidden="1" outlineLevel="1">
      <c r="B55" s="21"/>
      <c r="E55" s="15"/>
      <c r="F55" s="16"/>
      <c r="G55" s="16"/>
      <c r="H55" s="16"/>
      <c r="I55" s="40"/>
    </row>
    <row r="56" spans="1:9" hidden="1" outlineLevel="1">
      <c r="B56" s="21"/>
      <c r="E56" s="15"/>
      <c r="F56" s="17" t="s">
        <v>11</v>
      </c>
      <c r="I56" s="40">
        <f>+SUM(I50:I52)</f>
        <v>43553.94</v>
      </c>
    </row>
    <row r="57" spans="1:9" ht="12" hidden="1" outlineLevel="1" thickBot="1">
      <c r="B57" s="21"/>
      <c r="E57" s="15"/>
      <c r="F57" s="17" t="s">
        <v>12</v>
      </c>
      <c r="I57" s="78">
        <v>43553.94</v>
      </c>
    </row>
    <row r="58" spans="1:9" ht="12" hidden="1" outlineLevel="1" thickTop="1">
      <c r="B58" s="21"/>
      <c r="E58" s="15"/>
      <c r="F58" s="17" t="s">
        <v>13</v>
      </c>
      <c r="I58" s="40">
        <f>+I56-I57</f>
        <v>0</v>
      </c>
    </row>
    <row r="59" spans="1:9" hidden="1" outlineLevel="1">
      <c r="B59" s="21"/>
      <c r="E59" s="15"/>
      <c r="F59" s="16"/>
      <c r="G59" s="16"/>
      <c r="H59" s="16"/>
      <c r="I59" s="16"/>
    </row>
    <row r="60" spans="1:9" hidden="1" outlineLevel="1"/>
    <row r="61" spans="1:9" collapsed="1">
      <c r="A61" s="103" t="s">
        <v>190</v>
      </c>
      <c r="B61" s="103"/>
      <c r="C61" s="103"/>
      <c r="D61" s="103"/>
    </row>
    <row r="62" spans="1:9" ht="12" hidden="1" outlineLevel="1" thickBot="1">
      <c r="A62" s="2" t="s">
        <v>3</v>
      </c>
      <c r="B62" s="2" t="s">
        <v>4</v>
      </c>
      <c r="C62" s="2" t="s">
        <v>5</v>
      </c>
      <c r="D62" s="2" t="s">
        <v>6</v>
      </c>
      <c r="E62" s="3" t="s">
        <v>7</v>
      </c>
      <c r="F62" s="4" t="s">
        <v>3</v>
      </c>
      <c r="G62" s="2" t="s">
        <v>4</v>
      </c>
      <c r="H62" s="5" t="s">
        <v>8</v>
      </c>
      <c r="I62" s="5" t="s">
        <v>9</v>
      </c>
    </row>
    <row r="63" spans="1:9" hidden="1" outlineLevel="1">
      <c r="A63" s="6"/>
      <c r="B63" s="50"/>
      <c r="C63" s="6"/>
      <c r="D63" s="6" t="s">
        <v>10</v>
      </c>
      <c r="E63" s="55"/>
      <c r="F63" s="9"/>
      <c r="G63" s="50"/>
      <c r="H63" s="51"/>
      <c r="I63" s="31">
        <v>76741.73</v>
      </c>
    </row>
    <row r="64" spans="1:9" hidden="1" outlineLevel="1">
      <c r="A64" s="93"/>
      <c r="B64" s="38"/>
      <c r="C64" s="93"/>
      <c r="D64" s="93" t="s">
        <v>45</v>
      </c>
      <c r="E64" s="53"/>
      <c r="F64" s="93" t="s">
        <v>46</v>
      </c>
      <c r="G64" s="38">
        <v>42035</v>
      </c>
      <c r="H64" s="53">
        <v>27917.53</v>
      </c>
      <c r="I64" s="31">
        <f t="shared" ref="I64:I70" si="2">+E64-H64</f>
        <v>-27917.53</v>
      </c>
    </row>
    <row r="65" spans="1:9" hidden="1" outlineLevel="1">
      <c r="A65" s="93" t="s">
        <v>47</v>
      </c>
      <c r="B65" s="38">
        <v>42060</v>
      </c>
      <c r="C65" s="93" t="s">
        <v>48</v>
      </c>
      <c r="D65" s="93" t="s">
        <v>49</v>
      </c>
      <c r="E65" s="53">
        <v>16496.14</v>
      </c>
      <c r="F65" s="93" t="s">
        <v>50</v>
      </c>
      <c r="G65" s="38">
        <v>42060</v>
      </c>
      <c r="H65" s="53">
        <v>17497.27</v>
      </c>
      <c r="I65" s="31">
        <f t="shared" si="2"/>
        <v>-1001.130000000001</v>
      </c>
    </row>
    <row r="66" spans="1:9" hidden="1" outlineLevel="1">
      <c r="A66" s="93"/>
      <c r="B66" s="38"/>
      <c r="C66" s="93"/>
      <c r="D66" s="93" t="s">
        <v>51</v>
      </c>
      <c r="E66" s="53"/>
      <c r="F66" s="93" t="s">
        <v>52</v>
      </c>
      <c r="G66" s="38">
        <v>42094</v>
      </c>
      <c r="H66" s="14">
        <v>17788.07</v>
      </c>
      <c r="I66" s="31">
        <f t="shared" si="2"/>
        <v>-17788.07</v>
      </c>
    </row>
    <row r="67" spans="1:9" hidden="1" outlineLevel="1">
      <c r="A67" s="93"/>
      <c r="B67" s="38"/>
      <c r="C67" s="93" t="s">
        <v>53</v>
      </c>
      <c r="D67" s="93" t="s">
        <v>54</v>
      </c>
      <c r="E67" s="53"/>
      <c r="F67" s="93" t="s">
        <v>55</v>
      </c>
      <c r="G67" s="38">
        <v>42185</v>
      </c>
      <c r="H67" s="14">
        <v>1176.8699999999999</v>
      </c>
      <c r="I67" s="31">
        <f t="shared" si="2"/>
        <v>-1176.8699999999999</v>
      </c>
    </row>
    <row r="68" spans="1:9" hidden="1" outlineLevel="1">
      <c r="A68" s="93"/>
      <c r="B68" s="38"/>
      <c r="C68" s="93" t="s">
        <v>56</v>
      </c>
      <c r="D68" s="93" t="s">
        <v>57</v>
      </c>
      <c r="E68" s="53"/>
      <c r="F68" s="93" t="s">
        <v>58</v>
      </c>
      <c r="G68" s="38">
        <v>42196</v>
      </c>
      <c r="H68" s="14">
        <v>18361.37</v>
      </c>
      <c r="I68" s="31">
        <f t="shared" si="2"/>
        <v>-18361.37</v>
      </c>
    </row>
    <row r="69" spans="1:9" hidden="1" outlineLevel="1">
      <c r="A69" s="93" t="s">
        <v>59</v>
      </c>
      <c r="B69" s="38">
        <v>42247</v>
      </c>
      <c r="C69" s="93" t="s">
        <v>60</v>
      </c>
      <c r="D69" s="93" t="s">
        <v>61</v>
      </c>
      <c r="E69" s="14">
        <v>26561.77</v>
      </c>
      <c r="F69" s="93"/>
      <c r="G69" s="38"/>
      <c r="H69" s="14"/>
      <c r="I69" s="31">
        <f t="shared" si="2"/>
        <v>26561.77</v>
      </c>
    </row>
    <row r="70" spans="1:9" hidden="1" outlineLevel="1">
      <c r="A70" s="93" t="s">
        <v>62</v>
      </c>
      <c r="B70" s="38">
        <v>42257</v>
      </c>
      <c r="C70" s="93" t="s">
        <v>63</v>
      </c>
      <c r="D70" s="93" t="s">
        <v>64</v>
      </c>
      <c r="E70" s="14">
        <v>30674.02</v>
      </c>
      <c r="F70" s="93"/>
      <c r="G70" s="38"/>
      <c r="H70" s="14"/>
      <c r="I70" s="31">
        <f t="shared" si="2"/>
        <v>30674.02</v>
      </c>
    </row>
    <row r="71" spans="1:9" hidden="1" outlineLevel="1">
      <c r="A71" s="1" t="s">
        <v>41</v>
      </c>
      <c r="B71" s="28">
        <v>42185</v>
      </c>
      <c r="C71" s="1" t="s">
        <v>42</v>
      </c>
      <c r="D71" s="1" t="s">
        <v>43</v>
      </c>
      <c r="E71" s="31">
        <v>33976.74</v>
      </c>
      <c r="F71" s="16"/>
      <c r="G71" s="61"/>
      <c r="H71" s="31"/>
      <c r="I71" s="31">
        <f>+E71-H71</f>
        <v>33976.74</v>
      </c>
    </row>
    <row r="72" spans="1:9" hidden="1" outlineLevel="1">
      <c r="A72" s="62" t="s">
        <v>149</v>
      </c>
      <c r="B72" s="63">
        <v>42291</v>
      </c>
      <c r="C72" s="64" t="s">
        <v>150</v>
      </c>
      <c r="D72" s="65" t="s">
        <v>151</v>
      </c>
      <c r="E72" s="66">
        <v>48940.1</v>
      </c>
      <c r="F72" s="67" t="s">
        <v>152</v>
      </c>
      <c r="G72" s="68">
        <v>42279</v>
      </c>
      <c r="H72" s="69">
        <v>37697.54</v>
      </c>
      <c r="I72" s="31">
        <f>+E72-H72</f>
        <v>11242.559999999998</v>
      </c>
    </row>
    <row r="73" spans="1:9" hidden="1" outlineLevel="1">
      <c r="A73" s="93" t="s">
        <v>153</v>
      </c>
      <c r="B73" s="38">
        <v>42350</v>
      </c>
      <c r="C73" s="93" t="s">
        <v>154</v>
      </c>
      <c r="D73" s="93" t="s">
        <v>155</v>
      </c>
      <c r="E73" s="66"/>
      <c r="F73" s="67"/>
      <c r="G73" s="68"/>
      <c r="H73" s="73">
        <v>11082.32</v>
      </c>
      <c r="I73" s="31">
        <f>+E73-H73</f>
        <v>-11082.32</v>
      </c>
    </row>
    <row r="74" spans="1:9" hidden="1" outlineLevel="1">
      <c r="A74" s="93"/>
      <c r="B74" s="38"/>
      <c r="C74" s="93"/>
      <c r="D74" s="93"/>
      <c r="E74" s="53"/>
      <c r="F74" s="93"/>
      <c r="G74" s="38"/>
      <c r="H74" s="14"/>
      <c r="I74" s="31"/>
    </row>
    <row r="75" spans="1:9" hidden="1" outlineLevel="1">
      <c r="B75" s="49"/>
      <c r="E75" s="51"/>
      <c r="F75" s="17" t="s">
        <v>11</v>
      </c>
      <c r="G75" s="49"/>
      <c r="H75" s="51"/>
      <c r="I75" s="54">
        <f>+SUM(I63:I73)</f>
        <v>101869.53</v>
      </c>
    </row>
    <row r="76" spans="1:9" ht="12" hidden="1" outlineLevel="1" thickBot="1">
      <c r="B76" s="49"/>
      <c r="F76" s="17" t="s">
        <v>12</v>
      </c>
      <c r="G76" s="49"/>
      <c r="H76" s="51"/>
      <c r="I76" s="70">
        <v>101869.41</v>
      </c>
    </row>
    <row r="77" spans="1:9" ht="12" hidden="1" outlineLevel="1" thickTop="1">
      <c r="B77" s="49"/>
      <c r="F77" s="17" t="s">
        <v>13</v>
      </c>
      <c r="G77" s="49"/>
      <c r="H77" s="51"/>
      <c r="I77" s="31">
        <f>+I75-I76</f>
        <v>0.11999999999534339</v>
      </c>
    </row>
    <row r="78" spans="1:9" hidden="1" outlineLevel="1">
      <c r="F78" s="17"/>
      <c r="I78" s="40"/>
    </row>
    <row r="79" spans="1:9" hidden="1" outlineLevel="1"/>
    <row r="80" spans="1:9" collapsed="1">
      <c r="A80" s="104" t="s">
        <v>189</v>
      </c>
      <c r="B80" s="104"/>
      <c r="C80" s="104"/>
      <c r="D80" s="104"/>
    </row>
    <row r="81" spans="1:9" ht="12" hidden="1" outlineLevel="1" thickBot="1">
      <c r="A81" s="2" t="s">
        <v>3</v>
      </c>
      <c r="B81" s="2" t="s">
        <v>4</v>
      </c>
      <c r="C81" s="2" t="s">
        <v>5</v>
      </c>
      <c r="D81" s="2" t="s">
        <v>6</v>
      </c>
      <c r="E81" s="3" t="s">
        <v>7</v>
      </c>
      <c r="F81" s="4" t="s">
        <v>3</v>
      </c>
      <c r="G81" s="2" t="s">
        <v>4</v>
      </c>
      <c r="H81" s="5" t="s">
        <v>8</v>
      </c>
      <c r="I81" s="5" t="s">
        <v>9</v>
      </c>
    </row>
    <row r="82" spans="1:9" hidden="1" outlineLevel="1">
      <c r="A82" s="6"/>
      <c r="B82" s="7"/>
      <c r="C82" s="6"/>
      <c r="D82" s="6" t="s">
        <v>10</v>
      </c>
      <c r="E82" s="8"/>
      <c r="F82" s="9"/>
      <c r="G82" s="6"/>
      <c r="I82" s="31">
        <v>18901.95</v>
      </c>
    </row>
    <row r="83" spans="1:9" hidden="1" outlineLevel="1">
      <c r="A83" s="1" t="s">
        <v>66</v>
      </c>
      <c r="B83" s="21">
        <v>42035</v>
      </c>
      <c r="C83" s="1" t="s">
        <v>67</v>
      </c>
      <c r="D83" s="1" t="s">
        <v>68</v>
      </c>
      <c r="E83" s="16">
        <v>2298.54</v>
      </c>
      <c r="F83" s="1" t="s">
        <v>69</v>
      </c>
      <c r="G83" s="21">
        <v>42035</v>
      </c>
      <c r="H83" s="40">
        <v>618.48</v>
      </c>
      <c r="I83" s="40">
        <f t="shared" ref="I83:I97" si="3">+E83-H83</f>
        <v>1680.06</v>
      </c>
    </row>
    <row r="84" spans="1:9" hidden="1" outlineLevel="1">
      <c r="A84" s="1" t="s">
        <v>70</v>
      </c>
      <c r="B84" s="21">
        <v>42104</v>
      </c>
      <c r="C84" s="1" t="s">
        <v>71</v>
      </c>
      <c r="D84" s="1" t="s">
        <v>72</v>
      </c>
      <c r="E84" s="16"/>
      <c r="G84" s="21"/>
      <c r="H84" s="39">
        <v>11589.12</v>
      </c>
      <c r="I84" s="40">
        <f t="shared" si="3"/>
        <v>-11589.12</v>
      </c>
    </row>
    <row r="85" spans="1:9" hidden="1" outlineLevel="1">
      <c r="A85" s="1" t="s">
        <v>73</v>
      </c>
      <c r="B85" s="21">
        <v>42142</v>
      </c>
      <c r="C85" s="1" t="s">
        <v>74</v>
      </c>
      <c r="D85" s="1" t="s">
        <v>75</v>
      </c>
      <c r="E85" s="16"/>
      <c r="G85" s="21"/>
      <c r="H85" s="39">
        <v>13789.94</v>
      </c>
      <c r="I85" s="40">
        <f t="shared" si="3"/>
        <v>-13789.94</v>
      </c>
    </row>
    <row r="86" spans="1:9" hidden="1" outlineLevel="1">
      <c r="A86" s="1" t="s">
        <v>76</v>
      </c>
      <c r="B86" s="21">
        <v>42185</v>
      </c>
      <c r="C86" s="1" t="s">
        <v>77</v>
      </c>
      <c r="D86" s="1" t="s">
        <v>78</v>
      </c>
      <c r="E86" s="16"/>
      <c r="F86" s="16"/>
      <c r="G86" s="16"/>
      <c r="H86" s="39">
        <v>4250.6099999999997</v>
      </c>
      <c r="I86" s="40">
        <f t="shared" si="3"/>
        <v>-4250.6099999999997</v>
      </c>
    </row>
    <row r="87" spans="1:9" hidden="1" outlineLevel="1">
      <c r="A87" s="1" t="s">
        <v>79</v>
      </c>
      <c r="B87" s="21">
        <v>42196</v>
      </c>
      <c r="C87" s="1" t="s">
        <v>80</v>
      </c>
      <c r="D87" s="1" t="s">
        <v>81</v>
      </c>
      <c r="E87" s="16"/>
      <c r="F87" s="16"/>
      <c r="G87" s="16"/>
      <c r="H87" s="39">
        <v>651.20000000000005</v>
      </c>
      <c r="I87" s="40">
        <f t="shared" si="3"/>
        <v>-651.20000000000005</v>
      </c>
    </row>
    <row r="88" spans="1:9" hidden="1" outlineLevel="1">
      <c r="A88" s="1" t="s">
        <v>82</v>
      </c>
      <c r="B88" s="21">
        <v>42257</v>
      </c>
      <c r="C88" s="1" t="s">
        <v>83</v>
      </c>
      <c r="D88" s="1" t="s">
        <v>84</v>
      </c>
      <c r="E88" s="16"/>
      <c r="F88" s="16"/>
      <c r="G88" s="16"/>
      <c r="H88" s="39">
        <v>12713.36</v>
      </c>
      <c r="I88" s="40">
        <f t="shared" si="3"/>
        <v>-12713.36</v>
      </c>
    </row>
    <row r="89" spans="1:9" hidden="1" outlineLevel="1">
      <c r="A89" s="1" t="s">
        <v>85</v>
      </c>
      <c r="B89" s="21">
        <v>42307</v>
      </c>
      <c r="C89" s="1" t="s">
        <v>86</v>
      </c>
      <c r="D89" s="1" t="s">
        <v>87</v>
      </c>
      <c r="E89" s="31">
        <v>156444.49</v>
      </c>
      <c r="F89" s="16"/>
      <c r="G89" s="16"/>
      <c r="H89" s="40"/>
      <c r="I89" s="40">
        <f t="shared" si="3"/>
        <v>156444.49</v>
      </c>
    </row>
    <row r="90" spans="1:9" hidden="1" outlineLevel="1">
      <c r="A90" s="1" t="s">
        <v>88</v>
      </c>
      <c r="B90" s="21">
        <v>42312</v>
      </c>
      <c r="C90" s="1" t="s">
        <v>89</v>
      </c>
      <c r="D90" s="22" t="s">
        <v>90</v>
      </c>
      <c r="E90" s="16"/>
      <c r="F90" s="16"/>
      <c r="G90" s="16"/>
      <c r="H90" s="43">
        <v>116</v>
      </c>
      <c r="I90" s="40">
        <f t="shared" si="3"/>
        <v>-116</v>
      </c>
    </row>
    <row r="91" spans="1:9" hidden="1" outlineLevel="1">
      <c r="A91" s="1" t="s">
        <v>91</v>
      </c>
      <c r="B91" s="21">
        <v>42339</v>
      </c>
      <c r="C91" s="1" t="s">
        <v>92</v>
      </c>
      <c r="D91" s="1" t="s">
        <v>93</v>
      </c>
      <c r="E91" s="32">
        <v>14661</v>
      </c>
      <c r="F91" s="16"/>
      <c r="G91" s="16"/>
      <c r="H91" s="40"/>
      <c r="I91" s="40">
        <f t="shared" si="3"/>
        <v>14661</v>
      </c>
    </row>
    <row r="92" spans="1:9" hidden="1" outlineLevel="1">
      <c r="A92" s="1" t="s">
        <v>94</v>
      </c>
      <c r="B92" s="21">
        <v>42339</v>
      </c>
      <c r="C92" s="1" t="s">
        <v>95</v>
      </c>
      <c r="D92" s="1" t="s">
        <v>96</v>
      </c>
      <c r="E92" s="32"/>
      <c r="F92" s="16"/>
      <c r="G92" s="16"/>
      <c r="H92" s="44">
        <v>36773.83</v>
      </c>
      <c r="I92" s="40">
        <f t="shared" si="3"/>
        <v>-36773.83</v>
      </c>
    </row>
    <row r="93" spans="1:9" hidden="1" outlineLevel="1">
      <c r="A93" s="1" t="s">
        <v>97</v>
      </c>
      <c r="B93" s="21">
        <v>42369</v>
      </c>
      <c r="C93" s="1" t="s">
        <v>98</v>
      </c>
      <c r="D93" s="1" t="s">
        <v>99</v>
      </c>
      <c r="E93" s="32"/>
      <c r="F93" s="16"/>
      <c r="G93" s="16"/>
      <c r="H93" s="44">
        <v>2053.91</v>
      </c>
      <c r="I93" s="40">
        <f t="shared" si="3"/>
        <v>-2053.91</v>
      </c>
    </row>
    <row r="94" spans="1:9" hidden="1" outlineLevel="1">
      <c r="A94" s="1" t="s">
        <v>111</v>
      </c>
      <c r="B94" s="21">
        <v>42387</v>
      </c>
      <c r="C94" s="1" t="s">
        <v>112</v>
      </c>
      <c r="D94" s="1" t="s">
        <v>115</v>
      </c>
      <c r="E94" s="39">
        <v>11133.51</v>
      </c>
      <c r="F94" s="16"/>
      <c r="G94" s="16"/>
      <c r="H94" s="44"/>
      <c r="I94" s="40">
        <f t="shared" si="3"/>
        <v>11133.51</v>
      </c>
    </row>
    <row r="95" spans="1:9" hidden="1" outlineLevel="1">
      <c r="A95" s="1" t="s">
        <v>118</v>
      </c>
      <c r="B95" s="21">
        <v>42387</v>
      </c>
      <c r="C95" s="1" t="s">
        <v>116</v>
      </c>
      <c r="D95" s="1" t="s">
        <v>113</v>
      </c>
      <c r="E95" s="32"/>
      <c r="F95" s="16"/>
      <c r="G95" s="16"/>
      <c r="H95" s="44">
        <v>1130.79</v>
      </c>
      <c r="I95" s="40">
        <f t="shared" si="3"/>
        <v>-1130.79</v>
      </c>
    </row>
    <row r="96" spans="1:9" hidden="1" outlineLevel="1">
      <c r="A96" s="1" t="s">
        <v>119</v>
      </c>
      <c r="B96" s="21">
        <v>42388</v>
      </c>
      <c r="C96" s="1" t="s">
        <v>117</v>
      </c>
      <c r="D96" s="1" t="s">
        <v>114</v>
      </c>
      <c r="E96" s="16"/>
      <c r="F96" s="16"/>
      <c r="G96" s="16"/>
      <c r="H96" s="44">
        <v>3984.59</v>
      </c>
      <c r="I96" s="40">
        <f t="shared" si="3"/>
        <v>-3984.59</v>
      </c>
    </row>
    <row r="97" spans="1:12" hidden="1" outlineLevel="1">
      <c r="A97" s="1" t="s">
        <v>137</v>
      </c>
      <c r="B97" s="21">
        <v>42411</v>
      </c>
      <c r="C97" s="1" t="s">
        <v>138</v>
      </c>
      <c r="D97" s="1" t="s">
        <v>139</v>
      </c>
      <c r="E97" s="16"/>
      <c r="F97" s="16"/>
      <c r="G97" s="16"/>
      <c r="H97" s="44">
        <v>3605.62</v>
      </c>
      <c r="I97" s="40">
        <f t="shared" si="3"/>
        <v>-3605.62</v>
      </c>
    </row>
    <row r="98" spans="1:12" hidden="1" outlineLevel="1">
      <c r="B98" s="21"/>
      <c r="E98" s="16"/>
      <c r="F98" s="16"/>
      <c r="G98" s="16"/>
      <c r="H98" s="16"/>
      <c r="I98" s="40"/>
    </row>
    <row r="99" spans="1:12" hidden="1" outlineLevel="1">
      <c r="F99" s="17" t="s">
        <v>11</v>
      </c>
      <c r="I99" s="46">
        <f>+SUM(I82:I97)</f>
        <v>112162.04</v>
      </c>
    </row>
    <row r="100" spans="1:12" ht="12" hidden="1" outlineLevel="1" thickBot="1">
      <c r="F100" s="17" t="s">
        <v>12</v>
      </c>
      <c r="I100" s="47">
        <v>112162.04</v>
      </c>
      <c r="L100" s="35"/>
    </row>
    <row r="101" spans="1:12" ht="12" hidden="1" outlineLevel="1" thickTop="1">
      <c r="F101" s="17" t="s">
        <v>13</v>
      </c>
      <c r="I101" s="40">
        <f>+I99-I100</f>
        <v>0</v>
      </c>
    </row>
    <row r="102" spans="1:12" hidden="1" outlineLevel="1">
      <c r="F102" s="17"/>
      <c r="I102" s="40"/>
    </row>
    <row r="103" spans="1:12" collapsed="1">
      <c r="A103" s="103" t="s">
        <v>188</v>
      </c>
      <c r="B103" s="103"/>
      <c r="C103" s="103"/>
      <c r="D103" s="103"/>
    </row>
    <row r="104" spans="1:12" ht="12" hidden="1" outlineLevel="1" thickBot="1">
      <c r="A104" s="2" t="s">
        <v>3</v>
      </c>
      <c r="B104" s="2" t="s">
        <v>4</v>
      </c>
      <c r="C104" s="2" t="s">
        <v>5</v>
      </c>
      <c r="D104" s="2" t="s">
        <v>6</v>
      </c>
      <c r="E104" s="3" t="s">
        <v>7</v>
      </c>
      <c r="F104" s="4" t="s">
        <v>3</v>
      </c>
      <c r="G104" s="2" t="s">
        <v>4</v>
      </c>
      <c r="H104" s="5" t="s">
        <v>8</v>
      </c>
      <c r="I104" s="5" t="s">
        <v>9</v>
      </c>
    </row>
    <row r="105" spans="1:12" hidden="1" outlineLevel="1">
      <c r="A105" s="6"/>
      <c r="B105" s="7"/>
      <c r="C105" s="6"/>
      <c r="D105" s="6" t="s">
        <v>10</v>
      </c>
      <c r="E105" s="8"/>
      <c r="F105" s="9"/>
      <c r="G105" s="6"/>
      <c r="I105" s="46">
        <v>1508</v>
      </c>
    </row>
    <row r="106" spans="1:12" hidden="1" outlineLevel="1">
      <c r="A106" s="6"/>
      <c r="B106" s="7"/>
      <c r="C106" s="6"/>
      <c r="D106" s="6"/>
      <c r="E106" s="8"/>
      <c r="F106" s="9"/>
      <c r="G106" s="6"/>
      <c r="I106" s="48"/>
    </row>
    <row r="107" spans="1:12" hidden="1" outlineLevel="1">
      <c r="A107" s="6"/>
      <c r="B107" s="7"/>
      <c r="C107" s="6"/>
      <c r="D107" s="6"/>
      <c r="E107" s="8"/>
      <c r="F107" s="17" t="s">
        <v>11</v>
      </c>
      <c r="I107" s="46">
        <f>+I105</f>
        <v>1508</v>
      </c>
    </row>
    <row r="108" spans="1:12" ht="12" hidden="1" outlineLevel="1" thickBot="1">
      <c r="A108" s="6"/>
      <c r="B108" s="7"/>
      <c r="C108" s="6"/>
      <c r="D108" s="6"/>
      <c r="E108" s="8"/>
      <c r="F108" s="17" t="s">
        <v>12</v>
      </c>
      <c r="I108" s="41">
        <v>1508</v>
      </c>
    </row>
    <row r="109" spans="1:12" ht="12" hidden="1" outlineLevel="1" thickTop="1">
      <c r="A109" s="6"/>
      <c r="B109" s="7"/>
      <c r="C109" s="6"/>
      <c r="D109" s="6"/>
      <c r="E109" s="8"/>
      <c r="F109" s="17" t="s">
        <v>13</v>
      </c>
      <c r="I109" s="40">
        <f>+I107-I108</f>
        <v>0</v>
      </c>
    </row>
    <row r="110" spans="1:12" hidden="1" outlineLevel="1">
      <c r="A110" s="6"/>
      <c r="B110" s="7"/>
      <c r="C110" s="6"/>
      <c r="D110" s="6"/>
      <c r="E110" s="8"/>
      <c r="F110" s="9"/>
      <c r="G110" s="6"/>
      <c r="I110" s="10"/>
    </row>
    <row r="111" spans="1:12" hidden="1" outlineLevel="1"/>
    <row r="112" spans="1:12" collapsed="1">
      <c r="A112" s="103" t="s">
        <v>187</v>
      </c>
      <c r="B112" s="103"/>
      <c r="C112" s="103"/>
      <c r="D112" s="103"/>
    </row>
    <row r="113" spans="1:13" ht="12" hidden="1" outlineLevel="1" thickBot="1">
      <c r="A113" s="2" t="s">
        <v>3</v>
      </c>
      <c r="B113" s="2" t="s">
        <v>4</v>
      </c>
      <c r="C113" s="2" t="s">
        <v>5</v>
      </c>
      <c r="D113" s="2" t="s">
        <v>6</v>
      </c>
      <c r="E113" s="3" t="s">
        <v>7</v>
      </c>
      <c r="F113" s="4" t="s">
        <v>3</v>
      </c>
      <c r="G113" s="2" t="s">
        <v>4</v>
      </c>
      <c r="H113" s="5" t="s">
        <v>8</v>
      </c>
      <c r="I113" s="5" t="s">
        <v>9</v>
      </c>
    </row>
    <row r="114" spans="1:13" hidden="1" outlineLevel="1">
      <c r="A114" s="6"/>
      <c r="B114" s="7"/>
      <c r="C114" s="6"/>
      <c r="D114" s="6" t="s">
        <v>10</v>
      </c>
      <c r="E114" s="8"/>
      <c r="F114" s="9"/>
      <c r="G114" s="6"/>
      <c r="I114" s="46">
        <v>3799.41</v>
      </c>
    </row>
    <row r="115" spans="1:13" hidden="1" outlineLevel="1">
      <c r="A115" s="6"/>
      <c r="B115" s="7"/>
      <c r="C115" s="6"/>
      <c r="D115" s="6"/>
      <c r="E115" s="8"/>
      <c r="F115" s="9"/>
      <c r="G115" s="6"/>
      <c r="I115" s="46"/>
    </row>
    <row r="116" spans="1:13" hidden="1" outlineLevel="1">
      <c r="A116" s="6"/>
      <c r="B116" s="7"/>
      <c r="C116" s="6"/>
      <c r="D116" s="6"/>
      <c r="F116" s="17" t="s">
        <v>11</v>
      </c>
      <c r="I116" s="46">
        <f>+I114</f>
        <v>3799.41</v>
      </c>
    </row>
    <row r="117" spans="1:13" ht="12" hidden="1" outlineLevel="1" thickBot="1">
      <c r="A117" s="6"/>
      <c r="B117" s="7"/>
      <c r="C117" s="6"/>
      <c r="D117" s="6"/>
      <c r="F117" s="17" t="s">
        <v>12</v>
      </c>
      <c r="I117" s="41">
        <v>3799.41</v>
      </c>
    </row>
    <row r="118" spans="1:13" ht="12" hidden="1" outlineLevel="1" thickTop="1">
      <c r="A118" s="6"/>
      <c r="B118" s="7"/>
      <c r="C118" s="6"/>
      <c r="D118" s="6"/>
      <c r="F118" s="17" t="s">
        <v>13</v>
      </c>
      <c r="I118" s="16">
        <f>+I116-I117</f>
        <v>0</v>
      </c>
    </row>
    <row r="119" spans="1:13" hidden="1" outlineLevel="1"/>
    <row r="120" spans="1:13" hidden="1" outlineLevel="1"/>
    <row r="121" spans="1:13" collapsed="1">
      <c r="A121" s="103" t="s">
        <v>186</v>
      </c>
      <c r="B121" s="103"/>
      <c r="C121" s="103"/>
      <c r="D121" s="103"/>
    </row>
    <row r="122" spans="1:13" ht="12" hidden="1" outlineLevel="1" thickBot="1">
      <c r="A122" s="2" t="s">
        <v>3</v>
      </c>
      <c r="B122" s="2" t="s">
        <v>4</v>
      </c>
      <c r="C122" s="2" t="s">
        <v>5</v>
      </c>
      <c r="D122" s="2" t="s">
        <v>6</v>
      </c>
      <c r="E122" s="3" t="s">
        <v>7</v>
      </c>
      <c r="F122" s="4" t="s">
        <v>3</v>
      </c>
      <c r="G122" s="2" t="s">
        <v>4</v>
      </c>
      <c r="H122" s="5" t="s">
        <v>8</v>
      </c>
      <c r="I122" s="5" t="s">
        <v>9</v>
      </c>
    </row>
    <row r="123" spans="1:13" hidden="1" outlineLevel="1">
      <c r="A123" s="6"/>
      <c r="B123" s="7"/>
      <c r="C123" s="6"/>
      <c r="D123" s="6" t="s">
        <v>10</v>
      </c>
      <c r="E123" s="8"/>
      <c r="F123" s="9"/>
      <c r="G123" s="6"/>
      <c r="I123" s="40">
        <v>3224.86</v>
      </c>
    </row>
    <row r="124" spans="1:13" hidden="1" outlineLevel="1">
      <c r="I124" s="40"/>
    </row>
    <row r="125" spans="1:13" hidden="1" outlineLevel="1">
      <c r="F125" s="17" t="s">
        <v>11</v>
      </c>
      <c r="I125" s="46">
        <f>+I123</f>
        <v>3224.86</v>
      </c>
    </row>
    <row r="126" spans="1:13" ht="12" hidden="1" outlineLevel="1" thickBot="1">
      <c r="F126" s="17" t="s">
        <v>12</v>
      </c>
      <c r="I126" s="41">
        <v>3224.86</v>
      </c>
    </row>
    <row r="127" spans="1:13" ht="12" hidden="1" outlineLevel="1" thickTop="1">
      <c r="F127" s="17" t="s">
        <v>13</v>
      </c>
      <c r="I127" s="40">
        <f>+I125-I126</f>
        <v>0</v>
      </c>
    </row>
    <row r="128" spans="1:13" hidden="1" outlineLevel="1">
      <c r="M128" s="40"/>
    </row>
    <row r="129" spans="1:13" hidden="1" outlineLevel="1">
      <c r="M129" s="40"/>
    </row>
    <row r="130" spans="1:13" collapsed="1">
      <c r="A130" s="105" t="s">
        <v>193</v>
      </c>
      <c r="B130" s="105"/>
      <c r="C130" s="105"/>
      <c r="D130" s="105"/>
    </row>
    <row r="131" spans="1:13" ht="12" hidden="1" outlineLevel="1" thickBot="1">
      <c r="A131" s="2" t="s">
        <v>3</v>
      </c>
      <c r="B131" s="2" t="s">
        <v>4</v>
      </c>
      <c r="C131" s="2" t="s">
        <v>5</v>
      </c>
      <c r="D131" s="2" t="s">
        <v>6</v>
      </c>
      <c r="E131" s="3" t="s">
        <v>7</v>
      </c>
      <c r="F131" s="4" t="s">
        <v>3</v>
      </c>
      <c r="G131" s="2" t="s">
        <v>4</v>
      </c>
      <c r="H131" s="5" t="s">
        <v>8</v>
      </c>
      <c r="I131" s="5" t="s">
        <v>9</v>
      </c>
    </row>
    <row r="132" spans="1:13" hidden="1" outlineLevel="1">
      <c r="D132" s="6" t="s">
        <v>10</v>
      </c>
    </row>
    <row r="133" spans="1:13" hidden="1" outlineLevel="1"/>
    <row r="134" spans="1:13" hidden="1" outlineLevel="1">
      <c r="A134" s="93" t="s">
        <v>140</v>
      </c>
      <c r="B134" s="91">
        <v>42420</v>
      </c>
      <c r="C134" s="93" t="s">
        <v>128</v>
      </c>
      <c r="D134" s="93" t="s">
        <v>141</v>
      </c>
      <c r="E134" s="18">
        <v>25635.94</v>
      </c>
      <c r="I134" s="40">
        <f>+E134</f>
        <v>25635.94</v>
      </c>
    </row>
    <row r="135" spans="1:13" hidden="1" outlineLevel="1">
      <c r="I135" s="40"/>
    </row>
    <row r="136" spans="1:13" hidden="1" outlineLevel="1">
      <c r="F136" s="17" t="s">
        <v>11</v>
      </c>
      <c r="I136" s="40">
        <f>+I134</f>
        <v>25635.94</v>
      </c>
    </row>
    <row r="137" spans="1:13" ht="12" hidden="1" outlineLevel="1" thickBot="1">
      <c r="F137" s="17" t="s">
        <v>12</v>
      </c>
      <c r="I137" s="41">
        <v>25635.94</v>
      </c>
    </row>
    <row r="138" spans="1:13" ht="12" hidden="1" outlineLevel="1" thickTop="1">
      <c r="F138" s="17" t="s">
        <v>13</v>
      </c>
      <c r="I138" s="40">
        <f>+I136-I137</f>
        <v>0</v>
      </c>
    </row>
    <row r="139" spans="1:13" hidden="1" outlineLevel="1"/>
    <row r="140" spans="1:13" collapsed="1">
      <c r="A140" s="103" t="s">
        <v>183</v>
      </c>
      <c r="B140" s="103"/>
      <c r="C140" s="103"/>
      <c r="D140" s="103"/>
    </row>
    <row r="141" spans="1:13" ht="12" hidden="1" outlineLevel="1" thickBot="1">
      <c r="A141" s="2" t="s">
        <v>3</v>
      </c>
      <c r="B141" s="2" t="s">
        <v>4</v>
      </c>
      <c r="C141" s="2" t="s">
        <v>5</v>
      </c>
      <c r="D141" s="2" t="s">
        <v>6</v>
      </c>
      <c r="E141" s="3" t="s">
        <v>7</v>
      </c>
      <c r="F141" s="4" t="s">
        <v>3</v>
      </c>
      <c r="G141" s="2" t="s">
        <v>4</v>
      </c>
      <c r="H141" s="5" t="s">
        <v>8</v>
      </c>
      <c r="I141" s="5" t="s">
        <v>9</v>
      </c>
    </row>
    <row r="142" spans="1:13" hidden="1" outlineLevel="1">
      <c r="D142" s="6" t="s">
        <v>10</v>
      </c>
      <c r="I142" s="1">
        <v>440.98</v>
      </c>
    </row>
    <row r="143" spans="1:13" hidden="1" outlineLevel="1"/>
    <row r="144" spans="1:13" hidden="1" outlineLevel="1">
      <c r="F144" s="17" t="s">
        <v>11</v>
      </c>
      <c r="I144" s="40">
        <f>+I142</f>
        <v>440.98</v>
      </c>
    </row>
    <row r="145" spans="6:11" ht="12" hidden="1" outlineLevel="1" thickBot="1">
      <c r="F145" s="17" t="s">
        <v>12</v>
      </c>
      <c r="I145" s="41">
        <v>440.98</v>
      </c>
    </row>
    <row r="146" spans="6:11" ht="12" hidden="1" outlineLevel="1" thickTop="1">
      <c r="F146" s="17" t="s">
        <v>13</v>
      </c>
      <c r="I146" s="40">
        <f>+I144-I145</f>
        <v>0</v>
      </c>
    </row>
    <row r="147" spans="6:11" hidden="1" outlineLevel="1"/>
    <row r="148" spans="6:11" collapsed="1"/>
    <row r="150" spans="6:11">
      <c r="H150" s="36" t="s">
        <v>7</v>
      </c>
      <c r="I150" s="40">
        <f>+I144+I136+I125+I116+I107+I99+I75+I56+I46+I35+I15</f>
        <v>225481.81999999995</v>
      </c>
    </row>
    <row r="151" spans="6:11" ht="12" thickBot="1">
      <c r="H151" s="36" t="s">
        <v>104</v>
      </c>
      <c r="I151" s="41">
        <v>225481.71</v>
      </c>
      <c r="K151" s="35"/>
    </row>
    <row r="152" spans="6:11" ht="12" thickTop="1">
      <c r="H152" s="36" t="s">
        <v>105</v>
      </c>
      <c r="I152" s="40">
        <f>+I150-I151</f>
        <v>0.10999999995692633</v>
      </c>
    </row>
    <row r="153" spans="6:11">
      <c r="F153" s="36"/>
    </row>
  </sheetData>
  <mergeCells count="15">
    <mergeCell ref="A1:H1"/>
    <mergeCell ref="A2:H2"/>
    <mergeCell ref="A3:H3"/>
    <mergeCell ref="A5:H5"/>
    <mergeCell ref="A19:D19"/>
    <mergeCell ref="A8:D8"/>
    <mergeCell ref="A140:D140"/>
    <mergeCell ref="A39:D39"/>
    <mergeCell ref="A130:D130"/>
    <mergeCell ref="A61:D61"/>
    <mergeCell ref="A80:D80"/>
    <mergeCell ref="A103:D103"/>
    <mergeCell ref="A112:D112"/>
    <mergeCell ref="A121:D121"/>
    <mergeCell ref="A49:D49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5"/>
  <sheetViews>
    <sheetView workbookViewId="0">
      <selection activeCell="K53" sqref="K53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0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0">
      <c r="A5" s="101" t="s">
        <v>125</v>
      </c>
      <c r="B5" s="101"/>
      <c r="C5" s="101"/>
      <c r="D5" s="101"/>
      <c r="E5" s="101"/>
      <c r="F5" s="101"/>
      <c r="G5" s="101"/>
      <c r="H5" s="101"/>
    </row>
    <row r="6" spans="1:10">
      <c r="F6" s="17"/>
    </row>
    <row r="7" spans="1:10">
      <c r="A7" s="99" t="s">
        <v>180</v>
      </c>
      <c r="B7" s="99"/>
      <c r="C7" s="99"/>
      <c r="D7" s="99"/>
    </row>
    <row r="8" spans="1:10" ht="12" hidden="1" outlineLevel="1" thickBot="1">
      <c r="A8" s="2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4" t="s">
        <v>3</v>
      </c>
      <c r="G8" s="2" t="s">
        <v>4</v>
      </c>
      <c r="H8" s="5" t="s">
        <v>8</v>
      </c>
      <c r="I8" s="5" t="s">
        <v>9</v>
      </c>
    </row>
    <row r="9" spans="1:10" hidden="1" outlineLevel="1">
      <c r="I9" s="40"/>
    </row>
    <row r="10" spans="1:10" hidden="1" outlineLevel="1">
      <c r="A10" s="112" t="s">
        <v>142</v>
      </c>
      <c r="B10" s="113">
        <v>42445</v>
      </c>
      <c r="C10" s="112" t="s">
        <v>143</v>
      </c>
      <c r="D10" s="112" t="s">
        <v>144</v>
      </c>
      <c r="E10" s="114">
        <v>1700</v>
      </c>
      <c r="I10" s="40">
        <f>+E10-H10</f>
        <v>1700</v>
      </c>
    </row>
    <row r="11" spans="1:10" hidden="1" outlineLevel="1">
      <c r="A11" s="112"/>
      <c r="B11" s="113"/>
      <c r="C11" s="112"/>
      <c r="D11" s="112"/>
      <c r="E11" s="114"/>
      <c r="I11" s="40"/>
    </row>
    <row r="12" spans="1:10" hidden="1" outlineLevel="1">
      <c r="I12" s="40"/>
    </row>
    <row r="13" spans="1:10" hidden="1" outlineLevel="1">
      <c r="I13" s="40"/>
    </row>
    <row r="14" spans="1:10" hidden="1" outlineLevel="1">
      <c r="F14" s="17" t="s">
        <v>11</v>
      </c>
      <c r="I14" s="40">
        <f>+I10+I11</f>
        <v>1700</v>
      </c>
    </row>
    <row r="15" spans="1:10" ht="12" hidden="1" outlineLevel="1" thickBot="1">
      <c r="F15" s="17" t="s">
        <v>12</v>
      </c>
      <c r="I15" s="41">
        <v>1700</v>
      </c>
    </row>
    <row r="16" spans="1:10" ht="12" hidden="1" outlineLevel="1" thickTop="1">
      <c r="F16" s="17" t="s">
        <v>13</v>
      </c>
      <c r="I16" s="40">
        <f>+I14-I15</f>
        <v>0</v>
      </c>
      <c r="J16" s="1" t="s">
        <v>133</v>
      </c>
    </row>
    <row r="17" spans="1:13" hidden="1" outlineLevel="1"/>
    <row r="18" spans="1:13" hidden="1" outlineLevel="1"/>
    <row r="19" spans="1:13" collapsed="1">
      <c r="A19" s="102" t="s">
        <v>181</v>
      </c>
      <c r="B19" s="102"/>
      <c r="C19" s="102"/>
      <c r="D19" s="102"/>
    </row>
    <row r="20" spans="1:13" ht="12" hidden="1" outlineLevel="1" thickBot="1">
      <c r="A20" s="2" t="s">
        <v>3</v>
      </c>
      <c r="B20" s="2" t="s">
        <v>4</v>
      </c>
      <c r="C20" s="2" t="s">
        <v>5</v>
      </c>
      <c r="D20" s="2" t="s">
        <v>6</v>
      </c>
      <c r="E20" s="3" t="s">
        <v>7</v>
      </c>
      <c r="F20" s="4" t="s">
        <v>3</v>
      </c>
      <c r="G20" s="2" t="s">
        <v>4</v>
      </c>
      <c r="H20" s="5" t="s">
        <v>8</v>
      </c>
      <c r="I20" s="5" t="s">
        <v>9</v>
      </c>
    </row>
    <row r="21" spans="1:13" hidden="1" outlineLevel="1">
      <c r="A21" s="6"/>
      <c r="B21" s="50"/>
      <c r="C21" s="6"/>
      <c r="D21" s="6" t="s">
        <v>10</v>
      </c>
      <c r="E21" s="8"/>
      <c r="F21" s="9"/>
      <c r="G21" s="50"/>
      <c r="H21" s="51"/>
      <c r="I21" s="95">
        <v>27840.95</v>
      </c>
    </row>
    <row r="22" spans="1:13" hidden="1" outlineLevel="1">
      <c r="A22" s="93" t="s">
        <v>251</v>
      </c>
      <c r="B22" s="91">
        <v>42060</v>
      </c>
      <c r="C22" s="93" t="s">
        <v>252</v>
      </c>
      <c r="D22" s="93" t="s">
        <v>261</v>
      </c>
      <c r="E22" s="94">
        <v>5090.3100000000004</v>
      </c>
      <c r="F22" s="93"/>
      <c r="G22" s="38"/>
      <c r="H22" s="53"/>
      <c r="I22" s="54">
        <f>+E22-H22</f>
        <v>5090.3100000000004</v>
      </c>
    </row>
    <row r="23" spans="1:13" hidden="1" outlineLevel="1">
      <c r="A23" s="93" t="s">
        <v>253</v>
      </c>
      <c r="B23" s="91">
        <v>42142</v>
      </c>
      <c r="C23" s="93" t="s">
        <v>254</v>
      </c>
      <c r="D23" s="93" t="s">
        <v>43</v>
      </c>
      <c r="E23" s="94">
        <v>21545.57</v>
      </c>
      <c r="F23" s="93"/>
      <c r="G23" s="38"/>
      <c r="H23" s="53"/>
      <c r="I23" s="54">
        <f t="shared" ref="I23:I36" si="0">+E23-H23</f>
        <v>21545.57</v>
      </c>
    </row>
    <row r="24" spans="1:13" hidden="1" outlineLevel="1">
      <c r="A24" s="108" t="s">
        <v>255</v>
      </c>
      <c r="B24" s="109">
        <v>42247</v>
      </c>
      <c r="C24" s="108" t="s">
        <v>256</v>
      </c>
      <c r="D24" s="108" t="s">
        <v>262</v>
      </c>
      <c r="E24" s="110">
        <v>26142.95</v>
      </c>
      <c r="F24" s="93"/>
      <c r="G24" s="38"/>
      <c r="H24" s="53"/>
      <c r="I24" s="54">
        <f t="shared" si="0"/>
        <v>26142.95</v>
      </c>
      <c r="J24" s="1" t="s">
        <v>275</v>
      </c>
      <c r="M24" s="1" t="s">
        <v>126</v>
      </c>
    </row>
    <row r="25" spans="1:13" hidden="1" outlineLevel="1">
      <c r="A25" s="108" t="s">
        <v>257</v>
      </c>
      <c r="B25" s="109">
        <v>42256</v>
      </c>
      <c r="C25" s="108" t="s">
        <v>258</v>
      </c>
      <c r="D25" s="108" t="s">
        <v>276</v>
      </c>
      <c r="E25" s="110">
        <v>26142.95</v>
      </c>
      <c r="F25" s="19"/>
      <c r="G25" s="56"/>
      <c r="H25" s="57"/>
      <c r="I25" s="54">
        <f t="shared" si="0"/>
        <v>26142.95</v>
      </c>
      <c r="J25" s="1" t="s">
        <v>275</v>
      </c>
    </row>
    <row r="26" spans="1:13" hidden="1" outlineLevel="1">
      <c r="A26" s="19" t="s">
        <v>259</v>
      </c>
      <c r="B26" s="20">
        <v>42349</v>
      </c>
      <c r="C26" s="19" t="s">
        <v>260</v>
      </c>
      <c r="D26" s="19" t="s">
        <v>263</v>
      </c>
      <c r="E26" s="45">
        <v>17606.22</v>
      </c>
      <c r="F26" s="19"/>
      <c r="G26" s="56"/>
      <c r="H26" s="57"/>
      <c r="I26" s="54">
        <f t="shared" si="0"/>
        <v>17606.22</v>
      </c>
    </row>
    <row r="27" spans="1:13" hidden="1" outlineLevel="1">
      <c r="A27" s="19" t="s">
        <v>264</v>
      </c>
      <c r="B27" s="20">
        <v>42137</v>
      </c>
      <c r="C27" s="19" t="s">
        <v>267</v>
      </c>
      <c r="D27" s="19" t="s">
        <v>270</v>
      </c>
      <c r="E27" s="45"/>
      <c r="F27" s="19"/>
      <c r="G27" s="56"/>
      <c r="H27" s="45">
        <v>13149.69</v>
      </c>
      <c r="I27" s="54">
        <f t="shared" si="0"/>
        <v>-13149.69</v>
      </c>
    </row>
    <row r="28" spans="1:13" hidden="1" outlineLevel="1">
      <c r="A28" s="19" t="s">
        <v>265</v>
      </c>
      <c r="B28" s="20">
        <v>42137</v>
      </c>
      <c r="C28" s="19" t="s">
        <v>268</v>
      </c>
      <c r="D28" s="19" t="s">
        <v>271</v>
      </c>
      <c r="E28" s="45"/>
      <c r="F28" s="19"/>
      <c r="G28" s="56"/>
      <c r="H28" s="45">
        <v>11225.46</v>
      </c>
      <c r="I28" s="54">
        <f t="shared" si="0"/>
        <v>-11225.46</v>
      </c>
    </row>
    <row r="29" spans="1:13" hidden="1" outlineLevel="1">
      <c r="A29" s="19" t="s">
        <v>22</v>
      </c>
      <c r="B29" s="20">
        <v>42138</v>
      </c>
      <c r="C29" s="19" t="s">
        <v>20</v>
      </c>
      <c r="D29" s="19" t="s">
        <v>21</v>
      </c>
      <c r="E29" s="57"/>
      <c r="F29" s="19"/>
      <c r="G29" s="56"/>
      <c r="H29" s="45">
        <v>53337.09</v>
      </c>
      <c r="I29" s="54">
        <f t="shared" si="0"/>
        <v>-53337.09</v>
      </c>
    </row>
    <row r="30" spans="1:13" hidden="1" outlineLevel="1">
      <c r="A30" s="19" t="s">
        <v>25</v>
      </c>
      <c r="B30" s="20">
        <v>42138</v>
      </c>
      <c r="C30" s="19" t="s">
        <v>23</v>
      </c>
      <c r="D30" s="19" t="s">
        <v>24</v>
      </c>
      <c r="E30" s="57"/>
      <c r="F30" s="19"/>
      <c r="G30" s="56"/>
      <c r="H30" s="45">
        <v>24837.42</v>
      </c>
      <c r="I30" s="54">
        <f t="shared" si="0"/>
        <v>-24837.42</v>
      </c>
    </row>
    <row r="31" spans="1:13" hidden="1" outlineLevel="1">
      <c r="A31" s="19" t="s">
        <v>266</v>
      </c>
      <c r="B31" s="20">
        <v>42356</v>
      </c>
      <c r="C31" s="19" t="s">
        <v>269</v>
      </c>
      <c r="D31" s="19" t="s">
        <v>272</v>
      </c>
      <c r="E31" s="57"/>
      <c r="F31" s="19"/>
      <c r="G31" s="56"/>
      <c r="H31" s="45">
        <v>5090.3100000000004</v>
      </c>
      <c r="I31" s="54">
        <f t="shared" si="0"/>
        <v>-5090.3100000000004</v>
      </c>
    </row>
    <row r="32" spans="1:13" hidden="1" outlineLevel="1">
      <c r="A32" s="19" t="s">
        <v>36</v>
      </c>
      <c r="B32" s="20">
        <v>42361</v>
      </c>
      <c r="C32" s="19" t="s">
        <v>214</v>
      </c>
      <c r="D32" s="19" t="s">
        <v>273</v>
      </c>
      <c r="E32" s="16"/>
      <c r="F32" s="19"/>
      <c r="G32" s="56"/>
      <c r="H32" s="45">
        <v>91821.86</v>
      </c>
      <c r="I32" s="54">
        <f t="shared" si="0"/>
        <v>-91821.86</v>
      </c>
    </row>
    <row r="33" spans="1:9" hidden="1" outlineLevel="1">
      <c r="A33" s="93" t="s">
        <v>156</v>
      </c>
      <c r="B33" s="91">
        <v>42440</v>
      </c>
      <c r="C33" s="93" t="s">
        <v>157</v>
      </c>
      <c r="D33" s="93" t="s">
        <v>164</v>
      </c>
      <c r="E33" s="94">
        <v>8451.85</v>
      </c>
      <c r="F33" s="19"/>
      <c r="G33" s="56"/>
      <c r="H33" s="57"/>
      <c r="I33" s="54">
        <f t="shared" si="0"/>
        <v>8451.85</v>
      </c>
    </row>
    <row r="34" spans="1:9" hidden="1" outlineLevel="1">
      <c r="A34" s="93" t="s">
        <v>158</v>
      </c>
      <c r="B34" s="91">
        <v>42446</v>
      </c>
      <c r="C34" s="93" t="s">
        <v>159</v>
      </c>
      <c r="D34" s="93" t="s">
        <v>165</v>
      </c>
      <c r="E34" s="94">
        <v>12342.99</v>
      </c>
      <c r="F34" s="19"/>
      <c r="G34" s="56"/>
      <c r="H34" s="57"/>
      <c r="I34" s="54">
        <f t="shared" si="0"/>
        <v>12342.99</v>
      </c>
    </row>
    <row r="35" spans="1:9" hidden="1" outlineLevel="1">
      <c r="A35" s="93" t="s">
        <v>160</v>
      </c>
      <c r="B35" s="91">
        <v>42447</v>
      </c>
      <c r="C35" s="93" t="s">
        <v>161</v>
      </c>
      <c r="D35" s="93" t="s">
        <v>166</v>
      </c>
      <c r="E35" s="94">
        <v>42440.480000000003</v>
      </c>
      <c r="F35" s="19"/>
      <c r="G35" s="56"/>
      <c r="H35" s="57"/>
      <c r="I35" s="54">
        <f t="shared" si="0"/>
        <v>42440.480000000003</v>
      </c>
    </row>
    <row r="36" spans="1:9" hidden="1" outlineLevel="1">
      <c r="A36" s="93" t="s">
        <v>162</v>
      </c>
      <c r="B36" s="91">
        <v>42447</v>
      </c>
      <c r="C36" s="93" t="s">
        <v>163</v>
      </c>
      <c r="D36" s="93" t="s">
        <v>167</v>
      </c>
      <c r="E36" s="94">
        <v>47858.5</v>
      </c>
      <c r="F36" s="19"/>
      <c r="G36" s="56"/>
      <c r="H36" s="57"/>
      <c r="I36" s="54">
        <f t="shared" si="0"/>
        <v>47858.5</v>
      </c>
    </row>
    <row r="37" spans="1:9" hidden="1" outlineLevel="1">
      <c r="A37" s="93"/>
      <c r="B37" s="38"/>
      <c r="C37" s="93"/>
      <c r="D37" s="93"/>
      <c r="E37" s="18"/>
      <c r="F37" s="19"/>
      <c r="G37" s="56"/>
      <c r="H37" s="57"/>
      <c r="I37" s="54"/>
    </row>
    <row r="38" spans="1:9" hidden="1" outlineLevel="1">
      <c r="B38" s="49"/>
      <c r="F38" s="17" t="s">
        <v>11</v>
      </c>
      <c r="G38" s="49"/>
      <c r="H38" s="51"/>
      <c r="I38" s="32">
        <f>SUM(I21:I36)</f>
        <v>36000.94</v>
      </c>
    </row>
    <row r="39" spans="1:9" ht="12" hidden="1" outlineLevel="1" thickBot="1">
      <c r="B39" s="49"/>
      <c r="F39" s="17" t="s">
        <v>12</v>
      </c>
      <c r="G39" s="49"/>
      <c r="H39" s="51"/>
      <c r="I39" s="47">
        <v>36000.94</v>
      </c>
    </row>
    <row r="40" spans="1:9" ht="12" hidden="1" outlineLevel="1" thickTop="1">
      <c r="B40" s="49"/>
      <c r="F40" s="17" t="s">
        <v>13</v>
      </c>
      <c r="G40" s="49"/>
      <c r="H40" s="51"/>
      <c r="I40" s="32">
        <f>I38-I39</f>
        <v>0</v>
      </c>
    </row>
    <row r="41" spans="1:9" hidden="1" outlineLevel="1">
      <c r="H41" s="26"/>
    </row>
    <row r="42" spans="1:9" collapsed="1">
      <c r="A42" s="99" t="s">
        <v>182</v>
      </c>
      <c r="B42" s="99"/>
      <c r="C42" s="99"/>
      <c r="D42" s="99"/>
    </row>
    <row r="43" spans="1:9" ht="12" hidden="1" outlineLevel="1" thickBot="1">
      <c r="A43" s="2" t="s">
        <v>3</v>
      </c>
      <c r="B43" s="2" t="s">
        <v>4</v>
      </c>
      <c r="C43" s="2" t="s">
        <v>5</v>
      </c>
      <c r="D43" s="2" t="s">
        <v>6</v>
      </c>
      <c r="E43" s="3" t="s">
        <v>7</v>
      </c>
      <c r="F43" s="4" t="s">
        <v>3</v>
      </c>
      <c r="G43" s="2" t="s">
        <v>4</v>
      </c>
      <c r="H43" s="5" t="s">
        <v>8</v>
      </c>
      <c r="I43" s="5" t="s">
        <v>9</v>
      </c>
    </row>
    <row r="44" spans="1:9" hidden="1" outlineLevel="1">
      <c r="A44" s="6"/>
      <c r="B44" s="50"/>
      <c r="C44" s="6"/>
      <c r="D44" s="6" t="s">
        <v>10</v>
      </c>
      <c r="E44" s="8"/>
      <c r="F44" s="9"/>
      <c r="G44" s="6"/>
      <c r="I44" s="46"/>
    </row>
    <row r="45" spans="1:9" hidden="1" outlineLevel="1">
      <c r="A45" s="79" t="s">
        <v>215</v>
      </c>
      <c r="B45" s="82">
        <v>41788</v>
      </c>
      <c r="C45" s="79" t="s">
        <v>218</v>
      </c>
      <c r="D45" s="79" t="s">
        <v>221</v>
      </c>
      <c r="E45" s="46">
        <v>1200</v>
      </c>
      <c r="G45" s="21"/>
      <c r="H45" s="15"/>
      <c r="I45" s="46">
        <f>+E45-H45</f>
        <v>1200</v>
      </c>
    </row>
    <row r="46" spans="1:9" hidden="1" outlineLevel="1">
      <c r="A46" s="79" t="s">
        <v>216</v>
      </c>
      <c r="B46" s="82">
        <v>41788</v>
      </c>
      <c r="C46" s="79" t="s">
        <v>219</v>
      </c>
      <c r="D46" s="1" t="s">
        <v>221</v>
      </c>
      <c r="E46" s="40">
        <v>1780</v>
      </c>
      <c r="I46" s="46">
        <f t="shared" ref="I46:I47" si="1">+E46-H46</f>
        <v>1780</v>
      </c>
    </row>
    <row r="47" spans="1:9" hidden="1" outlineLevel="1">
      <c r="A47" s="79" t="s">
        <v>217</v>
      </c>
      <c r="B47" s="82">
        <v>41788</v>
      </c>
      <c r="C47" s="79" t="s">
        <v>220</v>
      </c>
      <c r="D47" s="1" t="s">
        <v>221</v>
      </c>
      <c r="E47" s="40">
        <v>1200</v>
      </c>
      <c r="I47" s="46">
        <f t="shared" si="1"/>
        <v>1200</v>
      </c>
    </row>
    <row r="48" spans="1:9" hidden="1" outlineLevel="1">
      <c r="A48" s="6"/>
      <c r="B48" s="49"/>
      <c r="I48" s="40"/>
    </row>
    <row r="49" spans="1:9" hidden="1" outlineLevel="1">
      <c r="B49" s="49"/>
      <c r="F49" s="17" t="s">
        <v>11</v>
      </c>
      <c r="I49" s="40">
        <f>+SUM(I44:I47)</f>
        <v>4180</v>
      </c>
    </row>
    <row r="50" spans="1:9" ht="12" hidden="1" outlineLevel="1" thickBot="1">
      <c r="B50" s="49"/>
      <c r="F50" s="17" t="s">
        <v>12</v>
      </c>
      <c r="I50" s="41">
        <v>4180</v>
      </c>
    </row>
    <row r="51" spans="1:9" ht="12" hidden="1" outlineLevel="1" thickTop="1">
      <c r="B51" s="49"/>
      <c r="F51" s="17" t="s">
        <v>13</v>
      </c>
      <c r="I51" s="40">
        <f>I49-I50</f>
        <v>0</v>
      </c>
    </row>
    <row r="52" spans="1:9" hidden="1" outlineLevel="1">
      <c r="B52" s="21"/>
      <c r="D52" s="15"/>
      <c r="F52" s="17"/>
    </row>
    <row r="53" spans="1:9" collapsed="1">
      <c r="A53" s="99" t="s">
        <v>185</v>
      </c>
      <c r="B53" s="99"/>
      <c r="C53" s="99"/>
      <c r="D53" s="99"/>
      <c r="E53" s="15"/>
      <c r="F53" s="16"/>
      <c r="G53" s="16"/>
      <c r="H53" s="16"/>
      <c r="I53" s="16"/>
    </row>
    <row r="54" spans="1:9" ht="12" hidden="1" outlineLevel="1" thickBot="1">
      <c r="A54" s="2" t="s">
        <v>3</v>
      </c>
      <c r="B54" s="2" t="s">
        <v>4</v>
      </c>
      <c r="C54" s="2" t="s">
        <v>5</v>
      </c>
      <c r="D54" s="2" t="s">
        <v>6</v>
      </c>
      <c r="E54" s="3" t="s">
        <v>7</v>
      </c>
      <c r="F54" s="4" t="s">
        <v>3</v>
      </c>
      <c r="G54" s="2" t="s">
        <v>4</v>
      </c>
      <c r="H54" s="5" t="s">
        <v>8</v>
      </c>
      <c r="I54" s="5" t="s">
        <v>9</v>
      </c>
    </row>
    <row r="55" spans="1:9" hidden="1" outlineLevel="1">
      <c r="B55" s="21"/>
      <c r="D55" s="6" t="s">
        <v>10</v>
      </c>
      <c r="E55" s="15"/>
      <c r="F55" s="16"/>
      <c r="G55" s="16"/>
      <c r="H55" s="16"/>
      <c r="I55" s="16"/>
    </row>
    <row r="56" spans="1:9" hidden="1" outlineLevel="1">
      <c r="A56" s="93" t="s">
        <v>168</v>
      </c>
      <c r="B56" s="91">
        <v>42451</v>
      </c>
      <c r="C56" s="93" t="s">
        <v>169</v>
      </c>
      <c r="D56" s="93" t="s">
        <v>170</v>
      </c>
      <c r="E56" s="94">
        <v>43436.639999999999</v>
      </c>
      <c r="F56" s="16"/>
      <c r="G56" s="16"/>
      <c r="H56" s="16"/>
      <c r="I56" s="40">
        <f>+E56</f>
        <v>43436.639999999999</v>
      </c>
    </row>
    <row r="57" spans="1:9" hidden="1" outlineLevel="1">
      <c r="B57" s="21"/>
      <c r="E57" s="15"/>
      <c r="F57" s="16"/>
      <c r="G57" s="16"/>
      <c r="H57" s="16"/>
      <c r="I57" s="40"/>
    </row>
    <row r="58" spans="1:9" hidden="1" outlineLevel="1">
      <c r="B58" s="21"/>
      <c r="E58" s="15"/>
      <c r="F58" s="16"/>
      <c r="G58" s="16"/>
      <c r="H58" s="16"/>
      <c r="I58" s="40"/>
    </row>
    <row r="59" spans="1:9" hidden="1" outlineLevel="1">
      <c r="B59" s="21"/>
      <c r="E59" s="15"/>
      <c r="F59" s="17" t="s">
        <v>11</v>
      </c>
      <c r="I59" s="40">
        <f>+SUM(I54:I56)</f>
        <v>43436.639999999999</v>
      </c>
    </row>
    <row r="60" spans="1:9" ht="12" hidden="1" outlineLevel="1" thickBot="1">
      <c r="B60" s="21"/>
      <c r="E60" s="15"/>
      <c r="F60" s="17" t="s">
        <v>12</v>
      </c>
      <c r="I60" s="78">
        <v>43436.639999999999</v>
      </c>
    </row>
    <row r="61" spans="1:9" ht="12" hidden="1" outlineLevel="1" thickTop="1">
      <c r="B61" s="21"/>
      <c r="E61" s="15"/>
      <c r="F61" s="17" t="s">
        <v>13</v>
      </c>
      <c r="I61" s="40">
        <f>+I59-I60</f>
        <v>0</v>
      </c>
    </row>
    <row r="62" spans="1:9" hidden="1" outlineLevel="1">
      <c r="B62" s="21"/>
      <c r="E62" s="15"/>
      <c r="F62" s="16"/>
      <c r="G62" s="16"/>
      <c r="H62" s="16"/>
      <c r="I62" s="16"/>
    </row>
    <row r="63" spans="1:9" hidden="1" outlineLevel="1"/>
    <row r="64" spans="1:9" collapsed="1">
      <c r="A64" s="99" t="s">
        <v>190</v>
      </c>
      <c r="B64" s="99"/>
      <c r="C64" s="99"/>
      <c r="D64" s="99"/>
    </row>
    <row r="65" spans="1:9" ht="12" hidden="1" outlineLevel="1" thickBot="1">
      <c r="A65" s="2" t="s">
        <v>3</v>
      </c>
      <c r="B65" s="2" t="s">
        <v>4</v>
      </c>
      <c r="C65" s="2" t="s">
        <v>5</v>
      </c>
      <c r="D65" s="2" t="s">
        <v>6</v>
      </c>
      <c r="E65" s="3" t="s">
        <v>7</v>
      </c>
      <c r="F65" s="4" t="s">
        <v>3</v>
      </c>
      <c r="G65" s="2" t="s">
        <v>4</v>
      </c>
      <c r="H65" s="5" t="s">
        <v>8</v>
      </c>
      <c r="I65" s="5" t="s">
        <v>9</v>
      </c>
    </row>
    <row r="66" spans="1:9" hidden="1" outlineLevel="1">
      <c r="A66" s="6"/>
      <c r="B66" s="50"/>
      <c r="C66" s="6"/>
      <c r="D66" s="6" t="s">
        <v>10</v>
      </c>
      <c r="E66" s="55"/>
      <c r="F66" s="9"/>
      <c r="G66" s="50"/>
      <c r="H66" s="51"/>
      <c r="I66" s="31">
        <v>76741.73</v>
      </c>
    </row>
    <row r="67" spans="1:9" hidden="1" outlineLevel="1">
      <c r="A67" s="93"/>
      <c r="B67" s="38"/>
      <c r="C67" s="93"/>
      <c r="D67" s="93" t="s">
        <v>45</v>
      </c>
      <c r="E67" s="53"/>
      <c r="F67" s="93" t="s">
        <v>46</v>
      </c>
      <c r="G67" s="38">
        <v>42035</v>
      </c>
      <c r="H67" s="53">
        <v>27917.53</v>
      </c>
      <c r="I67" s="31">
        <f t="shared" ref="I67:I73" si="2">+E67-H67</f>
        <v>-27917.53</v>
      </c>
    </row>
    <row r="68" spans="1:9" hidden="1" outlineLevel="1">
      <c r="A68" s="93" t="s">
        <v>47</v>
      </c>
      <c r="B68" s="38">
        <v>42060</v>
      </c>
      <c r="C68" s="93" t="s">
        <v>48</v>
      </c>
      <c r="D68" s="93" t="s">
        <v>49</v>
      </c>
      <c r="E68" s="53">
        <v>16496.14</v>
      </c>
      <c r="F68" s="93" t="s">
        <v>50</v>
      </c>
      <c r="G68" s="38">
        <v>42060</v>
      </c>
      <c r="H68" s="53">
        <v>17497.27</v>
      </c>
      <c r="I68" s="31">
        <f t="shared" si="2"/>
        <v>-1001.130000000001</v>
      </c>
    </row>
    <row r="69" spans="1:9" hidden="1" outlineLevel="1">
      <c r="A69" s="93"/>
      <c r="B69" s="38"/>
      <c r="C69" s="93"/>
      <c r="D69" s="93" t="s">
        <v>51</v>
      </c>
      <c r="E69" s="53"/>
      <c r="F69" s="93" t="s">
        <v>52</v>
      </c>
      <c r="G69" s="38">
        <v>42094</v>
      </c>
      <c r="H69" s="14">
        <v>17788.07</v>
      </c>
      <c r="I69" s="31">
        <f t="shared" si="2"/>
        <v>-17788.07</v>
      </c>
    </row>
    <row r="70" spans="1:9" hidden="1" outlineLevel="1">
      <c r="A70" s="93"/>
      <c r="B70" s="38"/>
      <c r="C70" s="93" t="s">
        <v>53</v>
      </c>
      <c r="D70" s="93" t="s">
        <v>54</v>
      </c>
      <c r="E70" s="53"/>
      <c r="F70" s="93" t="s">
        <v>55</v>
      </c>
      <c r="G70" s="38">
        <v>42185</v>
      </c>
      <c r="H70" s="14">
        <v>1176.8699999999999</v>
      </c>
      <c r="I70" s="31">
        <f t="shared" si="2"/>
        <v>-1176.8699999999999</v>
      </c>
    </row>
    <row r="71" spans="1:9" hidden="1" outlineLevel="1">
      <c r="A71" s="93"/>
      <c r="B71" s="38"/>
      <c r="C71" s="93" t="s">
        <v>56</v>
      </c>
      <c r="D71" s="93" t="s">
        <v>57</v>
      </c>
      <c r="E71" s="53"/>
      <c r="F71" s="93" t="s">
        <v>58</v>
      </c>
      <c r="G71" s="38">
        <v>42196</v>
      </c>
      <c r="H71" s="14">
        <v>18361.37</v>
      </c>
      <c r="I71" s="31">
        <f t="shared" si="2"/>
        <v>-18361.37</v>
      </c>
    </row>
    <row r="72" spans="1:9" hidden="1" outlineLevel="1">
      <c r="A72" s="93" t="s">
        <v>59</v>
      </c>
      <c r="B72" s="38">
        <v>42247</v>
      </c>
      <c r="C72" s="93" t="s">
        <v>60</v>
      </c>
      <c r="D72" s="93" t="s">
        <v>61</v>
      </c>
      <c r="E72" s="14">
        <v>26561.77</v>
      </c>
      <c r="F72" s="93"/>
      <c r="G72" s="38"/>
      <c r="H72" s="14"/>
      <c r="I72" s="31">
        <f t="shared" si="2"/>
        <v>26561.77</v>
      </c>
    </row>
    <row r="73" spans="1:9" hidden="1" outlineLevel="1">
      <c r="A73" s="93" t="s">
        <v>62</v>
      </c>
      <c r="B73" s="38">
        <v>42257</v>
      </c>
      <c r="C73" s="93" t="s">
        <v>63</v>
      </c>
      <c r="D73" s="93" t="s">
        <v>64</v>
      </c>
      <c r="E73" s="14">
        <v>30674.02</v>
      </c>
      <c r="F73" s="93"/>
      <c r="G73" s="38"/>
      <c r="H73" s="14"/>
      <c r="I73" s="31">
        <f t="shared" si="2"/>
        <v>30674.02</v>
      </c>
    </row>
    <row r="74" spans="1:9" hidden="1" outlineLevel="1">
      <c r="A74" s="1" t="s">
        <v>41</v>
      </c>
      <c r="B74" s="28">
        <v>42185</v>
      </c>
      <c r="C74" s="1" t="s">
        <v>42</v>
      </c>
      <c r="D74" s="1" t="s">
        <v>43</v>
      </c>
      <c r="E74" s="31">
        <v>33976.74</v>
      </c>
      <c r="F74" s="16"/>
      <c r="G74" s="61"/>
      <c r="H74" s="31"/>
      <c r="I74" s="31">
        <f>+E74-H74</f>
        <v>33976.74</v>
      </c>
    </row>
    <row r="75" spans="1:9" hidden="1" outlineLevel="1">
      <c r="A75" s="62" t="s">
        <v>149</v>
      </c>
      <c r="B75" s="63">
        <v>42291</v>
      </c>
      <c r="C75" s="64" t="s">
        <v>150</v>
      </c>
      <c r="D75" s="65" t="s">
        <v>151</v>
      </c>
      <c r="E75" s="66">
        <v>48940.1</v>
      </c>
      <c r="F75" s="67" t="s">
        <v>152</v>
      </c>
      <c r="G75" s="68">
        <v>42279</v>
      </c>
      <c r="H75" s="69">
        <v>37697.54</v>
      </c>
      <c r="I75" s="31">
        <f>+E75-H75</f>
        <v>11242.559999999998</v>
      </c>
    </row>
    <row r="76" spans="1:9" hidden="1" outlineLevel="1">
      <c r="A76" s="93" t="s">
        <v>153</v>
      </c>
      <c r="B76" s="38">
        <v>42350</v>
      </c>
      <c r="C76" s="93" t="s">
        <v>154</v>
      </c>
      <c r="D76" s="93" t="s">
        <v>155</v>
      </c>
      <c r="E76" s="66"/>
      <c r="F76" s="67"/>
      <c r="G76" s="68"/>
      <c r="H76" s="73">
        <v>11082.32</v>
      </c>
      <c r="I76" s="31">
        <f>+E76-H76</f>
        <v>-11082.32</v>
      </c>
    </row>
    <row r="77" spans="1:9" hidden="1" outlineLevel="1">
      <c r="A77" s="93"/>
      <c r="B77" s="38"/>
      <c r="C77" s="93"/>
      <c r="D77" s="93"/>
      <c r="E77" s="53"/>
      <c r="F77" s="93"/>
      <c r="G77" s="38"/>
      <c r="H77" s="14"/>
      <c r="I77" s="31"/>
    </row>
    <row r="78" spans="1:9" hidden="1" outlineLevel="1">
      <c r="B78" s="49"/>
      <c r="E78" s="51"/>
      <c r="F78" s="17" t="s">
        <v>11</v>
      </c>
      <c r="G78" s="49"/>
      <c r="H78" s="51"/>
      <c r="I78" s="54">
        <f>+SUM(I66:I76)</f>
        <v>101869.53</v>
      </c>
    </row>
    <row r="79" spans="1:9" ht="12" hidden="1" outlineLevel="1" thickBot="1">
      <c r="B79" s="49"/>
      <c r="F79" s="17" t="s">
        <v>12</v>
      </c>
      <c r="G79" s="49"/>
      <c r="H79" s="51"/>
      <c r="I79" s="70">
        <v>101869.42</v>
      </c>
    </row>
    <row r="80" spans="1:9" ht="12" hidden="1" outlineLevel="1" thickTop="1">
      <c r="B80" s="49"/>
      <c r="F80" s="17" t="s">
        <v>13</v>
      </c>
      <c r="G80" s="49"/>
      <c r="H80" s="51"/>
      <c r="I80" s="31">
        <f>+I78-I79</f>
        <v>0.11000000000058208</v>
      </c>
    </row>
    <row r="81" spans="1:9" hidden="1" outlineLevel="1">
      <c r="B81" s="49"/>
      <c r="F81" s="17"/>
      <c r="G81" s="49"/>
      <c r="H81" s="51"/>
      <c r="I81" s="31"/>
    </row>
    <row r="82" spans="1:9" hidden="1" outlineLevel="1"/>
    <row r="83" spans="1:9" collapsed="1">
      <c r="A83" s="102" t="s">
        <v>189</v>
      </c>
      <c r="B83" s="102"/>
      <c r="C83" s="102"/>
      <c r="D83" s="102"/>
    </row>
    <row r="84" spans="1:9" ht="12" hidden="1" outlineLevel="1" thickBot="1">
      <c r="A84" s="2" t="s">
        <v>3</v>
      </c>
      <c r="B84" s="2" t="s">
        <v>4</v>
      </c>
      <c r="C84" s="2" t="s">
        <v>5</v>
      </c>
      <c r="D84" s="2" t="s">
        <v>6</v>
      </c>
      <c r="E84" s="3" t="s">
        <v>7</v>
      </c>
      <c r="F84" s="4" t="s">
        <v>3</v>
      </c>
      <c r="G84" s="2" t="s">
        <v>4</v>
      </c>
      <c r="H84" s="5" t="s">
        <v>8</v>
      </c>
      <c r="I84" s="5" t="s">
        <v>9</v>
      </c>
    </row>
    <row r="85" spans="1:9" hidden="1" outlineLevel="1">
      <c r="A85" s="6"/>
      <c r="B85" s="7"/>
      <c r="C85" s="6"/>
      <c r="D85" s="6" t="s">
        <v>10</v>
      </c>
      <c r="E85" s="8"/>
      <c r="F85" s="9"/>
      <c r="G85" s="6"/>
      <c r="H85" s="51"/>
      <c r="I85" s="31">
        <v>18901.95</v>
      </c>
    </row>
    <row r="86" spans="1:9" hidden="1" outlineLevel="1">
      <c r="A86" s="1" t="s">
        <v>66</v>
      </c>
      <c r="B86" s="21">
        <v>42035</v>
      </c>
      <c r="C86" s="1" t="s">
        <v>67</v>
      </c>
      <c r="D86" s="1" t="s">
        <v>68</v>
      </c>
      <c r="E86" s="16">
        <v>2298.54</v>
      </c>
      <c r="F86" s="1" t="s">
        <v>69</v>
      </c>
      <c r="G86" s="21">
        <v>42035</v>
      </c>
      <c r="H86" s="31">
        <v>618.48</v>
      </c>
      <c r="I86" s="31">
        <f t="shared" ref="I86:I101" si="3">+E86-H86</f>
        <v>1680.06</v>
      </c>
    </row>
    <row r="87" spans="1:9" hidden="1" outlineLevel="1">
      <c r="A87" s="1" t="s">
        <v>70</v>
      </c>
      <c r="B87" s="21">
        <v>42104</v>
      </c>
      <c r="C87" s="1" t="s">
        <v>71</v>
      </c>
      <c r="D87" s="1" t="s">
        <v>72</v>
      </c>
      <c r="E87" s="16"/>
      <c r="G87" s="21"/>
      <c r="H87" s="32">
        <v>11589.12</v>
      </c>
      <c r="I87" s="31">
        <f t="shared" si="3"/>
        <v>-11589.12</v>
      </c>
    </row>
    <row r="88" spans="1:9" hidden="1" outlineLevel="1">
      <c r="A88" s="1" t="s">
        <v>73</v>
      </c>
      <c r="B88" s="21">
        <v>42142</v>
      </c>
      <c r="C88" s="1" t="s">
        <v>74</v>
      </c>
      <c r="D88" s="1" t="s">
        <v>75</v>
      </c>
      <c r="E88" s="16"/>
      <c r="G88" s="21"/>
      <c r="H88" s="32">
        <v>13789.94</v>
      </c>
      <c r="I88" s="31">
        <f t="shared" si="3"/>
        <v>-13789.94</v>
      </c>
    </row>
    <row r="89" spans="1:9" hidden="1" outlineLevel="1">
      <c r="A89" s="1" t="s">
        <v>76</v>
      </c>
      <c r="B89" s="21">
        <v>42185</v>
      </c>
      <c r="C89" s="1" t="s">
        <v>77</v>
      </c>
      <c r="D89" s="1" t="s">
        <v>78</v>
      </c>
      <c r="E89" s="16"/>
      <c r="F89" s="16"/>
      <c r="G89" s="16"/>
      <c r="H89" s="32">
        <v>4250.6099999999997</v>
      </c>
      <c r="I89" s="31">
        <f t="shared" si="3"/>
        <v>-4250.6099999999997</v>
      </c>
    </row>
    <row r="90" spans="1:9" hidden="1" outlineLevel="1">
      <c r="A90" s="1" t="s">
        <v>79</v>
      </c>
      <c r="B90" s="21">
        <v>42196</v>
      </c>
      <c r="C90" s="1" t="s">
        <v>80</v>
      </c>
      <c r="D90" s="1" t="s">
        <v>81</v>
      </c>
      <c r="E90" s="16"/>
      <c r="F90" s="16"/>
      <c r="G90" s="16"/>
      <c r="H90" s="32">
        <v>651.20000000000005</v>
      </c>
      <c r="I90" s="31">
        <f t="shared" si="3"/>
        <v>-651.20000000000005</v>
      </c>
    </row>
    <row r="91" spans="1:9" hidden="1" outlineLevel="1">
      <c r="A91" s="1" t="s">
        <v>82</v>
      </c>
      <c r="B91" s="21">
        <v>42257</v>
      </c>
      <c r="C91" s="1" t="s">
        <v>83</v>
      </c>
      <c r="D91" s="1" t="s">
        <v>84</v>
      </c>
      <c r="E91" s="16"/>
      <c r="F91" s="16"/>
      <c r="G91" s="16"/>
      <c r="H91" s="32">
        <v>12713.36</v>
      </c>
      <c r="I91" s="31">
        <f t="shared" si="3"/>
        <v>-12713.36</v>
      </c>
    </row>
    <row r="92" spans="1:9" hidden="1" outlineLevel="1">
      <c r="A92" s="1" t="s">
        <v>85</v>
      </c>
      <c r="B92" s="21">
        <v>42307</v>
      </c>
      <c r="C92" s="1" t="s">
        <v>86</v>
      </c>
      <c r="D92" s="1" t="s">
        <v>87</v>
      </c>
      <c r="E92" s="31">
        <v>156444.49</v>
      </c>
      <c r="F92" s="16"/>
      <c r="G92" s="16"/>
      <c r="H92" s="31"/>
      <c r="I92" s="31">
        <f t="shared" si="3"/>
        <v>156444.49</v>
      </c>
    </row>
    <row r="93" spans="1:9" hidden="1" outlineLevel="1">
      <c r="A93" s="1" t="s">
        <v>88</v>
      </c>
      <c r="B93" s="21">
        <v>42312</v>
      </c>
      <c r="C93" s="1" t="s">
        <v>89</v>
      </c>
      <c r="D93" s="22" t="s">
        <v>90</v>
      </c>
      <c r="E93" s="16"/>
      <c r="F93" s="16"/>
      <c r="G93" s="16"/>
      <c r="H93" s="33">
        <v>116</v>
      </c>
      <c r="I93" s="31">
        <f t="shared" si="3"/>
        <v>-116</v>
      </c>
    </row>
    <row r="94" spans="1:9" hidden="1" outlineLevel="1">
      <c r="A94" s="1" t="s">
        <v>91</v>
      </c>
      <c r="B94" s="21">
        <v>42339</v>
      </c>
      <c r="C94" s="1" t="s">
        <v>92</v>
      </c>
      <c r="D94" s="1" t="s">
        <v>93</v>
      </c>
      <c r="E94" s="32">
        <v>14661</v>
      </c>
      <c r="F94" s="16"/>
      <c r="G94" s="16"/>
      <c r="H94" s="31"/>
      <c r="I94" s="31">
        <f t="shared" si="3"/>
        <v>14661</v>
      </c>
    </row>
    <row r="95" spans="1:9" hidden="1" outlineLevel="1">
      <c r="A95" s="1" t="s">
        <v>94</v>
      </c>
      <c r="B95" s="21">
        <v>42339</v>
      </c>
      <c r="C95" s="1" t="s">
        <v>95</v>
      </c>
      <c r="D95" s="1" t="s">
        <v>96</v>
      </c>
      <c r="E95" s="32"/>
      <c r="F95" s="16"/>
      <c r="G95" s="16"/>
      <c r="H95" s="74">
        <v>36773.83</v>
      </c>
      <c r="I95" s="31">
        <f t="shared" si="3"/>
        <v>-36773.83</v>
      </c>
    </row>
    <row r="96" spans="1:9" hidden="1" outlineLevel="1">
      <c r="A96" s="1" t="s">
        <v>97</v>
      </c>
      <c r="B96" s="21">
        <v>42369</v>
      </c>
      <c r="C96" s="1" t="s">
        <v>98</v>
      </c>
      <c r="D96" s="1" t="s">
        <v>99</v>
      </c>
      <c r="E96" s="32"/>
      <c r="F96" s="16"/>
      <c r="G96" s="16"/>
      <c r="H96" s="74">
        <v>2053.91</v>
      </c>
      <c r="I96" s="31">
        <f t="shared" si="3"/>
        <v>-2053.91</v>
      </c>
    </row>
    <row r="97" spans="1:12" hidden="1" outlineLevel="1">
      <c r="A97" s="1" t="s">
        <v>111</v>
      </c>
      <c r="B97" s="21">
        <v>42387</v>
      </c>
      <c r="C97" s="1" t="s">
        <v>112</v>
      </c>
      <c r="D97" s="1" t="s">
        <v>115</v>
      </c>
      <c r="E97" s="39">
        <v>11133.51</v>
      </c>
      <c r="F97" s="16"/>
      <c r="G97" s="16"/>
      <c r="H97" s="74"/>
      <c r="I97" s="31">
        <f t="shared" si="3"/>
        <v>11133.51</v>
      </c>
    </row>
    <row r="98" spans="1:12" hidden="1" outlineLevel="1">
      <c r="A98" s="1" t="s">
        <v>118</v>
      </c>
      <c r="B98" s="21">
        <v>42387</v>
      </c>
      <c r="C98" s="1" t="s">
        <v>116</v>
      </c>
      <c r="D98" s="1" t="s">
        <v>113</v>
      </c>
      <c r="E98" s="32"/>
      <c r="F98" s="16"/>
      <c r="G98" s="16"/>
      <c r="H98" s="74">
        <v>1130.79</v>
      </c>
      <c r="I98" s="31">
        <f t="shared" si="3"/>
        <v>-1130.79</v>
      </c>
    </row>
    <row r="99" spans="1:12" hidden="1" outlineLevel="1">
      <c r="A99" s="1" t="s">
        <v>119</v>
      </c>
      <c r="B99" s="21">
        <v>42388</v>
      </c>
      <c r="C99" s="1" t="s">
        <v>117</v>
      </c>
      <c r="D99" s="1" t="s">
        <v>114</v>
      </c>
      <c r="E99" s="16"/>
      <c r="F99" s="16"/>
      <c r="G99" s="16"/>
      <c r="H99" s="74">
        <v>3984.59</v>
      </c>
      <c r="I99" s="31">
        <f t="shared" si="3"/>
        <v>-3984.59</v>
      </c>
    </row>
    <row r="100" spans="1:12" hidden="1" outlineLevel="1">
      <c r="A100" s="1" t="s">
        <v>137</v>
      </c>
      <c r="B100" s="21">
        <v>42411</v>
      </c>
      <c r="C100" s="1" t="s">
        <v>138</v>
      </c>
      <c r="D100" s="1" t="s">
        <v>139</v>
      </c>
      <c r="E100" s="16"/>
      <c r="F100" s="16"/>
      <c r="G100" s="16"/>
      <c r="H100" s="74">
        <v>3605.62</v>
      </c>
      <c r="I100" s="31">
        <f t="shared" si="3"/>
        <v>-3605.62</v>
      </c>
    </row>
    <row r="101" spans="1:12" hidden="1" outlineLevel="1">
      <c r="B101" s="21"/>
      <c r="E101" s="16"/>
      <c r="F101" s="16"/>
      <c r="G101" s="16"/>
      <c r="H101" s="71">
        <v>2533.0100000000002</v>
      </c>
      <c r="I101" s="31">
        <f t="shared" si="3"/>
        <v>-2533.0100000000002</v>
      </c>
    </row>
    <row r="102" spans="1:12" hidden="1" outlineLevel="1">
      <c r="B102" s="21"/>
      <c r="E102" s="16"/>
      <c r="F102" s="16"/>
      <c r="G102" s="16"/>
      <c r="H102" s="31"/>
      <c r="I102" s="31"/>
    </row>
    <row r="103" spans="1:12" hidden="1" outlineLevel="1">
      <c r="F103" s="17" t="s">
        <v>11</v>
      </c>
      <c r="H103" s="51"/>
      <c r="I103" s="54">
        <f>+SUM(I85:I101)</f>
        <v>109629.03</v>
      </c>
    </row>
    <row r="104" spans="1:12" ht="12" hidden="1" outlineLevel="1" thickBot="1">
      <c r="F104" s="17" t="s">
        <v>12</v>
      </c>
      <c r="H104" s="51"/>
      <c r="I104" s="75">
        <v>109629.03</v>
      </c>
      <c r="L104" s="35"/>
    </row>
    <row r="105" spans="1:12" ht="12" hidden="1" outlineLevel="1" thickTop="1">
      <c r="F105" s="17" t="s">
        <v>13</v>
      </c>
      <c r="I105" s="40">
        <f>+I103-I104</f>
        <v>0</v>
      </c>
    </row>
    <row r="106" spans="1:12" hidden="1" outlineLevel="1">
      <c r="F106" s="17"/>
      <c r="I106" s="40"/>
    </row>
    <row r="107" spans="1:12" collapsed="1">
      <c r="A107" s="99" t="s">
        <v>188</v>
      </c>
      <c r="B107" s="99"/>
      <c r="C107" s="99"/>
      <c r="D107" s="99"/>
    </row>
    <row r="108" spans="1:12" ht="12" hidden="1" outlineLevel="1" thickBot="1">
      <c r="A108" s="2" t="s">
        <v>3</v>
      </c>
      <c r="B108" s="2" t="s">
        <v>4</v>
      </c>
      <c r="C108" s="2" t="s">
        <v>5</v>
      </c>
      <c r="D108" s="2" t="s">
        <v>6</v>
      </c>
      <c r="E108" s="3" t="s">
        <v>7</v>
      </c>
      <c r="F108" s="4" t="s">
        <v>3</v>
      </c>
      <c r="G108" s="2" t="s">
        <v>4</v>
      </c>
      <c r="H108" s="5" t="s">
        <v>8</v>
      </c>
      <c r="I108" s="5" t="s">
        <v>9</v>
      </c>
    </row>
    <row r="109" spans="1:12" hidden="1" outlineLevel="1">
      <c r="A109" s="6"/>
      <c r="B109" s="7"/>
      <c r="C109" s="6"/>
      <c r="D109" s="6" t="s">
        <v>10</v>
      </c>
      <c r="E109" s="8"/>
      <c r="F109" s="9"/>
      <c r="G109" s="6"/>
      <c r="I109" s="46">
        <v>1508</v>
      </c>
    </row>
    <row r="110" spans="1:12" hidden="1" outlineLevel="1">
      <c r="A110" s="6"/>
      <c r="B110" s="7"/>
      <c r="C110" s="6"/>
      <c r="D110" s="6"/>
      <c r="E110" s="8"/>
      <c r="F110" s="9"/>
      <c r="G110" s="6"/>
      <c r="I110" s="48"/>
    </row>
    <row r="111" spans="1:12" hidden="1" outlineLevel="1">
      <c r="A111" s="6"/>
      <c r="B111" s="7"/>
      <c r="C111" s="6"/>
      <c r="D111" s="6"/>
      <c r="E111" s="8"/>
      <c r="F111" s="17" t="s">
        <v>11</v>
      </c>
      <c r="I111" s="46">
        <f>+I109</f>
        <v>1508</v>
      </c>
    </row>
    <row r="112" spans="1:12" ht="12" hidden="1" outlineLevel="1" thickBot="1">
      <c r="A112" s="6"/>
      <c r="B112" s="7"/>
      <c r="C112" s="6"/>
      <c r="D112" s="6"/>
      <c r="E112" s="8"/>
      <c r="F112" s="17" t="s">
        <v>12</v>
      </c>
      <c r="I112" s="41">
        <v>1508</v>
      </c>
    </row>
    <row r="113" spans="1:9" ht="12" hidden="1" outlineLevel="1" thickTop="1">
      <c r="A113" s="6"/>
      <c r="B113" s="7"/>
      <c r="C113" s="6"/>
      <c r="D113" s="6"/>
      <c r="E113" s="8"/>
      <c r="F113" s="17" t="s">
        <v>13</v>
      </c>
      <c r="I113" s="40">
        <f>+I111-I112</f>
        <v>0</v>
      </c>
    </row>
    <row r="114" spans="1:9" hidden="1" outlineLevel="1">
      <c r="A114" s="6"/>
      <c r="B114" s="7"/>
      <c r="C114" s="6"/>
      <c r="D114" s="6"/>
      <c r="E114" s="8"/>
      <c r="F114" s="9"/>
      <c r="G114" s="6"/>
      <c r="I114" s="10"/>
    </row>
    <row r="115" spans="1:9" hidden="1" outlineLevel="1"/>
    <row r="116" spans="1:9" collapsed="1">
      <c r="A116" s="99" t="s">
        <v>187</v>
      </c>
      <c r="B116" s="99"/>
      <c r="C116" s="99"/>
      <c r="D116" s="99"/>
    </row>
    <row r="117" spans="1:9" ht="12" hidden="1" outlineLevel="1" thickBot="1">
      <c r="A117" s="2" t="s">
        <v>3</v>
      </c>
      <c r="B117" s="2" t="s">
        <v>4</v>
      </c>
      <c r="C117" s="2" t="s">
        <v>5</v>
      </c>
      <c r="D117" s="2" t="s">
        <v>6</v>
      </c>
      <c r="E117" s="3" t="s">
        <v>7</v>
      </c>
      <c r="F117" s="4" t="s">
        <v>3</v>
      </c>
      <c r="G117" s="2" t="s">
        <v>4</v>
      </c>
      <c r="H117" s="5" t="s">
        <v>8</v>
      </c>
      <c r="I117" s="5" t="s">
        <v>9</v>
      </c>
    </row>
    <row r="118" spans="1:9" hidden="1" outlineLevel="1">
      <c r="A118" s="6"/>
      <c r="B118" s="7"/>
      <c r="C118" s="6"/>
      <c r="D118" s="6" t="s">
        <v>10</v>
      </c>
      <c r="E118" s="8"/>
      <c r="F118" s="9"/>
      <c r="G118" s="6"/>
      <c r="I118" s="46">
        <v>3799.41</v>
      </c>
    </row>
    <row r="119" spans="1:9" hidden="1" outlineLevel="1">
      <c r="A119" s="6"/>
      <c r="B119" s="7"/>
      <c r="C119" s="6"/>
      <c r="D119" s="6"/>
      <c r="E119" s="8"/>
      <c r="F119" s="9"/>
      <c r="G119" s="6"/>
      <c r="I119" s="46"/>
    </row>
    <row r="120" spans="1:9" hidden="1" outlineLevel="1">
      <c r="A120" s="6"/>
      <c r="B120" s="7"/>
      <c r="C120" s="6"/>
      <c r="D120" s="6"/>
      <c r="F120" s="17" t="s">
        <v>11</v>
      </c>
      <c r="I120" s="46">
        <f>+I118</f>
        <v>3799.41</v>
      </c>
    </row>
    <row r="121" spans="1:9" ht="12" hidden="1" outlineLevel="1" thickBot="1">
      <c r="A121" s="6"/>
      <c r="B121" s="7"/>
      <c r="C121" s="6"/>
      <c r="D121" s="6"/>
      <c r="F121" s="17" t="s">
        <v>12</v>
      </c>
      <c r="I121" s="41">
        <v>3799.41</v>
      </c>
    </row>
    <row r="122" spans="1:9" ht="12" hidden="1" outlineLevel="1" thickTop="1">
      <c r="A122" s="6"/>
      <c r="B122" s="7"/>
      <c r="C122" s="6"/>
      <c r="D122" s="6"/>
      <c r="F122" s="17" t="s">
        <v>13</v>
      </c>
      <c r="I122" s="16">
        <f>+I120-I121</f>
        <v>0</v>
      </c>
    </row>
    <row r="123" spans="1:9" hidden="1" outlineLevel="1"/>
    <row r="124" spans="1:9" hidden="1" outlineLevel="1"/>
    <row r="125" spans="1:9" collapsed="1">
      <c r="A125" s="99" t="s">
        <v>186</v>
      </c>
      <c r="B125" s="99"/>
      <c r="C125" s="99"/>
      <c r="D125" s="99"/>
    </row>
    <row r="126" spans="1:9" ht="12" hidden="1" outlineLevel="1" thickBot="1">
      <c r="A126" s="2" t="s">
        <v>3</v>
      </c>
      <c r="B126" s="2" t="s">
        <v>4</v>
      </c>
      <c r="C126" s="2" t="s">
        <v>5</v>
      </c>
      <c r="D126" s="2" t="s">
        <v>6</v>
      </c>
      <c r="E126" s="3" t="s">
        <v>7</v>
      </c>
      <c r="F126" s="4" t="s">
        <v>3</v>
      </c>
      <c r="G126" s="2" t="s">
        <v>4</v>
      </c>
      <c r="H126" s="5" t="s">
        <v>8</v>
      </c>
      <c r="I126" s="5" t="s">
        <v>9</v>
      </c>
    </row>
    <row r="127" spans="1:9" hidden="1" outlineLevel="1">
      <c r="A127" s="6"/>
      <c r="B127" s="7"/>
      <c r="C127" s="6"/>
      <c r="D127" s="6" t="s">
        <v>10</v>
      </c>
      <c r="E127" s="8"/>
      <c r="F127" s="9"/>
      <c r="G127" s="6"/>
      <c r="I127" s="40">
        <v>3224.86</v>
      </c>
    </row>
    <row r="128" spans="1:9" hidden="1" outlineLevel="1">
      <c r="I128" s="40"/>
    </row>
    <row r="129" spans="1:13" hidden="1" outlineLevel="1">
      <c r="F129" s="17" t="s">
        <v>11</v>
      </c>
      <c r="I129" s="46">
        <f>+I127</f>
        <v>3224.86</v>
      </c>
    </row>
    <row r="130" spans="1:13" ht="12" hidden="1" outlineLevel="1" thickBot="1">
      <c r="F130" s="17" t="s">
        <v>12</v>
      </c>
      <c r="I130" s="41">
        <v>3224.86</v>
      </c>
    </row>
    <row r="131" spans="1:13" ht="12" hidden="1" outlineLevel="1" thickTop="1">
      <c r="F131" s="17" t="s">
        <v>13</v>
      </c>
      <c r="I131" s="40">
        <f>+I129-I130</f>
        <v>0</v>
      </c>
    </row>
    <row r="132" spans="1:13" hidden="1" outlineLevel="1">
      <c r="M132" s="40"/>
    </row>
    <row r="133" spans="1:13" hidden="1" outlineLevel="1">
      <c r="M133" s="40"/>
    </row>
    <row r="134" spans="1:13" collapsed="1">
      <c r="A134" s="99" t="s">
        <v>192</v>
      </c>
      <c r="B134" s="99"/>
      <c r="C134" s="99"/>
      <c r="D134" s="99"/>
      <c r="M134" s="40"/>
    </row>
    <row r="135" spans="1:13" ht="12" hidden="1" outlineLevel="1" thickBot="1">
      <c r="A135" s="2" t="s">
        <v>3</v>
      </c>
      <c r="B135" s="2" t="s">
        <v>4</v>
      </c>
      <c r="C135" s="2" t="s">
        <v>5</v>
      </c>
      <c r="D135" s="2" t="s">
        <v>6</v>
      </c>
      <c r="E135" s="3" t="s">
        <v>7</v>
      </c>
      <c r="F135" s="4" t="s">
        <v>3</v>
      </c>
      <c r="G135" s="2" t="s">
        <v>4</v>
      </c>
      <c r="H135" s="5" t="s">
        <v>8</v>
      </c>
      <c r="I135" s="5" t="s">
        <v>9</v>
      </c>
      <c r="M135" s="40"/>
    </row>
    <row r="136" spans="1:13" hidden="1" outlineLevel="1">
      <c r="D136" s="6" t="s">
        <v>10</v>
      </c>
      <c r="M136" s="40"/>
    </row>
    <row r="137" spans="1:13" hidden="1" outlineLevel="1">
      <c r="F137" s="1" t="s">
        <v>191</v>
      </c>
      <c r="G137" s="21">
        <v>42460</v>
      </c>
      <c r="H137" s="40">
        <v>8537</v>
      </c>
      <c r="I137" s="40">
        <f>+E137-H137</f>
        <v>-8537</v>
      </c>
      <c r="M137" s="40"/>
    </row>
    <row r="138" spans="1:13" hidden="1" outlineLevel="1">
      <c r="M138" s="40"/>
    </row>
    <row r="139" spans="1:13" hidden="1" outlineLevel="1">
      <c r="F139" s="17" t="s">
        <v>11</v>
      </c>
      <c r="I139" s="51">
        <f>+I137</f>
        <v>-8537</v>
      </c>
      <c r="M139" s="40"/>
    </row>
    <row r="140" spans="1:13" ht="12" hidden="1" outlineLevel="1" thickBot="1">
      <c r="F140" s="17" t="s">
        <v>12</v>
      </c>
      <c r="I140" s="41">
        <v>-8537</v>
      </c>
      <c r="M140" s="40"/>
    </row>
    <row r="141" spans="1:13" ht="12" hidden="1" outlineLevel="1" thickTop="1">
      <c r="F141" s="17" t="s">
        <v>13</v>
      </c>
      <c r="I141" s="40">
        <f>+I139-I140</f>
        <v>0</v>
      </c>
      <c r="M141" s="40"/>
    </row>
    <row r="142" spans="1:13" hidden="1" outlineLevel="1">
      <c r="M142" s="40"/>
    </row>
    <row r="143" spans="1:13" collapsed="1">
      <c r="A143" s="99" t="s">
        <v>183</v>
      </c>
      <c r="B143" s="99"/>
      <c r="C143" s="99"/>
      <c r="D143" s="99"/>
      <c r="M143" s="40"/>
    </row>
    <row r="144" spans="1:13" ht="12" hidden="1" outlineLevel="1" thickBot="1">
      <c r="A144" s="2" t="s">
        <v>3</v>
      </c>
      <c r="B144" s="2" t="s">
        <v>4</v>
      </c>
      <c r="C144" s="2" t="s">
        <v>5</v>
      </c>
      <c r="D144" s="2" t="s">
        <v>6</v>
      </c>
      <c r="E144" s="3" t="s">
        <v>7</v>
      </c>
      <c r="F144" s="4" t="s">
        <v>3</v>
      </c>
      <c r="G144" s="2" t="s">
        <v>4</v>
      </c>
      <c r="H144" s="5" t="s">
        <v>8</v>
      </c>
      <c r="I144" s="5" t="s">
        <v>9</v>
      </c>
      <c r="M144" s="40"/>
    </row>
    <row r="145" spans="4:13" hidden="1" outlineLevel="1">
      <c r="D145" s="6" t="s">
        <v>10</v>
      </c>
      <c r="I145" s="1">
        <v>440.98</v>
      </c>
      <c r="M145" s="40"/>
    </row>
    <row r="146" spans="4:13" hidden="1" outlineLevel="1">
      <c r="M146" s="40"/>
    </row>
    <row r="147" spans="4:13" hidden="1" outlineLevel="1">
      <c r="F147" s="17" t="s">
        <v>11</v>
      </c>
      <c r="I147" s="40">
        <f>+I145</f>
        <v>440.98</v>
      </c>
      <c r="M147" s="40"/>
    </row>
    <row r="148" spans="4:13" ht="12" hidden="1" outlineLevel="1" thickBot="1">
      <c r="F148" s="17" t="s">
        <v>12</v>
      </c>
      <c r="I148" s="41">
        <v>440.98</v>
      </c>
      <c r="M148" s="40"/>
    </row>
    <row r="149" spans="4:13" ht="12" hidden="1" outlineLevel="1" thickTop="1">
      <c r="F149" s="17" t="s">
        <v>13</v>
      </c>
      <c r="I149" s="40">
        <f>+I147-I148</f>
        <v>0</v>
      </c>
      <c r="M149" s="40"/>
    </row>
    <row r="150" spans="4:13" hidden="1" outlineLevel="1">
      <c r="M150" s="40"/>
    </row>
    <row r="151" spans="4:13" collapsed="1">
      <c r="M151" s="40"/>
    </row>
    <row r="152" spans="4:13">
      <c r="H152" s="36" t="s">
        <v>7</v>
      </c>
      <c r="I152" s="40">
        <f>+I139+I147+I129+I120+I111+I103+I78+I59+I49+I38+I14</f>
        <v>297252.39</v>
      </c>
    </row>
    <row r="153" spans="4:13" ht="12" thickBot="1">
      <c r="H153" s="36" t="s">
        <v>104</v>
      </c>
      <c r="I153" s="41">
        <v>297252.3</v>
      </c>
      <c r="K153" s="35"/>
    </row>
    <row r="154" spans="4:13" ht="12" thickTop="1">
      <c r="H154" s="36" t="s">
        <v>105</v>
      </c>
      <c r="I154" s="40">
        <f>+I152-I153</f>
        <v>9.0000000025611371E-2</v>
      </c>
    </row>
    <row r="155" spans="4:13">
      <c r="F155" s="36"/>
    </row>
  </sheetData>
  <mergeCells count="15">
    <mergeCell ref="A1:H1"/>
    <mergeCell ref="A2:H2"/>
    <mergeCell ref="A3:H3"/>
    <mergeCell ref="A5:H5"/>
    <mergeCell ref="A7:D7"/>
    <mergeCell ref="A42:D42"/>
    <mergeCell ref="A53:D53"/>
    <mergeCell ref="A64:D64"/>
    <mergeCell ref="A83:D83"/>
    <mergeCell ref="A19:D19"/>
    <mergeCell ref="A143:D143"/>
    <mergeCell ref="A134:D134"/>
    <mergeCell ref="A107:D107"/>
    <mergeCell ref="A116:D116"/>
    <mergeCell ref="A125:D12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4"/>
  <sheetViews>
    <sheetView workbookViewId="0">
      <selection activeCell="I7" sqref="I7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0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0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10">
      <c r="F7" s="17"/>
      <c r="J7" s="1" t="s">
        <v>133</v>
      </c>
    </row>
    <row r="8" spans="1:10">
      <c r="A8" s="107" t="s">
        <v>180</v>
      </c>
      <c r="B8" s="107"/>
      <c r="C8" s="107"/>
      <c r="D8" s="107"/>
    </row>
    <row r="9" spans="1:10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hidden="1" outlineLevel="1">
      <c r="I10" s="40"/>
    </row>
    <row r="11" spans="1:10" hidden="1" outlineLevel="1">
      <c r="A11" s="112" t="s">
        <v>142</v>
      </c>
      <c r="B11" s="113">
        <v>42445</v>
      </c>
      <c r="C11" s="112" t="s">
        <v>143</v>
      </c>
      <c r="D11" s="112" t="s">
        <v>144</v>
      </c>
      <c r="E11" s="114">
        <v>1700</v>
      </c>
      <c r="I11" s="40">
        <f>+E11-H11</f>
        <v>1700</v>
      </c>
    </row>
    <row r="12" spans="1:10" hidden="1" outlineLevel="1">
      <c r="A12" s="112"/>
      <c r="B12" s="113"/>
      <c r="C12" s="112"/>
      <c r="D12" s="112"/>
      <c r="E12" s="114"/>
      <c r="I12" s="40"/>
    </row>
    <row r="13" spans="1:10" hidden="1" outlineLevel="1">
      <c r="I13" s="40"/>
    </row>
    <row r="14" spans="1:10" hidden="1" outlineLevel="1">
      <c r="F14" s="17" t="s">
        <v>11</v>
      </c>
      <c r="I14" s="40">
        <f>+I11+I12</f>
        <v>1700</v>
      </c>
    </row>
    <row r="15" spans="1:10" ht="12" hidden="1" outlineLevel="1" thickBot="1">
      <c r="F15" s="17" t="s">
        <v>12</v>
      </c>
      <c r="I15" s="41">
        <v>1700</v>
      </c>
    </row>
    <row r="16" spans="1:10" ht="12" hidden="1" outlineLevel="1" thickTop="1">
      <c r="F16" s="17" t="s">
        <v>13</v>
      </c>
      <c r="I16" s="40">
        <f>+I14-I15</f>
        <v>0</v>
      </c>
      <c r="J16" s="1" t="s">
        <v>133</v>
      </c>
    </row>
    <row r="17" spans="1:10" hidden="1" outlineLevel="1"/>
    <row r="18" spans="1:10" collapsed="1">
      <c r="A18" s="106" t="s">
        <v>181</v>
      </c>
      <c r="B18" s="106"/>
      <c r="C18" s="106"/>
      <c r="D18" s="106"/>
    </row>
    <row r="19" spans="1:10" ht="12" hidden="1" outlineLevel="1" thickBot="1">
      <c r="A19" s="2" t="s">
        <v>3</v>
      </c>
      <c r="B19" s="2" t="s">
        <v>4</v>
      </c>
      <c r="C19" s="2" t="s">
        <v>5</v>
      </c>
      <c r="D19" s="2" t="s">
        <v>6</v>
      </c>
      <c r="E19" s="3" t="s">
        <v>7</v>
      </c>
      <c r="F19" s="4" t="s">
        <v>3</v>
      </c>
      <c r="G19" s="2" t="s">
        <v>4</v>
      </c>
      <c r="H19" s="5" t="s">
        <v>8</v>
      </c>
      <c r="I19" s="5" t="s">
        <v>9</v>
      </c>
    </row>
    <row r="20" spans="1:10" hidden="1" outlineLevel="1">
      <c r="A20" s="6"/>
      <c r="B20" s="50"/>
      <c r="C20" s="6"/>
      <c r="D20" s="6" t="s">
        <v>10</v>
      </c>
      <c r="E20" s="8"/>
      <c r="F20" s="9"/>
      <c r="G20" s="50"/>
      <c r="H20" s="51"/>
      <c r="I20" s="95">
        <v>27840.95</v>
      </c>
    </row>
    <row r="21" spans="1:10" hidden="1" outlineLevel="1">
      <c r="A21" s="93" t="s">
        <v>251</v>
      </c>
      <c r="B21" s="91">
        <v>42060</v>
      </c>
      <c r="C21" s="93" t="s">
        <v>252</v>
      </c>
      <c r="D21" s="93" t="s">
        <v>261</v>
      </c>
      <c r="E21" s="94">
        <v>5090.3100000000004</v>
      </c>
      <c r="F21" s="93"/>
      <c r="G21" s="38"/>
      <c r="H21" s="53"/>
      <c r="I21" s="54">
        <f>+E21-H21</f>
        <v>5090.3100000000004</v>
      </c>
    </row>
    <row r="22" spans="1:10" hidden="1" outlineLevel="1">
      <c r="A22" s="93" t="s">
        <v>253</v>
      </c>
      <c r="B22" s="91">
        <v>42142</v>
      </c>
      <c r="C22" s="93" t="s">
        <v>254</v>
      </c>
      <c r="D22" s="93" t="s">
        <v>43</v>
      </c>
      <c r="E22" s="94">
        <v>21545.57</v>
      </c>
      <c r="F22" s="93"/>
      <c r="G22" s="38"/>
      <c r="H22" s="53"/>
      <c r="I22" s="54">
        <f t="shared" ref="I22:I35" si="0">+E22-H22</f>
        <v>21545.57</v>
      </c>
    </row>
    <row r="23" spans="1:10" hidden="1" outlineLevel="1">
      <c r="A23" s="108" t="s">
        <v>255</v>
      </c>
      <c r="B23" s="109">
        <v>42247</v>
      </c>
      <c r="C23" s="108" t="s">
        <v>256</v>
      </c>
      <c r="D23" s="108" t="s">
        <v>262</v>
      </c>
      <c r="E23" s="110">
        <v>26142.95</v>
      </c>
      <c r="F23" s="93"/>
      <c r="G23" s="38"/>
      <c r="H23" s="53"/>
      <c r="I23" s="54">
        <f t="shared" si="0"/>
        <v>26142.95</v>
      </c>
      <c r="J23" s="1" t="s">
        <v>275</v>
      </c>
    </row>
    <row r="24" spans="1:10" hidden="1" outlineLevel="1">
      <c r="A24" s="108" t="s">
        <v>257</v>
      </c>
      <c r="B24" s="109">
        <v>42256</v>
      </c>
      <c r="C24" s="108" t="s">
        <v>258</v>
      </c>
      <c r="D24" s="108" t="s">
        <v>276</v>
      </c>
      <c r="E24" s="110">
        <v>26142.95</v>
      </c>
      <c r="F24" s="19"/>
      <c r="G24" s="56"/>
      <c r="H24" s="57"/>
      <c r="I24" s="54">
        <f t="shared" si="0"/>
        <v>26142.95</v>
      </c>
      <c r="J24" s="1" t="s">
        <v>275</v>
      </c>
    </row>
    <row r="25" spans="1:10" hidden="1" outlineLevel="1">
      <c r="A25" s="19" t="s">
        <v>259</v>
      </c>
      <c r="B25" s="20">
        <v>42349</v>
      </c>
      <c r="C25" s="19" t="s">
        <v>260</v>
      </c>
      <c r="D25" s="19" t="s">
        <v>263</v>
      </c>
      <c r="E25" s="45">
        <v>17606.22</v>
      </c>
      <c r="F25" s="19"/>
      <c r="G25" s="56"/>
      <c r="H25" s="57"/>
      <c r="I25" s="54">
        <f t="shared" si="0"/>
        <v>17606.22</v>
      </c>
    </row>
    <row r="26" spans="1:10" hidden="1" outlineLevel="1">
      <c r="A26" s="19" t="s">
        <v>264</v>
      </c>
      <c r="B26" s="20">
        <v>42137</v>
      </c>
      <c r="C26" s="19" t="s">
        <v>267</v>
      </c>
      <c r="D26" s="19" t="s">
        <v>270</v>
      </c>
      <c r="E26" s="45"/>
      <c r="F26" s="19"/>
      <c r="G26" s="56"/>
      <c r="H26" s="45">
        <v>13149.69</v>
      </c>
      <c r="I26" s="54">
        <f t="shared" si="0"/>
        <v>-13149.69</v>
      </c>
    </row>
    <row r="27" spans="1:10" hidden="1" outlineLevel="1">
      <c r="A27" s="19" t="s">
        <v>265</v>
      </c>
      <c r="B27" s="20">
        <v>42137</v>
      </c>
      <c r="C27" s="19" t="s">
        <v>268</v>
      </c>
      <c r="D27" s="19" t="s">
        <v>271</v>
      </c>
      <c r="E27" s="45"/>
      <c r="F27" s="19"/>
      <c r="G27" s="56"/>
      <c r="H27" s="45">
        <v>11225.46</v>
      </c>
      <c r="I27" s="54">
        <f t="shared" si="0"/>
        <v>-11225.46</v>
      </c>
    </row>
    <row r="28" spans="1:10" hidden="1" outlineLevel="1">
      <c r="A28" s="19" t="s">
        <v>22</v>
      </c>
      <c r="B28" s="20">
        <v>42138</v>
      </c>
      <c r="C28" s="19" t="s">
        <v>20</v>
      </c>
      <c r="D28" s="19" t="s">
        <v>21</v>
      </c>
      <c r="E28" s="57"/>
      <c r="F28" s="19"/>
      <c r="G28" s="56"/>
      <c r="H28" s="45">
        <v>53337.09</v>
      </c>
      <c r="I28" s="54">
        <f t="shared" si="0"/>
        <v>-53337.09</v>
      </c>
    </row>
    <row r="29" spans="1:10" hidden="1" outlineLevel="1">
      <c r="A29" s="19" t="s">
        <v>25</v>
      </c>
      <c r="B29" s="20">
        <v>42138</v>
      </c>
      <c r="C29" s="19" t="s">
        <v>23</v>
      </c>
      <c r="D29" s="19" t="s">
        <v>24</v>
      </c>
      <c r="E29" s="57"/>
      <c r="F29" s="19"/>
      <c r="G29" s="56"/>
      <c r="H29" s="45">
        <v>24837.42</v>
      </c>
      <c r="I29" s="54">
        <f t="shared" si="0"/>
        <v>-24837.42</v>
      </c>
    </row>
    <row r="30" spans="1:10" hidden="1" outlineLevel="1">
      <c r="A30" s="19" t="s">
        <v>266</v>
      </c>
      <c r="B30" s="20">
        <v>42356</v>
      </c>
      <c r="C30" s="19" t="s">
        <v>269</v>
      </c>
      <c r="D30" s="19" t="s">
        <v>272</v>
      </c>
      <c r="E30" s="57"/>
      <c r="F30" s="19"/>
      <c r="G30" s="56"/>
      <c r="H30" s="45">
        <v>5090.3100000000004</v>
      </c>
      <c r="I30" s="54">
        <f t="shared" si="0"/>
        <v>-5090.3100000000004</v>
      </c>
    </row>
    <row r="31" spans="1:10" hidden="1" outlineLevel="1">
      <c r="A31" s="19" t="s">
        <v>36</v>
      </c>
      <c r="B31" s="20">
        <v>42361</v>
      </c>
      <c r="C31" s="19" t="s">
        <v>214</v>
      </c>
      <c r="D31" s="19" t="s">
        <v>273</v>
      </c>
      <c r="E31" s="16"/>
      <c r="F31" s="19"/>
      <c r="G31" s="56"/>
      <c r="H31" s="45">
        <v>91821.86</v>
      </c>
      <c r="I31" s="54">
        <f t="shared" si="0"/>
        <v>-91821.86</v>
      </c>
    </row>
    <row r="32" spans="1:10" hidden="1" outlineLevel="1">
      <c r="A32" s="93" t="s">
        <v>156</v>
      </c>
      <c r="B32" s="91">
        <v>42440</v>
      </c>
      <c r="C32" s="93" t="s">
        <v>157</v>
      </c>
      <c r="D32" s="93" t="s">
        <v>164</v>
      </c>
      <c r="E32" s="94">
        <v>8451.85</v>
      </c>
      <c r="F32" s="19"/>
      <c r="G32" s="56"/>
      <c r="H32" s="57"/>
      <c r="I32" s="54">
        <f t="shared" si="0"/>
        <v>8451.85</v>
      </c>
    </row>
    <row r="33" spans="1:13" hidden="1" outlineLevel="1">
      <c r="A33" s="93" t="s">
        <v>160</v>
      </c>
      <c r="B33" s="91">
        <v>42447</v>
      </c>
      <c r="C33" s="93" t="s">
        <v>161</v>
      </c>
      <c r="D33" s="93" t="s">
        <v>166</v>
      </c>
      <c r="E33" s="94">
        <v>42440.480000000003</v>
      </c>
      <c r="F33" s="19"/>
      <c r="G33" s="56"/>
      <c r="H33" s="57"/>
      <c r="I33" s="54">
        <f t="shared" si="0"/>
        <v>42440.480000000003</v>
      </c>
      <c r="M33" s="1" t="s">
        <v>126</v>
      </c>
    </row>
    <row r="34" spans="1:13" hidden="1" outlineLevel="1">
      <c r="A34" s="93" t="s">
        <v>171</v>
      </c>
      <c r="B34" s="91">
        <v>42481</v>
      </c>
      <c r="C34" s="93" t="s">
        <v>172</v>
      </c>
      <c r="D34" s="93" t="s">
        <v>175</v>
      </c>
      <c r="E34" s="94">
        <v>5168.93</v>
      </c>
      <c r="F34" s="19"/>
      <c r="G34" s="56"/>
      <c r="H34" s="57"/>
      <c r="I34" s="54">
        <f t="shared" si="0"/>
        <v>5168.93</v>
      </c>
    </row>
    <row r="35" spans="1:13" hidden="1" outlineLevel="1">
      <c r="A35" s="93" t="s">
        <v>173</v>
      </c>
      <c r="B35" s="91">
        <v>42481</v>
      </c>
      <c r="C35" s="93" t="s">
        <v>174</v>
      </c>
      <c r="D35" s="93" t="s">
        <v>176</v>
      </c>
      <c r="E35" s="94">
        <v>21516.84</v>
      </c>
      <c r="F35" s="19"/>
      <c r="G35" s="56"/>
      <c r="H35" s="57"/>
      <c r="I35" s="54">
        <f t="shared" si="0"/>
        <v>21516.84</v>
      </c>
    </row>
    <row r="36" spans="1:13" hidden="1" outlineLevel="1">
      <c r="A36" s="93"/>
      <c r="B36" s="91"/>
      <c r="C36" s="93"/>
      <c r="D36" s="93"/>
      <c r="E36" s="94"/>
      <c r="F36" s="19"/>
      <c r="G36" s="56"/>
      <c r="H36" s="57"/>
      <c r="I36" s="54"/>
    </row>
    <row r="37" spans="1:13" hidden="1" outlineLevel="1">
      <c r="A37" s="93"/>
      <c r="B37" s="38"/>
      <c r="C37" s="93"/>
      <c r="D37" s="93"/>
      <c r="E37" s="18"/>
      <c r="F37" s="19"/>
      <c r="G37" s="56"/>
      <c r="H37" s="57"/>
      <c r="I37" s="54"/>
    </row>
    <row r="38" spans="1:13" hidden="1" outlineLevel="1">
      <c r="B38" s="49"/>
      <c r="F38" s="17" t="s">
        <v>11</v>
      </c>
      <c r="G38" s="49"/>
      <c r="H38" s="51"/>
      <c r="I38" s="32">
        <f>SUM(I20:I35)</f>
        <v>2485.2200000000048</v>
      </c>
    </row>
    <row r="39" spans="1:13" ht="12" hidden="1" outlineLevel="1" thickBot="1">
      <c r="B39" s="49"/>
      <c r="F39" s="17" t="s">
        <v>12</v>
      </c>
      <c r="G39" s="49"/>
      <c r="H39" s="51"/>
      <c r="I39" s="47">
        <v>2485.2199999999998</v>
      </c>
    </row>
    <row r="40" spans="1:13" ht="12" hidden="1" outlineLevel="1" thickTop="1">
      <c r="B40" s="49"/>
      <c r="F40" s="17" t="s">
        <v>13</v>
      </c>
      <c r="G40" s="49"/>
      <c r="H40" s="51"/>
      <c r="I40" s="32">
        <f>I38-I39</f>
        <v>5.0022208597511053E-12</v>
      </c>
    </row>
    <row r="41" spans="1:13" hidden="1" outlineLevel="1">
      <c r="H41" s="26"/>
    </row>
    <row r="42" spans="1:13" collapsed="1">
      <c r="A42" s="107" t="s">
        <v>182</v>
      </c>
      <c r="B42" s="107"/>
      <c r="C42" s="107"/>
      <c r="D42" s="107"/>
    </row>
    <row r="43" spans="1:13" ht="12" hidden="1" outlineLevel="1" thickBot="1">
      <c r="A43" s="2" t="s">
        <v>3</v>
      </c>
      <c r="B43" s="2" t="s">
        <v>4</v>
      </c>
      <c r="C43" s="2" t="s">
        <v>5</v>
      </c>
      <c r="D43" s="2" t="s">
        <v>6</v>
      </c>
      <c r="E43" s="3" t="s">
        <v>7</v>
      </c>
      <c r="F43" s="4" t="s">
        <v>3</v>
      </c>
      <c r="G43" s="2" t="s">
        <v>4</v>
      </c>
      <c r="H43" s="5" t="s">
        <v>8</v>
      </c>
      <c r="I43" s="5" t="s">
        <v>9</v>
      </c>
    </row>
    <row r="44" spans="1:13" hidden="1" outlineLevel="1">
      <c r="A44" s="6"/>
      <c r="B44" s="50"/>
      <c r="C44" s="6"/>
      <c r="D44" s="6" t="s">
        <v>10</v>
      </c>
      <c r="E44" s="8"/>
      <c r="F44" s="9"/>
      <c r="G44" s="6"/>
      <c r="I44" s="46"/>
    </row>
    <row r="45" spans="1:13" hidden="1" outlineLevel="1">
      <c r="A45" s="79" t="s">
        <v>215</v>
      </c>
      <c r="B45" s="82">
        <v>41788</v>
      </c>
      <c r="C45" s="79" t="s">
        <v>218</v>
      </c>
      <c r="D45" s="79" t="s">
        <v>221</v>
      </c>
      <c r="E45" s="46">
        <v>1200</v>
      </c>
      <c r="G45" s="21"/>
      <c r="H45" s="15"/>
      <c r="I45" s="46">
        <f>+E45-H45</f>
        <v>1200</v>
      </c>
    </row>
    <row r="46" spans="1:13" hidden="1" outlineLevel="1">
      <c r="A46" s="79" t="s">
        <v>216</v>
      </c>
      <c r="B46" s="82">
        <v>41788</v>
      </c>
      <c r="C46" s="79" t="s">
        <v>219</v>
      </c>
      <c r="D46" s="1" t="s">
        <v>221</v>
      </c>
      <c r="E46" s="40">
        <v>1780</v>
      </c>
      <c r="I46" s="46">
        <f t="shared" ref="I46:I47" si="1">+E46-H46</f>
        <v>1780</v>
      </c>
    </row>
    <row r="47" spans="1:13" hidden="1" outlineLevel="1">
      <c r="A47" s="79" t="s">
        <v>217</v>
      </c>
      <c r="B47" s="82">
        <v>41788</v>
      </c>
      <c r="C47" s="79" t="s">
        <v>220</v>
      </c>
      <c r="D47" s="1" t="s">
        <v>221</v>
      </c>
      <c r="E47" s="40">
        <v>1200</v>
      </c>
      <c r="I47" s="46">
        <f t="shared" si="1"/>
        <v>1200</v>
      </c>
    </row>
    <row r="48" spans="1:13" hidden="1" outlineLevel="1">
      <c r="A48" s="6"/>
      <c r="B48" s="49"/>
      <c r="I48" s="40"/>
    </row>
    <row r="49" spans="1:9" hidden="1" outlineLevel="1">
      <c r="B49" s="49"/>
      <c r="F49" s="17" t="s">
        <v>11</v>
      </c>
      <c r="I49" s="40">
        <f>+SUM(I44:I47)</f>
        <v>4180</v>
      </c>
    </row>
    <row r="50" spans="1:9" ht="12" hidden="1" outlineLevel="1" thickBot="1">
      <c r="B50" s="49"/>
      <c r="F50" s="17" t="s">
        <v>12</v>
      </c>
      <c r="I50" s="41">
        <v>4180</v>
      </c>
    </row>
    <row r="51" spans="1:9" ht="12" hidden="1" outlineLevel="1" thickTop="1">
      <c r="B51" s="49"/>
      <c r="F51" s="17" t="s">
        <v>13</v>
      </c>
      <c r="I51" s="40">
        <f>I49-I50</f>
        <v>0</v>
      </c>
    </row>
    <row r="52" spans="1:9" hidden="1" outlineLevel="1">
      <c r="B52" s="21"/>
      <c r="D52" s="15"/>
      <c r="F52" s="17"/>
    </row>
    <row r="53" spans="1:9" collapsed="1">
      <c r="A53" s="107" t="s">
        <v>184</v>
      </c>
      <c r="B53" s="107"/>
      <c r="C53" s="107"/>
      <c r="D53" s="107"/>
      <c r="E53" s="15"/>
      <c r="F53" s="16"/>
      <c r="G53" s="16"/>
      <c r="H53" s="16"/>
      <c r="I53" s="16"/>
    </row>
    <row r="54" spans="1:9" ht="12" hidden="1" outlineLevel="1" thickBot="1">
      <c r="A54" s="2" t="s">
        <v>3</v>
      </c>
      <c r="B54" s="2" t="s">
        <v>4</v>
      </c>
      <c r="C54" s="2" t="s">
        <v>5</v>
      </c>
      <c r="D54" s="2" t="s">
        <v>6</v>
      </c>
      <c r="E54" s="3" t="s">
        <v>7</v>
      </c>
      <c r="F54" s="4" t="s">
        <v>3</v>
      </c>
      <c r="G54" s="2" t="s">
        <v>4</v>
      </c>
      <c r="H54" s="5" t="s">
        <v>8</v>
      </c>
      <c r="I54" s="5" t="s">
        <v>9</v>
      </c>
    </row>
    <row r="55" spans="1:9" hidden="1" outlineLevel="1">
      <c r="B55" s="21"/>
      <c r="D55" s="6" t="s">
        <v>10</v>
      </c>
      <c r="E55" s="15"/>
      <c r="F55" s="16"/>
      <c r="G55" s="16"/>
      <c r="H55" s="16"/>
      <c r="I55" s="16"/>
    </row>
    <row r="56" spans="1:9" hidden="1" outlineLevel="1">
      <c r="A56" s="93" t="s">
        <v>177</v>
      </c>
      <c r="B56" s="91">
        <v>42481</v>
      </c>
      <c r="C56" s="93" t="s">
        <v>178</v>
      </c>
      <c r="D56" s="93" t="s">
        <v>179</v>
      </c>
      <c r="E56" s="94">
        <v>1000</v>
      </c>
      <c r="F56" s="16"/>
      <c r="G56" s="16"/>
      <c r="H56" s="16"/>
      <c r="I56" s="16">
        <f>+E56-H56</f>
        <v>1000</v>
      </c>
    </row>
    <row r="57" spans="1:9" hidden="1" outlineLevel="1">
      <c r="B57" s="21"/>
      <c r="E57" s="15"/>
      <c r="F57" s="16"/>
      <c r="G57" s="16"/>
      <c r="H57" s="16"/>
      <c r="I57" s="16"/>
    </row>
    <row r="58" spans="1:9" hidden="1" outlineLevel="1">
      <c r="B58" s="21"/>
      <c r="E58" s="15"/>
      <c r="F58" s="16"/>
      <c r="G58" s="16"/>
      <c r="H58" s="16"/>
      <c r="I58" s="16"/>
    </row>
    <row r="59" spans="1:9" hidden="1" outlineLevel="1">
      <c r="B59" s="21"/>
      <c r="E59" s="15"/>
      <c r="F59" s="17" t="s">
        <v>11</v>
      </c>
      <c r="G59" s="16"/>
      <c r="H59" s="16"/>
      <c r="I59" s="40">
        <f>+I56</f>
        <v>1000</v>
      </c>
    </row>
    <row r="60" spans="1:9" ht="12" hidden="1" outlineLevel="1" thickBot="1">
      <c r="B60" s="21"/>
      <c r="E60" s="15"/>
      <c r="F60" s="17" t="s">
        <v>12</v>
      </c>
      <c r="G60" s="16"/>
      <c r="H60" s="16"/>
      <c r="I60" s="78">
        <v>1000</v>
      </c>
    </row>
    <row r="61" spans="1:9" ht="12" hidden="1" outlineLevel="1" thickTop="1">
      <c r="B61" s="21"/>
      <c r="E61" s="15"/>
      <c r="F61" s="17" t="s">
        <v>13</v>
      </c>
      <c r="G61" s="16"/>
      <c r="H61" s="16"/>
      <c r="I61" s="40">
        <f>+I59-I60</f>
        <v>0</v>
      </c>
    </row>
    <row r="62" spans="1:9" hidden="1" outlineLevel="1">
      <c r="B62" s="21"/>
      <c r="E62" s="15"/>
      <c r="F62" s="16"/>
      <c r="G62" s="16"/>
      <c r="H62" s="16"/>
      <c r="I62" s="16"/>
    </row>
    <row r="63" spans="1:9" collapsed="1">
      <c r="A63" s="107" t="s">
        <v>185</v>
      </c>
      <c r="B63" s="107"/>
      <c r="C63" s="107"/>
      <c r="D63" s="107"/>
      <c r="E63" s="15"/>
      <c r="F63" s="16"/>
      <c r="G63" s="16"/>
      <c r="H63" s="16"/>
      <c r="I63" s="16"/>
    </row>
    <row r="64" spans="1:9" ht="12" hidden="1" outlineLevel="1" thickBot="1">
      <c r="A64" s="2" t="s">
        <v>3</v>
      </c>
      <c r="B64" s="2" t="s">
        <v>4</v>
      </c>
      <c r="C64" s="2" t="s">
        <v>5</v>
      </c>
      <c r="D64" s="2" t="s">
        <v>6</v>
      </c>
      <c r="E64" s="3" t="s">
        <v>7</v>
      </c>
      <c r="F64" s="4" t="s">
        <v>3</v>
      </c>
      <c r="G64" s="2" t="s">
        <v>4</v>
      </c>
      <c r="H64" s="5" t="s">
        <v>8</v>
      </c>
      <c r="I64" s="5" t="s">
        <v>9</v>
      </c>
    </row>
    <row r="65" spans="1:9" hidden="1" outlineLevel="1">
      <c r="B65" s="21"/>
      <c r="D65" s="6" t="s">
        <v>10</v>
      </c>
      <c r="E65" s="15"/>
      <c r="F65" s="16"/>
      <c r="G65" s="16"/>
      <c r="H65" s="16"/>
      <c r="I65" s="16"/>
    </row>
    <row r="66" spans="1:9" hidden="1" outlineLevel="1">
      <c r="A66" s="93" t="s">
        <v>168</v>
      </c>
      <c r="B66" s="91">
        <v>42451</v>
      </c>
      <c r="C66" s="93" t="s">
        <v>169</v>
      </c>
      <c r="D66" s="93" t="s">
        <v>170</v>
      </c>
      <c r="E66" s="94">
        <v>43436.639999999999</v>
      </c>
      <c r="F66" s="16"/>
      <c r="G66" s="16"/>
      <c r="H66" s="16"/>
      <c r="I66" s="40">
        <f>+E66</f>
        <v>43436.639999999999</v>
      </c>
    </row>
    <row r="67" spans="1:9" hidden="1" outlineLevel="1">
      <c r="B67" s="21"/>
      <c r="E67" s="15"/>
      <c r="F67" s="16"/>
      <c r="G67" s="16"/>
      <c r="H67" s="16"/>
      <c r="I67" s="40"/>
    </row>
    <row r="68" spans="1:9" hidden="1" outlineLevel="1">
      <c r="B68" s="21"/>
      <c r="E68" s="15"/>
      <c r="F68" s="16"/>
      <c r="G68" s="16"/>
      <c r="H68" s="16"/>
      <c r="I68" s="40"/>
    </row>
    <row r="69" spans="1:9" hidden="1" outlineLevel="1">
      <c r="B69" s="21"/>
      <c r="E69" s="15"/>
      <c r="F69" s="17" t="s">
        <v>11</v>
      </c>
      <c r="I69" s="40">
        <f>+SUM(I64:I66)</f>
        <v>43436.639999999999</v>
      </c>
    </row>
    <row r="70" spans="1:9" ht="12" hidden="1" outlineLevel="1" thickBot="1">
      <c r="B70" s="21"/>
      <c r="E70" s="15"/>
      <c r="F70" s="17" t="s">
        <v>12</v>
      </c>
      <c r="I70" s="78">
        <v>43436.639999999999</v>
      </c>
    </row>
    <row r="71" spans="1:9" ht="12" hidden="1" outlineLevel="1" thickTop="1">
      <c r="B71" s="21"/>
      <c r="E71" s="15"/>
      <c r="F71" s="17" t="s">
        <v>13</v>
      </c>
      <c r="I71" s="40">
        <f>+I69-I70</f>
        <v>0</v>
      </c>
    </row>
    <row r="72" spans="1:9" hidden="1" outlineLevel="1"/>
    <row r="73" spans="1:9" collapsed="1">
      <c r="A73" s="107" t="s">
        <v>190</v>
      </c>
      <c r="B73" s="107"/>
      <c r="C73" s="107"/>
      <c r="D73" s="107"/>
    </row>
    <row r="74" spans="1:9" ht="12" hidden="1" outlineLevel="1" thickBot="1">
      <c r="A74" s="2" t="s">
        <v>3</v>
      </c>
      <c r="B74" s="2" t="s">
        <v>4</v>
      </c>
      <c r="C74" s="2" t="s">
        <v>5</v>
      </c>
      <c r="D74" s="2" t="s">
        <v>6</v>
      </c>
      <c r="E74" s="3" t="s">
        <v>7</v>
      </c>
      <c r="F74" s="4" t="s">
        <v>3</v>
      </c>
      <c r="G74" s="2" t="s">
        <v>4</v>
      </c>
      <c r="H74" s="5" t="s">
        <v>8</v>
      </c>
      <c r="I74" s="5" t="s">
        <v>9</v>
      </c>
    </row>
    <row r="75" spans="1:9" hidden="1" outlineLevel="1">
      <c r="A75" s="6"/>
      <c r="B75" s="50"/>
      <c r="C75" s="6"/>
      <c r="D75" s="6" t="s">
        <v>10</v>
      </c>
      <c r="E75" s="55"/>
      <c r="F75" s="9"/>
      <c r="G75" s="50"/>
      <c r="H75" s="51"/>
      <c r="I75" s="31">
        <v>76741.73</v>
      </c>
    </row>
    <row r="76" spans="1:9" hidden="1" outlineLevel="1">
      <c r="A76" s="93"/>
      <c r="B76" s="38"/>
      <c r="C76" s="93"/>
      <c r="D76" s="93" t="s">
        <v>45</v>
      </c>
      <c r="E76" s="53"/>
      <c r="F76" s="93" t="s">
        <v>46</v>
      </c>
      <c r="G76" s="38">
        <v>42035</v>
      </c>
      <c r="H76" s="53">
        <v>27917.53</v>
      </c>
      <c r="I76" s="31">
        <f t="shared" ref="I76:I82" si="2">+E76-H76</f>
        <v>-27917.53</v>
      </c>
    </row>
    <row r="77" spans="1:9" hidden="1" outlineLevel="1">
      <c r="A77" s="93" t="s">
        <v>47</v>
      </c>
      <c r="B77" s="38">
        <v>42060</v>
      </c>
      <c r="C77" s="93" t="s">
        <v>48</v>
      </c>
      <c r="D77" s="93" t="s">
        <v>49</v>
      </c>
      <c r="E77" s="53">
        <v>16496.14</v>
      </c>
      <c r="F77" s="93" t="s">
        <v>50</v>
      </c>
      <c r="G77" s="38">
        <v>42060</v>
      </c>
      <c r="H77" s="53">
        <v>17497.27</v>
      </c>
      <c r="I77" s="31">
        <f t="shared" si="2"/>
        <v>-1001.130000000001</v>
      </c>
    </row>
    <row r="78" spans="1:9" hidden="1" outlineLevel="1">
      <c r="A78" s="93"/>
      <c r="B78" s="38"/>
      <c r="C78" s="93"/>
      <c r="D78" s="93" t="s">
        <v>51</v>
      </c>
      <c r="E78" s="53"/>
      <c r="F78" s="93" t="s">
        <v>52</v>
      </c>
      <c r="G78" s="38">
        <v>42094</v>
      </c>
      <c r="H78" s="14">
        <v>17788.07</v>
      </c>
      <c r="I78" s="31">
        <f t="shared" si="2"/>
        <v>-17788.07</v>
      </c>
    </row>
    <row r="79" spans="1:9" hidden="1" outlineLevel="1">
      <c r="A79" s="93"/>
      <c r="B79" s="38"/>
      <c r="C79" s="93" t="s">
        <v>53</v>
      </c>
      <c r="D79" s="93" t="s">
        <v>54</v>
      </c>
      <c r="E79" s="53"/>
      <c r="F79" s="93" t="s">
        <v>55</v>
      </c>
      <c r="G79" s="38">
        <v>42185</v>
      </c>
      <c r="H79" s="14">
        <v>1176.8699999999999</v>
      </c>
      <c r="I79" s="31">
        <f t="shared" si="2"/>
        <v>-1176.8699999999999</v>
      </c>
    </row>
    <row r="80" spans="1:9" hidden="1" outlineLevel="1">
      <c r="A80" s="93"/>
      <c r="B80" s="38"/>
      <c r="C80" s="93" t="s">
        <v>56</v>
      </c>
      <c r="D80" s="93" t="s">
        <v>57</v>
      </c>
      <c r="E80" s="53"/>
      <c r="F80" s="93" t="s">
        <v>58</v>
      </c>
      <c r="G80" s="38">
        <v>42196</v>
      </c>
      <c r="H80" s="14">
        <v>18361.37</v>
      </c>
      <c r="I80" s="31">
        <f t="shared" si="2"/>
        <v>-18361.37</v>
      </c>
    </row>
    <row r="81" spans="1:9" hidden="1" outlineLevel="1">
      <c r="A81" s="93" t="s">
        <v>59</v>
      </c>
      <c r="B81" s="38">
        <v>42247</v>
      </c>
      <c r="C81" s="93" t="s">
        <v>60</v>
      </c>
      <c r="D81" s="93" t="s">
        <v>61</v>
      </c>
      <c r="E81" s="14">
        <v>26561.77</v>
      </c>
      <c r="F81" s="93"/>
      <c r="G81" s="38"/>
      <c r="H81" s="14"/>
      <c r="I81" s="31">
        <f t="shared" si="2"/>
        <v>26561.77</v>
      </c>
    </row>
    <row r="82" spans="1:9" hidden="1" outlineLevel="1">
      <c r="A82" s="93" t="s">
        <v>62</v>
      </c>
      <c r="B82" s="38">
        <v>42257</v>
      </c>
      <c r="C82" s="93" t="s">
        <v>63</v>
      </c>
      <c r="D82" s="93" t="s">
        <v>64</v>
      </c>
      <c r="E82" s="14">
        <v>30674.02</v>
      </c>
      <c r="F82" s="93"/>
      <c r="G82" s="38"/>
      <c r="H82" s="14"/>
      <c r="I82" s="31">
        <f t="shared" si="2"/>
        <v>30674.02</v>
      </c>
    </row>
    <row r="83" spans="1:9" hidden="1" outlineLevel="1">
      <c r="A83" s="1" t="s">
        <v>41</v>
      </c>
      <c r="B83" s="28">
        <v>42185</v>
      </c>
      <c r="C83" s="1" t="s">
        <v>42</v>
      </c>
      <c r="D83" s="1" t="s">
        <v>43</v>
      </c>
      <c r="E83" s="31">
        <v>33976.74</v>
      </c>
      <c r="F83" s="16"/>
      <c r="G83" s="61"/>
      <c r="H83" s="31"/>
      <c r="I83" s="31">
        <f>+E83-H83</f>
        <v>33976.74</v>
      </c>
    </row>
    <row r="84" spans="1:9" hidden="1" outlineLevel="1">
      <c r="A84" s="62" t="s">
        <v>149</v>
      </c>
      <c r="B84" s="63">
        <v>42291</v>
      </c>
      <c r="C84" s="64" t="s">
        <v>150</v>
      </c>
      <c r="D84" s="65" t="s">
        <v>151</v>
      </c>
      <c r="E84" s="66">
        <v>48940.1</v>
      </c>
      <c r="F84" s="67" t="s">
        <v>152</v>
      </c>
      <c r="G84" s="68">
        <v>42279</v>
      </c>
      <c r="H84" s="69">
        <v>37697.54</v>
      </c>
      <c r="I84" s="31">
        <f>+E84-H84</f>
        <v>11242.559999999998</v>
      </c>
    </row>
    <row r="85" spans="1:9" hidden="1" outlineLevel="1">
      <c r="A85" s="93" t="s">
        <v>153</v>
      </c>
      <c r="B85" s="38">
        <v>42350</v>
      </c>
      <c r="C85" s="93" t="s">
        <v>154</v>
      </c>
      <c r="D85" s="93" t="s">
        <v>155</v>
      </c>
      <c r="E85" s="66"/>
      <c r="F85" s="67"/>
      <c r="G85" s="68"/>
      <c r="H85" s="73">
        <v>11082.32</v>
      </c>
      <c r="I85" s="31">
        <f>+E85-H85</f>
        <v>-11082.32</v>
      </c>
    </row>
    <row r="86" spans="1:9" hidden="1" outlineLevel="1">
      <c r="A86" s="93"/>
      <c r="B86" s="38"/>
      <c r="C86" s="93"/>
      <c r="D86" s="93"/>
      <c r="E86" s="53"/>
      <c r="F86" s="93"/>
      <c r="G86" s="38"/>
      <c r="H86" s="14"/>
      <c r="I86" s="31"/>
    </row>
    <row r="87" spans="1:9" hidden="1" outlineLevel="1">
      <c r="B87" s="49"/>
      <c r="E87" s="51"/>
      <c r="F87" s="17" t="s">
        <v>11</v>
      </c>
      <c r="G87" s="49"/>
      <c r="H87" s="51"/>
      <c r="I87" s="54">
        <f>+SUM(I75:I85)</f>
        <v>101869.53</v>
      </c>
    </row>
    <row r="88" spans="1:9" ht="12" hidden="1" outlineLevel="1" thickBot="1">
      <c r="B88" s="49"/>
      <c r="F88" s="17" t="s">
        <v>12</v>
      </c>
      <c r="G88" s="49"/>
      <c r="H88" s="51"/>
      <c r="I88" s="70">
        <v>101869.42</v>
      </c>
    </row>
    <row r="89" spans="1:9" ht="12" hidden="1" outlineLevel="1" thickTop="1">
      <c r="B89" s="49"/>
      <c r="F89" s="17" t="s">
        <v>13</v>
      </c>
      <c r="G89" s="49"/>
      <c r="H89" s="51"/>
      <c r="I89" s="31">
        <f>+I87-I88</f>
        <v>0.11000000000058208</v>
      </c>
    </row>
    <row r="90" spans="1:9" hidden="1" outlineLevel="1">
      <c r="B90" s="49"/>
      <c r="F90" s="17"/>
      <c r="G90" s="49"/>
      <c r="H90" s="51"/>
      <c r="I90" s="31"/>
    </row>
    <row r="91" spans="1:9" hidden="1" outlineLevel="1"/>
    <row r="92" spans="1:9" collapsed="1">
      <c r="A92" s="106" t="s">
        <v>189</v>
      </c>
      <c r="B92" s="106"/>
      <c r="C92" s="106"/>
      <c r="D92" s="106"/>
    </row>
    <row r="93" spans="1:9" ht="12" hidden="1" outlineLevel="1" thickBot="1">
      <c r="A93" s="2" t="s">
        <v>3</v>
      </c>
      <c r="B93" s="2" t="s">
        <v>4</v>
      </c>
      <c r="C93" s="2" t="s">
        <v>5</v>
      </c>
      <c r="D93" s="2" t="s">
        <v>6</v>
      </c>
      <c r="E93" s="3" t="s">
        <v>7</v>
      </c>
      <c r="F93" s="4" t="s">
        <v>3</v>
      </c>
      <c r="G93" s="2" t="s">
        <v>4</v>
      </c>
      <c r="H93" s="5" t="s">
        <v>8</v>
      </c>
      <c r="I93" s="5" t="s">
        <v>9</v>
      </c>
    </row>
    <row r="94" spans="1:9" hidden="1" outlineLevel="1">
      <c r="A94" s="6"/>
      <c r="B94" s="7"/>
      <c r="C94" s="6"/>
      <c r="D94" s="6" t="s">
        <v>10</v>
      </c>
      <c r="E94" s="8"/>
      <c r="F94" s="9"/>
      <c r="G94" s="6"/>
      <c r="H94" s="51"/>
      <c r="I94" s="31">
        <v>18901.95</v>
      </c>
    </row>
    <row r="95" spans="1:9" hidden="1" outlineLevel="1">
      <c r="A95" s="1" t="s">
        <v>66</v>
      </c>
      <c r="B95" s="21">
        <v>42035</v>
      </c>
      <c r="C95" s="1" t="s">
        <v>67</v>
      </c>
      <c r="D95" s="1" t="s">
        <v>68</v>
      </c>
      <c r="E95" s="16">
        <v>2298.54</v>
      </c>
      <c r="F95" s="1" t="s">
        <v>69</v>
      </c>
      <c r="G95" s="21">
        <v>42035</v>
      </c>
      <c r="H95" s="31">
        <v>618.48</v>
      </c>
      <c r="I95" s="31">
        <f t="shared" ref="I95:I110" si="3">+E95-H95</f>
        <v>1680.06</v>
      </c>
    </row>
    <row r="96" spans="1:9" hidden="1" outlineLevel="1">
      <c r="A96" s="1" t="s">
        <v>70</v>
      </c>
      <c r="B96" s="21">
        <v>42104</v>
      </c>
      <c r="C96" s="1" t="s">
        <v>71</v>
      </c>
      <c r="D96" s="1" t="s">
        <v>72</v>
      </c>
      <c r="E96" s="16"/>
      <c r="G96" s="21"/>
      <c r="H96" s="32">
        <v>11589.12</v>
      </c>
      <c r="I96" s="31">
        <f t="shared" si="3"/>
        <v>-11589.12</v>
      </c>
    </row>
    <row r="97" spans="1:9" hidden="1" outlineLevel="1">
      <c r="A97" s="1" t="s">
        <v>73</v>
      </c>
      <c r="B97" s="21">
        <v>42142</v>
      </c>
      <c r="C97" s="1" t="s">
        <v>74</v>
      </c>
      <c r="D97" s="1" t="s">
        <v>75</v>
      </c>
      <c r="E97" s="16"/>
      <c r="G97" s="21"/>
      <c r="H97" s="32">
        <v>13789.94</v>
      </c>
      <c r="I97" s="31">
        <f t="shared" si="3"/>
        <v>-13789.94</v>
      </c>
    </row>
    <row r="98" spans="1:9" hidden="1" outlineLevel="1">
      <c r="A98" s="1" t="s">
        <v>76</v>
      </c>
      <c r="B98" s="21">
        <v>42185</v>
      </c>
      <c r="C98" s="1" t="s">
        <v>77</v>
      </c>
      <c r="D98" s="1" t="s">
        <v>78</v>
      </c>
      <c r="E98" s="16"/>
      <c r="F98" s="16"/>
      <c r="G98" s="16"/>
      <c r="H98" s="32">
        <v>4250.6099999999997</v>
      </c>
      <c r="I98" s="31">
        <f t="shared" si="3"/>
        <v>-4250.6099999999997</v>
      </c>
    </row>
    <row r="99" spans="1:9" hidden="1" outlineLevel="1">
      <c r="A99" s="1" t="s">
        <v>79</v>
      </c>
      <c r="B99" s="21">
        <v>42196</v>
      </c>
      <c r="C99" s="1" t="s">
        <v>80</v>
      </c>
      <c r="D99" s="1" t="s">
        <v>81</v>
      </c>
      <c r="E99" s="16"/>
      <c r="F99" s="16"/>
      <c r="G99" s="16"/>
      <c r="H99" s="32">
        <v>651.20000000000005</v>
      </c>
      <c r="I99" s="31">
        <f t="shared" si="3"/>
        <v>-651.20000000000005</v>
      </c>
    </row>
    <row r="100" spans="1:9" hidden="1" outlineLevel="1">
      <c r="A100" s="1" t="s">
        <v>82</v>
      </c>
      <c r="B100" s="21">
        <v>42257</v>
      </c>
      <c r="C100" s="1" t="s">
        <v>83</v>
      </c>
      <c r="D100" s="1" t="s">
        <v>84</v>
      </c>
      <c r="E100" s="16"/>
      <c r="F100" s="16"/>
      <c r="G100" s="16"/>
      <c r="H100" s="32">
        <v>12713.36</v>
      </c>
      <c r="I100" s="31">
        <f t="shared" si="3"/>
        <v>-12713.36</v>
      </c>
    </row>
    <row r="101" spans="1:9" hidden="1" outlineLevel="1">
      <c r="A101" s="1" t="s">
        <v>85</v>
      </c>
      <c r="B101" s="21">
        <v>42307</v>
      </c>
      <c r="C101" s="1" t="s">
        <v>86</v>
      </c>
      <c r="D101" s="1" t="s">
        <v>87</v>
      </c>
      <c r="E101" s="31">
        <v>156444.49</v>
      </c>
      <c r="F101" s="16"/>
      <c r="G101" s="16"/>
      <c r="H101" s="31"/>
      <c r="I101" s="31">
        <f t="shared" si="3"/>
        <v>156444.49</v>
      </c>
    </row>
    <row r="102" spans="1:9" hidden="1" outlineLevel="1">
      <c r="A102" s="1" t="s">
        <v>88</v>
      </c>
      <c r="B102" s="21">
        <v>42312</v>
      </c>
      <c r="C102" s="1" t="s">
        <v>89</v>
      </c>
      <c r="D102" s="22" t="s">
        <v>90</v>
      </c>
      <c r="E102" s="16"/>
      <c r="F102" s="16"/>
      <c r="G102" s="16"/>
      <c r="H102" s="33">
        <v>116</v>
      </c>
      <c r="I102" s="31">
        <f t="shared" si="3"/>
        <v>-116</v>
      </c>
    </row>
    <row r="103" spans="1:9" hidden="1" outlineLevel="1">
      <c r="A103" s="1" t="s">
        <v>91</v>
      </c>
      <c r="B103" s="21">
        <v>42339</v>
      </c>
      <c r="C103" s="1" t="s">
        <v>92</v>
      </c>
      <c r="D103" s="1" t="s">
        <v>93</v>
      </c>
      <c r="E103" s="32">
        <v>14661</v>
      </c>
      <c r="F103" s="16"/>
      <c r="G103" s="16"/>
      <c r="H103" s="31"/>
      <c r="I103" s="31">
        <f t="shared" si="3"/>
        <v>14661</v>
      </c>
    </row>
    <row r="104" spans="1:9" hidden="1" outlineLevel="1">
      <c r="A104" s="1" t="s">
        <v>94</v>
      </c>
      <c r="B104" s="21">
        <v>42339</v>
      </c>
      <c r="C104" s="1" t="s">
        <v>95</v>
      </c>
      <c r="D104" s="1" t="s">
        <v>96</v>
      </c>
      <c r="E104" s="32"/>
      <c r="F104" s="16"/>
      <c r="G104" s="16"/>
      <c r="H104" s="74">
        <v>36773.83</v>
      </c>
      <c r="I104" s="31">
        <f t="shared" si="3"/>
        <v>-36773.83</v>
      </c>
    </row>
    <row r="105" spans="1:9" hidden="1" outlineLevel="1">
      <c r="A105" s="1" t="s">
        <v>97</v>
      </c>
      <c r="B105" s="21">
        <v>42369</v>
      </c>
      <c r="C105" s="1" t="s">
        <v>98</v>
      </c>
      <c r="D105" s="1" t="s">
        <v>99</v>
      </c>
      <c r="E105" s="32"/>
      <c r="F105" s="16"/>
      <c r="G105" s="16"/>
      <c r="H105" s="74">
        <v>2053.91</v>
      </c>
      <c r="I105" s="31">
        <f t="shared" si="3"/>
        <v>-2053.91</v>
      </c>
    </row>
    <row r="106" spans="1:9" hidden="1" outlineLevel="1">
      <c r="A106" s="1" t="s">
        <v>111</v>
      </c>
      <c r="B106" s="21">
        <v>42387</v>
      </c>
      <c r="C106" s="1" t="s">
        <v>112</v>
      </c>
      <c r="D106" s="1" t="s">
        <v>115</v>
      </c>
      <c r="E106" s="39">
        <v>11133.51</v>
      </c>
      <c r="F106" s="16"/>
      <c r="G106" s="16"/>
      <c r="H106" s="74"/>
      <c r="I106" s="31">
        <f t="shared" si="3"/>
        <v>11133.51</v>
      </c>
    </row>
    <row r="107" spans="1:9" hidden="1" outlineLevel="1">
      <c r="A107" s="1" t="s">
        <v>118</v>
      </c>
      <c r="B107" s="21">
        <v>42387</v>
      </c>
      <c r="C107" s="1" t="s">
        <v>116</v>
      </c>
      <c r="D107" s="1" t="s">
        <v>113</v>
      </c>
      <c r="E107" s="32"/>
      <c r="F107" s="16"/>
      <c r="G107" s="16"/>
      <c r="H107" s="74">
        <v>1130.79</v>
      </c>
      <c r="I107" s="31">
        <f t="shared" si="3"/>
        <v>-1130.79</v>
      </c>
    </row>
    <row r="108" spans="1:9" hidden="1" outlineLevel="1">
      <c r="A108" s="1" t="s">
        <v>119</v>
      </c>
      <c r="B108" s="21">
        <v>42388</v>
      </c>
      <c r="C108" s="1" t="s">
        <v>117</v>
      </c>
      <c r="D108" s="1" t="s">
        <v>114</v>
      </c>
      <c r="E108" s="16"/>
      <c r="F108" s="16"/>
      <c r="G108" s="16"/>
      <c r="H108" s="74">
        <v>3984.59</v>
      </c>
      <c r="I108" s="31">
        <f t="shared" si="3"/>
        <v>-3984.59</v>
      </c>
    </row>
    <row r="109" spans="1:9" hidden="1" outlineLevel="1">
      <c r="A109" s="1" t="s">
        <v>137</v>
      </c>
      <c r="B109" s="21">
        <v>42411</v>
      </c>
      <c r="C109" s="1" t="s">
        <v>138</v>
      </c>
      <c r="D109" s="1" t="s">
        <v>139</v>
      </c>
      <c r="E109" s="16"/>
      <c r="F109" s="16"/>
      <c r="G109" s="16"/>
      <c r="H109" s="74">
        <v>3605.62</v>
      </c>
      <c r="I109" s="31">
        <f t="shared" si="3"/>
        <v>-3605.62</v>
      </c>
    </row>
    <row r="110" spans="1:9" hidden="1" outlineLevel="1">
      <c r="B110" s="21"/>
      <c r="E110" s="16"/>
      <c r="F110" s="16"/>
      <c r="G110" s="16"/>
      <c r="H110" s="71">
        <v>2533.0100000000002</v>
      </c>
      <c r="I110" s="31">
        <f t="shared" si="3"/>
        <v>-2533.0100000000002</v>
      </c>
    </row>
    <row r="111" spans="1:9" hidden="1" outlineLevel="1">
      <c r="B111" s="21"/>
      <c r="E111" s="16"/>
      <c r="F111" s="16"/>
      <c r="G111" s="16"/>
      <c r="H111" s="31"/>
      <c r="I111" s="31"/>
    </row>
    <row r="112" spans="1:9" hidden="1" outlineLevel="1">
      <c r="F112" s="17" t="s">
        <v>11</v>
      </c>
      <c r="H112" s="51"/>
      <c r="I112" s="54">
        <f>+SUM(I94:I110)</f>
        <v>109629.03</v>
      </c>
    </row>
    <row r="113" spans="1:12" ht="12" hidden="1" outlineLevel="1" thickBot="1">
      <c r="F113" s="17" t="s">
        <v>12</v>
      </c>
      <c r="H113" s="51"/>
      <c r="I113" s="75">
        <v>109629.03</v>
      </c>
      <c r="L113" s="35"/>
    </row>
    <row r="114" spans="1:12" ht="12" hidden="1" outlineLevel="1" thickTop="1">
      <c r="F114" s="17" t="s">
        <v>13</v>
      </c>
      <c r="I114" s="40">
        <f>+I112-I113</f>
        <v>0</v>
      </c>
    </row>
    <row r="115" spans="1:12" hidden="1" outlineLevel="1">
      <c r="F115" s="17"/>
      <c r="I115" s="40"/>
    </row>
    <row r="116" spans="1:12" collapsed="1">
      <c r="A116" s="107" t="s">
        <v>188</v>
      </c>
      <c r="B116" s="107"/>
      <c r="C116" s="107"/>
      <c r="D116" s="107"/>
    </row>
    <row r="117" spans="1:12" ht="12" hidden="1" outlineLevel="1" thickBot="1">
      <c r="A117" s="2" t="s">
        <v>3</v>
      </c>
      <c r="B117" s="2" t="s">
        <v>4</v>
      </c>
      <c r="C117" s="2" t="s">
        <v>5</v>
      </c>
      <c r="D117" s="2" t="s">
        <v>6</v>
      </c>
      <c r="E117" s="3" t="s">
        <v>7</v>
      </c>
      <c r="F117" s="4" t="s">
        <v>3</v>
      </c>
      <c r="G117" s="2" t="s">
        <v>4</v>
      </c>
      <c r="H117" s="5" t="s">
        <v>8</v>
      </c>
      <c r="I117" s="5" t="s">
        <v>9</v>
      </c>
    </row>
    <row r="118" spans="1:12" hidden="1" outlineLevel="1">
      <c r="A118" s="6"/>
      <c r="B118" s="7"/>
      <c r="C118" s="6"/>
      <c r="D118" s="6" t="s">
        <v>10</v>
      </c>
      <c r="E118" s="8"/>
      <c r="F118" s="9"/>
      <c r="G118" s="6"/>
      <c r="I118" s="46">
        <v>1508</v>
      </c>
    </row>
    <row r="119" spans="1:12" hidden="1" outlineLevel="1">
      <c r="A119" s="6"/>
      <c r="B119" s="7"/>
      <c r="C119" s="6"/>
      <c r="D119" s="6"/>
      <c r="E119" s="8"/>
      <c r="F119" s="9"/>
      <c r="G119" s="6"/>
      <c r="I119" s="48"/>
    </row>
    <row r="120" spans="1:12" hidden="1" outlineLevel="1">
      <c r="A120" s="6"/>
      <c r="B120" s="7"/>
      <c r="C120" s="6"/>
      <c r="D120" s="6"/>
      <c r="E120" s="8"/>
      <c r="F120" s="17" t="s">
        <v>11</v>
      </c>
      <c r="I120" s="46">
        <f>+I118</f>
        <v>1508</v>
      </c>
    </row>
    <row r="121" spans="1:12" ht="12" hidden="1" outlineLevel="1" thickBot="1">
      <c r="A121" s="6"/>
      <c r="B121" s="7"/>
      <c r="C121" s="6"/>
      <c r="D121" s="6"/>
      <c r="E121" s="8"/>
      <c r="F121" s="17" t="s">
        <v>12</v>
      </c>
      <c r="I121" s="41">
        <v>1508</v>
      </c>
    </row>
    <row r="122" spans="1:12" ht="12" hidden="1" outlineLevel="1" thickTop="1">
      <c r="A122" s="6"/>
      <c r="B122" s="7"/>
      <c r="C122" s="6"/>
      <c r="D122" s="6"/>
      <c r="E122" s="8"/>
      <c r="F122" s="17" t="s">
        <v>13</v>
      </c>
      <c r="I122" s="40">
        <f>+I120-I121</f>
        <v>0</v>
      </c>
    </row>
    <row r="123" spans="1:12" hidden="1" outlineLevel="1">
      <c r="A123" s="6"/>
      <c r="B123" s="7"/>
      <c r="C123" s="6"/>
      <c r="D123" s="6"/>
      <c r="E123" s="8"/>
      <c r="F123" s="9"/>
      <c r="G123" s="6"/>
      <c r="I123" s="10"/>
    </row>
    <row r="124" spans="1:12" hidden="1" outlineLevel="1"/>
    <row r="125" spans="1:12" collapsed="1">
      <c r="A125" s="107" t="s">
        <v>187</v>
      </c>
      <c r="B125" s="107"/>
      <c r="C125" s="107"/>
      <c r="D125" s="107"/>
    </row>
    <row r="126" spans="1:12" ht="12" hidden="1" outlineLevel="1" thickBot="1">
      <c r="A126" s="2" t="s">
        <v>3</v>
      </c>
      <c r="B126" s="2" t="s">
        <v>4</v>
      </c>
      <c r="C126" s="2" t="s">
        <v>5</v>
      </c>
      <c r="D126" s="2" t="s">
        <v>6</v>
      </c>
      <c r="E126" s="3" t="s">
        <v>7</v>
      </c>
      <c r="F126" s="4" t="s">
        <v>3</v>
      </c>
      <c r="G126" s="2" t="s">
        <v>4</v>
      </c>
      <c r="H126" s="5" t="s">
        <v>8</v>
      </c>
      <c r="I126" s="5" t="s">
        <v>9</v>
      </c>
    </row>
    <row r="127" spans="1:12" hidden="1" outlineLevel="1">
      <c r="A127" s="6"/>
      <c r="B127" s="7"/>
      <c r="C127" s="6"/>
      <c r="D127" s="6" t="s">
        <v>10</v>
      </c>
      <c r="E127" s="8"/>
      <c r="F127" s="9"/>
      <c r="G127" s="6"/>
      <c r="I127" s="46">
        <v>3799.41</v>
      </c>
    </row>
    <row r="128" spans="1:12" hidden="1" outlineLevel="1">
      <c r="A128" s="6"/>
      <c r="B128" s="7"/>
      <c r="C128" s="6"/>
      <c r="D128" s="6"/>
      <c r="E128" s="8"/>
      <c r="F128" s="9"/>
      <c r="G128" s="6"/>
      <c r="I128" s="46"/>
    </row>
    <row r="129" spans="1:13" hidden="1" outlineLevel="1">
      <c r="A129" s="6"/>
      <c r="B129" s="7"/>
      <c r="C129" s="6"/>
      <c r="D129" s="6"/>
      <c r="F129" s="17" t="s">
        <v>11</v>
      </c>
      <c r="I129" s="46">
        <f>+I127</f>
        <v>3799.41</v>
      </c>
    </row>
    <row r="130" spans="1:13" ht="12" hidden="1" outlineLevel="1" thickBot="1">
      <c r="A130" s="6"/>
      <c r="B130" s="7"/>
      <c r="C130" s="6"/>
      <c r="D130" s="6"/>
      <c r="F130" s="17" t="s">
        <v>12</v>
      </c>
      <c r="I130" s="41">
        <v>3799.41</v>
      </c>
    </row>
    <row r="131" spans="1:13" ht="12" hidden="1" outlineLevel="1" thickTop="1">
      <c r="A131" s="6"/>
      <c r="B131" s="7"/>
      <c r="C131" s="6"/>
      <c r="D131" s="6"/>
      <c r="F131" s="17" t="s">
        <v>13</v>
      </c>
      <c r="I131" s="16">
        <f>+I129-I130</f>
        <v>0</v>
      </c>
    </row>
    <row r="132" spans="1:13" hidden="1" outlineLevel="1"/>
    <row r="133" spans="1:13" hidden="1" outlineLevel="1"/>
    <row r="134" spans="1:13" collapsed="1">
      <c r="A134" s="107" t="s">
        <v>186</v>
      </c>
      <c r="B134" s="107"/>
      <c r="C134" s="107"/>
      <c r="D134" s="107"/>
    </row>
    <row r="135" spans="1:13" ht="12" hidden="1" outlineLevel="1" thickBot="1">
      <c r="A135" s="2" t="s">
        <v>3</v>
      </c>
      <c r="B135" s="2" t="s">
        <v>4</v>
      </c>
      <c r="C135" s="2" t="s">
        <v>5</v>
      </c>
      <c r="D135" s="2" t="s">
        <v>6</v>
      </c>
      <c r="E135" s="3" t="s">
        <v>7</v>
      </c>
      <c r="F135" s="4" t="s">
        <v>3</v>
      </c>
      <c r="G135" s="2" t="s">
        <v>4</v>
      </c>
      <c r="H135" s="5" t="s">
        <v>8</v>
      </c>
      <c r="I135" s="5" t="s">
        <v>9</v>
      </c>
    </row>
    <row r="136" spans="1:13" hidden="1" outlineLevel="1">
      <c r="A136" s="6"/>
      <c r="B136" s="7"/>
      <c r="C136" s="6"/>
      <c r="D136" s="6" t="s">
        <v>10</v>
      </c>
      <c r="E136" s="8"/>
      <c r="F136" s="9"/>
      <c r="G136" s="6"/>
      <c r="I136" s="40">
        <v>3224.86</v>
      </c>
    </row>
    <row r="137" spans="1:13" hidden="1" outlineLevel="1">
      <c r="I137" s="40"/>
    </row>
    <row r="138" spans="1:13" hidden="1" outlineLevel="1">
      <c r="F138" s="17" t="s">
        <v>11</v>
      </c>
      <c r="I138" s="46">
        <f>+I136</f>
        <v>3224.86</v>
      </c>
    </row>
    <row r="139" spans="1:13" ht="12" hidden="1" outlineLevel="1" thickBot="1">
      <c r="F139" s="17" t="s">
        <v>12</v>
      </c>
      <c r="I139" s="41">
        <v>3224.86</v>
      </c>
    </row>
    <row r="140" spans="1:13" ht="12" hidden="1" outlineLevel="1" thickTop="1">
      <c r="F140" s="17" t="s">
        <v>13</v>
      </c>
      <c r="I140" s="40">
        <f>+I138-I139</f>
        <v>0</v>
      </c>
    </row>
    <row r="141" spans="1:13" hidden="1" outlineLevel="1">
      <c r="M141" s="40"/>
    </row>
    <row r="142" spans="1:13" collapsed="1">
      <c r="A142" s="99" t="s">
        <v>183</v>
      </c>
      <c r="B142" s="99"/>
      <c r="C142" s="99"/>
      <c r="D142" s="99"/>
      <c r="M142" s="40"/>
    </row>
    <row r="143" spans="1:13" ht="12" hidden="1" outlineLevel="1" thickBot="1">
      <c r="A143" s="2" t="s">
        <v>3</v>
      </c>
      <c r="B143" s="2" t="s">
        <v>4</v>
      </c>
      <c r="C143" s="2" t="s">
        <v>5</v>
      </c>
      <c r="D143" s="2" t="s">
        <v>6</v>
      </c>
      <c r="E143" s="3" t="s">
        <v>7</v>
      </c>
      <c r="F143" s="4" t="s">
        <v>3</v>
      </c>
      <c r="G143" s="2" t="s">
        <v>4</v>
      </c>
      <c r="H143" s="5" t="s">
        <v>8</v>
      </c>
      <c r="I143" s="5" t="s">
        <v>9</v>
      </c>
      <c r="M143" s="40"/>
    </row>
    <row r="144" spans="1:13" hidden="1" outlineLevel="1">
      <c r="D144" s="6" t="s">
        <v>10</v>
      </c>
      <c r="I144" s="1">
        <v>440.98</v>
      </c>
      <c r="M144" s="40"/>
    </row>
    <row r="145" spans="6:13" hidden="1" outlineLevel="1">
      <c r="M145" s="40"/>
    </row>
    <row r="146" spans="6:13" hidden="1" outlineLevel="1">
      <c r="F146" s="17" t="s">
        <v>11</v>
      </c>
      <c r="I146" s="40">
        <f>+I144</f>
        <v>440.98</v>
      </c>
      <c r="M146" s="40"/>
    </row>
    <row r="147" spans="6:13" ht="12" hidden="1" outlineLevel="1" thickBot="1">
      <c r="F147" s="17" t="s">
        <v>12</v>
      </c>
      <c r="I147" s="41">
        <v>440.98</v>
      </c>
      <c r="M147" s="40"/>
    </row>
    <row r="148" spans="6:13" ht="12" hidden="1" outlineLevel="1" thickTop="1">
      <c r="F148" s="17" t="s">
        <v>13</v>
      </c>
      <c r="I148" s="40">
        <f>+I146-I147</f>
        <v>0</v>
      </c>
      <c r="M148" s="40"/>
    </row>
    <row r="149" spans="6:13" hidden="1" outlineLevel="1">
      <c r="F149" s="17"/>
      <c r="I149" s="40"/>
      <c r="M149" s="40"/>
    </row>
    <row r="150" spans="6:13" collapsed="1">
      <c r="F150" s="17"/>
      <c r="I150" s="40"/>
      <c r="M150" s="40"/>
    </row>
    <row r="151" spans="6:13">
      <c r="H151" s="36" t="s">
        <v>7</v>
      </c>
      <c r="I151" s="40">
        <f>+I146+I138+I129+I120+I112+I87+I69+I59+I49+I38+I14</f>
        <v>273273.67000000004</v>
      </c>
    </row>
    <row r="152" spans="6:13" ht="12" thickBot="1">
      <c r="H152" s="36" t="s">
        <v>104</v>
      </c>
      <c r="I152" s="41">
        <v>273273.59000000003</v>
      </c>
      <c r="K152" s="35"/>
    </row>
    <row r="153" spans="6:13" ht="12" thickTop="1">
      <c r="H153" s="36" t="s">
        <v>105</v>
      </c>
      <c r="I153" s="40">
        <f>+I151-I152</f>
        <v>8.0000000016298145E-2</v>
      </c>
    </row>
    <row r="154" spans="6:13">
      <c r="F154" s="36"/>
    </row>
  </sheetData>
  <mergeCells count="15">
    <mergeCell ref="A142:D142"/>
    <mergeCell ref="A18:D18"/>
    <mergeCell ref="A1:H1"/>
    <mergeCell ref="A2:H2"/>
    <mergeCell ref="A3:H3"/>
    <mergeCell ref="A5:H5"/>
    <mergeCell ref="A8:D8"/>
    <mergeCell ref="A42:D42"/>
    <mergeCell ref="A63:D63"/>
    <mergeCell ref="A73:D73"/>
    <mergeCell ref="A92:D92"/>
    <mergeCell ref="A116:D116"/>
    <mergeCell ref="A125:D125"/>
    <mergeCell ref="A134:D134"/>
    <mergeCell ref="A53:D5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9"/>
  <sheetViews>
    <sheetView workbookViewId="0">
      <selection activeCell="L149" sqref="L149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24" bestFit="1" customWidth="1"/>
    <col min="10" max="16384" width="11.42578125" style="1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0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0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10">
      <c r="F7" s="17"/>
      <c r="J7" s="1" t="s">
        <v>133</v>
      </c>
    </row>
    <row r="8" spans="1:10">
      <c r="A8" s="107" t="s">
        <v>180</v>
      </c>
      <c r="B8" s="107"/>
      <c r="C8" s="107"/>
      <c r="D8" s="107"/>
    </row>
    <row r="9" spans="1:10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hidden="1" outlineLevel="1">
      <c r="I10" s="39"/>
    </row>
    <row r="11" spans="1:10" hidden="1" outlineLevel="1">
      <c r="A11" s="112" t="s">
        <v>142</v>
      </c>
      <c r="B11" s="113">
        <v>42445</v>
      </c>
      <c r="C11" s="112" t="s">
        <v>143</v>
      </c>
      <c r="D11" s="112" t="s">
        <v>144</v>
      </c>
      <c r="E11" s="114">
        <v>1700</v>
      </c>
      <c r="I11" s="39">
        <f>+E11-H11</f>
        <v>1700</v>
      </c>
    </row>
    <row r="12" spans="1:10" hidden="1" outlineLevel="1">
      <c r="A12" s="112"/>
      <c r="B12" s="113"/>
      <c r="C12" s="112"/>
      <c r="D12" s="112"/>
      <c r="E12" s="114"/>
      <c r="I12" s="39"/>
    </row>
    <row r="13" spans="1:10" hidden="1" outlineLevel="1">
      <c r="I13" s="39"/>
    </row>
    <row r="14" spans="1:10" hidden="1" outlineLevel="1">
      <c r="F14" s="17" t="s">
        <v>11</v>
      </c>
      <c r="I14" s="39">
        <f>+I11+I12</f>
        <v>1700</v>
      </c>
    </row>
    <row r="15" spans="1:10" ht="12" hidden="1" outlineLevel="1" thickBot="1">
      <c r="F15" s="17" t="s">
        <v>12</v>
      </c>
      <c r="I15" s="47">
        <v>1700</v>
      </c>
    </row>
    <row r="16" spans="1:10" ht="12" hidden="1" outlineLevel="1" thickTop="1">
      <c r="F16" s="17" t="s">
        <v>13</v>
      </c>
      <c r="I16" s="39">
        <f>+I14-I15</f>
        <v>0</v>
      </c>
      <c r="J16" s="1" t="s">
        <v>133</v>
      </c>
    </row>
    <row r="17" spans="1:13" hidden="1" outlineLevel="1"/>
    <row r="18" spans="1:13" collapsed="1">
      <c r="A18" s="106" t="s">
        <v>181</v>
      </c>
      <c r="B18" s="106"/>
      <c r="C18" s="106"/>
      <c r="D18" s="106"/>
    </row>
    <row r="19" spans="1:13" ht="12" hidden="1" outlineLevel="1" thickBot="1">
      <c r="A19" s="2" t="s">
        <v>3</v>
      </c>
      <c r="B19" s="2" t="s">
        <v>4</v>
      </c>
      <c r="C19" s="2" t="s">
        <v>5</v>
      </c>
      <c r="D19" s="2" t="s">
        <v>6</v>
      </c>
      <c r="E19" s="3" t="s">
        <v>7</v>
      </c>
      <c r="F19" s="4" t="s">
        <v>3</v>
      </c>
      <c r="G19" s="2" t="s">
        <v>4</v>
      </c>
      <c r="H19" s="5" t="s">
        <v>8</v>
      </c>
      <c r="I19" s="5" t="s">
        <v>9</v>
      </c>
    </row>
    <row r="20" spans="1:13" hidden="1" outlineLevel="1">
      <c r="A20" s="6"/>
      <c r="B20" s="50"/>
      <c r="C20" s="6"/>
      <c r="D20" s="6" t="s">
        <v>10</v>
      </c>
      <c r="E20" s="8"/>
      <c r="F20" s="9"/>
      <c r="G20" s="50"/>
      <c r="H20" s="51"/>
      <c r="I20" s="95">
        <v>27840.95</v>
      </c>
    </row>
    <row r="21" spans="1:13" hidden="1" outlineLevel="1">
      <c r="A21" s="93" t="s">
        <v>251</v>
      </c>
      <c r="B21" s="38">
        <v>42060</v>
      </c>
      <c r="C21" s="93" t="s">
        <v>252</v>
      </c>
      <c r="D21" s="93" t="s">
        <v>261</v>
      </c>
      <c r="E21" s="94">
        <v>5090.3100000000004</v>
      </c>
      <c r="F21" s="93"/>
      <c r="G21" s="38"/>
      <c r="H21" s="53"/>
      <c r="I21" s="54">
        <f>+E21-H21</f>
        <v>5090.3100000000004</v>
      </c>
    </row>
    <row r="22" spans="1:13" hidden="1" outlineLevel="1">
      <c r="A22" s="93" t="s">
        <v>253</v>
      </c>
      <c r="B22" s="38">
        <v>42142</v>
      </c>
      <c r="C22" s="93" t="s">
        <v>254</v>
      </c>
      <c r="D22" s="93" t="s">
        <v>43</v>
      </c>
      <c r="E22" s="94">
        <v>21545.57</v>
      </c>
      <c r="F22" s="93"/>
      <c r="G22" s="38"/>
      <c r="H22" s="53"/>
      <c r="I22" s="54">
        <f t="shared" ref="I22:I36" si="0">+E22-H22</f>
        <v>21545.57</v>
      </c>
    </row>
    <row r="23" spans="1:13" hidden="1" outlineLevel="1">
      <c r="A23" s="108" t="s">
        <v>255</v>
      </c>
      <c r="B23" s="111">
        <v>42247</v>
      </c>
      <c r="C23" s="108" t="s">
        <v>256</v>
      </c>
      <c r="D23" s="108" t="s">
        <v>262</v>
      </c>
      <c r="E23" s="110">
        <v>26142.95</v>
      </c>
      <c r="F23" s="93"/>
      <c r="G23" s="38"/>
      <c r="H23" s="53"/>
      <c r="I23" s="54">
        <f t="shared" si="0"/>
        <v>26142.95</v>
      </c>
      <c r="J23" s="1" t="s">
        <v>275</v>
      </c>
      <c r="M23" s="1" t="s">
        <v>126</v>
      </c>
    </row>
    <row r="24" spans="1:13" hidden="1" outlineLevel="1">
      <c r="A24" s="108" t="s">
        <v>257</v>
      </c>
      <c r="B24" s="111">
        <v>42256</v>
      </c>
      <c r="C24" s="108" t="s">
        <v>258</v>
      </c>
      <c r="D24" s="108" t="s">
        <v>276</v>
      </c>
      <c r="E24" s="110">
        <v>26142.95</v>
      </c>
      <c r="F24" s="19"/>
      <c r="G24" s="56"/>
      <c r="H24" s="57"/>
      <c r="I24" s="54">
        <f t="shared" si="0"/>
        <v>26142.95</v>
      </c>
      <c r="J24" s="1" t="s">
        <v>275</v>
      </c>
    </row>
    <row r="25" spans="1:13" hidden="1" outlineLevel="1">
      <c r="A25" s="19" t="s">
        <v>259</v>
      </c>
      <c r="B25" s="56">
        <v>42349</v>
      </c>
      <c r="C25" s="19" t="s">
        <v>260</v>
      </c>
      <c r="D25" s="19" t="s">
        <v>263</v>
      </c>
      <c r="E25" s="45">
        <v>17606.22</v>
      </c>
      <c r="F25" s="19"/>
      <c r="G25" s="56"/>
      <c r="H25" s="57"/>
      <c r="I25" s="54">
        <f t="shared" si="0"/>
        <v>17606.22</v>
      </c>
    </row>
    <row r="26" spans="1:13" hidden="1" outlineLevel="1">
      <c r="A26" s="19" t="s">
        <v>264</v>
      </c>
      <c r="B26" s="56">
        <v>42137</v>
      </c>
      <c r="C26" s="19" t="s">
        <v>267</v>
      </c>
      <c r="D26" s="19" t="s">
        <v>270</v>
      </c>
      <c r="E26" s="45"/>
      <c r="F26" s="19"/>
      <c r="G26" s="56"/>
      <c r="H26" s="45">
        <v>13149.69</v>
      </c>
      <c r="I26" s="54">
        <f t="shared" si="0"/>
        <v>-13149.69</v>
      </c>
    </row>
    <row r="27" spans="1:13" hidden="1" outlineLevel="1">
      <c r="A27" s="19" t="s">
        <v>265</v>
      </c>
      <c r="B27" s="56">
        <v>42137</v>
      </c>
      <c r="C27" s="19" t="s">
        <v>268</v>
      </c>
      <c r="D27" s="19" t="s">
        <v>271</v>
      </c>
      <c r="E27" s="45"/>
      <c r="F27" s="19"/>
      <c r="G27" s="56"/>
      <c r="H27" s="45">
        <v>11225.46</v>
      </c>
      <c r="I27" s="54">
        <f t="shared" si="0"/>
        <v>-11225.46</v>
      </c>
    </row>
    <row r="28" spans="1:13" hidden="1" outlineLevel="1">
      <c r="A28" s="19" t="s">
        <v>22</v>
      </c>
      <c r="B28" s="56">
        <v>42138</v>
      </c>
      <c r="C28" s="19" t="s">
        <v>20</v>
      </c>
      <c r="D28" s="19" t="s">
        <v>21</v>
      </c>
      <c r="E28" s="57"/>
      <c r="F28" s="19"/>
      <c r="G28" s="56"/>
      <c r="H28" s="45">
        <v>53337.09</v>
      </c>
      <c r="I28" s="54">
        <f t="shared" si="0"/>
        <v>-53337.09</v>
      </c>
    </row>
    <row r="29" spans="1:13" hidden="1" outlineLevel="1">
      <c r="A29" s="19" t="s">
        <v>25</v>
      </c>
      <c r="B29" s="56">
        <v>42138</v>
      </c>
      <c r="C29" s="19" t="s">
        <v>23</v>
      </c>
      <c r="D29" s="19" t="s">
        <v>24</v>
      </c>
      <c r="E29" s="57"/>
      <c r="F29" s="19"/>
      <c r="G29" s="56"/>
      <c r="H29" s="45">
        <v>24837.42</v>
      </c>
      <c r="I29" s="54">
        <f t="shared" si="0"/>
        <v>-24837.42</v>
      </c>
    </row>
    <row r="30" spans="1:13" hidden="1" outlineLevel="1">
      <c r="A30" s="19" t="s">
        <v>266</v>
      </c>
      <c r="B30" s="56">
        <v>42356</v>
      </c>
      <c r="C30" s="19" t="s">
        <v>269</v>
      </c>
      <c r="D30" s="19" t="s">
        <v>272</v>
      </c>
      <c r="E30" s="57"/>
      <c r="F30" s="19"/>
      <c r="G30" s="56"/>
      <c r="H30" s="45">
        <v>5090.3100000000004</v>
      </c>
      <c r="I30" s="54">
        <f t="shared" si="0"/>
        <v>-5090.3100000000004</v>
      </c>
    </row>
    <row r="31" spans="1:13" hidden="1" outlineLevel="1">
      <c r="A31" s="19" t="s">
        <v>36</v>
      </c>
      <c r="B31" s="56">
        <v>42361</v>
      </c>
      <c r="C31" s="19" t="s">
        <v>214</v>
      </c>
      <c r="D31" s="19" t="s">
        <v>273</v>
      </c>
      <c r="E31" s="16"/>
      <c r="F31" s="19"/>
      <c r="G31" s="56"/>
      <c r="H31" s="45">
        <v>91821.86</v>
      </c>
      <c r="I31" s="54">
        <f t="shared" si="0"/>
        <v>-91821.86</v>
      </c>
    </row>
    <row r="32" spans="1:13" hidden="1" outlineLevel="1">
      <c r="A32" s="93" t="s">
        <v>156</v>
      </c>
      <c r="B32" s="38">
        <v>42440</v>
      </c>
      <c r="C32" s="93" t="s">
        <v>157</v>
      </c>
      <c r="D32" s="93" t="s">
        <v>164</v>
      </c>
      <c r="E32" s="94">
        <v>8451.85</v>
      </c>
      <c r="F32" s="19"/>
      <c r="G32" s="56"/>
      <c r="H32" s="57"/>
      <c r="I32" s="54">
        <f t="shared" si="0"/>
        <v>8451.85</v>
      </c>
    </row>
    <row r="33" spans="1:9" hidden="1" outlineLevel="1">
      <c r="A33" s="93" t="s">
        <v>160</v>
      </c>
      <c r="B33" s="38">
        <v>42447</v>
      </c>
      <c r="C33" s="93" t="s">
        <v>161</v>
      </c>
      <c r="D33" s="93" t="s">
        <v>166</v>
      </c>
      <c r="E33" s="94">
        <v>42440.480000000003</v>
      </c>
      <c r="F33" s="19"/>
      <c r="G33" s="56"/>
      <c r="H33" s="57"/>
      <c r="I33" s="54">
        <f t="shared" si="0"/>
        <v>42440.480000000003</v>
      </c>
    </row>
    <row r="34" spans="1:9" ht="9.75" hidden="1" customHeight="1" outlineLevel="1">
      <c r="A34" s="93" t="s">
        <v>171</v>
      </c>
      <c r="B34" s="38">
        <v>42481</v>
      </c>
      <c r="C34" s="93" t="s">
        <v>172</v>
      </c>
      <c r="D34" s="93" t="s">
        <v>175</v>
      </c>
      <c r="E34" s="94">
        <v>5168.93</v>
      </c>
      <c r="F34" s="19"/>
      <c r="G34" s="56"/>
      <c r="H34" s="57"/>
      <c r="I34" s="54">
        <f t="shared" si="0"/>
        <v>5168.93</v>
      </c>
    </row>
    <row r="35" spans="1:9" hidden="1" outlineLevel="1">
      <c r="A35" s="93" t="s">
        <v>111</v>
      </c>
      <c r="B35" s="38">
        <v>42521</v>
      </c>
      <c r="C35" s="93" t="s">
        <v>194</v>
      </c>
      <c r="D35" s="93" t="s">
        <v>195</v>
      </c>
      <c r="E35" s="94">
        <v>21516.84</v>
      </c>
      <c r="F35" s="19"/>
      <c r="G35" s="56"/>
      <c r="H35" s="57"/>
      <c r="I35" s="54">
        <f t="shared" si="0"/>
        <v>21516.84</v>
      </c>
    </row>
    <row r="36" spans="1:9" hidden="1" outlineLevel="1">
      <c r="A36" s="93" t="s">
        <v>196</v>
      </c>
      <c r="B36" s="38">
        <v>42521</v>
      </c>
      <c r="C36" s="93" t="s">
        <v>197</v>
      </c>
      <c r="D36" s="93" t="s">
        <v>198</v>
      </c>
      <c r="E36" s="94">
        <v>22249.41</v>
      </c>
      <c r="F36" s="19"/>
      <c r="G36" s="56"/>
      <c r="H36" s="57"/>
      <c r="I36" s="54">
        <f t="shared" si="0"/>
        <v>22249.41</v>
      </c>
    </row>
    <row r="37" spans="1:9" hidden="1" outlineLevel="1">
      <c r="A37" s="93"/>
      <c r="B37" s="38"/>
      <c r="C37" s="93"/>
      <c r="D37" s="93"/>
      <c r="E37" s="18"/>
      <c r="F37" s="19"/>
      <c r="G37" s="56"/>
      <c r="H37" s="57"/>
      <c r="I37" s="54"/>
    </row>
    <row r="38" spans="1:9" hidden="1" outlineLevel="1">
      <c r="B38" s="49"/>
      <c r="F38" s="17" t="s">
        <v>11</v>
      </c>
      <c r="G38" s="49"/>
      <c r="H38" s="51"/>
      <c r="I38" s="32">
        <f>SUM(I20:I36)</f>
        <v>24734.630000000005</v>
      </c>
    </row>
    <row r="39" spans="1:9" ht="12" hidden="1" outlineLevel="1" thickBot="1">
      <c r="B39" s="49"/>
      <c r="F39" s="17" t="s">
        <v>12</v>
      </c>
      <c r="G39" s="49"/>
      <c r="H39" s="51"/>
      <c r="I39" s="47">
        <v>24734.63</v>
      </c>
    </row>
    <row r="40" spans="1:9" ht="12" hidden="1" outlineLevel="1" thickTop="1">
      <c r="B40" s="49"/>
      <c r="F40" s="17" t="s">
        <v>13</v>
      </c>
      <c r="G40" s="49"/>
      <c r="H40" s="51"/>
      <c r="I40" s="32">
        <f>I38-I39</f>
        <v>0</v>
      </c>
    </row>
    <row r="41" spans="1:9" hidden="1" outlineLevel="1">
      <c r="B41" s="21"/>
      <c r="D41" s="22"/>
      <c r="E41" s="23"/>
      <c r="F41" s="24"/>
      <c r="G41" s="25"/>
      <c r="H41" s="23"/>
      <c r="I41" s="23"/>
    </row>
    <row r="42" spans="1:9" collapsed="1">
      <c r="A42" s="107" t="s">
        <v>182</v>
      </c>
      <c r="B42" s="107"/>
      <c r="C42" s="107"/>
      <c r="D42" s="107"/>
    </row>
    <row r="43" spans="1:9" ht="12" hidden="1" outlineLevel="1" thickBot="1">
      <c r="A43" s="2" t="s">
        <v>3</v>
      </c>
      <c r="B43" s="2" t="s">
        <v>4</v>
      </c>
      <c r="C43" s="2" t="s">
        <v>5</v>
      </c>
      <c r="D43" s="2" t="s">
        <v>6</v>
      </c>
      <c r="E43" s="3" t="s">
        <v>7</v>
      </c>
      <c r="F43" s="4" t="s">
        <v>3</v>
      </c>
      <c r="G43" s="2" t="s">
        <v>4</v>
      </c>
      <c r="H43" s="5" t="s">
        <v>8</v>
      </c>
      <c r="I43" s="5" t="s">
        <v>9</v>
      </c>
    </row>
    <row r="44" spans="1:9" hidden="1" outlineLevel="1">
      <c r="A44" s="6"/>
      <c r="B44" s="50"/>
      <c r="C44" s="6"/>
      <c r="D44" s="6" t="s">
        <v>10</v>
      </c>
      <c r="E44" s="8"/>
      <c r="F44" s="9"/>
      <c r="G44" s="6"/>
      <c r="I44" s="46"/>
    </row>
    <row r="45" spans="1:9" hidden="1" outlineLevel="1">
      <c r="A45" s="79" t="s">
        <v>215</v>
      </c>
      <c r="B45" s="82">
        <v>41788</v>
      </c>
      <c r="C45" s="79" t="s">
        <v>218</v>
      </c>
      <c r="D45" s="79" t="s">
        <v>221</v>
      </c>
      <c r="E45" s="46">
        <v>1200</v>
      </c>
      <c r="G45" s="21"/>
      <c r="H45" s="15"/>
      <c r="I45" s="46">
        <f>+E45-H45</f>
        <v>1200</v>
      </c>
    </row>
    <row r="46" spans="1:9" hidden="1" outlineLevel="1">
      <c r="A46" s="79" t="s">
        <v>216</v>
      </c>
      <c r="B46" s="82">
        <v>41788</v>
      </c>
      <c r="C46" s="79" t="s">
        <v>219</v>
      </c>
      <c r="D46" s="1" t="s">
        <v>221</v>
      </c>
      <c r="E46" s="40">
        <v>1780</v>
      </c>
      <c r="I46" s="46">
        <f t="shared" ref="I46:I47" si="1">+E46-H46</f>
        <v>1780</v>
      </c>
    </row>
    <row r="47" spans="1:9" hidden="1" outlineLevel="1">
      <c r="A47" s="79" t="s">
        <v>217</v>
      </c>
      <c r="B47" s="82">
        <v>41788</v>
      </c>
      <c r="C47" s="79" t="s">
        <v>220</v>
      </c>
      <c r="D47" s="1" t="s">
        <v>221</v>
      </c>
      <c r="E47" s="40">
        <v>1200</v>
      </c>
      <c r="I47" s="46">
        <f t="shared" si="1"/>
        <v>1200</v>
      </c>
    </row>
    <row r="48" spans="1:9" hidden="1" outlineLevel="1">
      <c r="A48" s="6"/>
      <c r="B48" s="49"/>
      <c r="I48" s="40"/>
    </row>
    <row r="49" spans="1:9" hidden="1" outlineLevel="1">
      <c r="B49" s="49"/>
      <c r="F49" s="17" t="s">
        <v>11</v>
      </c>
      <c r="I49" s="40">
        <f>+SUM(I44:I47)</f>
        <v>4180</v>
      </c>
    </row>
    <row r="50" spans="1:9" ht="12" hidden="1" outlineLevel="1" thickBot="1">
      <c r="B50" s="49"/>
      <c r="F50" s="17" t="s">
        <v>12</v>
      </c>
      <c r="I50" s="41">
        <v>4180</v>
      </c>
    </row>
    <row r="51" spans="1:9" ht="12" hidden="1" outlineLevel="1" thickTop="1">
      <c r="B51" s="49"/>
      <c r="F51" s="17" t="s">
        <v>13</v>
      </c>
      <c r="I51" s="40">
        <f>I49-I50</f>
        <v>0</v>
      </c>
    </row>
    <row r="52" spans="1:9" hidden="1" outlineLevel="1">
      <c r="B52" s="21"/>
      <c r="D52" s="15"/>
      <c r="F52" s="17"/>
    </row>
    <row r="53" spans="1:9" collapsed="1">
      <c r="A53" s="107" t="s">
        <v>185</v>
      </c>
      <c r="B53" s="107"/>
      <c r="C53" s="107"/>
      <c r="D53" s="107"/>
      <c r="E53" s="15"/>
      <c r="F53" s="16"/>
      <c r="G53" s="16"/>
      <c r="H53" s="16"/>
      <c r="I53" s="23"/>
    </row>
    <row r="54" spans="1:9" ht="12" hidden="1" outlineLevel="1" thickBot="1">
      <c r="A54" s="2" t="s">
        <v>3</v>
      </c>
      <c r="B54" s="2" t="s">
        <v>4</v>
      </c>
      <c r="C54" s="2" t="s">
        <v>5</v>
      </c>
      <c r="D54" s="2" t="s">
        <v>6</v>
      </c>
      <c r="E54" s="3" t="s">
        <v>7</v>
      </c>
      <c r="F54" s="4" t="s">
        <v>3</v>
      </c>
      <c r="G54" s="2" t="s">
        <v>4</v>
      </c>
      <c r="H54" s="5" t="s">
        <v>8</v>
      </c>
      <c r="I54" s="5" t="s">
        <v>9</v>
      </c>
    </row>
    <row r="55" spans="1:9" hidden="1" outlineLevel="1">
      <c r="B55" s="21"/>
      <c r="D55" s="6" t="s">
        <v>10</v>
      </c>
      <c r="E55" s="15"/>
      <c r="F55" s="16"/>
      <c r="G55" s="16"/>
      <c r="H55" s="16"/>
      <c r="I55" s="23"/>
    </row>
    <row r="56" spans="1:9" hidden="1" outlineLevel="1">
      <c r="A56" s="93" t="s">
        <v>168</v>
      </c>
      <c r="B56" s="91">
        <v>42451</v>
      </c>
      <c r="C56" s="93" t="s">
        <v>169</v>
      </c>
      <c r="D56" s="93" t="s">
        <v>170</v>
      </c>
      <c r="E56" s="94">
        <v>43436.639999999999</v>
      </c>
      <c r="F56" s="16"/>
      <c r="G56" s="16"/>
      <c r="H56" s="16"/>
      <c r="I56" s="39">
        <f>+E56</f>
        <v>43436.639999999999</v>
      </c>
    </row>
    <row r="57" spans="1:9" hidden="1" outlineLevel="1">
      <c r="A57" s="93" t="s">
        <v>199</v>
      </c>
      <c r="B57" s="91">
        <v>42521</v>
      </c>
      <c r="C57" s="93" t="s">
        <v>200</v>
      </c>
      <c r="D57" s="93" t="s">
        <v>201</v>
      </c>
      <c r="E57" s="94">
        <v>66190.539999999994</v>
      </c>
      <c r="F57" s="16"/>
      <c r="G57" s="16"/>
      <c r="H57" s="16"/>
      <c r="I57" s="39">
        <f>+E57</f>
        <v>66190.539999999994</v>
      </c>
    </row>
    <row r="58" spans="1:9" hidden="1" outlineLevel="1">
      <c r="B58" s="21"/>
      <c r="E58" s="15"/>
      <c r="F58" s="16"/>
      <c r="G58" s="16"/>
      <c r="H58" s="16"/>
      <c r="I58" s="39"/>
    </row>
    <row r="59" spans="1:9" hidden="1" outlineLevel="1">
      <c r="B59" s="21"/>
      <c r="E59" s="15"/>
      <c r="F59" s="16"/>
      <c r="G59" s="16"/>
      <c r="H59" s="16"/>
      <c r="I59" s="39"/>
    </row>
    <row r="60" spans="1:9" hidden="1" outlineLevel="1">
      <c r="B60" s="21"/>
      <c r="E60" s="15"/>
      <c r="F60" s="17" t="s">
        <v>11</v>
      </c>
      <c r="I60" s="39">
        <f>+I56+I57</f>
        <v>109627.18</v>
      </c>
    </row>
    <row r="61" spans="1:9" ht="12" hidden="1" outlineLevel="1" thickBot="1">
      <c r="B61" s="21"/>
      <c r="E61" s="15"/>
      <c r="F61" s="17" t="s">
        <v>12</v>
      </c>
      <c r="I61" s="115">
        <v>109627.17</v>
      </c>
    </row>
    <row r="62" spans="1:9" ht="12" hidden="1" outlineLevel="1" thickTop="1">
      <c r="B62" s="21"/>
      <c r="E62" s="15"/>
      <c r="F62" s="17" t="s">
        <v>13</v>
      </c>
      <c r="I62" s="39">
        <f>+I60-I61</f>
        <v>9.9999999947613105E-3</v>
      </c>
    </row>
    <row r="63" spans="1:9" hidden="1" outlineLevel="1"/>
    <row r="64" spans="1:9" collapsed="1">
      <c r="A64" s="107" t="s">
        <v>190</v>
      </c>
      <c r="B64" s="107"/>
      <c r="C64" s="107"/>
      <c r="D64" s="107"/>
    </row>
    <row r="65" spans="1:9" ht="12" hidden="1" outlineLevel="1" thickBot="1">
      <c r="A65" s="2" t="s">
        <v>3</v>
      </c>
      <c r="B65" s="2" t="s">
        <v>4</v>
      </c>
      <c r="C65" s="2" t="s">
        <v>5</v>
      </c>
      <c r="D65" s="2" t="s">
        <v>6</v>
      </c>
      <c r="E65" s="3" t="s">
        <v>7</v>
      </c>
      <c r="F65" s="4" t="s">
        <v>3</v>
      </c>
      <c r="G65" s="2" t="s">
        <v>4</v>
      </c>
      <c r="H65" s="5" t="s">
        <v>8</v>
      </c>
      <c r="I65" s="5" t="s">
        <v>9</v>
      </c>
    </row>
    <row r="66" spans="1:9" hidden="1" outlineLevel="1">
      <c r="A66" s="6"/>
      <c r="B66" s="50"/>
      <c r="C66" s="6"/>
      <c r="D66" s="6" t="s">
        <v>10</v>
      </c>
      <c r="E66" s="55"/>
      <c r="F66" s="9"/>
      <c r="G66" s="50"/>
      <c r="H66" s="51"/>
      <c r="I66" s="32">
        <v>76741.73</v>
      </c>
    </row>
    <row r="67" spans="1:9" hidden="1" outlineLevel="1">
      <c r="A67" s="93"/>
      <c r="B67" s="38"/>
      <c r="C67" s="93"/>
      <c r="D67" s="93" t="s">
        <v>45</v>
      </c>
      <c r="E67" s="53"/>
      <c r="F67" s="93" t="s">
        <v>46</v>
      </c>
      <c r="G67" s="38">
        <v>42035</v>
      </c>
      <c r="H67" s="53">
        <v>27917.53</v>
      </c>
      <c r="I67" s="32">
        <f t="shared" ref="I67:I73" si="2">+E67-H67</f>
        <v>-27917.53</v>
      </c>
    </row>
    <row r="68" spans="1:9" hidden="1" outlineLevel="1">
      <c r="A68" s="93" t="s">
        <v>47</v>
      </c>
      <c r="B68" s="38">
        <v>42060</v>
      </c>
      <c r="C68" s="93" t="s">
        <v>48</v>
      </c>
      <c r="D68" s="93" t="s">
        <v>49</v>
      </c>
      <c r="E68" s="53">
        <v>16496.14</v>
      </c>
      <c r="F68" s="93" t="s">
        <v>50</v>
      </c>
      <c r="G68" s="38">
        <v>42060</v>
      </c>
      <c r="H68" s="53">
        <v>17497.27</v>
      </c>
      <c r="I68" s="32">
        <f t="shared" si="2"/>
        <v>-1001.130000000001</v>
      </c>
    </row>
    <row r="69" spans="1:9" hidden="1" outlineLevel="1">
      <c r="A69" s="93"/>
      <c r="B69" s="38"/>
      <c r="C69" s="93"/>
      <c r="D69" s="93" t="s">
        <v>51</v>
      </c>
      <c r="E69" s="53"/>
      <c r="F69" s="93" t="s">
        <v>52</v>
      </c>
      <c r="G69" s="38">
        <v>42094</v>
      </c>
      <c r="H69" s="14">
        <v>17788.07</v>
      </c>
      <c r="I69" s="32">
        <f t="shared" si="2"/>
        <v>-17788.07</v>
      </c>
    </row>
    <row r="70" spans="1:9" hidden="1" outlineLevel="1">
      <c r="A70" s="93"/>
      <c r="B70" s="38"/>
      <c r="C70" s="93" t="s">
        <v>53</v>
      </c>
      <c r="D70" s="93" t="s">
        <v>54</v>
      </c>
      <c r="E70" s="53"/>
      <c r="F70" s="93" t="s">
        <v>55</v>
      </c>
      <c r="G70" s="38">
        <v>42185</v>
      </c>
      <c r="H70" s="14">
        <v>1176.8699999999999</v>
      </c>
      <c r="I70" s="32">
        <f t="shared" si="2"/>
        <v>-1176.8699999999999</v>
      </c>
    </row>
    <row r="71" spans="1:9" hidden="1" outlineLevel="1">
      <c r="A71" s="93"/>
      <c r="B71" s="38"/>
      <c r="C71" s="93" t="s">
        <v>56</v>
      </c>
      <c r="D71" s="93" t="s">
        <v>57</v>
      </c>
      <c r="E71" s="53"/>
      <c r="F71" s="93" t="s">
        <v>58</v>
      </c>
      <c r="G71" s="38">
        <v>42196</v>
      </c>
      <c r="H71" s="14">
        <v>18361.37</v>
      </c>
      <c r="I71" s="32">
        <f t="shared" si="2"/>
        <v>-18361.37</v>
      </c>
    </row>
    <row r="72" spans="1:9" hidden="1" outlineLevel="1">
      <c r="A72" s="93" t="s">
        <v>59</v>
      </c>
      <c r="B72" s="38">
        <v>42247</v>
      </c>
      <c r="C72" s="93" t="s">
        <v>60</v>
      </c>
      <c r="D72" s="93" t="s">
        <v>61</v>
      </c>
      <c r="E72" s="14">
        <v>26561.77</v>
      </c>
      <c r="F72" s="93"/>
      <c r="G72" s="38"/>
      <c r="H72" s="14"/>
      <c r="I72" s="32">
        <f t="shared" si="2"/>
        <v>26561.77</v>
      </c>
    </row>
    <row r="73" spans="1:9" hidden="1" outlineLevel="1">
      <c r="A73" s="93" t="s">
        <v>62</v>
      </c>
      <c r="B73" s="38">
        <v>42257</v>
      </c>
      <c r="C73" s="93" t="s">
        <v>63</v>
      </c>
      <c r="D73" s="93" t="s">
        <v>64</v>
      </c>
      <c r="E73" s="14">
        <v>30674.02</v>
      </c>
      <c r="F73" s="93"/>
      <c r="G73" s="38"/>
      <c r="H73" s="14"/>
      <c r="I73" s="32">
        <f t="shared" si="2"/>
        <v>30674.02</v>
      </c>
    </row>
    <row r="74" spans="1:9" hidden="1" outlineLevel="1">
      <c r="A74" s="1" t="s">
        <v>41</v>
      </c>
      <c r="B74" s="28">
        <v>42185</v>
      </c>
      <c r="C74" s="1" t="s">
        <v>42</v>
      </c>
      <c r="D74" s="1" t="s">
        <v>43</v>
      </c>
      <c r="E74" s="31">
        <v>33976.74</v>
      </c>
      <c r="F74" s="16"/>
      <c r="G74" s="61"/>
      <c r="H74" s="31"/>
      <c r="I74" s="32">
        <f>+E74-H74</f>
        <v>33976.74</v>
      </c>
    </row>
    <row r="75" spans="1:9" hidden="1" outlineLevel="1">
      <c r="A75" s="62" t="s">
        <v>149</v>
      </c>
      <c r="B75" s="63">
        <v>42291</v>
      </c>
      <c r="C75" s="64" t="s">
        <v>150</v>
      </c>
      <c r="D75" s="65" t="s">
        <v>151</v>
      </c>
      <c r="E75" s="66">
        <v>48940.1</v>
      </c>
      <c r="F75" s="67" t="s">
        <v>152</v>
      </c>
      <c r="G75" s="68">
        <v>42279</v>
      </c>
      <c r="H75" s="69">
        <v>37697.54</v>
      </c>
      <c r="I75" s="32">
        <f>+E75-H75</f>
        <v>11242.559999999998</v>
      </c>
    </row>
    <row r="76" spans="1:9" hidden="1" outlineLevel="1">
      <c r="A76" s="93" t="s">
        <v>153</v>
      </c>
      <c r="B76" s="38">
        <v>42350</v>
      </c>
      <c r="C76" s="93" t="s">
        <v>154</v>
      </c>
      <c r="D76" s="93" t="s">
        <v>155</v>
      </c>
      <c r="E76" s="66"/>
      <c r="F76" s="67"/>
      <c r="G76" s="68"/>
      <c r="H76" s="73">
        <v>11082.32</v>
      </c>
      <c r="I76" s="32">
        <f>+E76-H76</f>
        <v>-11082.32</v>
      </c>
    </row>
    <row r="77" spans="1:9" hidden="1" outlineLevel="1">
      <c r="A77" s="93"/>
      <c r="B77" s="38"/>
      <c r="C77" s="93"/>
      <c r="D77" s="93"/>
      <c r="E77" s="53"/>
      <c r="F77" s="93"/>
      <c r="G77" s="38"/>
      <c r="H77" s="14"/>
      <c r="I77" s="32"/>
    </row>
    <row r="78" spans="1:9" hidden="1" outlineLevel="1">
      <c r="B78" s="49"/>
      <c r="E78" s="51"/>
      <c r="F78" s="17" t="s">
        <v>11</v>
      </c>
      <c r="G78" s="49"/>
      <c r="H78" s="51"/>
      <c r="I78" s="54">
        <f>+SUM(I66:I76)</f>
        <v>101869.53</v>
      </c>
    </row>
    <row r="79" spans="1:9" ht="12" hidden="1" outlineLevel="1" thickBot="1">
      <c r="B79" s="49"/>
      <c r="F79" s="17" t="s">
        <v>12</v>
      </c>
      <c r="G79" s="49"/>
      <c r="H79" s="51"/>
      <c r="I79" s="97">
        <v>101869.42</v>
      </c>
    </row>
    <row r="80" spans="1:9" ht="12" hidden="1" outlineLevel="1" thickTop="1">
      <c r="B80" s="49"/>
      <c r="F80" s="17" t="s">
        <v>13</v>
      </c>
      <c r="G80" s="49"/>
      <c r="H80" s="51"/>
      <c r="I80" s="32">
        <f>+I78-I79</f>
        <v>0.11000000000058208</v>
      </c>
    </row>
    <row r="81" spans="1:9" hidden="1" outlineLevel="1">
      <c r="B81" s="49"/>
      <c r="F81" s="17"/>
      <c r="G81" s="49"/>
      <c r="H81" s="51"/>
      <c r="I81" s="32"/>
    </row>
    <row r="82" spans="1:9" hidden="1" outlineLevel="1"/>
    <row r="83" spans="1:9" collapsed="1">
      <c r="A83" s="106" t="s">
        <v>189</v>
      </c>
      <c r="B83" s="106"/>
      <c r="C83" s="106"/>
      <c r="D83" s="106"/>
    </row>
    <row r="84" spans="1:9" ht="12" hidden="1" outlineLevel="1" thickBot="1">
      <c r="A84" s="2" t="s">
        <v>3</v>
      </c>
      <c r="B84" s="2" t="s">
        <v>4</v>
      </c>
      <c r="C84" s="2" t="s">
        <v>5</v>
      </c>
      <c r="D84" s="2" t="s">
        <v>6</v>
      </c>
      <c r="E84" s="3" t="s">
        <v>7</v>
      </c>
      <c r="F84" s="4" t="s">
        <v>3</v>
      </c>
      <c r="G84" s="2" t="s">
        <v>4</v>
      </c>
      <c r="H84" s="5" t="s">
        <v>8</v>
      </c>
      <c r="I84" s="5" t="s">
        <v>9</v>
      </c>
    </row>
    <row r="85" spans="1:9" hidden="1" outlineLevel="1">
      <c r="A85" s="6"/>
      <c r="B85" s="7"/>
      <c r="C85" s="6"/>
      <c r="D85" s="6" t="s">
        <v>10</v>
      </c>
      <c r="E85" s="8"/>
      <c r="F85" s="9"/>
      <c r="G85" s="6"/>
      <c r="H85" s="51"/>
      <c r="I85" s="32">
        <v>18901.95</v>
      </c>
    </row>
    <row r="86" spans="1:9" hidden="1" outlineLevel="1">
      <c r="A86" s="1" t="s">
        <v>66</v>
      </c>
      <c r="B86" s="21">
        <v>42035</v>
      </c>
      <c r="C86" s="1" t="s">
        <v>67</v>
      </c>
      <c r="D86" s="1" t="s">
        <v>68</v>
      </c>
      <c r="E86" s="16">
        <v>2298.54</v>
      </c>
      <c r="F86" s="1" t="s">
        <v>69</v>
      </c>
      <c r="G86" s="21">
        <v>42035</v>
      </c>
      <c r="H86" s="31">
        <v>618.48</v>
      </c>
      <c r="I86" s="32">
        <f t="shared" ref="I86:I102" si="3">+E86-H86</f>
        <v>1680.06</v>
      </c>
    </row>
    <row r="87" spans="1:9" hidden="1" outlineLevel="1">
      <c r="A87" s="1" t="s">
        <v>70</v>
      </c>
      <c r="B87" s="21">
        <v>42104</v>
      </c>
      <c r="C87" s="1" t="s">
        <v>71</v>
      </c>
      <c r="D87" s="1" t="s">
        <v>72</v>
      </c>
      <c r="E87" s="16"/>
      <c r="G87" s="21"/>
      <c r="H87" s="32">
        <v>11589.12</v>
      </c>
      <c r="I87" s="32">
        <f t="shared" si="3"/>
        <v>-11589.12</v>
      </c>
    </row>
    <row r="88" spans="1:9" hidden="1" outlineLevel="1">
      <c r="A88" s="1" t="s">
        <v>73</v>
      </c>
      <c r="B88" s="21">
        <v>42142</v>
      </c>
      <c r="C88" s="1" t="s">
        <v>74</v>
      </c>
      <c r="D88" s="1" t="s">
        <v>75</v>
      </c>
      <c r="E88" s="16"/>
      <c r="G88" s="21"/>
      <c r="H88" s="32">
        <v>13789.94</v>
      </c>
      <c r="I88" s="32">
        <f t="shared" si="3"/>
        <v>-13789.94</v>
      </c>
    </row>
    <row r="89" spans="1:9" hidden="1" outlineLevel="1">
      <c r="A89" s="1" t="s">
        <v>76</v>
      </c>
      <c r="B89" s="21">
        <v>42185</v>
      </c>
      <c r="C89" s="1" t="s">
        <v>77</v>
      </c>
      <c r="D89" s="1" t="s">
        <v>78</v>
      </c>
      <c r="E89" s="16"/>
      <c r="F89" s="16"/>
      <c r="G89" s="16"/>
      <c r="H89" s="32">
        <v>4250.6099999999997</v>
      </c>
      <c r="I89" s="32">
        <f t="shared" si="3"/>
        <v>-4250.6099999999997</v>
      </c>
    </row>
    <row r="90" spans="1:9" hidden="1" outlineLevel="1">
      <c r="A90" s="1" t="s">
        <v>79</v>
      </c>
      <c r="B90" s="21">
        <v>42196</v>
      </c>
      <c r="C90" s="1" t="s">
        <v>80</v>
      </c>
      <c r="D90" s="1" t="s">
        <v>81</v>
      </c>
      <c r="E90" s="16"/>
      <c r="F90" s="16"/>
      <c r="G90" s="16"/>
      <c r="H90" s="32">
        <v>651.20000000000005</v>
      </c>
      <c r="I90" s="32">
        <f t="shared" si="3"/>
        <v>-651.20000000000005</v>
      </c>
    </row>
    <row r="91" spans="1:9" hidden="1" outlineLevel="1">
      <c r="A91" s="1" t="s">
        <v>82</v>
      </c>
      <c r="B91" s="21">
        <v>42257</v>
      </c>
      <c r="C91" s="1" t="s">
        <v>83</v>
      </c>
      <c r="D91" s="1" t="s">
        <v>84</v>
      </c>
      <c r="E91" s="16"/>
      <c r="F91" s="16"/>
      <c r="G91" s="16"/>
      <c r="H91" s="32">
        <v>12713.36</v>
      </c>
      <c r="I91" s="32">
        <f t="shared" si="3"/>
        <v>-12713.36</v>
      </c>
    </row>
    <row r="92" spans="1:9" hidden="1" outlineLevel="1">
      <c r="A92" s="1" t="s">
        <v>85</v>
      </c>
      <c r="B92" s="21">
        <v>42307</v>
      </c>
      <c r="C92" s="1" t="s">
        <v>86</v>
      </c>
      <c r="D92" s="1" t="s">
        <v>87</v>
      </c>
      <c r="E92" s="31">
        <v>156444.49</v>
      </c>
      <c r="F92" s="16"/>
      <c r="G92" s="16"/>
      <c r="H92" s="31"/>
      <c r="I92" s="32">
        <f t="shared" si="3"/>
        <v>156444.49</v>
      </c>
    </row>
    <row r="93" spans="1:9" hidden="1" outlineLevel="1">
      <c r="A93" s="1" t="s">
        <v>88</v>
      </c>
      <c r="B93" s="21">
        <v>42312</v>
      </c>
      <c r="C93" s="1" t="s">
        <v>89</v>
      </c>
      <c r="D93" s="22" t="s">
        <v>90</v>
      </c>
      <c r="E93" s="16"/>
      <c r="F93" s="16"/>
      <c r="G93" s="16"/>
      <c r="H93" s="33">
        <v>116</v>
      </c>
      <c r="I93" s="32">
        <f t="shared" si="3"/>
        <v>-116</v>
      </c>
    </row>
    <row r="94" spans="1:9" hidden="1" outlineLevel="1">
      <c r="A94" s="1" t="s">
        <v>91</v>
      </c>
      <c r="B94" s="21">
        <v>42339</v>
      </c>
      <c r="C94" s="1" t="s">
        <v>92</v>
      </c>
      <c r="D94" s="1" t="s">
        <v>93</v>
      </c>
      <c r="E94" s="32">
        <v>14661</v>
      </c>
      <c r="F94" s="16"/>
      <c r="G94" s="16"/>
      <c r="H94" s="31"/>
      <c r="I94" s="32">
        <f t="shared" si="3"/>
        <v>14661</v>
      </c>
    </row>
    <row r="95" spans="1:9" hidden="1" outlineLevel="1">
      <c r="A95" s="1" t="s">
        <v>94</v>
      </c>
      <c r="B95" s="21">
        <v>42339</v>
      </c>
      <c r="C95" s="1" t="s">
        <v>95</v>
      </c>
      <c r="D95" s="1" t="s">
        <v>96</v>
      </c>
      <c r="E95" s="32"/>
      <c r="F95" s="16"/>
      <c r="G95" s="16"/>
      <c r="H95" s="74">
        <v>36773.83</v>
      </c>
      <c r="I95" s="32">
        <f t="shared" si="3"/>
        <v>-36773.83</v>
      </c>
    </row>
    <row r="96" spans="1:9" hidden="1" outlineLevel="1">
      <c r="A96" s="1" t="s">
        <v>97</v>
      </c>
      <c r="B96" s="21">
        <v>42369</v>
      </c>
      <c r="C96" s="1" t="s">
        <v>98</v>
      </c>
      <c r="D96" s="1" t="s">
        <v>99</v>
      </c>
      <c r="E96" s="32"/>
      <c r="F96" s="16"/>
      <c r="G96" s="16"/>
      <c r="H96" s="74">
        <v>2053.91</v>
      </c>
      <c r="I96" s="32">
        <f t="shared" si="3"/>
        <v>-2053.91</v>
      </c>
    </row>
    <row r="97" spans="1:12" hidden="1" outlineLevel="1">
      <c r="A97" s="1" t="s">
        <v>111</v>
      </c>
      <c r="B97" s="21">
        <v>42387</v>
      </c>
      <c r="C97" s="1" t="s">
        <v>112</v>
      </c>
      <c r="D97" s="1" t="s">
        <v>115</v>
      </c>
      <c r="E97" s="39">
        <v>11133.51</v>
      </c>
      <c r="F97" s="16"/>
      <c r="G97" s="16"/>
      <c r="H97" s="74"/>
      <c r="I97" s="32">
        <f t="shared" si="3"/>
        <v>11133.51</v>
      </c>
    </row>
    <row r="98" spans="1:12" hidden="1" outlineLevel="1">
      <c r="A98" s="1" t="s">
        <v>118</v>
      </c>
      <c r="B98" s="21">
        <v>42387</v>
      </c>
      <c r="C98" s="1" t="s">
        <v>116</v>
      </c>
      <c r="D98" s="1" t="s">
        <v>113</v>
      </c>
      <c r="E98" s="32"/>
      <c r="F98" s="16"/>
      <c r="G98" s="16"/>
      <c r="H98" s="74">
        <v>1130.79</v>
      </c>
      <c r="I98" s="32">
        <f t="shared" si="3"/>
        <v>-1130.79</v>
      </c>
    </row>
    <row r="99" spans="1:12" hidden="1" outlineLevel="1">
      <c r="A99" s="1" t="s">
        <v>119</v>
      </c>
      <c r="B99" s="21">
        <v>42388</v>
      </c>
      <c r="C99" s="1" t="s">
        <v>117</v>
      </c>
      <c r="D99" s="1" t="s">
        <v>114</v>
      </c>
      <c r="E99" s="16"/>
      <c r="F99" s="16"/>
      <c r="G99" s="16"/>
      <c r="H99" s="74">
        <v>3984.59</v>
      </c>
      <c r="I99" s="32">
        <f t="shared" si="3"/>
        <v>-3984.59</v>
      </c>
    </row>
    <row r="100" spans="1:12" hidden="1" outlineLevel="1">
      <c r="A100" s="1" t="s">
        <v>137</v>
      </c>
      <c r="B100" s="21">
        <v>42411</v>
      </c>
      <c r="C100" s="1" t="s">
        <v>138</v>
      </c>
      <c r="D100" s="1" t="s">
        <v>139</v>
      </c>
      <c r="E100" s="16"/>
      <c r="F100" s="16"/>
      <c r="G100" s="16"/>
      <c r="H100" s="74">
        <v>3605.62</v>
      </c>
      <c r="I100" s="32">
        <f t="shared" si="3"/>
        <v>-3605.62</v>
      </c>
    </row>
    <row r="101" spans="1:12" hidden="1" outlineLevel="1">
      <c r="B101" s="21"/>
      <c r="E101" s="16"/>
      <c r="F101" s="16"/>
      <c r="G101" s="16"/>
      <c r="H101" s="71">
        <v>2533.0100000000002</v>
      </c>
      <c r="I101" s="32">
        <f t="shared" si="3"/>
        <v>-2533.0100000000002</v>
      </c>
    </row>
    <row r="102" spans="1:12" hidden="1" outlineLevel="1">
      <c r="A102" s="1" t="s">
        <v>202</v>
      </c>
      <c r="B102" s="21">
        <v>42521</v>
      </c>
      <c r="C102" s="1" t="s">
        <v>203</v>
      </c>
      <c r="D102" s="1" t="s">
        <v>204</v>
      </c>
      <c r="E102" s="16"/>
      <c r="F102" s="16"/>
      <c r="G102" s="16"/>
      <c r="H102" s="76">
        <v>5448.96</v>
      </c>
      <c r="I102" s="32">
        <f t="shared" si="3"/>
        <v>-5448.96</v>
      </c>
    </row>
    <row r="103" spans="1:12" hidden="1" outlineLevel="1">
      <c r="B103" s="21"/>
      <c r="E103" s="16"/>
      <c r="F103" s="16"/>
      <c r="G103" s="16"/>
      <c r="H103" s="71"/>
      <c r="I103" s="32"/>
    </row>
    <row r="104" spans="1:12" hidden="1" outlineLevel="1">
      <c r="B104" s="21"/>
      <c r="E104" s="16"/>
      <c r="F104" s="16"/>
      <c r="G104" s="16"/>
      <c r="H104" s="31"/>
      <c r="I104" s="32"/>
    </row>
    <row r="105" spans="1:12" hidden="1" outlineLevel="1">
      <c r="F105" s="17" t="s">
        <v>11</v>
      </c>
      <c r="H105" s="51"/>
      <c r="I105" s="54">
        <f>+SUM(I85:I102)</f>
        <v>104180.06999999999</v>
      </c>
    </row>
    <row r="106" spans="1:12" ht="12" hidden="1" outlineLevel="1" thickBot="1">
      <c r="F106" s="17" t="s">
        <v>12</v>
      </c>
      <c r="H106" s="51"/>
      <c r="I106" s="75">
        <v>104180.07000000004</v>
      </c>
      <c r="L106" s="35"/>
    </row>
    <row r="107" spans="1:12" ht="12" hidden="1" outlineLevel="1" thickTop="1">
      <c r="F107" s="17" t="s">
        <v>13</v>
      </c>
      <c r="I107" s="39">
        <f>+I105-I106</f>
        <v>0</v>
      </c>
    </row>
    <row r="108" spans="1:12" hidden="1" outlineLevel="1">
      <c r="F108" s="17"/>
      <c r="I108" s="39"/>
    </row>
    <row r="109" spans="1:12" collapsed="1">
      <c r="A109" s="107" t="s">
        <v>188</v>
      </c>
      <c r="B109" s="107"/>
      <c r="C109" s="107"/>
      <c r="D109" s="107"/>
    </row>
    <row r="110" spans="1:12" ht="12" hidden="1" outlineLevel="1" thickBot="1">
      <c r="A110" s="2" t="s">
        <v>3</v>
      </c>
      <c r="B110" s="2" t="s">
        <v>4</v>
      </c>
      <c r="C110" s="2" t="s">
        <v>5</v>
      </c>
      <c r="D110" s="2" t="s">
        <v>6</v>
      </c>
      <c r="E110" s="3" t="s">
        <v>7</v>
      </c>
      <c r="F110" s="4" t="s">
        <v>3</v>
      </c>
      <c r="G110" s="2" t="s">
        <v>4</v>
      </c>
      <c r="H110" s="5" t="s">
        <v>8</v>
      </c>
      <c r="I110" s="5" t="s">
        <v>9</v>
      </c>
    </row>
    <row r="111" spans="1:12" hidden="1" outlineLevel="1">
      <c r="A111" s="6"/>
      <c r="B111" s="7"/>
      <c r="C111" s="6"/>
      <c r="D111" s="6" t="s">
        <v>10</v>
      </c>
      <c r="E111" s="8"/>
      <c r="F111" s="9"/>
      <c r="G111" s="6"/>
      <c r="I111" s="46">
        <v>1508</v>
      </c>
    </row>
    <row r="112" spans="1:12" hidden="1" outlineLevel="1">
      <c r="A112" s="6"/>
      <c r="B112" s="7"/>
      <c r="C112" s="6"/>
      <c r="D112" s="6"/>
      <c r="E112" s="8"/>
      <c r="F112" s="9"/>
      <c r="G112" s="6"/>
      <c r="I112" s="48"/>
    </row>
    <row r="113" spans="1:9" hidden="1" outlineLevel="1">
      <c r="A113" s="6"/>
      <c r="B113" s="7"/>
      <c r="C113" s="6"/>
      <c r="D113" s="6"/>
      <c r="E113" s="8"/>
      <c r="F113" s="17" t="s">
        <v>11</v>
      </c>
      <c r="I113" s="46">
        <f>+I111</f>
        <v>1508</v>
      </c>
    </row>
    <row r="114" spans="1:9" ht="12" hidden="1" outlineLevel="1" thickBot="1">
      <c r="A114" s="6"/>
      <c r="B114" s="7"/>
      <c r="C114" s="6"/>
      <c r="D114" s="6"/>
      <c r="E114" s="8"/>
      <c r="F114" s="17" t="s">
        <v>12</v>
      </c>
      <c r="I114" s="47">
        <v>1508</v>
      </c>
    </row>
    <row r="115" spans="1:9" ht="12" hidden="1" outlineLevel="1" thickTop="1">
      <c r="A115" s="6"/>
      <c r="B115" s="7"/>
      <c r="C115" s="6"/>
      <c r="D115" s="6"/>
      <c r="E115" s="8"/>
      <c r="F115" s="17" t="s">
        <v>13</v>
      </c>
      <c r="I115" s="39">
        <f>+I113-I114</f>
        <v>0</v>
      </c>
    </row>
    <row r="116" spans="1:9" hidden="1" outlineLevel="1">
      <c r="A116" s="6"/>
      <c r="B116" s="7"/>
      <c r="C116" s="6"/>
      <c r="D116" s="6"/>
      <c r="E116" s="8"/>
      <c r="F116" s="9"/>
      <c r="G116" s="6"/>
      <c r="I116" s="10"/>
    </row>
    <row r="117" spans="1:9" hidden="1" outlineLevel="1"/>
    <row r="118" spans="1:9" collapsed="1">
      <c r="A118" s="107" t="s">
        <v>187</v>
      </c>
      <c r="B118" s="107"/>
      <c r="C118" s="107"/>
      <c r="D118" s="107"/>
    </row>
    <row r="119" spans="1:9" ht="12" hidden="1" outlineLevel="1" thickBot="1">
      <c r="A119" s="2" t="s">
        <v>3</v>
      </c>
      <c r="B119" s="2" t="s">
        <v>4</v>
      </c>
      <c r="C119" s="2" t="s">
        <v>5</v>
      </c>
      <c r="D119" s="2" t="s">
        <v>6</v>
      </c>
      <c r="E119" s="3" t="s">
        <v>7</v>
      </c>
      <c r="F119" s="4" t="s">
        <v>3</v>
      </c>
      <c r="G119" s="2" t="s">
        <v>4</v>
      </c>
      <c r="H119" s="5" t="s">
        <v>8</v>
      </c>
      <c r="I119" s="5" t="s">
        <v>9</v>
      </c>
    </row>
    <row r="120" spans="1:9" hidden="1" outlineLevel="1">
      <c r="A120" s="6"/>
      <c r="B120" s="7"/>
      <c r="C120" s="6"/>
      <c r="D120" s="6" t="s">
        <v>10</v>
      </c>
      <c r="E120" s="8"/>
      <c r="F120" s="9"/>
      <c r="G120" s="6"/>
      <c r="I120" s="46">
        <v>3799.41</v>
      </c>
    </row>
    <row r="121" spans="1:9" hidden="1" outlineLevel="1">
      <c r="A121" s="6"/>
      <c r="B121" s="7"/>
      <c r="C121" s="6"/>
      <c r="D121" s="6"/>
      <c r="E121" s="8"/>
      <c r="F121" s="9"/>
      <c r="G121" s="6"/>
      <c r="I121" s="46"/>
    </row>
    <row r="122" spans="1:9" hidden="1" outlineLevel="1">
      <c r="A122" s="6"/>
      <c r="B122" s="7"/>
      <c r="C122" s="6"/>
      <c r="D122" s="6"/>
      <c r="F122" s="17" t="s">
        <v>11</v>
      </c>
      <c r="I122" s="46">
        <f>+I120</f>
        <v>3799.41</v>
      </c>
    </row>
    <row r="123" spans="1:9" ht="12" hidden="1" outlineLevel="1" thickBot="1">
      <c r="A123" s="6"/>
      <c r="B123" s="7"/>
      <c r="C123" s="6"/>
      <c r="D123" s="6"/>
      <c r="F123" s="17" t="s">
        <v>12</v>
      </c>
      <c r="I123" s="47">
        <v>3799.41</v>
      </c>
    </row>
    <row r="124" spans="1:9" ht="12" hidden="1" outlineLevel="1" thickTop="1">
      <c r="A124" s="6"/>
      <c r="B124" s="7"/>
      <c r="C124" s="6"/>
      <c r="D124" s="6"/>
      <c r="F124" s="17" t="s">
        <v>13</v>
      </c>
      <c r="I124" s="23">
        <f>+I122-I123</f>
        <v>0</v>
      </c>
    </row>
    <row r="125" spans="1:9" hidden="1" outlineLevel="1"/>
    <row r="126" spans="1:9" hidden="1" outlineLevel="1"/>
    <row r="127" spans="1:9" collapsed="1">
      <c r="A127" s="107" t="s">
        <v>186</v>
      </c>
      <c r="B127" s="107"/>
      <c r="C127" s="107"/>
      <c r="D127" s="107"/>
    </row>
    <row r="128" spans="1:9" ht="12" hidden="1" outlineLevel="1" thickBot="1">
      <c r="A128" s="2" t="s">
        <v>3</v>
      </c>
      <c r="B128" s="2" t="s">
        <v>4</v>
      </c>
      <c r="C128" s="2" t="s">
        <v>5</v>
      </c>
      <c r="D128" s="2" t="s">
        <v>6</v>
      </c>
      <c r="E128" s="3" t="s">
        <v>7</v>
      </c>
      <c r="F128" s="4" t="s">
        <v>3</v>
      </c>
      <c r="G128" s="2" t="s">
        <v>4</v>
      </c>
      <c r="H128" s="5" t="s">
        <v>8</v>
      </c>
      <c r="I128" s="5" t="s">
        <v>9</v>
      </c>
    </row>
    <row r="129" spans="1:13" hidden="1" outlineLevel="1">
      <c r="A129" s="6"/>
      <c r="B129" s="7"/>
      <c r="C129" s="6"/>
      <c r="D129" s="6" t="s">
        <v>10</v>
      </c>
      <c r="E129" s="8"/>
      <c r="F129" s="9"/>
      <c r="G129" s="6"/>
      <c r="I129" s="39">
        <v>3224.86</v>
      </c>
    </row>
    <row r="130" spans="1:13" hidden="1" outlineLevel="1">
      <c r="I130" s="39"/>
    </row>
    <row r="131" spans="1:13" hidden="1" outlineLevel="1">
      <c r="F131" s="17" t="s">
        <v>11</v>
      </c>
      <c r="I131" s="46">
        <f>+I129</f>
        <v>3224.86</v>
      </c>
    </row>
    <row r="132" spans="1:13" ht="12" hidden="1" outlineLevel="1" thickBot="1">
      <c r="F132" s="17" t="s">
        <v>12</v>
      </c>
      <c r="I132" s="47">
        <v>3224.86</v>
      </c>
    </row>
    <row r="133" spans="1:13" ht="12" hidden="1" outlineLevel="1" thickTop="1">
      <c r="F133" s="17" t="s">
        <v>13</v>
      </c>
      <c r="I133" s="39">
        <f>+I131-I132</f>
        <v>0</v>
      </c>
    </row>
    <row r="134" spans="1:13" hidden="1" outlineLevel="1">
      <c r="M134" s="40"/>
    </row>
    <row r="135" spans="1:13" collapsed="1">
      <c r="A135" s="99" t="s">
        <v>183</v>
      </c>
      <c r="B135" s="99"/>
      <c r="C135" s="99"/>
      <c r="D135" s="99"/>
      <c r="M135" s="40"/>
    </row>
    <row r="136" spans="1:13" ht="12" hidden="1" outlineLevel="1" thickBot="1">
      <c r="A136" s="2" t="s">
        <v>3</v>
      </c>
      <c r="B136" s="2" t="s">
        <v>4</v>
      </c>
      <c r="C136" s="2" t="s">
        <v>5</v>
      </c>
      <c r="D136" s="2" t="s">
        <v>6</v>
      </c>
      <c r="E136" s="3" t="s">
        <v>7</v>
      </c>
      <c r="F136" s="4" t="s">
        <v>3</v>
      </c>
      <c r="G136" s="2" t="s">
        <v>4</v>
      </c>
      <c r="H136" s="5" t="s">
        <v>8</v>
      </c>
      <c r="I136" s="5" t="s">
        <v>9</v>
      </c>
      <c r="M136" s="40"/>
    </row>
    <row r="137" spans="1:13" hidden="1" outlineLevel="1">
      <c r="D137" s="6" t="s">
        <v>10</v>
      </c>
      <c r="I137" s="24">
        <v>440.98</v>
      </c>
      <c r="M137" s="40"/>
    </row>
    <row r="138" spans="1:13" hidden="1" outlineLevel="1">
      <c r="D138" s="6"/>
      <c r="M138" s="40"/>
    </row>
    <row r="139" spans="1:13" hidden="1" outlineLevel="1">
      <c r="D139" s="6"/>
      <c r="M139" s="40"/>
    </row>
    <row r="140" spans="1:13" hidden="1" outlineLevel="1">
      <c r="M140" s="40"/>
    </row>
    <row r="141" spans="1:13" hidden="1" outlineLevel="1">
      <c r="F141" s="17" t="s">
        <v>11</v>
      </c>
      <c r="I141" s="39">
        <f>+I137</f>
        <v>440.98</v>
      </c>
      <c r="M141" s="40"/>
    </row>
    <row r="142" spans="1:13" ht="12" hidden="1" outlineLevel="1" thickBot="1">
      <c r="F142" s="17" t="s">
        <v>12</v>
      </c>
      <c r="I142" s="47">
        <v>441.01</v>
      </c>
      <c r="M142" s="40"/>
    </row>
    <row r="143" spans="1:13" ht="12" hidden="1" outlineLevel="1" thickTop="1">
      <c r="F143" s="17" t="s">
        <v>13</v>
      </c>
      <c r="I143" s="39">
        <f>+I141-I142</f>
        <v>-2.9999999999972715E-2</v>
      </c>
      <c r="M143" s="40"/>
    </row>
    <row r="144" spans="1:13" hidden="1" outlineLevel="1">
      <c r="F144" s="17"/>
      <c r="I144" s="39"/>
      <c r="M144" s="40"/>
    </row>
    <row r="145" spans="6:13" collapsed="1">
      <c r="F145" s="17"/>
      <c r="I145" s="39"/>
      <c r="M145" s="40"/>
    </row>
    <row r="146" spans="6:13">
      <c r="H146" s="36" t="s">
        <v>7</v>
      </c>
      <c r="I146" s="39">
        <f>+I141+I131+I122+I113+I105+I78+I60+I49+I38+I14</f>
        <v>355264.66</v>
      </c>
      <c r="J146" s="51"/>
      <c r="K146" s="51"/>
    </row>
    <row r="147" spans="6:13" ht="12" thickBot="1">
      <c r="H147" s="36" t="s">
        <v>104</v>
      </c>
      <c r="I147" s="47">
        <v>355264.57</v>
      </c>
      <c r="K147" s="35"/>
    </row>
    <row r="148" spans="6:13" ht="12" thickTop="1">
      <c r="H148" s="36" t="s">
        <v>105</v>
      </c>
      <c r="I148" s="39">
        <f>+I146-I147</f>
        <v>8.999999996740371E-2</v>
      </c>
    </row>
    <row r="149" spans="6:13">
      <c r="F149" s="36"/>
    </row>
  </sheetData>
  <mergeCells count="14">
    <mergeCell ref="A42:D42"/>
    <mergeCell ref="A53:D53"/>
    <mergeCell ref="A64:D64"/>
    <mergeCell ref="A1:H1"/>
    <mergeCell ref="A2:H2"/>
    <mergeCell ref="A3:H3"/>
    <mergeCell ref="A5:H5"/>
    <mergeCell ref="A8:D8"/>
    <mergeCell ref="A18:D18"/>
    <mergeCell ref="A135:D135"/>
    <mergeCell ref="A83:D83"/>
    <mergeCell ref="A109:D109"/>
    <mergeCell ref="A118:D118"/>
    <mergeCell ref="A127:D12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37"/>
  <sheetViews>
    <sheetView workbookViewId="0">
      <selection activeCell="D142" sqref="D142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0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0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10">
      <c r="F7" s="17"/>
      <c r="J7" s="1" t="s">
        <v>133</v>
      </c>
    </row>
    <row r="8" spans="1:10">
      <c r="A8" s="106" t="s">
        <v>181</v>
      </c>
      <c r="B8" s="106"/>
      <c r="C8" s="106"/>
      <c r="D8" s="106"/>
    </row>
    <row r="9" spans="1:10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hidden="1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27840.95</v>
      </c>
    </row>
    <row r="11" spans="1:10" hidden="1" outlineLevel="1">
      <c r="A11" s="93" t="s">
        <v>251</v>
      </c>
      <c r="B11" s="38">
        <v>42060</v>
      </c>
      <c r="C11" s="93" t="s">
        <v>252</v>
      </c>
      <c r="D11" s="93" t="s">
        <v>261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hidden="1" outlineLevel="1">
      <c r="A12" s="93" t="s">
        <v>253</v>
      </c>
      <c r="B12" s="38">
        <v>42142</v>
      </c>
      <c r="C12" s="93" t="s">
        <v>254</v>
      </c>
      <c r="D12" s="93" t="s">
        <v>43</v>
      </c>
      <c r="E12" s="94">
        <v>21545.57</v>
      </c>
      <c r="F12" s="93"/>
      <c r="G12" s="38"/>
      <c r="H12" s="53"/>
      <c r="I12" s="54">
        <f t="shared" ref="I12:I24" si="0">+E12-H12</f>
        <v>21545.57</v>
      </c>
    </row>
    <row r="13" spans="1:10" hidden="1" outlineLevel="1">
      <c r="A13" s="108" t="s">
        <v>255</v>
      </c>
      <c r="B13" s="111">
        <v>42247</v>
      </c>
      <c r="C13" s="108" t="s">
        <v>256</v>
      </c>
      <c r="D13" s="108" t="s">
        <v>262</v>
      </c>
      <c r="E13" s="110">
        <v>26142.95</v>
      </c>
      <c r="F13" s="93"/>
      <c r="G13" s="38"/>
      <c r="H13" s="53"/>
      <c r="I13" s="54">
        <f t="shared" si="0"/>
        <v>26142.95</v>
      </c>
      <c r="J13" s="1" t="s">
        <v>275</v>
      </c>
    </row>
    <row r="14" spans="1:10" hidden="1" outlineLevel="1">
      <c r="A14" s="108" t="s">
        <v>257</v>
      </c>
      <c r="B14" s="111">
        <v>42256</v>
      </c>
      <c r="C14" s="108" t="s">
        <v>258</v>
      </c>
      <c r="D14" s="108" t="s">
        <v>276</v>
      </c>
      <c r="E14" s="110">
        <v>26142.95</v>
      </c>
      <c r="F14" s="19"/>
      <c r="G14" s="56"/>
      <c r="H14" s="57"/>
      <c r="I14" s="54">
        <f t="shared" si="0"/>
        <v>26142.95</v>
      </c>
      <c r="J14" s="1" t="s">
        <v>275</v>
      </c>
    </row>
    <row r="15" spans="1:10" hidden="1" outlineLevel="1">
      <c r="A15" s="19" t="s">
        <v>259</v>
      </c>
      <c r="B15" s="56">
        <v>42349</v>
      </c>
      <c r="C15" s="19" t="s">
        <v>260</v>
      </c>
      <c r="D15" s="19" t="s">
        <v>263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hidden="1" outlineLevel="1">
      <c r="A16" s="19" t="s">
        <v>264</v>
      </c>
      <c r="B16" s="56">
        <v>42137</v>
      </c>
      <c r="C16" s="19" t="s">
        <v>267</v>
      </c>
      <c r="D16" s="19" t="s">
        <v>270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13" hidden="1" outlineLevel="1">
      <c r="A17" s="19" t="s">
        <v>265</v>
      </c>
      <c r="B17" s="56">
        <v>42137</v>
      </c>
      <c r="C17" s="19" t="s">
        <v>268</v>
      </c>
      <c r="D17" s="19" t="s">
        <v>271</v>
      </c>
      <c r="E17" s="45"/>
      <c r="F17" s="19"/>
      <c r="G17" s="56"/>
      <c r="H17" s="45">
        <v>11225.46</v>
      </c>
      <c r="I17" s="54">
        <f t="shared" si="0"/>
        <v>-11225.46</v>
      </c>
    </row>
    <row r="18" spans="1:13" hidden="1" outlineLevel="1">
      <c r="A18" s="19" t="s">
        <v>22</v>
      </c>
      <c r="B18" s="56">
        <v>42138</v>
      </c>
      <c r="C18" s="19" t="s">
        <v>20</v>
      </c>
      <c r="D18" s="19" t="s">
        <v>21</v>
      </c>
      <c r="E18" s="57"/>
      <c r="F18" s="19"/>
      <c r="G18" s="56"/>
      <c r="H18" s="45">
        <v>53337.09</v>
      </c>
      <c r="I18" s="54">
        <f t="shared" si="0"/>
        <v>-53337.09</v>
      </c>
    </row>
    <row r="19" spans="1:13" hidden="1" outlineLevel="1">
      <c r="A19" s="19" t="s">
        <v>25</v>
      </c>
      <c r="B19" s="56">
        <v>42138</v>
      </c>
      <c r="C19" s="19" t="s">
        <v>23</v>
      </c>
      <c r="D19" s="19" t="s">
        <v>24</v>
      </c>
      <c r="E19" s="57"/>
      <c r="F19" s="19"/>
      <c r="G19" s="56"/>
      <c r="H19" s="45">
        <v>24837.42</v>
      </c>
      <c r="I19" s="54">
        <f t="shared" si="0"/>
        <v>-24837.42</v>
      </c>
    </row>
    <row r="20" spans="1:13" hidden="1" outlineLevel="1">
      <c r="A20" s="19" t="s">
        <v>266</v>
      </c>
      <c r="B20" s="56">
        <v>42356</v>
      </c>
      <c r="C20" s="19" t="s">
        <v>269</v>
      </c>
      <c r="D20" s="19" t="s">
        <v>272</v>
      </c>
      <c r="E20" s="57"/>
      <c r="F20" s="19"/>
      <c r="G20" s="56"/>
      <c r="H20" s="45">
        <v>5090.3100000000004</v>
      </c>
      <c r="I20" s="54">
        <f t="shared" si="0"/>
        <v>-5090.3100000000004</v>
      </c>
    </row>
    <row r="21" spans="1:13" hidden="1" outlineLevel="1">
      <c r="A21" s="19" t="s">
        <v>36</v>
      </c>
      <c r="B21" s="56">
        <v>42361</v>
      </c>
      <c r="C21" s="19" t="s">
        <v>214</v>
      </c>
      <c r="D21" s="19" t="s">
        <v>273</v>
      </c>
      <c r="E21" s="16"/>
      <c r="F21" s="19"/>
      <c r="G21" s="56"/>
      <c r="H21" s="45">
        <v>91821.86</v>
      </c>
      <c r="I21" s="54">
        <f t="shared" si="0"/>
        <v>-91821.86</v>
      </c>
    </row>
    <row r="22" spans="1:13" hidden="1" outlineLevel="1">
      <c r="A22" s="93" t="s">
        <v>156</v>
      </c>
      <c r="B22" s="38">
        <v>42440</v>
      </c>
      <c r="C22" s="93" t="s">
        <v>157</v>
      </c>
      <c r="D22" s="93" t="s">
        <v>164</v>
      </c>
      <c r="E22" s="94">
        <v>8451.85</v>
      </c>
      <c r="F22" s="19"/>
      <c r="G22" s="56"/>
      <c r="H22" s="57"/>
      <c r="I22" s="54">
        <f t="shared" si="0"/>
        <v>8451.85</v>
      </c>
      <c r="M22" s="1" t="s">
        <v>126</v>
      </c>
    </row>
    <row r="23" spans="1:13" hidden="1" outlineLevel="1">
      <c r="A23" s="93" t="s">
        <v>160</v>
      </c>
      <c r="B23" s="38">
        <v>42447</v>
      </c>
      <c r="C23" s="93" t="s">
        <v>161</v>
      </c>
      <c r="D23" s="93" t="s">
        <v>166</v>
      </c>
      <c r="E23" s="94">
        <v>42440.480000000003</v>
      </c>
      <c r="F23" s="19"/>
      <c r="G23" s="56"/>
      <c r="H23" s="57"/>
      <c r="I23" s="54">
        <f t="shared" si="0"/>
        <v>42440.480000000003</v>
      </c>
    </row>
    <row r="24" spans="1:13" hidden="1" outlineLevel="1">
      <c r="A24" s="93" t="s">
        <v>171</v>
      </c>
      <c r="B24" s="38">
        <v>42481</v>
      </c>
      <c r="C24" s="93" t="s">
        <v>172</v>
      </c>
      <c r="D24" s="93" t="s">
        <v>175</v>
      </c>
      <c r="E24" s="94">
        <v>5168.93</v>
      </c>
      <c r="F24" s="19"/>
      <c r="G24" s="56"/>
      <c r="H24" s="57"/>
      <c r="I24" s="54">
        <f t="shared" si="0"/>
        <v>5168.93</v>
      </c>
    </row>
    <row r="25" spans="1:13" ht="12" hidden="1" outlineLevel="1">
      <c r="A25" s="37"/>
      <c r="B25" s="72"/>
      <c r="C25" s="37"/>
      <c r="D25" s="93"/>
      <c r="E25" s="18"/>
      <c r="F25" s="19"/>
      <c r="G25" s="56"/>
      <c r="H25" s="57"/>
      <c r="I25" s="54"/>
    </row>
    <row r="26" spans="1:13" hidden="1" outlineLevel="1">
      <c r="B26" s="49"/>
      <c r="F26" s="17" t="s">
        <v>11</v>
      </c>
      <c r="G26" s="49"/>
      <c r="H26" s="51"/>
      <c r="I26" s="32">
        <f>SUM(I10:I24)</f>
        <v>-19031.619999999995</v>
      </c>
    </row>
    <row r="27" spans="1:13" ht="12" hidden="1" outlineLevel="1" thickBot="1">
      <c r="B27" s="49"/>
      <c r="F27" s="17" t="s">
        <v>12</v>
      </c>
      <c r="G27" s="49"/>
      <c r="H27" s="51"/>
      <c r="I27" s="47">
        <v>-19031.62</v>
      </c>
    </row>
    <row r="28" spans="1:13" ht="12" hidden="1" outlineLevel="1" thickTop="1">
      <c r="B28" s="49"/>
      <c r="F28" s="17" t="s">
        <v>13</v>
      </c>
      <c r="G28" s="49"/>
      <c r="H28" s="51"/>
      <c r="I28" s="32">
        <f>I26-I27</f>
        <v>0</v>
      </c>
    </row>
    <row r="29" spans="1:13" hidden="1" outlineLevel="1">
      <c r="H29" s="26"/>
    </row>
    <row r="30" spans="1:13" collapsed="1">
      <c r="A30" s="107" t="s">
        <v>182</v>
      </c>
      <c r="B30" s="107"/>
      <c r="C30" s="107"/>
      <c r="D30" s="107"/>
    </row>
    <row r="31" spans="1:13" ht="12" hidden="1" outlineLevel="1" thickBot="1">
      <c r="A31" s="2" t="s">
        <v>3</v>
      </c>
      <c r="B31" s="2" t="s">
        <v>4</v>
      </c>
      <c r="C31" s="2" t="s">
        <v>5</v>
      </c>
      <c r="D31" s="2" t="s">
        <v>6</v>
      </c>
      <c r="E31" s="3" t="s">
        <v>7</v>
      </c>
      <c r="F31" s="4" t="s">
        <v>3</v>
      </c>
      <c r="G31" s="2" t="s">
        <v>4</v>
      </c>
      <c r="H31" s="5" t="s">
        <v>8</v>
      </c>
      <c r="I31" s="5" t="s">
        <v>9</v>
      </c>
    </row>
    <row r="32" spans="1:13" hidden="1" outlineLevel="1">
      <c r="A32" s="6"/>
      <c r="B32" s="50"/>
      <c r="C32" s="6"/>
      <c r="D32" s="6" t="s">
        <v>10</v>
      </c>
      <c r="E32" s="8"/>
      <c r="F32" s="9"/>
      <c r="G32" s="6"/>
      <c r="I32" s="46"/>
    </row>
    <row r="33" spans="1:9" hidden="1" outlineLevel="1">
      <c r="A33" s="79" t="s">
        <v>215</v>
      </c>
      <c r="B33" s="82">
        <v>41788</v>
      </c>
      <c r="C33" s="79" t="s">
        <v>218</v>
      </c>
      <c r="D33" s="79" t="s">
        <v>221</v>
      </c>
      <c r="E33" s="46">
        <v>1200</v>
      </c>
      <c r="G33" s="21"/>
      <c r="H33" s="15"/>
      <c r="I33" s="46">
        <f>+E33-H33</f>
        <v>1200</v>
      </c>
    </row>
    <row r="34" spans="1:9" hidden="1" outlineLevel="1">
      <c r="A34" s="79" t="s">
        <v>216</v>
      </c>
      <c r="B34" s="82">
        <v>41788</v>
      </c>
      <c r="C34" s="79" t="s">
        <v>219</v>
      </c>
      <c r="D34" s="1" t="s">
        <v>221</v>
      </c>
      <c r="E34" s="40">
        <v>1780</v>
      </c>
      <c r="I34" s="46">
        <f t="shared" ref="I34:I35" si="1">+E34-H34</f>
        <v>1780</v>
      </c>
    </row>
    <row r="35" spans="1:9" hidden="1" outlineLevel="1">
      <c r="A35" s="79" t="s">
        <v>217</v>
      </c>
      <c r="B35" s="82">
        <v>41788</v>
      </c>
      <c r="C35" s="79" t="s">
        <v>220</v>
      </c>
      <c r="D35" s="1" t="s">
        <v>221</v>
      </c>
      <c r="E35" s="40">
        <v>1200</v>
      </c>
      <c r="I35" s="46">
        <f t="shared" si="1"/>
        <v>1200</v>
      </c>
    </row>
    <row r="36" spans="1:9" hidden="1" outlineLevel="1">
      <c r="A36" s="6"/>
      <c r="B36" s="49"/>
      <c r="I36" s="40"/>
    </row>
    <row r="37" spans="1:9" hidden="1" outlineLevel="1">
      <c r="B37" s="49"/>
      <c r="F37" s="17" t="s">
        <v>11</v>
      </c>
      <c r="I37" s="40">
        <f>+SUM(I32:I35)</f>
        <v>4180</v>
      </c>
    </row>
    <row r="38" spans="1:9" ht="12" hidden="1" outlineLevel="1" thickBot="1">
      <c r="B38" s="49"/>
      <c r="F38" s="17" t="s">
        <v>12</v>
      </c>
      <c r="I38" s="41">
        <v>4180</v>
      </c>
    </row>
    <row r="39" spans="1:9" ht="12" hidden="1" outlineLevel="1" thickTop="1">
      <c r="B39" s="49"/>
      <c r="F39" s="17" t="s">
        <v>13</v>
      </c>
      <c r="I39" s="40">
        <f>I37-I38</f>
        <v>0</v>
      </c>
    </row>
    <row r="40" spans="1:9" hidden="1" outlineLevel="1">
      <c r="B40" s="21"/>
      <c r="D40" s="15"/>
      <c r="F40" s="17"/>
    </row>
    <row r="41" spans="1:9" collapsed="1">
      <c r="A41" s="107" t="s">
        <v>185</v>
      </c>
      <c r="B41" s="107"/>
      <c r="C41" s="107"/>
      <c r="D41" s="107"/>
      <c r="E41" s="15"/>
      <c r="F41" s="16"/>
      <c r="G41" s="16"/>
      <c r="H41" s="16"/>
      <c r="I41" s="16"/>
    </row>
    <row r="42" spans="1:9" ht="12" hidden="1" outlineLevel="1" thickBot="1">
      <c r="A42" s="2" t="s">
        <v>3</v>
      </c>
      <c r="B42" s="2" t="s">
        <v>4</v>
      </c>
      <c r="C42" s="2" t="s">
        <v>5</v>
      </c>
      <c r="D42" s="2" t="s">
        <v>6</v>
      </c>
      <c r="E42" s="3" t="s">
        <v>7</v>
      </c>
      <c r="F42" s="4" t="s">
        <v>3</v>
      </c>
      <c r="G42" s="2" t="s">
        <v>4</v>
      </c>
      <c r="H42" s="5" t="s">
        <v>8</v>
      </c>
      <c r="I42" s="5" t="s">
        <v>9</v>
      </c>
    </row>
    <row r="43" spans="1:9" hidden="1" outlineLevel="1">
      <c r="B43" s="21"/>
      <c r="D43" s="6" t="s">
        <v>10</v>
      </c>
      <c r="E43" s="15"/>
      <c r="F43" s="16"/>
      <c r="G43" s="16"/>
      <c r="H43" s="16"/>
      <c r="I43" s="16"/>
    </row>
    <row r="44" spans="1:9" hidden="1" outlineLevel="1">
      <c r="A44" s="12" t="s">
        <v>168</v>
      </c>
      <c r="B44" s="13">
        <v>42451</v>
      </c>
      <c r="C44" s="12" t="s">
        <v>169</v>
      </c>
      <c r="D44" s="12" t="s">
        <v>170</v>
      </c>
      <c r="E44" s="42">
        <v>43436.639999999999</v>
      </c>
      <c r="F44" s="16"/>
      <c r="G44" s="16"/>
      <c r="H44" s="16"/>
      <c r="I44" s="40">
        <f>+E44</f>
        <v>43436.639999999999</v>
      </c>
    </row>
    <row r="45" spans="1:9" hidden="1" outlineLevel="1">
      <c r="B45" s="21"/>
      <c r="E45" s="15"/>
      <c r="F45" s="16"/>
      <c r="G45" s="16"/>
      <c r="H45" s="16"/>
      <c r="I45" s="40"/>
    </row>
    <row r="46" spans="1:9" hidden="1" outlineLevel="1">
      <c r="B46" s="21"/>
      <c r="E46" s="15"/>
      <c r="F46" s="16"/>
      <c r="G46" s="16"/>
      <c r="H46" s="16"/>
      <c r="I46" s="40"/>
    </row>
    <row r="47" spans="1:9" hidden="1" outlineLevel="1">
      <c r="B47" s="21"/>
      <c r="E47" s="15"/>
      <c r="F47" s="17" t="s">
        <v>11</v>
      </c>
      <c r="I47" s="40">
        <f>+I44</f>
        <v>43436.639999999999</v>
      </c>
    </row>
    <row r="48" spans="1:9" ht="12" hidden="1" outlineLevel="1" thickBot="1">
      <c r="B48" s="21"/>
      <c r="E48" s="15"/>
      <c r="F48" s="17" t="s">
        <v>12</v>
      </c>
      <c r="I48" s="78">
        <v>43436.639999999999</v>
      </c>
    </row>
    <row r="49" spans="1:13" ht="12" hidden="1" outlineLevel="1" thickTop="1">
      <c r="B49" s="21"/>
      <c r="E49" s="15"/>
      <c r="F49" s="17" t="s">
        <v>13</v>
      </c>
      <c r="I49" s="40">
        <f>+I47-I48</f>
        <v>0</v>
      </c>
    </row>
    <row r="50" spans="1:13" hidden="1" outlineLevel="1"/>
    <row r="51" spans="1:13" ht="13.5" customHeight="1" collapsed="1">
      <c r="A51" s="107" t="s">
        <v>190</v>
      </c>
      <c r="B51" s="107"/>
      <c r="C51" s="107"/>
      <c r="D51" s="107"/>
      <c r="M51" s="1" t="s">
        <v>133</v>
      </c>
    </row>
    <row r="52" spans="1:13" ht="12" hidden="1" outlineLevel="1" thickBot="1">
      <c r="A52" s="2" t="s">
        <v>3</v>
      </c>
      <c r="B52" s="2" t="s">
        <v>4</v>
      </c>
      <c r="C52" s="2" t="s">
        <v>5</v>
      </c>
      <c r="D52" s="2" t="s">
        <v>6</v>
      </c>
      <c r="E52" s="3" t="s">
        <v>7</v>
      </c>
      <c r="F52" s="4" t="s">
        <v>3</v>
      </c>
      <c r="G52" s="2" t="s">
        <v>4</v>
      </c>
      <c r="H52" s="5" t="s">
        <v>8</v>
      </c>
      <c r="I52" s="5" t="s">
        <v>9</v>
      </c>
    </row>
    <row r="53" spans="1:13" hidden="1" outlineLevel="1">
      <c r="A53" s="6"/>
      <c r="B53" s="50"/>
      <c r="C53" s="6"/>
      <c r="D53" s="6" t="s">
        <v>10</v>
      </c>
      <c r="E53" s="55"/>
      <c r="F53" s="9"/>
      <c r="G53" s="50"/>
      <c r="H53" s="51"/>
      <c r="I53" s="31">
        <v>76741.73</v>
      </c>
    </row>
    <row r="54" spans="1:13" hidden="1" outlineLevel="1">
      <c r="A54" s="12"/>
      <c r="B54" s="38"/>
      <c r="C54" s="12"/>
      <c r="D54" s="12" t="s">
        <v>45</v>
      </c>
      <c r="E54" s="53"/>
      <c r="F54" s="12" t="s">
        <v>46</v>
      </c>
      <c r="G54" s="38">
        <v>42035</v>
      </c>
      <c r="H54" s="53">
        <v>27917.53</v>
      </c>
      <c r="I54" s="31">
        <f t="shared" ref="I54:I60" si="2">+E54-H54</f>
        <v>-27917.53</v>
      </c>
    </row>
    <row r="55" spans="1:13" hidden="1" outlineLevel="1">
      <c r="A55" s="12" t="s">
        <v>47</v>
      </c>
      <c r="B55" s="38">
        <v>42060</v>
      </c>
      <c r="C55" s="12" t="s">
        <v>48</v>
      </c>
      <c r="D55" s="12" t="s">
        <v>49</v>
      </c>
      <c r="E55" s="53">
        <v>16496.14</v>
      </c>
      <c r="F55" s="12" t="s">
        <v>50</v>
      </c>
      <c r="G55" s="38">
        <v>42060</v>
      </c>
      <c r="H55" s="53">
        <v>17497.27</v>
      </c>
      <c r="I55" s="31">
        <f t="shared" si="2"/>
        <v>-1001.130000000001</v>
      </c>
    </row>
    <row r="56" spans="1:13" hidden="1" outlineLevel="1">
      <c r="A56" s="12"/>
      <c r="B56" s="38"/>
      <c r="C56" s="12"/>
      <c r="D56" s="12" t="s">
        <v>51</v>
      </c>
      <c r="E56" s="53"/>
      <c r="F56" s="12" t="s">
        <v>52</v>
      </c>
      <c r="G56" s="38">
        <v>42094</v>
      </c>
      <c r="H56" s="14">
        <v>17788.07</v>
      </c>
      <c r="I56" s="31">
        <f t="shared" si="2"/>
        <v>-17788.07</v>
      </c>
    </row>
    <row r="57" spans="1:13" hidden="1" outlineLevel="1">
      <c r="A57" s="12"/>
      <c r="B57" s="38"/>
      <c r="C57" s="12" t="s">
        <v>53</v>
      </c>
      <c r="D57" s="12" t="s">
        <v>54</v>
      </c>
      <c r="E57" s="53"/>
      <c r="F57" s="12" t="s">
        <v>55</v>
      </c>
      <c r="G57" s="38">
        <v>42185</v>
      </c>
      <c r="H57" s="14">
        <v>1176.8699999999999</v>
      </c>
      <c r="I57" s="31">
        <f t="shared" si="2"/>
        <v>-1176.8699999999999</v>
      </c>
    </row>
    <row r="58" spans="1:13" hidden="1" outlineLevel="1">
      <c r="A58" s="12"/>
      <c r="B58" s="38"/>
      <c r="C58" s="12" t="s">
        <v>56</v>
      </c>
      <c r="D58" s="12" t="s">
        <v>57</v>
      </c>
      <c r="E58" s="53"/>
      <c r="F58" s="12" t="s">
        <v>58</v>
      </c>
      <c r="G58" s="38">
        <v>42196</v>
      </c>
      <c r="H58" s="14">
        <v>18361.37</v>
      </c>
      <c r="I58" s="31">
        <f t="shared" si="2"/>
        <v>-18361.37</v>
      </c>
    </row>
    <row r="59" spans="1:13" hidden="1" outlineLevel="1">
      <c r="A59" s="12" t="s">
        <v>59</v>
      </c>
      <c r="B59" s="38">
        <v>42247</v>
      </c>
      <c r="C59" s="12" t="s">
        <v>60</v>
      </c>
      <c r="D59" s="12" t="s">
        <v>61</v>
      </c>
      <c r="E59" s="14">
        <v>26561.77</v>
      </c>
      <c r="F59" s="12"/>
      <c r="G59" s="38"/>
      <c r="H59" s="14"/>
      <c r="I59" s="31">
        <f t="shared" si="2"/>
        <v>26561.77</v>
      </c>
    </row>
    <row r="60" spans="1:13" hidden="1" outlineLevel="1">
      <c r="A60" s="12" t="s">
        <v>62</v>
      </c>
      <c r="B60" s="38">
        <v>42257</v>
      </c>
      <c r="C60" s="12" t="s">
        <v>63</v>
      </c>
      <c r="D60" s="12" t="s">
        <v>64</v>
      </c>
      <c r="E60" s="14">
        <v>30674.02</v>
      </c>
      <c r="F60" s="12"/>
      <c r="G60" s="38"/>
      <c r="H60" s="14"/>
      <c r="I60" s="31">
        <f t="shared" si="2"/>
        <v>30674.02</v>
      </c>
    </row>
    <row r="61" spans="1:13" hidden="1" outlineLevel="1">
      <c r="A61" s="1" t="s">
        <v>41</v>
      </c>
      <c r="B61" s="28">
        <v>42185</v>
      </c>
      <c r="C61" s="1" t="s">
        <v>42</v>
      </c>
      <c r="D61" s="1" t="s">
        <v>43</v>
      </c>
      <c r="E61" s="31">
        <v>33976.74</v>
      </c>
      <c r="F61" s="16"/>
      <c r="G61" s="61"/>
      <c r="H61" s="31"/>
      <c r="I61" s="31">
        <f>+E61-H61</f>
        <v>33976.74</v>
      </c>
    </row>
    <row r="62" spans="1:13" hidden="1" outlineLevel="1">
      <c r="A62" s="62" t="s">
        <v>149</v>
      </c>
      <c r="B62" s="63">
        <v>42291</v>
      </c>
      <c r="C62" s="64" t="s">
        <v>150</v>
      </c>
      <c r="D62" s="65" t="s">
        <v>151</v>
      </c>
      <c r="E62" s="66">
        <v>48940.1</v>
      </c>
      <c r="F62" s="67" t="s">
        <v>152</v>
      </c>
      <c r="G62" s="68">
        <v>42279</v>
      </c>
      <c r="H62" s="69">
        <v>37697.54</v>
      </c>
      <c r="I62" s="31">
        <f>+E62-H62</f>
        <v>11242.559999999998</v>
      </c>
    </row>
    <row r="63" spans="1:13" hidden="1" outlineLevel="1">
      <c r="A63" s="12" t="s">
        <v>153</v>
      </c>
      <c r="B63" s="38">
        <v>42350</v>
      </c>
      <c r="C63" s="12" t="s">
        <v>154</v>
      </c>
      <c r="D63" s="12" t="s">
        <v>155</v>
      </c>
      <c r="E63" s="66"/>
      <c r="F63" s="67"/>
      <c r="G63" s="68"/>
      <c r="H63" s="73">
        <v>11082.32</v>
      </c>
      <c r="I63" s="31">
        <f>+E63-H63</f>
        <v>-11082.32</v>
      </c>
    </row>
    <row r="64" spans="1:13" hidden="1" outlineLevel="1">
      <c r="A64" s="12"/>
      <c r="B64" s="38"/>
      <c r="C64" s="12"/>
      <c r="D64" s="12"/>
      <c r="E64" s="53"/>
      <c r="F64" s="12"/>
      <c r="G64" s="38"/>
      <c r="H64" s="14"/>
      <c r="I64" s="31"/>
    </row>
    <row r="65" spans="1:9" hidden="1" outlineLevel="1">
      <c r="B65" s="49"/>
      <c r="E65" s="51"/>
      <c r="F65" s="17" t="s">
        <v>11</v>
      </c>
      <c r="G65" s="49"/>
      <c r="H65" s="51"/>
      <c r="I65" s="54">
        <f>+SUM(I53:I63)</f>
        <v>101869.53</v>
      </c>
    </row>
    <row r="66" spans="1:9" ht="12" hidden="1" outlineLevel="1" thickBot="1">
      <c r="B66" s="49"/>
      <c r="F66" s="17" t="s">
        <v>12</v>
      </c>
      <c r="G66" s="49"/>
      <c r="H66" s="51"/>
      <c r="I66" s="70">
        <v>101869.42</v>
      </c>
    </row>
    <row r="67" spans="1:9" ht="12" hidden="1" outlineLevel="1" thickTop="1">
      <c r="B67" s="49"/>
      <c r="F67" s="17" t="s">
        <v>13</v>
      </c>
      <c r="G67" s="49"/>
      <c r="H67" s="51"/>
      <c r="I67" s="31">
        <f>+I65-I66</f>
        <v>0.11000000000058208</v>
      </c>
    </row>
    <row r="68" spans="1:9" hidden="1" outlineLevel="1">
      <c r="B68" s="49"/>
      <c r="F68" s="17"/>
      <c r="G68" s="49"/>
      <c r="H68" s="51"/>
      <c r="I68" s="31"/>
    </row>
    <row r="69" spans="1:9" hidden="1" outlineLevel="1"/>
    <row r="70" spans="1:9" collapsed="1">
      <c r="A70" s="106" t="s">
        <v>189</v>
      </c>
      <c r="B70" s="106"/>
      <c r="C70" s="106"/>
      <c r="D70" s="106"/>
    </row>
    <row r="71" spans="1:9" ht="12" hidden="1" outlineLevel="1" thickBot="1">
      <c r="A71" s="2" t="s">
        <v>3</v>
      </c>
      <c r="B71" s="2" t="s">
        <v>4</v>
      </c>
      <c r="C71" s="2" t="s">
        <v>5</v>
      </c>
      <c r="D71" s="2" t="s">
        <v>6</v>
      </c>
      <c r="E71" s="3" t="s">
        <v>7</v>
      </c>
      <c r="F71" s="4" t="s">
        <v>3</v>
      </c>
      <c r="G71" s="2" t="s">
        <v>4</v>
      </c>
      <c r="H71" s="5" t="s">
        <v>8</v>
      </c>
      <c r="I71" s="5" t="s">
        <v>9</v>
      </c>
    </row>
    <row r="72" spans="1:9" hidden="1" outlineLevel="1">
      <c r="A72" s="6"/>
      <c r="B72" s="7"/>
      <c r="C72" s="6"/>
      <c r="D72" s="6" t="s">
        <v>10</v>
      </c>
      <c r="E72" s="8"/>
      <c r="F72" s="9"/>
      <c r="G72" s="6"/>
      <c r="H72" s="51"/>
      <c r="I72" s="31">
        <v>18901.95</v>
      </c>
    </row>
    <row r="73" spans="1:9" hidden="1" outlineLevel="1">
      <c r="A73" s="1" t="s">
        <v>66</v>
      </c>
      <c r="B73" s="21">
        <v>42035</v>
      </c>
      <c r="C73" s="1" t="s">
        <v>67</v>
      </c>
      <c r="D73" s="1" t="s">
        <v>68</v>
      </c>
      <c r="E73" s="16">
        <v>2298.54</v>
      </c>
      <c r="F73" s="1" t="s">
        <v>69</v>
      </c>
      <c r="G73" s="21">
        <v>42035</v>
      </c>
      <c r="H73" s="31">
        <v>618.48</v>
      </c>
      <c r="I73" s="31">
        <f t="shared" ref="I73:I89" si="3">+E73-H73</f>
        <v>1680.06</v>
      </c>
    </row>
    <row r="74" spans="1:9" hidden="1" outlineLevel="1">
      <c r="A74" s="1" t="s">
        <v>70</v>
      </c>
      <c r="B74" s="21">
        <v>42104</v>
      </c>
      <c r="C74" s="1" t="s">
        <v>71</v>
      </c>
      <c r="D74" s="1" t="s">
        <v>72</v>
      </c>
      <c r="E74" s="16"/>
      <c r="G74" s="21"/>
      <c r="H74" s="32">
        <v>11589.12</v>
      </c>
      <c r="I74" s="31">
        <f t="shared" si="3"/>
        <v>-11589.12</v>
      </c>
    </row>
    <row r="75" spans="1:9" hidden="1" outlineLevel="1">
      <c r="A75" s="1" t="s">
        <v>73</v>
      </c>
      <c r="B75" s="21">
        <v>42142</v>
      </c>
      <c r="C75" s="1" t="s">
        <v>74</v>
      </c>
      <c r="D75" s="1" t="s">
        <v>75</v>
      </c>
      <c r="E75" s="16"/>
      <c r="G75" s="21"/>
      <c r="H75" s="32">
        <v>13789.94</v>
      </c>
      <c r="I75" s="31">
        <f t="shared" si="3"/>
        <v>-13789.94</v>
      </c>
    </row>
    <row r="76" spans="1:9" hidden="1" outlineLevel="1">
      <c r="A76" s="1" t="s">
        <v>76</v>
      </c>
      <c r="B76" s="21">
        <v>42185</v>
      </c>
      <c r="C76" s="1" t="s">
        <v>77</v>
      </c>
      <c r="D76" s="1" t="s">
        <v>78</v>
      </c>
      <c r="E76" s="16"/>
      <c r="F76" s="16"/>
      <c r="G76" s="16"/>
      <c r="H76" s="32">
        <v>4250.6099999999997</v>
      </c>
      <c r="I76" s="31">
        <f t="shared" si="3"/>
        <v>-4250.6099999999997</v>
      </c>
    </row>
    <row r="77" spans="1:9" hidden="1" outlineLevel="1">
      <c r="A77" s="1" t="s">
        <v>79</v>
      </c>
      <c r="B77" s="21">
        <v>42196</v>
      </c>
      <c r="C77" s="1" t="s">
        <v>80</v>
      </c>
      <c r="D77" s="1" t="s">
        <v>81</v>
      </c>
      <c r="E77" s="16"/>
      <c r="F77" s="16"/>
      <c r="G77" s="16"/>
      <c r="H77" s="32">
        <v>651.20000000000005</v>
      </c>
      <c r="I77" s="31">
        <f t="shared" si="3"/>
        <v>-651.20000000000005</v>
      </c>
    </row>
    <row r="78" spans="1:9" hidden="1" outlineLevel="1">
      <c r="A78" s="1" t="s">
        <v>82</v>
      </c>
      <c r="B78" s="21">
        <v>42257</v>
      </c>
      <c r="C78" s="1" t="s">
        <v>83</v>
      </c>
      <c r="D78" s="1" t="s">
        <v>84</v>
      </c>
      <c r="E78" s="16"/>
      <c r="F78" s="16"/>
      <c r="G78" s="16"/>
      <c r="H78" s="32">
        <v>12713.36</v>
      </c>
      <c r="I78" s="31">
        <f t="shared" si="3"/>
        <v>-12713.36</v>
      </c>
    </row>
    <row r="79" spans="1:9" hidden="1" outlineLevel="1">
      <c r="A79" s="1" t="s">
        <v>85</v>
      </c>
      <c r="B79" s="21">
        <v>42307</v>
      </c>
      <c r="C79" s="1" t="s">
        <v>86</v>
      </c>
      <c r="D79" s="1" t="s">
        <v>87</v>
      </c>
      <c r="E79" s="31">
        <v>156444.49</v>
      </c>
      <c r="F79" s="16"/>
      <c r="G79" s="16"/>
      <c r="H79" s="31"/>
      <c r="I79" s="31">
        <f t="shared" si="3"/>
        <v>156444.49</v>
      </c>
    </row>
    <row r="80" spans="1:9" hidden="1" outlineLevel="1">
      <c r="A80" s="1" t="s">
        <v>88</v>
      </c>
      <c r="B80" s="21">
        <v>42312</v>
      </c>
      <c r="C80" s="1" t="s">
        <v>89</v>
      </c>
      <c r="D80" s="22" t="s">
        <v>90</v>
      </c>
      <c r="E80" s="16"/>
      <c r="F80" s="16"/>
      <c r="G80" s="16"/>
      <c r="H80" s="33">
        <v>116</v>
      </c>
      <c r="I80" s="31">
        <f t="shared" si="3"/>
        <v>-116</v>
      </c>
    </row>
    <row r="81" spans="1:12" hidden="1" outlineLevel="1">
      <c r="A81" s="1" t="s">
        <v>91</v>
      </c>
      <c r="B81" s="21">
        <v>42339</v>
      </c>
      <c r="C81" s="1" t="s">
        <v>92</v>
      </c>
      <c r="D81" s="1" t="s">
        <v>93</v>
      </c>
      <c r="E81" s="32">
        <v>14661</v>
      </c>
      <c r="F81" s="16"/>
      <c r="G81" s="16"/>
      <c r="H81" s="31"/>
      <c r="I81" s="31">
        <f t="shared" si="3"/>
        <v>14661</v>
      </c>
    </row>
    <row r="82" spans="1:12" hidden="1" outlineLevel="1">
      <c r="A82" s="1" t="s">
        <v>94</v>
      </c>
      <c r="B82" s="21">
        <v>42339</v>
      </c>
      <c r="C82" s="1" t="s">
        <v>95</v>
      </c>
      <c r="D82" s="1" t="s">
        <v>96</v>
      </c>
      <c r="E82" s="32"/>
      <c r="F82" s="16"/>
      <c r="G82" s="16"/>
      <c r="H82" s="74">
        <v>36773.83</v>
      </c>
      <c r="I82" s="31">
        <f t="shared" si="3"/>
        <v>-36773.83</v>
      </c>
    </row>
    <row r="83" spans="1:12" hidden="1" outlineLevel="1">
      <c r="A83" s="1" t="s">
        <v>97</v>
      </c>
      <c r="B83" s="21">
        <v>42369</v>
      </c>
      <c r="C83" s="1" t="s">
        <v>98</v>
      </c>
      <c r="D83" s="1" t="s">
        <v>99</v>
      </c>
      <c r="E83" s="32"/>
      <c r="F83" s="16"/>
      <c r="G83" s="16"/>
      <c r="H83" s="74">
        <v>2053.91</v>
      </c>
      <c r="I83" s="31">
        <f t="shared" si="3"/>
        <v>-2053.91</v>
      </c>
    </row>
    <row r="84" spans="1:12" hidden="1" outlineLevel="1">
      <c r="A84" s="1" t="s">
        <v>111</v>
      </c>
      <c r="B84" s="21">
        <v>42387</v>
      </c>
      <c r="C84" s="1" t="s">
        <v>112</v>
      </c>
      <c r="D84" s="1" t="s">
        <v>115</v>
      </c>
      <c r="E84" s="39">
        <v>11133.51</v>
      </c>
      <c r="F84" s="16"/>
      <c r="G84" s="16"/>
      <c r="H84" s="74"/>
      <c r="I84" s="31">
        <f t="shared" si="3"/>
        <v>11133.51</v>
      </c>
    </row>
    <row r="85" spans="1:12" hidden="1" outlineLevel="1">
      <c r="A85" s="1" t="s">
        <v>118</v>
      </c>
      <c r="B85" s="21">
        <v>42387</v>
      </c>
      <c r="C85" s="1" t="s">
        <v>116</v>
      </c>
      <c r="D85" s="1" t="s">
        <v>113</v>
      </c>
      <c r="E85" s="32"/>
      <c r="F85" s="16"/>
      <c r="G85" s="16"/>
      <c r="H85" s="74">
        <v>1130.79</v>
      </c>
      <c r="I85" s="31">
        <f t="shared" si="3"/>
        <v>-1130.79</v>
      </c>
    </row>
    <row r="86" spans="1:12" hidden="1" outlineLevel="1">
      <c r="A86" s="1" t="s">
        <v>119</v>
      </c>
      <c r="B86" s="21">
        <v>42388</v>
      </c>
      <c r="C86" s="1" t="s">
        <v>117</v>
      </c>
      <c r="D86" s="1" t="s">
        <v>114</v>
      </c>
      <c r="E86" s="16"/>
      <c r="F86" s="16"/>
      <c r="G86" s="16"/>
      <c r="H86" s="74">
        <v>3984.59</v>
      </c>
      <c r="I86" s="31">
        <f t="shared" si="3"/>
        <v>-3984.59</v>
      </c>
    </row>
    <row r="87" spans="1:12" hidden="1" outlineLevel="1">
      <c r="A87" s="1" t="s">
        <v>137</v>
      </c>
      <c r="B87" s="21">
        <v>42411</v>
      </c>
      <c r="C87" s="1" t="s">
        <v>138</v>
      </c>
      <c r="D87" s="1" t="s">
        <v>139</v>
      </c>
      <c r="E87" s="16"/>
      <c r="F87" s="16"/>
      <c r="G87" s="16"/>
      <c r="H87" s="74">
        <v>3605.62</v>
      </c>
      <c r="I87" s="31">
        <f t="shared" si="3"/>
        <v>-3605.62</v>
      </c>
    </row>
    <row r="88" spans="1:12" hidden="1" outlineLevel="1">
      <c r="B88" s="21"/>
      <c r="E88" s="16"/>
      <c r="F88" s="16"/>
      <c r="G88" s="16"/>
      <c r="H88" s="71">
        <v>2533.0100000000002</v>
      </c>
      <c r="I88" s="31">
        <f t="shared" si="3"/>
        <v>-2533.0100000000002</v>
      </c>
    </row>
    <row r="89" spans="1:12" hidden="1" outlineLevel="1">
      <c r="A89" s="1" t="s">
        <v>202</v>
      </c>
      <c r="B89" s="21">
        <v>42521</v>
      </c>
      <c r="C89" s="1" t="s">
        <v>203</v>
      </c>
      <c r="D89" s="1" t="s">
        <v>204</v>
      </c>
      <c r="E89" s="16"/>
      <c r="F89" s="16"/>
      <c r="G89" s="16"/>
      <c r="H89" s="76">
        <v>5448.96</v>
      </c>
      <c r="I89" s="31">
        <f t="shared" si="3"/>
        <v>-5448.96</v>
      </c>
    </row>
    <row r="90" spans="1:12" hidden="1" outlineLevel="1">
      <c r="B90" s="21"/>
      <c r="E90" s="16"/>
      <c r="F90" s="16"/>
      <c r="G90" s="16"/>
      <c r="H90" s="71"/>
      <c r="I90" s="31"/>
    </row>
    <row r="91" spans="1:12" hidden="1" outlineLevel="1">
      <c r="B91" s="21"/>
      <c r="E91" s="16"/>
      <c r="F91" s="16"/>
      <c r="G91" s="16"/>
      <c r="H91" s="31"/>
      <c r="I91" s="31"/>
    </row>
    <row r="92" spans="1:12" hidden="1" outlineLevel="1">
      <c r="F92" s="17" t="s">
        <v>11</v>
      </c>
      <c r="H92" s="51"/>
      <c r="I92" s="54">
        <f>+SUM(I72:I89)</f>
        <v>104180.06999999999</v>
      </c>
    </row>
    <row r="93" spans="1:12" ht="12" hidden="1" outlineLevel="1" thickBot="1">
      <c r="F93" s="17" t="s">
        <v>12</v>
      </c>
      <c r="H93" s="51"/>
      <c r="I93" s="75">
        <v>104180.07000000004</v>
      </c>
      <c r="L93" s="35"/>
    </row>
    <row r="94" spans="1:12" ht="12" hidden="1" outlineLevel="1" thickTop="1">
      <c r="F94" s="17" t="s">
        <v>13</v>
      </c>
      <c r="I94" s="40">
        <f>+I92-I93</f>
        <v>0</v>
      </c>
    </row>
    <row r="95" spans="1:12" hidden="1" outlineLevel="1">
      <c r="F95" s="17"/>
      <c r="I95" s="40"/>
    </row>
    <row r="96" spans="1:12" collapsed="1">
      <c r="A96" s="107" t="s">
        <v>188</v>
      </c>
      <c r="B96" s="107"/>
      <c r="C96" s="107"/>
      <c r="D96" s="107"/>
    </row>
    <row r="97" spans="1:9" ht="12" hidden="1" outlineLevel="1" thickBot="1">
      <c r="A97" s="2" t="s">
        <v>3</v>
      </c>
      <c r="B97" s="2" t="s">
        <v>4</v>
      </c>
      <c r="C97" s="2" t="s">
        <v>5</v>
      </c>
      <c r="D97" s="2" t="s">
        <v>6</v>
      </c>
      <c r="E97" s="3" t="s">
        <v>7</v>
      </c>
      <c r="F97" s="4" t="s">
        <v>3</v>
      </c>
      <c r="G97" s="2" t="s">
        <v>4</v>
      </c>
      <c r="H97" s="5" t="s">
        <v>8</v>
      </c>
      <c r="I97" s="5" t="s">
        <v>9</v>
      </c>
    </row>
    <row r="98" spans="1:9" hidden="1" outlineLevel="1">
      <c r="A98" s="6"/>
      <c r="B98" s="7"/>
      <c r="C98" s="6"/>
      <c r="D98" s="6" t="s">
        <v>10</v>
      </c>
      <c r="E98" s="8"/>
      <c r="F98" s="9"/>
      <c r="G98" s="6"/>
      <c r="I98" s="46">
        <v>1508</v>
      </c>
    </row>
    <row r="99" spans="1:9" hidden="1" outlineLevel="1">
      <c r="A99" s="6"/>
      <c r="B99" s="7"/>
      <c r="C99" s="6"/>
      <c r="D99" s="6"/>
      <c r="E99" s="8"/>
      <c r="F99" s="9"/>
      <c r="G99" s="6"/>
      <c r="I99" s="48"/>
    </row>
    <row r="100" spans="1:9" hidden="1" outlineLevel="1">
      <c r="A100" s="6"/>
      <c r="B100" s="7"/>
      <c r="C100" s="6"/>
      <c r="D100" s="6"/>
      <c r="E100" s="8"/>
      <c r="F100" s="17" t="s">
        <v>11</v>
      </c>
      <c r="I100" s="46">
        <f>+I98</f>
        <v>1508</v>
      </c>
    </row>
    <row r="101" spans="1:9" ht="12" hidden="1" outlineLevel="1" thickBot="1">
      <c r="A101" s="6"/>
      <c r="B101" s="7"/>
      <c r="C101" s="6"/>
      <c r="D101" s="6"/>
      <c r="E101" s="8"/>
      <c r="F101" s="17" t="s">
        <v>12</v>
      </c>
      <c r="I101" s="41">
        <v>1508</v>
      </c>
    </row>
    <row r="102" spans="1:9" ht="12" hidden="1" outlineLevel="1" thickTop="1">
      <c r="A102" s="6"/>
      <c r="B102" s="7"/>
      <c r="C102" s="6"/>
      <c r="D102" s="6"/>
      <c r="E102" s="8"/>
      <c r="F102" s="17" t="s">
        <v>13</v>
      </c>
      <c r="I102" s="40">
        <f>+I100-I101</f>
        <v>0</v>
      </c>
    </row>
    <row r="103" spans="1:9" hidden="1" outlineLevel="1">
      <c r="A103" s="6"/>
      <c r="B103" s="7"/>
      <c r="C103" s="6"/>
      <c r="D103" s="6"/>
      <c r="E103" s="8"/>
      <c r="F103" s="9"/>
      <c r="G103" s="6"/>
      <c r="I103" s="10"/>
    </row>
    <row r="104" spans="1:9" hidden="1" outlineLevel="1"/>
    <row r="105" spans="1:9" collapsed="1">
      <c r="A105" s="107" t="s">
        <v>187</v>
      </c>
      <c r="B105" s="107"/>
      <c r="C105" s="107"/>
      <c r="D105" s="107"/>
    </row>
    <row r="106" spans="1:9" ht="12" hidden="1" outlineLevel="1" thickBot="1">
      <c r="A106" s="2" t="s">
        <v>3</v>
      </c>
      <c r="B106" s="2" t="s">
        <v>4</v>
      </c>
      <c r="C106" s="2" t="s">
        <v>5</v>
      </c>
      <c r="D106" s="2" t="s">
        <v>6</v>
      </c>
      <c r="E106" s="3" t="s">
        <v>7</v>
      </c>
      <c r="F106" s="4" t="s">
        <v>3</v>
      </c>
      <c r="G106" s="2" t="s">
        <v>4</v>
      </c>
      <c r="H106" s="5" t="s">
        <v>8</v>
      </c>
      <c r="I106" s="5" t="s">
        <v>9</v>
      </c>
    </row>
    <row r="107" spans="1:9" hidden="1" outlineLevel="1">
      <c r="A107" s="6"/>
      <c r="B107" s="7"/>
      <c r="C107" s="6"/>
      <c r="D107" s="6" t="s">
        <v>10</v>
      </c>
      <c r="E107" s="8"/>
      <c r="F107" s="9"/>
      <c r="G107" s="6"/>
      <c r="I107" s="46">
        <v>3799.41</v>
      </c>
    </row>
    <row r="108" spans="1:9" hidden="1" outlineLevel="1">
      <c r="A108" s="6"/>
      <c r="B108" s="7"/>
      <c r="C108" s="6"/>
      <c r="D108" s="6"/>
      <c r="E108" s="8"/>
      <c r="F108" s="9"/>
      <c r="G108" s="6"/>
      <c r="I108" s="46"/>
    </row>
    <row r="109" spans="1:9" hidden="1" outlineLevel="1">
      <c r="A109" s="6"/>
      <c r="B109" s="7"/>
      <c r="C109" s="6"/>
      <c r="D109" s="6"/>
      <c r="F109" s="17" t="s">
        <v>11</v>
      </c>
      <c r="I109" s="46">
        <f>+I107</f>
        <v>3799.41</v>
      </c>
    </row>
    <row r="110" spans="1:9" ht="12" hidden="1" outlineLevel="1" thickBot="1">
      <c r="A110" s="6"/>
      <c r="B110" s="7"/>
      <c r="C110" s="6"/>
      <c r="D110" s="6"/>
      <c r="F110" s="17" t="s">
        <v>12</v>
      </c>
      <c r="I110" s="41">
        <v>3799.41</v>
      </c>
    </row>
    <row r="111" spans="1:9" ht="12" hidden="1" outlineLevel="1" thickTop="1">
      <c r="A111" s="6"/>
      <c r="B111" s="7"/>
      <c r="C111" s="6"/>
      <c r="D111" s="6"/>
      <c r="F111" s="17" t="s">
        <v>13</v>
      </c>
      <c r="I111" s="16">
        <f>+I109-I110</f>
        <v>0</v>
      </c>
    </row>
    <row r="112" spans="1:9" hidden="1" outlineLevel="1"/>
    <row r="113" spans="1:13" hidden="1" outlineLevel="1"/>
    <row r="114" spans="1:13" collapsed="1">
      <c r="A114" s="107" t="s">
        <v>186</v>
      </c>
      <c r="B114" s="107"/>
      <c r="C114" s="107"/>
      <c r="D114" s="107"/>
    </row>
    <row r="115" spans="1:13" ht="12" hidden="1" outlineLevel="1" thickBot="1">
      <c r="A115" s="2" t="s">
        <v>3</v>
      </c>
      <c r="B115" s="2" t="s">
        <v>4</v>
      </c>
      <c r="C115" s="2" t="s">
        <v>5</v>
      </c>
      <c r="D115" s="2" t="s">
        <v>6</v>
      </c>
      <c r="E115" s="3" t="s">
        <v>7</v>
      </c>
      <c r="F115" s="4" t="s">
        <v>3</v>
      </c>
      <c r="G115" s="2" t="s">
        <v>4</v>
      </c>
      <c r="H115" s="5" t="s">
        <v>8</v>
      </c>
      <c r="I115" s="5" t="s">
        <v>9</v>
      </c>
    </row>
    <row r="116" spans="1:13" hidden="1" outlineLevel="1">
      <c r="A116" s="6"/>
      <c r="B116" s="7"/>
      <c r="C116" s="6"/>
      <c r="D116" s="6" t="s">
        <v>10</v>
      </c>
      <c r="E116" s="8"/>
      <c r="F116" s="9"/>
      <c r="G116" s="6"/>
      <c r="I116" s="40">
        <v>3224.86</v>
      </c>
    </row>
    <row r="117" spans="1:13" hidden="1" outlineLevel="1">
      <c r="I117" s="40"/>
    </row>
    <row r="118" spans="1:13" hidden="1" outlineLevel="1">
      <c r="F118" s="17" t="s">
        <v>11</v>
      </c>
      <c r="I118" s="46">
        <f>+I116</f>
        <v>3224.86</v>
      </c>
    </row>
    <row r="119" spans="1:13" ht="12" hidden="1" outlineLevel="1" thickBot="1">
      <c r="F119" s="17" t="s">
        <v>12</v>
      </c>
      <c r="I119" s="41">
        <v>3224.86</v>
      </c>
    </row>
    <row r="120" spans="1:13" ht="12" hidden="1" outlineLevel="1" thickTop="1">
      <c r="F120" s="17" t="s">
        <v>13</v>
      </c>
      <c r="I120" s="40">
        <f>+I118-I119</f>
        <v>0</v>
      </c>
    </row>
    <row r="121" spans="1:13" hidden="1" outlineLevel="1">
      <c r="M121" s="40"/>
    </row>
    <row r="122" spans="1:13" collapsed="1">
      <c r="A122" s="99" t="s">
        <v>183</v>
      </c>
      <c r="B122" s="99"/>
      <c r="C122" s="99"/>
      <c r="D122" s="99"/>
      <c r="M122" s="40"/>
    </row>
    <row r="123" spans="1:13" ht="12" hidden="1" outlineLevel="1" thickBot="1">
      <c r="A123" s="2" t="s">
        <v>3</v>
      </c>
      <c r="B123" s="2" t="s">
        <v>4</v>
      </c>
      <c r="C123" s="2" t="s">
        <v>5</v>
      </c>
      <c r="D123" s="2" t="s">
        <v>6</v>
      </c>
      <c r="E123" s="3" t="s">
        <v>7</v>
      </c>
      <c r="F123" s="4" t="s">
        <v>3</v>
      </c>
      <c r="G123" s="2" t="s">
        <v>4</v>
      </c>
      <c r="H123" s="5" t="s">
        <v>8</v>
      </c>
      <c r="I123" s="5" t="s">
        <v>9</v>
      </c>
      <c r="M123" s="40"/>
    </row>
    <row r="124" spans="1:13" hidden="1" outlineLevel="1">
      <c r="D124" s="6" t="s">
        <v>10</v>
      </c>
      <c r="I124" s="40">
        <v>440.98</v>
      </c>
      <c r="M124" s="40"/>
    </row>
    <row r="125" spans="1:13" hidden="1" outlineLevel="1">
      <c r="D125" s="6"/>
      <c r="I125" s="40"/>
      <c r="M125" s="40"/>
    </row>
    <row r="126" spans="1:13" hidden="1" outlineLevel="1">
      <c r="D126" s="6"/>
      <c r="I126" s="40"/>
      <c r="M126" s="40"/>
    </row>
    <row r="127" spans="1:13" hidden="1" outlineLevel="1">
      <c r="I127" s="40"/>
      <c r="M127" s="40"/>
    </row>
    <row r="128" spans="1:13" hidden="1" outlineLevel="1">
      <c r="F128" s="17" t="s">
        <v>11</v>
      </c>
      <c r="I128" s="40">
        <f>+I124</f>
        <v>440.98</v>
      </c>
      <c r="M128" s="40"/>
    </row>
    <row r="129" spans="6:13" ht="12" hidden="1" outlineLevel="1" thickBot="1">
      <c r="F129" s="17" t="s">
        <v>12</v>
      </c>
      <c r="I129" s="41">
        <v>441.01</v>
      </c>
      <c r="M129" s="40"/>
    </row>
    <row r="130" spans="6:13" ht="12" hidden="1" outlineLevel="1" thickTop="1">
      <c r="F130" s="17" t="s">
        <v>13</v>
      </c>
      <c r="I130" s="40">
        <f>+I128-I129</f>
        <v>-2.9999999999972715E-2</v>
      </c>
      <c r="M130" s="40"/>
    </row>
    <row r="131" spans="6:13" collapsed="1">
      <c r="F131" s="17"/>
      <c r="I131" s="40"/>
      <c r="M131" s="40"/>
    </row>
    <row r="132" spans="6:13">
      <c r="F132" s="17"/>
      <c r="I132" s="40"/>
      <c r="M132" s="40"/>
    </row>
    <row r="133" spans="6:13">
      <c r="F133" s="17"/>
      <c r="I133" s="40"/>
      <c r="M133" s="40"/>
    </row>
    <row r="134" spans="6:13">
      <c r="H134" s="36" t="s">
        <v>7</v>
      </c>
      <c r="I134" s="40">
        <f>+I128+I118+I109+I100+I92+I65+I47+I37+I26</f>
        <v>243607.87</v>
      </c>
      <c r="J134" s="51"/>
      <c r="K134" s="51"/>
    </row>
    <row r="135" spans="6:13" ht="12" thickBot="1">
      <c r="H135" s="36" t="s">
        <v>104</v>
      </c>
      <c r="I135" s="41">
        <v>243607.76</v>
      </c>
      <c r="K135" s="35"/>
    </row>
    <row r="136" spans="6:13" ht="12" thickTop="1">
      <c r="H136" s="36" t="s">
        <v>105</v>
      </c>
      <c r="I136" s="40">
        <f>+I134-I135</f>
        <v>0.10999999998603016</v>
      </c>
    </row>
    <row r="137" spans="6:13">
      <c r="F137" s="36"/>
    </row>
  </sheetData>
  <mergeCells count="13">
    <mergeCell ref="A114:D114"/>
    <mergeCell ref="A122:D122"/>
    <mergeCell ref="A105:D105"/>
    <mergeCell ref="A8:D8"/>
    <mergeCell ref="A1:H1"/>
    <mergeCell ref="A2:H2"/>
    <mergeCell ref="A3:H3"/>
    <mergeCell ref="A5:H5"/>
    <mergeCell ref="A30:D30"/>
    <mergeCell ref="A41:D41"/>
    <mergeCell ref="A51:D51"/>
    <mergeCell ref="A70:D70"/>
    <mergeCell ref="A96:D9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9"/>
  <sheetViews>
    <sheetView workbookViewId="0">
      <selection activeCell="D143" sqref="D143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3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3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3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3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13">
      <c r="F7" s="17"/>
      <c r="J7" s="1" t="s">
        <v>133</v>
      </c>
    </row>
    <row r="8" spans="1:13">
      <c r="A8" s="106" t="s">
        <v>181</v>
      </c>
      <c r="B8" s="106"/>
      <c r="C8" s="106"/>
      <c r="D8" s="106"/>
    </row>
    <row r="9" spans="1:13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3" hidden="1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27840.95</v>
      </c>
    </row>
    <row r="11" spans="1:13" hidden="1" outlineLevel="1">
      <c r="A11" s="93" t="s">
        <v>251</v>
      </c>
      <c r="B11" s="38">
        <v>42060</v>
      </c>
      <c r="C11" s="93" t="s">
        <v>252</v>
      </c>
      <c r="D11" s="93" t="s">
        <v>261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3" hidden="1" outlineLevel="1">
      <c r="A12" s="93" t="s">
        <v>253</v>
      </c>
      <c r="B12" s="38">
        <v>42142</v>
      </c>
      <c r="C12" s="93" t="s">
        <v>254</v>
      </c>
      <c r="D12" s="93" t="s">
        <v>43</v>
      </c>
      <c r="E12" s="94">
        <v>21545.57</v>
      </c>
      <c r="F12" s="93"/>
      <c r="G12" s="38"/>
      <c r="H12" s="53"/>
      <c r="I12" s="54">
        <f t="shared" ref="I12:I27" si="0">+E12-H12</f>
        <v>21545.57</v>
      </c>
    </row>
    <row r="13" spans="1:13" hidden="1" outlineLevel="1">
      <c r="A13" s="108" t="s">
        <v>255</v>
      </c>
      <c r="B13" s="111">
        <v>42247</v>
      </c>
      <c r="C13" s="108" t="s">
        <v>256</v>
      </c>
      <c r="D13" s="108" t="s">
        <v>262</v>
      </c>
      <c r="E13" s="110">
        <v>26142.95</v>
      </c>
      <c r="F13" s="93"/>
      <c r="G13" s="38"/>
      <c r="H13" s="53"/>
      <c r="I13" s="54">
        <f t="shared" si="0"/>
        <v>26142.95</v>
      </c>
      <c r="J13" s="1" t="s">
        <v>275</v>
      </c>
      <c r="M13" s="1" t="s">
        <v>126</v>
      </c>
    </row>
    <row r="14" spans="1:13" hidden="1" outlineLevel="1">
      <c r="A14" s="108" t="s">
        <v>257</v>
      </c>
      <c r="B14" s="111">
        <v>42256</v>
      </c>
      <c r="C14" s="108" t="s">
        <v>258</v>
      </c>
      <c r="D14" s="108" t="s">
        <v>276</v>
      </c>
      <c r="E14" s="110">
        <v>26142.95</v>
      </c>
      <c r="F14" s="19"/>
      <c r="G14" s="56"/>
      <c r="H14" s="57"/>
      <c r="I14" s="54">
        <f t="shared" si="0"/>
        <v>26142.95</v>
      </c>
      <c r="J14" s="1" t="s">
        <v>275</v>
      </c>
    </row>
    <row r="15" spans="1:13" hidden="1" outlineLevel="1">
      <c r="A15" s="19" t="s">
        <v>259</v>
      </c>
      <c r="B15" s="56">
        <v>42349</v>
      </c>
      <c r="C15" s="19" t="s">
        <v>260</v>
      </c>
      <c r="D15" s="19" t="s">
        <v>263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3" hidden="1" outlineLevel="1">
      <c r="A16" s="19" t="s">
        <v>264</v>
      </c>
      <c r="B16" s="56">
        <v>42137</v>
      </c>
      <c r="C16" s="19" t="s">
        <v>267</v>
      </c>
      <c r="D16" s="19" t="s">
        <v>270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hidden="1" outlineLevel="1">
      <c r="A17" s="19" t="s">
        <v>265</v>
      </c>
      <c r="B17" s="56">
        <v>42137</v>
      </c>
      <c r="C17" s="19" t="s">
        <v>268</v>
      </c>
      <c r="D17" s="19" t="s">
        <v>271</v>
      </c>
      <c r="E17" s="45"/>
      <c r="F17" s="19"/>
      <c r="G17" s="56"/>
      <c r="H17" s="45">
        <v>11225.46</v>
      </c>
      <c r="I17" s="54">
        <f t="shared" si="0"/>
        <v>-11225.46</v>
      </c>
    </row>
    <row r="18" spans="1:9" hidden="1" outlineLevel="1">
      <c r="A18" s="19" t="s">
        <v>22</v>
      </c>
      <c r="B18" s="56">
        <v>42138</v>
      </c>
      <c r="C18" s="19" t="s">
        <v>20</v>
      </c>
      <c r="D18" s="19" t="s">
        <v>21</v>
      </c>
      <c r="E18" s="57"/>
      <c r="F18" s="19"/>
      <c r="G18" s="56"/>
      <c r="H18" s="45">
        <v>53337.09</v>
      </c>
      <c r="I18" s="54">
        <f t="shared" si="0"/>
        <v>-53337.09</v>
      </c>
    </row>
    <row r="19" spans="1:9" hidden="1" outlineLevel="1">
      <c r="A19" s="19" t="s">
        <v>25</v>
      </c>
      <c r="B19" s="56">
        <v>42138</v>
      </c>
      <c r="C19" s="19" t="s">
        <v>23</v>
      </c>
      <c r="D19" s="19" t="s">
        <v>24</v>
      </c>
      <c r="E19" s="57"/>
      <c r="F19" s="19"/>
      <c r="G19" s="56"/>
      <c r="H19" s="45">
        <v>24837.42</v>
      </c>
      <c r="I19" s="54">
        <f t="shared" si="0"/>
        <v>-24837.42</v>
      </c>
    </row>
    <row r="20" spans="1:9" hidden="1" outlineLevel="1">
      <c r="A20" s="19" t="s">
        <v>266</v>
      </c>
      <c r="B20" s="56">
        <v>42356</v>
      </c>
      <c r="C20" s="19" t="s">
        <v>269</v>
      </c>
      <c r="D20" s="19" t="s">
        <v>272</v>
      </c>
      <c r="E20" s="57"/>
      <c r="F20" s="19"/>
      <c r="G20" s="56"/>
      <c r="H20" s="45">
        <v>5090.3100000000004</v>
      </c>
      <c r="I20" s="54">
        <f t="shared" si="0"/>
        <v>-5090.3100000000004</v>
      </c>
    </row>
    <row r="21" spans="1:9" hidden="1" outlineLevel="1">
      <c r="A21" s="19" t="s">
        <v>36</v>
      </c>
      <c r="B21" s="56">
        <v>42361</v>
      </c>
      <c r="C21" s="19" t="s">
        <v>214</v>
      </c>
      <c r="D21" s="19" t="s">
        <v>273</v>
      </c>
      <c r="E21" s="16"/>
      <c r="F21" s="19"/>
      <c r="G21" s="56"/>
      <c r="H21" s="45">
        <v>91821.86</v>
      </c>
      <c r="I21" s="54">
        <f t="shared" si="0"/>
        <v>-91821.86</v>
      </c>
    </row>
    <row r="22" spans="1:9" hidden="1" outlineLevel="1">
      <c r="A22" s="93" t="s">
        <v>277</v>
      </c>
      <c r="B22" s="38">
        <v>42570</v>
      </c>
      <c r="C22" s="93" t="s">
        <v>214</v>
      </c>
      <c r="D22" s="93" t="s">
        <v>278</v>
      </c>
      <c r="E22" s="16"/>
      <c r="F22" s="19"/>
      <c r="G22" s="56"/>
      <c r="H22" s="94">
        <v>4071</v>
      </c>
      <c r="I22" s="54">
        <f t="shared" si="0"/>
        <v>-4071</v>
      </c>
    </row>
    <row r="23" spans="1:9" hidden="1" outlineLevel="1">
      <c r="A23" s="93" t="s">
        <v>156</v>
      </c>
      <c r="B23" s="38">
        <v>42440</v>
      </c>
      <c r="C23" s="93" t="s">
        <v>157</v>
      </c>
      <c r="D23" s="93" t="s">
        <v>164</v>
      </c>
      <c r="E23" s="94">
        <v>8451.85</v>
      </c>
      <c r="F23" s="19"/>
      <c r="G23" s="56"/>
      <c r="H23" s="57"/>
      <c r="I23" s="54">
        <f t="shared" si="0"/>
        <v>8451.85</v>
      </c>
    </row>
    <row r="24" spans="1:9" hidden="1" outlineLevel="1">
      <c r="A24" s="93" t="s">
        <v>160</v>
      </c>
      <c r="B24" s="38">
        <v>42447</v>
      </c>
      <c r="C24" s="93" t="s">
        <v>161</v>
      </c>
      <c r="D24" s="93" t="s">
        <v>166</v>
      </c>
      <c r="E24" s="94">
        <v>42440.480000000003</v>
      </c>
      <c r="F24" s="19"/>
      <c r="G24" s="56"/>
      <c r="H24" s="57"/>
      <c r="I24" s="54">
        <f t="shared" si="0"/>
        <v>42440.480000000003</v>
      </c>
    </row>
    <row r="25" spans="1:9" hidden="1" outlineLevel="1">
      <c r="A25" s="93" t="s">
        <v>171</v>
      </c>
      <c r="B25" s="38">
        <v>42481</v>
      </c>
      <c r="C25" s="93" t="s">
        <v>172</v>
      </c>
      <c r="D25" s="93" t="s">
        <v>175</v>
      </c>
      <c r="E25" s="94">
        <v>5168.93</v>
      </c>
      <c r="F25" s="19"/>
      <c r="G25" s="56"/>
      <c r="H25" s="57"/>
      <c r="I25" s="54">
        <f t="shared" si="0"/>
        <v>5168.93</v>
      </c>
    </row>
    <row r="26" spans="1:9" hidden="1" outlineLevel="1">
      <c r="A26" s="93" t="s">
        <v>205</v>
      </c>
      <c r="B26" s="38">
        <v>42576</v>
      </c>
      <c r="C26" s="93" t="s">
        <v>206</v>
      </c>
      <c r="D26" s="93" t="s">
        <v>209</v>
      </c>
      <c r="E26" s="94">
        <v>13577.3</v>
      </c>
      <c r="F26" s="19"/>
      <c r="G26" s="56"/>
      <c r="H26" s="57"/>
      <c r="I26" s="54">
        <f t="shared" si="0"/>
        <v>13577.3</v>
      </c>
    </row>
    <row r="27" spans="1:9" hidden="1" outlineLevel="1">
      <c r="A27" s="93" t="s">
        <v>207</v>
      </c>
      <c r="B27" s="38">
        <v>42576</v>
      </c>
      <c r="C27" s="93" t="s">
        <v>208</v>
      </c>
      <c r="D27" s="93" t="s">
        <v>210</v>
      </c>
      <c r="E27" s="94">
        <v>18068.54</v>
      </c>
      <c r="F27" s="19"/>
      <c r="G27" s="56"/>
      <c r="H27" s="57"/>
      <c r="I27" s="54">
        <f t="shared" si="0"/>
        <v>18068.54</v>
      </c>
    </row>
    <row r="28" spans="1:9" ht="12" hidden="1" outlineLevel="1">
      <c r="A28" s="37"/>
      <c r="B28" s="72"/>
      <c r="C28" s="37"/>
      <c r="D28" s="93"/>
      <c r="E28" s="18"/>
      <c r="F28" s="19"/>
      <c r="G28" s="56"/>
      <c r="H28" s="57"/>
      <c r="I28" s="54"/>
    </row>
    <row r="29" spans="1:9" hidden="1" outlineLevel="1">
      <c r="B29" s="49"/>
      <c r="F29" s="17" t="s">
        <v>11</v>
      </c>
      <c r="G29" s="49"/>
      <c r="H29" s="51"/>
      <c r="I29" s="32">
        <f>SUM(I10:I27)</f>
        <v>8543.2200000000048</v>
      </c>
    </row>
    <row r="30" spans="1:9" ht="12" hidden="1" outlineLevel="1" thickBot="1">
      <c r="B30" s="49"/>
      <c r="F30" s="17" t="s">
        <v>12</v>
      </c>
      <c r="G30" s="49"/>
      <c r="H30" s="51"/>
      <c r="I30" s="47">
        <v>8543.2199999999993</v>
      </c>
    </row>
    <row r="31" spans="1:9" ht="12" hidden="1" outlineLevel="1" thickTop="1">
      <c r="B31" s="49"/>
      <c r="F31" s="17" t="s">
        <v>13</v>
      </c>
      <c r="G31" s="49"/>
      <c r="H31" s="51"/>
      <c r="I31" s="32">
        <f>I29-I30</f>
        <v>0</v>
      </c>
    </row>
    <row r="32" spans="1:9" hidden="1" outlineLevel="1">
      <c r="F32" s="17"/>
      <c r="I32" s="40"/>
    </row>
    <row r="33" spans="1:13" collapsed="1">
      <c r="A33" s="107" t="s">
        <v>182</v>
      </c>
      <c r="B33" s="107"/>
      <c r="C33" s="107"/>
      <c r="D33" s="107"/>
    </row>
    <row r="34" spans="1:13" ht="12" hidden="1" outlineLevel="1" thickBot="1">
      <c r="A34" s="2" t="s">
        <v>3</v>
      </c>
      <c r="B34" s="2" t="s">
        <v>4</v>
      </c>
      <c r="C34" s="2" t="s">
        <v>5</v>
      </c>
      <c r="D34" s="2" t="s">
        <v>6</v>
      </c>
      <c r="E34" s="3" t="s">
        <v>7</v>
      </c>
      <c r="F34" s="4" t="s">
        <v>3</v>
      </c>
      <c r="G34" s="2" t="s">
        <v>4</v>
      </c>
      <c r="H34" s="5" t="s">
        <v>8</v>
      </c>
      <c r="I34" s="5" t="s">
        <v>9</v>
      </c>
    </row>
    <row r="35" spans="1:13" hidden="1" outlineLevel="1">
      <c r="A35" s="6"/>
      <c r="B35" s="50"/>
      <c r="C35" s="6"/>
      <c r="D35" s="6" t="s">
        <v>10</v>
      </c>
      <c r="E35" s="8"/>
      <c r="F35" s="9"/>
      <c r="G35" s="6"/>
      <c r="I35" s="46"/>
    </row>
    <row r="36" spans="1:13" hidden="1" outlineLevel="1">
      <c r="A36" s="79" t="s">
        <v>215</v>
      </c>
      <c r="B36" s="82">
        <v>41788</v>
      </c>
      <c r="C36" s="79" t="s">
        <v>218</v>
      </c>
      <c r="D36" s="79" t="s">
        <v>221</v>
      </c>
      <c r="E36" s="46">
        <v>1200</v>
      </c>
      <c r="G36" s="21"/>
      <c r="H36" s="15"/>
      <c r="I36" s="46">
        <f>+E36-H36</f>
        <v>1200</v>
      </c>
    </row>
    <row r="37" spans="1:13" hidden="1" outlineLevel="1">
      <c r="A37" s="79" t="s">
        <v>216</v>
      </c>
      <c r="B37" s="82">
        <v>41788</v>
      </c>
      <c r="C37" s="79" t="s">
        <v>219</v>
      </c>
      <c r="D37" s="1" t="s">
        <v>221</v>
      </c>
      <c r="E37" s="40">
        <v>1780</v>
      </c>
      <c r="I37" s="46">
        <f t="shared" ref="I37:I38" si="1">+E37-H37</f>
        <v>1780</v>
      </c>
    </row>
    <row r="38" spans="1:13" hidden="1" outlineLevel="1">
      <c r="A38" s="79" t="s">
        <v>217</v>
      </c>
      <c r="B38" s="82">
        <v>41788</v>
      </c>
      <c r="C38" s="79" t="s">
        <v>220</v>
      </c>
      <c r="D38" s="1" t="s">
        <v>221</v>
      </c>
      <c r="E38" s="40">
        <v>1200</v>
      </c>
      <c r="I38" s="46">
        <f t="shared" si="1"/>
        <v>1200</v>
      </c>
    </row>
    <row r="39" spans="1:13" hidden="1" outlineLevel="1">
      <c r="A39" s="6"/>
      <c r="B39" s="49"/>
      <c r="I39" s="40"/>
    </row>
    <row r="40" spans="1:13" hidden="1" outlineLevel="1">
      <c r="B40" s="49"/>
      <c r="F40" s="17" t="s">
        <v>11</v>
      </c>
      <c r="I40" s="40">
        <f>+SUM(I35:I38)</f>
        <v>4180</v>
      </c>
    </row>
    <row r="41" spans="1:13" ht="12" hidden="1" outlineLevel="1" thickBot="1">
      <c r="B41" s="49"/>
      <c r="F41" s="17" t="s">
        <v>12</v>
      </c>
      <c r="I41" s="41">
        <v>4180</v>
      </c>
    </row>
    <row r="42" spans="1:13" ht="12" hidden="1" outlineLevel="1" thickTop="1">
      <c r="B42" s="49"/>
      <c r="F42" s="17" t="s">
        <v>13</v>
      </c>
      <c r="I42" s="40">
        <f>I40-I41</f>
        <v>0</v>
      </c>
    </row>
    <row r="43" spans="1:13" hidden="1" outlineLevel="1">
      <c r="B43" s="21"/>
      <c r="D43" s="15"/>
      <c r="F43" s="17"/>
    </row>
    <row r="44" spans="1:13" ht="13.5" customHeight="1" collapsed="1">
      <c r="A44" s="107" t="s">
        <v>190</v>
      </c>
      <c r="B44" s="107"/>
      <c r="C44" s="107"/>
      <c r="D44" s="107"/>
      <c r="M44" s="1" t="s">
        <v>133</v>
      </c>
    </row>
    <row r="45" spans="1:13" ht="12" hidden="1" outlineLevel="1" thickBot="1">
      <c r="A45" s="2" t="s">
        <v>3</v>
      </c>
      <c r="B45" s="2" t="s">
        <v>4</v>
      </c>
      <c r="C45" s="2" t="s">
        <v>5</v>
      </c>
      <c r="D45" s="2" t="s">
        <v>6</v>
      </c>
      <c r="E45" s="3" t="s">
        <v>7</v>
      </c>
      <c r="F45" s="4" t="s">
        <v>3</v>
      </c>
      <c r="G45" s="2" t="s">
        <v>4</v>
      </c>
      <c r="H45" s="5" t="s">
        <v>8</v>
      </c>
      <c r="I45" s="5" t="s">
        <v>9</v>
      </c>
    </row>
    <row r="46" spans="1:13" hidden="1" outlineLevel="1">
      <c r="A46" s="6"/>
      <c r="B46" s="50"/>
      <c r="C46" s="6"/>
      <c r="D46" s="6" t="s">
        <v>10</v>
      </c>
      <c r="E46" s="55"/>
      <c r="F46" s="9"/>
      <c r="G46" s="50"/>
      <c r="H46" s="51"/>
      <c r="I46" s="31">
        <v>76741.73</v>
      </c>
    </row>
    <row r="47" spans="1:13" hidden="1" outlineLevel="1">
      <c r="A47" s="12"/>
      <c r="B47" s="38"/>
      <c r="C47" s="12"/>
      <c r="D47" s="12" t="s">
        <v>45</v>
      </c>
      <c r="E47" s="53"/>
      <c r="F47" s="12" t="s">
        <v>46</v>
      </c>
      <c r="G47" s="38">
        <v>42035</v>
      </c>
      <c r="H47" s="53">
        <v>27917.53</v>
      </c>
      <c r="I47" s="31">
        <f t="shared" ref="I47:I53" si="2">+E47-H47</f>
        <v>-27917.53</v>
      </c>
    </row>
    <row r="48" spans="1:13" hidden="1" outlineLevel="1">
      <c r="A48" s="12" t="s">
        <v>47</v>
      </c>
      <c r="B48" s="38">
        <v>42060</v>
      </c>
      <c r="C48" s="12" t="s">
        <v>48</v>
      </c>
      <c r="D48" s="12" t="s">
        <v>49</v>
      </c>
      <c r="E48" s="53">
        <v>16496.14</v>
      </c>
      <c r="F48" s="12" t="s">
        <v>50</v>
      </c>
      <c r="G48" s="38">
        <v>42060</v>
      </c>
      <c r="H48" s="53">
        <v>17497.27</v>
      </c>
      <c r="I48" s="31">
        <f t="shared" si="2"/>
        <v>-1001.130000000001</v>
      </c>
    </row>
    <row r="49" spans="1:9" hidden="1" outlineLevel="1">
      <c r="A49" s="12"/>
      <c r="B49" s="38"/>
      <c r="C49" s="12"/>
      <c r="D49" s="12" t="s">
        <v>51</v>
      </c>
      <c r="E49" s="53"/>
      <c r="F49" s="12" t="s">
        <v>52</v>
      </c>
      <c r="G49" s="38">
        <v>42094</v>
      </c>
      <c r="H49" s="14">
        <v>17788.07</v>
      </c>
      <c r="I49" s="31">
        <f t="shared" si="2"/>
        <v>-17788.07</v>
      </c>
    </row>
    <row r="50" spans="1:9" hidden="1" outlineLevel="1">
      <c r="A50" s="12"/>
      <c r="B50" s="38"/>
      <c r="C50" s="12" t="s">
        <v>53</v>
      </c>
      <c r="D50" s="12" t="s">
        <v>54</v>
      </c>
      <c r="E50" s="53"/>
      <c r="F50" s="12" t="s">
        <v>55</v>
      </c>
      <c r="G50" s="38">
        <v>42185</v>
      </c>
      <c r="H50" s="14">
        <v>1176.8699999999999</v>
      </c>
      <c r="I50" s="31">
        <f t="shared" si="2"/>
        <v>-1176.8699999999999</v>
      </c>
    </row>
    <row r="51" spans="1:9" hidden="1" outlineLevel="1">
      <c r="A51" s="12"/>
      <c r="B51" s="38"/>
      <c r="C51" s="12" t="s">
        <v>56</v>
      </c>
      <c r="D51" s="12" t="s">
        <v>57</v>
      </c>
      <c r="E51" s="53"/>
      <c r="F51" s="12" t="s">
        <v>58</v>
      </c>
      <c r="G51" s="38">
        <v>42196</v>
      </c>
      <c r="H51" s="14">
        <v>18361.37</v>
      </c>
      <c r="I51" s="31">
        <f t="shared" si="2"/>
        <v>-18361.37</v>
      </c>
    </row>
    <row r="52" spans="1:9" hidden="1" outlineLevel="1">
      <c r="A52" s="12" t="s">
        <v>59</v>
      </c>
      <c r="B52" s="38">
        <v>42247</v>
      </c>
      <c r="C52" s="12" t="s">
        <v>60</v>
      </c>
      <c r="D52" s="12" t="s">
        <v>61</v>
      </c>
      <c r="E52" s="14">
        <v>26561.77</v>
      </c>
      <c r="F52" s="12"/>
      <c r="G52" s="38"/>
      <c r="H52" s="14"/>
      <c r="I52" s="31">
        <f t="shared" si="2"/>
        <v>26561.77</v>
      </c>
    </row>
    <row r="53" spans="1:9" hidden="1" outlineLevel="1">
      <c r="A53" s="12" t="s">
        <v>62</v>
      </c>
      <c r="B53" s="38">
        <v>42257</v>
      </c>
      <c r="C53" s="12" t="s">
        <v>63</v>
      </c>
      <c r="D53" s="12" t="s">
        <v>64</v>
      </c>
      <c r="E53" s="14">
        <v>30674.02</v>
      </c>
      <c r="F53" s="12"/>
      <c r="G53" s="38"/>
      <c r="H53" s="14"/>
      <c r="I53" s="31">
        <f t="shared" si="2"/>
        <v>30674.02</v>
      </c>
    </row>
    <row r="54" spans="1:9" hidden="1" outlineLevel="1">
      <c r="A54" s="1" t="s">
        <v>41</v>
      </c>
      <c r="B54" s="28">
        <v>42185</v>
      </c>
      <c r="C54" s="1" t="s">
        <v>42</v>
      </c>
      <c r="D54" s="1" t="s">
        <v>43</v>
      </c>
      <c r="E54" s="31">
        <v>33976.74</v>
      </c>
      <c r="F54" s="16"/>
      <c r="G54" s="61"/>
      <c r="H54" s="31"/>
      <c r="I54" s="31">
        <f>+E54-H54</f>
        <v>33976.74</v>
      </c>
    </row>
    <row r="55" spans="1:9" hidden="1" outlineLevel="1">
      <c r="A55" s="62" t="s">
        <v>149</v>
      </c>
      <c r="B55" s="63">
        <v>42291</v>
      </c>
      <c r="C55" s="64" t="s">
        <v>150</v>
      </c>
      <c r="D55" s="65" t="s">
        <v>151</v>
      </c>
      <c r="E55" s="66">
        <v>48940.1</v>
      </c>
      <c r="F55" s="67" t="s">
        <v>152</v>
      </c>
      <c r="G55" s="68">
        <v>42279</v>
      </c>
      <c r="H55" s="69">
        <v>37697.54</v>
      </c>
      <c r="I55" s="31">
        <f>+E55-H55</f>
        <v>11242.559999999998</v>
      </c>
    </row>
    <row r="56" spans="1:9" hidden="1" outlineLevel="1">
      <c r="A56" s="12" t="s">
        <v>153</v>
      </c>
      <c r="B56" s="38">
        <v>42350</v>
      </c>
      <c r="C56" s="12" t="s">
        <v>154</v>
      </c>
      <c r="D56" s="12" t="s">
        <v>155</v>
      </c>
      <c r="E56" s="66"/>
      <c r="F56" s="67"/>
      <c r="G56" s="68"/>
      <c r="H56" s="73">
        <v>11082.32</v>
      </c>
      <c r="I56" s="31">
        <f>+E56-H56</f>
        <v>-11082.32</v>
      </c>
    </row>
    <row r="57" spans="1:9" hidden="1" outlineLevel="1">
      <c r="A57" s="12" t="s">
        <v>211</v>
      </c>
      <c r="B57" s="13">
        <v>42576</v>
      </c>
      <c r="C57" s="12" t="s">
        <v>212</v>
      </c>
      <c r="D57" s="12" t="s">
        <v>213</v>
      </c>
      <c r="E57" s="53">
        <v>18601.419999999998</v>
      </c>
      <c r="F57" s="12"/>
      <c r="G57" s="38"/>
      <c r="H57" s="14"/>
      <c r="I57" s="31">
        <f>+E57-H57</f>
        <v>18601.419999999998</v>
      </c>
    </row>
    <row r="58" spans="1:9" hidden="1" outlineLevel="1">
      <c r="A58" s="12"/>
      <c r="B58" s="13"/>
      <c r="C58" s="12"/>
      <c r="D58" s="12"/>
      <c r="E58" s="53"/>
      <c r="F58" s="12"/>
      <c r="G58" s="38"/>
      <c r="H58" s="14"/>
      <c r="I58" s="31"/>
    </row>
    <row r="59" spans="1:9" hidden="1" outlineLevel="1">
      <c r="B59" s="49"/>
      <c r="E59" s="51"/>
      <c r="F59" s="17" t="s">
        <v>11</v>
      </c>
      <c r="G59" s="49"/>
      <c r="H59" s="51"/>
      <c r="I59" s="54">
        <f>+SUM(I46:I57)</f>
        <v>120470.95</v>
      </c>
    </row>
    <row r="60" spans="1:9" ht="12" hidden="1" outlineLevel="1" thickBot="1">
      <c r="B60" s="49"/>
      <c r="F60" s="17" t="s">
        <v>12</v>
      </c>
      <c r="G60" s="49"/>
      <c r="H60" s="51"/>
      <c r="I60" s="41">
        <v>120470.84</v>
      </c>
    </row>
    <row r="61" spans="1:9" ht="12" hidden="1" outlineLevel="1" thickTop="1">
      <c r="B61" s="49"/>
      <c r="F61" s="17" t="s">
        <v>13</v>
      </c>
      <c r="G61" s="49"/>
      <c r="H61" s="51"/>
      <c r="I61" s="31">
        <f>+I59-I60</f>
        <v>0.11000000000058208</v>
      </c>
    </row>
    <row r="62" spans="1:9" hidden="1" outlineLevel="1">
      <c r="B62" s="49"/>
      <c r="F62" s="17"/>
      <c r="G62" s="49"/>
      <c r="H62" s="51"/>
      <c r="I62" s="31"/>
    </row>
    <row r="63" spans="1:9" hidden="1" outlineLevel="1"/>
    <row r="64" spans="1:9" collapsed="1">
      <c r="A64" s="106" t="s">
        <v>189</v>
      </c>
      <c r="B64" s="106"/>
      <c r="C64" s="106"/>
      <c r="D64" s="106"/>
    </row>
    <row r="65" spans="1:9" ht="12" hidden="1" outlineLevel="1" thickBot="1">
      <c r="A65" s="2" t="s">
        <v>3</v>
      </c>
      <c r="B65" s="2" t="s">
        <v>4</v>
      </c>
      <c r="C65" s="2" t="s">
        <v>5</v>
      </c>
      <c r="D65" s="2" t="s">
        <v>6</v>
      </c>
      <c r="E65" s="3" t="s">
        <v>7</v>
      </c>
      <c r="F65" s="4" t="s">
        <v>3</v>
      </c>
      <c r="G65" s="2" t="s">
        <v>4</v>
      </c>
      <c r="H65" s="5" t="s">
        <v>8</v>
      </c>
      <c r="I65" s="5" t="s">
        <v>9</v>
      </c>
    </row>
    <row r="66" spans="1:9" hidden="1" outlineLevel="1">
      <c r="A66" s="6"/>
      <c r="B66" s="7"/>
      <c r="C66" s="6"/>
      <c r="D66" s="6" t="s">
        <v>10</v>
      </c>
      <c r="E66" s="8"/>
      <c r="F66" s="9"/>
      <c r="G66" s="6"/>
      <c r="H66" s="51"/>
      <c r="I66" s="31">
        <v>18901.95</v>
      </c>
    </row>
    <row r="67" spans="1:9" hidden="1" outlineLevel="1">
      <c r="A67" s="1" t="s">
        <v>66</v>
      </c>
      <c r="B67" s="21">
        <v>42035</v>
      </c>
      <c r="C67" s="1" t="s">
        <v>67</v>
      </c>
      <c r="D67" s="1" t="s">
        <v>68</v>
      </c>
      <c r="E67" s="16">
        <v>2298.54</v>
      </c>
      <c r="F67" s="1" t="s">
        <v>69</v>
      </c>
      <c r="G67" s="21">
        <v>42035</v>
      </c>
      <c r="H67" s="31">
        <v>618.48</v>
      </c>
      <c r="I67" s="31">
        <f t="shared" ref="I67:I83" si="3">+E67-H67</f>
        <v>1680.06</v>
      </c>
    </row>
    <row r="68" spans="1:9" hidden="1" outlineLevel="1">
      <c r="A68" s="1" t="s">
        <v>70</v>
      </c>
      <c r="B68" s="21">
        <v>42104</v>
      </c>
      <c r="C68" s="1" t="s">
        <v>71</v>
      </c>
      <c r="D68" s="1" t="s">
        <v>72</v>
      </c>
      <c r="E68" s="16"/>
      <c r="G68" s="21"/>
      <c r="H68" s="32">
        <v>11589.12</v>
      </c>
      <c r="I68" s="31">
        <f t="shared" si="3"/>
        <v>-11589.12</v>
      </c>
    </row>
    <row r="69" spans="1:9" hidden="1" outlineLevel="1">
      <c r="A69" s="1" t="s">
        <v>73</v>
      </c>
      <c r="B69" s="21">
        <v>42142</v>
      </c>
      <c r="C69" s="1" t="s">
        <v>74</v>
      </c>
      <c r="D69" s="1" t="s">
        <v>75</v>
      </c>
      <c r="E69" s="16"/>
      <c r="G69" s="21"/>
      <c r="H69" s="32">
        <v>13789.94</v>
      </c>
      <c r="I69" s="31">
        <f t="shared" si="3"/>
        <v>-13789.94</v>
      </c>
    </row>
    <row r="70" spans="1:9" hidden="1" outlineLevel="1">
      <c r="A70" s="1" t="s">
        <v>76</v>
      </c>
      <c r="B70" s="21">
        <v>42185</v>
      </c>
      <c r="C70" s="1" t="s">
        <v>77</v>
      </c>
      <c r="D70" s="1" t="s">
        <v>78</v>
      </c>
      <c r="E70" s="16"/>
      <c r="F70" s="16"/>
      <c r="G70" s="16"/>
      <c r="H70" s="32">
        <v>4250.6099999999997</v>
      </c>
      <c r="I70" s="31">
        <f t="shared" si="3"/>
        <v>-4250.6099999999997</v>
      </c>
    </row>
    <row r="71" spans="1:9" hidden="1" outlineLevel="1">
      <c r="A71" s="1" t="s">
        <v>79</v>
      </c>
      <c r="B71" s="21">
        <v>42196</v>
      </c>
      <c r="C71" s="1" t="s">
        <v>80</v>
      </c>
      <c r="D71" s="1" t="s">
        <v>81</v>
      </c>
      <c r="E71" s="16"/>
      <c r="F71" s="16"/>
      <c r="G71" s="16"/>
      <c r="H71" s="32">
        <v>651.20000000000005</v>
      </c>
      <c r="I71" s="31">
        <f t="shared" si="3"/>
        <v>-651.20000000000005</v>
      </c>
    </row>
    <row r="72" spans="1:9" hidden="1" outlineLevel="1">
      <c r="A72" s="1" t="s">
        <v>82</v>
      </c>
      <c r="B72" s="21">
        <v>42257</v>
      </c>
      <c r="C72" s="1" t="s">
        <v>83</v>
      </c>
      <c r="D72" s="1" t="s">
        <v>84</v>
      </c>
      <c r="E72" s="16"/>
      <c r="F72" s="16"/>
      <c r="G72" s="16"/>
      <c r="H72" s="32">
        <v>12713.36</v>
      </c>
      <c r="I72" s="31">
        <f t="shared" si="3"/>
        <v>-12713.36</v>
      </c>
    </row>
    <row r="73" spans="1:9" hidden="1" outlineLevel="1">
      <c r="A73" s="1" t="s">
        <v>85</v>
      </c>
      <c r="B73" s="21">
        <v>42307</v>
      </c>
      <c r="C73" s="1" t="s">
        <v>86</v>
      </c>
      <c r="D73" s="1" t="s">
        <v>87</v>
      </c>
      <c r="E73" s="31">
        <v>156444.49</v>
      </c>
      <c r="F73" s="16"/>
      <c r="G73" s="16"/>
      <c r="H73" s="31"/>
      <c r="I73" s="31">
        <f t="shared" si="3"/>
        <v>156444.49</v>
      </c>
    </row>
    <row r="74" spans="1:9" hidden="1" outlineLevel="1">
      <c r="A74" s="1" t="s">
        <v>88</v>
      </c>
      <c r="B74" s="21">
        <v>42312</v>
      </c>
      <c r="C74" s="1" t="s">
        <v>89</v>
      </c>
      <c r="D74" s="22" t="s">
        <v>90</v>
      </c>
      <c r="E74" s="16"/>
      <c r="F74" s="16"/>
      <c r="G74" s="16"/>
      <c r="H74" s="33">
        <v>116</v>
      </c>
      <c r="I74" s="31">
        <f t="shared" si="3"/>
        <v>-116</v>
      </c>
    </row>
    <row r="75" spans="1:9" hidden="1" outlineLevel="1">
      <c r="A75" s="1" t="s">
        <v>91</v>
      </c>
      <c r="B75" s="21">
        <v>42339</v>
      </c>
      <c r="C75" s="1" t="s">
        <v>92</v>
      </c>
      <c r="D75" s="1" t="s">
        <v>93</v>
      </c>
      <c r="E75" s="32">
        <v>14661</v>
      </c>
      <c r="F75" s="16"/>
      <c r="G75" s="16"/>
      <c r="H75" s="31"/>
      <c r="I75" s="31">
        <f t="shared" si="3"/>
        <v>14661</v>
      </c>
    </row>
    <row r="76" spans="1:9" hidden="1" outlineLevel="1">
      <c r="A76" s="1" t="s">
        <v>94</v>
      </c>
      <c r="B76" s="21">
        <v>42339</v>
      </c>
      <c r="C76" s="1" t="s">
        <v>95</v>
      </c>
      <c r="D76" s="1" t="s">
        <v>96</v>
      </c>
      <c r="E76" s="32"/>
      <c r="F76" s="16"/>
      <c r="G76" s="16"/>
      <c r="H76" s="74">
        <v>36773.83</v>
      </c>
      <c r="I76" s="31">
        <f t="shared" si="3"/>
        <v>-36773.83</v>
      </c>
    </row>
    <row r="77" spans="1:9" hidden="1" outlineLevel="1">
      <c r="A77" s="1" t="s">
        <v>97</v>
      </c>
      <c r="B77" s="21">
        <v>42369</v>
      </c>
      <c r="C77" s="1" t="s">
        <v>98</v>
      </c>
      <c r="D77" s="1" t="s">
        <v>99</v>
      </c>
      <c r="E77" s="32"/>
      <c r="F77" s="16"/>
      <c r="G77" s="16"/>
      <c r="H77" s="74">
        <v>2053.91</v>
      </c>
      <c r="I77" s="31">
        <f t="shared" si="3"/>
        <v>-2053.91</v>
      </c>
    </row>
    <row r="78" spans="1:9" hidden="1" outlineLevel="1">
      <c r="A78" s="1" t="s">
        <v>111</v>
      </c>
      <c r="B78" s="21">
        <v>42387</v>
      </c>
      <c r="C78" s="1" t="s">
        <v>112</v>
      </c>
      <c r="D78" s="1" t="s">
        <v>115</v>
      </c>
      <c r="E78" s="39">
        <v>11133.51</v>
      </c>
      <c r="F78" s="16"/>
      <c r="G78" s="16"/>
      <c r="H78" s="74"/>
      <c r="I78" s="31">
        <f t="shared" si="3"/>
        <v>11133.51</v>
      </c>
    </row>
    <row r="79" spans="1:9" hidden="1" outlineLevel="1">
      <c r="A79" s="1" t="s">
        <v>118</v>
      </c>
      <c r="B79" s="21">
        <v>42387</v>
      </c>
      <c r="C79" s="1" t="s">
        <v>116</v>
      </c>
      <c r="D79" s="1" t="s">
        <v>113</v>
      </c>
      <c r="E79" s="32"/>
      <c r="F79" s="16"/>
      <c r="G79" s="16"/>
      <c r="H79" s="74">
        <v>1130.79</v>
      </c>
      <c r="I79" s="31">
        <f t="shared" si="3"/>
        <v>-1130.79</v>
      </c>
    </row>
    <row r="80" spans="1:9" hidden="1" outlineLevel="1">
      <c r="A80" s="1" t="s">
        <v>119</v>
      </c>
      <c r="B80" s="21">
        <v>42388</v>
      </c>
      <c r="C80" s="1" t="s">
        <v>117</v>
      </c>
      <c r="D80" s="1" t="s">
        <v>114</v>
      </c>
      <c r="E80" s="16"/>
      <c r="F80" s="16"/>
      <c r="G80" s="16"/>
      <c r="H80" s="74">
        <v>3984.59</v>
      </c>
      <c r="I80" s="31">
        <f t="shared" si="3"/>
        <v>-3984.59</v>
      </c>
    </row>
    <row r="81" spans="1:12" hidden="1" outlineLevel="1">
      <c r="A81" s="1" t="s">
        <v>137</v>
      </c>
      <c r="B81" s="21">
        <v>42411</v>
      </c>
      <c r="C81" s="1" t="s">
        <v>138</v>
      </c>
      <c r="D81" s="1" t="s">
        <v>139</v>
      </c>
      <c r="E81" s="16"/>
      <c r="F81" s="16"/>
      <c r="G81" s="16"/>
      <c r="H81" s="74">
        <v>3605.62</v>
      </c>
      <c r="I81" s="31">
        <f t="shared" si="3"/>
        <v>-3605.62</v>
      </c>
    </row>
    <row r="82" spans="1:12" hidden="1" outlineLevel="1">
      <c r="B82" s="21"/>
      <c r="E82" s="16"/>
      <c r="F82" s="16"/>
      <c r="G82" s="16"/>
      <c r="H82" s="71">
        <v>2533.0100000000002</v>
      </c>
      <c r="I82" s="31">
        <f t="shared" si="3"/>
        <v>-2533.0100000000002</v>
      </c>
    </row>
    <row r="83" spans="1:12" hidden="1" outlineLevel="1">
      <c r="A83" s="1" t="s">
        <v>202</v>
      </c>
      <c r="B83" s="21">
        <v>42521</v>
      </c>
      <c r="C83" s="1" t="s">
        <v>203</v>
      </c>
      <c r="D83" s="1" t="s">
        <v>204</v>
      </c>
      <c r="E83" s="16"/>
      <c r="F83" s="16"/>
      <c r="G83" s="16"/>
      <c r="H83" s="76">
        <v>5448.96</v>
      </c>
      <c r="I83" s="31">
        <f t="shared" si="3"/>
        <v>-5448.96</v>
      </c>
    </row>
    <row r="84" spans="1:12" hidden="1" outlineLevel="1">
      <c r="B84" s="21"/>
      <c r="E84" s="16"/>
      <c r="F84" s="16"/>
      <c r="G84" s="16"/>
      <c r="H84" s="71"/>
      <c r="I84" s="31"/>
    </row>
    <row r="85" spans="1:12" hidden="1" outlineLevel="1">
      <c r="B85" s="21"/>
      <c r="E85" s="16"/>
      <c r="F85" s="16"/>
      <c r="G85" s="16"/>
      <c r="H85" s="31"/>
      <c r="I85" s="31"/>
    </row>
    <row r="86" spans="1:12" hidden="1" outlineLevel="1">
      <c r="F86" s="17" t="s">
        <v>11</v>
      </c>
      <c r="H86" s="51"/>
      <c r="I86" s="54">
        <f>+SUM(I66:I83)</f>
        <v>104180.06999999999</v>
      </c>
    </row>
    <row r="87" spans="1:12" ht="12" hidden="1" outlineLevel="1" thickBot="1">
      <c r="F87" s="17" t="s">
        <v>12</v>
      </c>
      <c r="H87" s="51"/>
      <c r="I87" s="75">
        <v>104180.07000000004</v>
      </c>
      <c r="L87" s="35"/>
    </row>
    <row r="88" spans="1:12" ht="12" hidden="1" outlineLevel="1" thickTop="1">
      <c r="F88" s="17" t="s">
        <v>13</v>
      </c>
      <c r="I88" s="40">
        <f>+I86-I87</f>
        <v>0</v>
      </c>
    </row>
    <row r="89" spans="1:12" hidden="1" outlineLevel="1">
      <c r="F89" s="17"/>
      <c r="I89" s="40"/>
    </row>
    <row r="90" spans="1:12" collapsed="1">
      <c r="A90" s="107" t="s">
        <v>188</v>
      </c>
      <c r="B90" s="107"/>
      <c r="C90" s="107"/>
      <c r="D90" s="107"/>
    </row>
    <row r="91" spans="1:12" ht="12" hidden="1" outlineLevel="1" thickBot="1">
      <c r="A91" s="2" t="s">
        <v>3</v>
      </c>
      <c r="B91" s="2" t="s">
        <v>4</v>
      </c>
      <c r="C91" s="2" t="s">
        <v>5</v>
      </c>
      <c r="D91" s="2" t="s">
        <v>6</v>
      </c>
      <c r="E91" s="3" t="s">
        <v>7</v>
      </c>
      <c r="F91" s="4" t="s">
        <v>3</v>
      </c>
      <c r="G91" s="2" t="s">
        <v>4</v>
      </c>
      <c r="H91" s="5" t="s">
        <v>8</v>
      </c>
      <c r="I91" s="5" t="s">
        <v>9</v>
      </c>
    </row>
    <row r="92" spans="1:12" hidden="1" outlineLevel="1">
      <c r="A92" s="6"/>
      <c r="B92" s="7"/>
      <c r="C92" s="6"/>
      <c r="D92" s="6" t="s">
        <v>10</v>
      </c>
      <c r="E92" s="8"/>
      <c r="F92" s="9"/>
      <c r="G92" s="6"/>
      <c r="I92" s="46">
        <v>1508</v>
      </c>
    </row>
    <row r="93" spans="1:12" hidden="1" outlineLevel="1">
      <c r="A93" s="6"/>
      <c r="B93" s="7"/>
      <c r="C93" s="6"/>
      <c r="D93" s="6"/>
      <c r="E93" s="8"/>
      <c r="F93" s="9"/>
      <c r="G93" s="6"/>
      <c r="I93" s="48"/>
    </row>
    <row r="94" spans="1:12" hidden="1" outlineLevel="1">
      <c r="A94" s="6"/>
      <c r="B94" s="7"/>
      <c r="C94" s="6"/>
      <c r="D94" s="6"/>
      <c r="E94" s="8"/>
      <c r="F94" s="17" t="s">
        <v>11</v>
      </c>
      <c r="I94" s="46">
        <f>+I92</f>
        <v>1508</v>
      </c>
    </row>
    <row r="95" spans="1:12" ht="12" hidden="1" outlineLevel="1" thickBot="1">
      <c r="A95" s="6"/>
      <c r="B95" s="7"/>
      <c r="C95" s="6"/>
      <c r="D95" s="6"/>
      <c r="E95" s="8"/>
      <c r="F95" s="17" t="s">
        <v>12</v>
      </c>
      <c r="I95" s="41">
        <v>1508</v>
      </c>
    </row>
    <row r="96" spans="1:12" ht="12" hidden="1" outlineLevel="1" thickTop="1">
      <c r="A96" s="6"/>
      <c r="B96" s="7"/>
      <c r="C96" s="6"/>
      <c r="D96" s="6"/>
      <c r="E96" s="8"/>
      <c r="F96" s="17" t="s">
        <v>13</v>
      </c>
      <c r="I96" s="40">
        <f>+I94-I95</f>
        <v>0</v>
      </c>
    </row>
    <row r="97" spans="1:9" hidden="1" outlineLevel="1">
      <c r="A97" s="6"/>
      <c r="B97" s="7"/>
      <c r="C97" s="6"/>
      <c r="D97" s="6"/>
      <c r="E97" s="8"/>
      <c r="F97" s="9"/>
      <c r="G97" s="6"/>
      <c r="I97" s="10"/>
    </row>
    <row r="98" spans="1:9" hidden="1" outlineLevel="1"/>
    <row r="99" spans="1:9" collapsed="1">
      <c r="A99" s="107" t="s">
        <v>187</v>
      </c>
      <c r="B99" s="107"/>
      <c r="C99" s="107"/>
      <c r="D99" s="107"/>
    </row>
    <row r="100" spans="1:9" ht="12" hidden="1" outlineLevel="1" thickBot="1">
      <c r="A100" s="2" t="s">
        <v>3</v>
      </c>
      <c r="B100" s="2" t="s">
        <v>4</v>
      </c>
      <c r="C100" s="2" t="s">
        <v>5</v>
      </c>
      <c r="D100" s="2" t="s">
        <v>6</v>
      </c>
      <c r="E100" s="3" t="s">
        <v>7</v>
      </c>
      <c r="F100" s="4" t="s">
        <v>3</v>
      </c>
      <c r="G100" s="2" t="s">
        <v>4</v>
      </c>
      <c r="H100" s="5" t="s">
        <v>8</v>
      </c>
      <c r="I100" s="5" t="s">
        <v>9</v>
      </c>
    </row>
    <row r="101" spans="1:9" hidden="1" outlineLevel="1">
      <c r="A101" s="6"/>
      <c r="B101" s="7"/>
      <c r="C101" s="6"/>
      <c r="D101" s="6" t="s">
        <v>10</v>
      </c>
      <c r="E101" s="8"/>
      <c r="F101" s="9"/>
      <c r="G101" s="6"/>
      <c r="I101" s="46">
        <v>3799.41</v>
      </c>
    </row>
    <row r="102" spans="1:9" hidden="1" outlineLevel="1">
      <c r="A102" s="6"/>
      <c r="B102" s="7"/>
      <c r="C102" s="6"/>
      <c r="D102" s="6"/>
      <c r="E102" s="8"/>
      <c r="F102" s="9"/>
      <c r="G102" s="6"/>
      <c r="I102" s="46"/>
    </row>
    <row r="103" spans="1:9" hidden="1" outlineLevel="1">
      <c r="A103" s="6"/>
      <c r="B103" s="7"/>
      <c r="C103" s="6"/>
      <c r="D103" s="6"/>
      <c r="F103" s="17" t="s">
        <v>11</v>
      </c>
      <c r="I103" s="46">
        <f>+I101</f>
        <v>3799.41</v>
      </c>
    </row>
    <row r="104" spans="1:9" ht="12" hidden="1" outlineLevel="1" thickBot="1">
      <c r="A104" s="6"/>
      <c r="B104" s="7"/>
      <c r="C104" s="6"/>
      <c r="D104" s="6"/>
      <c r="F104" s="17" t="s">
        <v>12</v>
      </c>
      <c r="I104" s="41">
        <v>3799.41</v>
      </c>
    </row>
    <row r="105" spans="1:9" ht="12" hidden="1" outlineLevel="1" thickTop="1">
      <c r="A105" s="6"/>
      <c r="B105" s="7"/>
      <c r="C105" s="6"/>
      <c r="D105" s="6"/>
      <c r="F105" s="17" t="s">
        <v>13</v>
      </c>
      <c r="I105" s="16">
        <f>+I103-I104</f>
        <v>0</v>
      </c>
    </row>
    <row r="106" spans="1:9" hidden="1" outlineLevel="1"/>
    <row r="107" spans="1:9" hidden="1" outlineLevel="1"/>
    <row r="108" spans="1:9" collapsed="1">
      <c r="A108" s="107" t="s">
        <v>186</v>
      </c>
      <c r="B108" s="107"/>
      <c r="C108" s="107"/>
      <c r="D108" s="107"/>
    </row>
    <row r="109" spans="1:9" ht="12" hidden="1" outlineLevel="1" thickBot="1">
      <c r="A109" s="2" t="s">
        <v>3</v>
      </c>
      <c r="B109" s="2" t="s">
        <v>4</v>
      </c>
      <c r="C109" s="2" t="s">
        <v>5</v>
      </c>
      <c r="D109" s="2" t="s">
        <v>6</v>
      </c>
      <c r="E109" s="3" t="s">
        <v>7</v>
      </c>
      <c r="F109" s="4" t="s">
        <v>3</v>
      </c>
      <c r="G109" s="2" t="s">
        <v>4</v>
      </c>
      <c r="H109" s="5" t="s">
        <v>8</v>
      </c>
      <c r="I109" s="5" t="s">
        <v>9</v>
      </c>
    </row>
    <row r="110" spans="1:9" hidden="1" outlineLevel="1">
      <c r="A110" s="6"/>
      <c r="B110" s="7"/>
      <c r="C110" s="6"/>
      <c r="D110" s="6" t="s">
        <v>10</v>
      </c>
      <c r="E110" s="8"/>
      <c r="F110" s="9"/>
      <c r="G110" s="6"/>
      <c r="I110" s="40">
        <v>3224.86</v>
      </c>
    </row>
    <row r="111" spans="1:9" hidden="1" outlineLevel="1">
      <c r="I111" s="40"/>
    </row>
    <row r="112" spans="1:9" hidden="1" outlineLevel="1">
      <c r="F112" s="17" t="s">
        <v>11</v>
      </c>
      <c r="I112" s="46">
        <f>+I110</f>
        <v>3224.86</v>
      </c>
    </row>
    <row r="113" spans="1:13" ht="12" hidden="1" outlineLevel="1" thickBot="1">
      <c r="F113" s="17" t="s">
        <v>12</v>
      </c>
      <c r="I113" s="41">
        <v>3224.86</v>
      </c>
    </row>
    <row r="114" spans="1:13" ht="12" hidden="1" outlineLevel="1" thickTop="1">
      <c r="F114" s="17" t="s">
        <v>13</v>
      </c>
      <c r="I114" s="40">
        <f>+I112-I113</f>
        <v>0</v>
      </c>
    </row>
    <row r="115" spans="1:13" hidden="1" outlineLevel="1">
      <c r="M115" s="40"/>
    </row>
    <row r="116" spans="1:13" collapsed="1">
      <c r="A116" s="99" t="s">
        <v>183</v>
      </c>
      <c r="B116" s="99"/>
      <c r="C116" s="99"/>
      <c r="D116" s="99"/>
      <c r="M116" s="40"/>
    </row>
    <row r="117" spans="1:13" ht="12" hidden="1" outlineLevel="1" thickBot="1">
      <c r="A117" s="2" t="s">
        <v>3</v>
      </c>
      <c r="B117" s="2" t="s">
        <v>4</v>
      </c>
      <c r="C117" s="2" t="s">
        <v>5</v>
      </c>
      <c r="D117" s="2" t="s">
        <v>6</v>
      </c>
      <c r="E117" s="3" t="s">
        <v>7</v>
      </c>
      <c r="F117" s="4" t="s">
        <v>3</v>
      </c>
      <c r="G117" s="2" t="s">
        <v>4</v>
      </c>
      <c r="H117" s="5" t="s">
        <v>8</v>
      </c>
      <c r="I117" s="5" t="s">
        <v>9</v>
      </c>
      <c r="M117" s="40"/>
    </row>
    <row r="118" spans="1:13" hidden="1" outlineLevel="1">
      <c r="D118" s="6" t="s">
        <v>10</v>
      </c>
      <c r="I118" s="40">
        <v>440.98</v>
      </c>
      <c r="M118" s="40"/>
    </row>
    <row r="119" spans="1:13" hidden="1" outlineLevel="1">
      <c r="D119" s="6"/>
      <c r="I119" s="40"/>
      <c r="M119" s="40"/>
    </row>
    <row r="120" spans="1:13" hidden="1" outlineLevel="1">
      <c r="D120" s="6"/>
      <c r="I120" s="40"/>
      <c r="M120" s="40"/>
    </row>
    <row r="121" spans="1:13" hidden="1" outlineLevel="1">
      <c r="I121" s="40"/>
      <c r="M121" s="40"/>
    </row>
    <row r="122" spans="1:13" hidden="1" outlineLevel="1">
      <c r="F122" s="17" t="s">
        <v>11</v>
      </c>
      <c r="I122" s="40">
        <f>+I118</f>
        <v>440.98</v>
      </c>
      <c r="M122" s="40"/>
    </row>
    <row r="123" spans="1:13" ht="12" hidden="1" outlineLevel="1" thickBot="1">
      <c r="F123" s="17" t="s">
        <v>12</v>
      </c>
      <c r="I123" s="41">
        <v>441.01</v>
      </c>
      <c r="M123" s="40"/>
    </row>
    <row r="124" spans="1:13" ht="12" hidden="1" outlineLevel="1" thickTop="1">
      <c r="F124" s="17" t="s">
        <v>13</v>
      </c>
      <c r="I124" s="40">
        <f>+I122-I123</f>
        <v>-2.9999999999972715E-2</v>
      </c>
      <c r="M124" s="40"/>
    </row>
    <row r="125" spans="1:13" collapsed="1">
      <c r="F125" s="17"/>
      <c r="I125" s="40"/>
      <c r="M125" s="40"/>
    </row>
    <row r="126" spans="1:13">
      <c r="H126" s="36" t="s">
        <v>7</v>
      </c>
      <c r="I126" s="40">
        <f>+I122+I112+I103+I94+I86+I59+I40+I29</f>
        <v>246347.49</v>
      </c>
      <c r="J126" s="51"/>
      <c r="K126" s="51"/>
    </row>
    <row r="127" spans="1:13" ht="12" thickBot="1">
      <c r="H127" s="36" t="s">
        <v>104</v>
      </c>
      <c r="I127" s="41">
        <v>246347.38</v>
      </c>
      <c r="K127" s="35"/>
    </row>
    <row r="128" spans="1:13" ht="12" thickTop="1">
      <c r="H128" s="36" t="s">
        <v>105</v>
      </c>
      <c r="I128" s="40">
        <f>+I126-I127</f>
        <v>0.10999999998603016</v>
      </c>
    </row>
    <row r="129" spans="6:6">
      <c r="F129" s="36"/>
    </row>
  </sheetData>
  <mergeCells count="12">
    <mergeCell ref="A116:D116"/>
    <mergeCell ref="A108:D108"/>
    <mergeCell ref="A1:H1"/>
    <mergeCell ref="A2:H2"/>
    <mergeCell ref="A3:H3"/>
    <mergeCell ref="A5:H5"/>
    <mergeCell ref="A8:D8"/>
    <mergeCell ref="A33:D33"/>
    <mergeCell ref="A44:D44"/>
    <mergeCell ref="A64:D64"/>
    <mergeCell ref="A90:D90"/>
    <mergeCell ref="A99:D99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31"/>
  <sheetViews>
    <sheetView workbookViewId="0">
      <selection activeCell="C46" sqref="C46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" bestFit="1" customWidth="1"/>
    <col min="4" max="4" width="28.28515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>
      <c r="A2" s="100" t="s">
        <v>1</v>
      </c>
      <c r="B2" s="100"/>
      <c r="C2" s="100"/>
      <c r="D2" s="100"/>
      <c r="E2" s="100"/>
      <c r="F2" s="100"/>
      <c r="G2" s="100"/>
      <c r="H2" s="100"/>
    </row>
    <row r="3" spans="1:10">
      <c r="A3" s="100" t="s">
        <v>2</v>
      </c>
      <c r="B3" s="100"/>
      <c r="C3" s="100"/>
      <c r="D3" s="100"/>
      <c r="E3" s="100"/>
      <c r="F3" s="100"/>
      <c r="G3" s="100"/>
      <c r="H3" s="100"/>
    </row>
    <row r="5" spans="1:10">
      <c r="A5" s="101" t="s">
        <v>125</v>
      </c>
      <c r="B5" s="101"/>
      <c r="C5" s="101"/>
      <c r="D5" s="101"/>
      <c r="E5" s="101"/>
      <c r="F5" s="101"/>
      <c r="G5" s="101"/>
      <c r="H5" s="101"/>
    </row>
    <row r="7" spans="1:10">
      <c r="F7" s="17"/>
      <c r="J7" s="1" t="s">
        <v>133</v>
      </c>
    </row>
    <row r="8" spans="1:10">
      <c r="A8" s="106" t="s">
        <v>181</v>
      </c>
      <c r="B8" s="106"/>
      <c r="C8" s="106"/>
      <c r="D8" s="106"/>
    </row>
    <row r="9" spans="1:10" ht="12" hidden="1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hidden="1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27840.95</v>
      </c>
    </row>
    <row r="11" spans="1:10" hidden="1" outlineLevel="1">
      <c r="A11" s="93" t="s">
        <v>251</v>
      </c>
      <c r="B11" s="38">
        <v>42060</v>
      </c>
      <c r="C11" s="93" t="s">
        <v>252</v>
      </c>
      <c r="D11" s="93" t="s">
        <v>261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hidden="1" outlineLevel="1">
      <c r="A12" s="93" t="s">
        <v>253</v>
      </c>
      <c r="B12" s="38">
        <v>42142</v>
      </c>
      <c r="C12" s="93" t="s">
        <v>254</v>
      </c>
      <c r="D12" s="93" t="s">
        <v>43</v>
      </c>
      <c r="E12" s="94">
        <v>21545.57</v>
      </c>
      <c r="F12" s="93"/>
      <c r="G12" s="38"/>
      <c r="H12" s="53"/>
      <c r="I12" s="54">
        <f t="shared" ref="I12:I25" si="0">+E12-H12</f>
        <v>21545.57</v>
      </c>
    </row>
    <row r="13" spans="1:10" hidden="1" outlineLevel="1">
      <c r="A13" s="108" t="s">
        <v>255</v>
      </c>
      <c r="B13" s="111">
        <v>42247</v>
      </c>
      <c r="C13" s="108" t="s">
        <v>256</v>
      </c>
      <c r="D13" s="108" t="s">
        <v>262</v>
      </c>
      <c r="E13" s="110">
        <v>26142.95</v>
      </c>
      <c r="F13" s="93"/>
      <c r="G13" s="38"/>
      <c r="H13" s="53"/>
      <c r="I13" s="54">
        <f t="shared" si="0"/>
        <v>26142.95</v>
      </c>
      <c r="J13" s="1" t="s">
        <v>275</v>
      </c>
    </row>
    <row r="14" spans="1:10" hidden="1" outlineLevel="1">
      <c r="A14" s="108" t="s">
        <v>257</v>
      </c>
      <c r="B14" s="111">
        <v>42256</v>
      </c>
      <c r="C14" s="108" t="s">
        <v>258</v>
      </c>
      <c r="D14" s="108" t="s">
        <v>276</v>
      </c>
      <c r="E14" s="110">
        <v>26142.95</v>
      </c>
      <c r="F14" s="19"/>
      <c r="G14" s="56"/>
      <c r="H14" s="57"/>
      <c r="I14" s="54">
        <f t="shared" si="0"/>
        <v>26142.95</v>
      </c>
      <c r="J14" s="1" t="s">
        <v>275</v>
      </c>
    </row>
    <row r="15" spans="1:10" hidden="1" outlineLevel="1">
      <c r="A15" s="19" t="s">
        <v>259</v>
      </c>
      <c r="B15" s="56">
        <v>42349</v>
      </c>
      <c r="C15" s="19" t="s">
        <v>260</v>
      </c>
      <c r="D15" s="19" t="s">
        <v>263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hidden="1" outlineLevel="1">
      <c r="A16" s="19" t="s">
        <v>264</v>
      </c>
      <c r="B16" s="56">
        <v>42137</v>
      </c>
      <c r="C16" s="19" t="s">
        <v>267</v>
      </c>
      <c r="D16" s="19" t="s">
        <v>270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hidden="1" outlineLevel="1">
      <c r="A17" s="19" t="s">
        <v>265</v>
      </c>
      <c r="B17" s="56">
        <v>42137</v>
      </c>
      <c r="C17" s="19" t="s">
        <v>268</v>
      </c>
      <c r="D17" s="19" t="s">
        <v>271</v>
      </c>
      <c r="E17" s="45"/>
      <c r="F17" s="19"/>
      <c r="G17" s="56"/>
      <c r="H17" s="45">
        <v>11225.46</v>
      </c>
      <c r="I17" s="54">
        <f t="shared" si="0"/>
        <v>-11225.46</v>
      </c>
    </row>
    <row r="18" spans="1:9" hidden="1" outlineLevel="1">
      <c r="A18" s="19" t="s">
        <v>22</v>
      </c>
      <c r="B18" s="56">
        <v>42138</v>
      </c>
      <c r="C18" s="19" t="s">
        <v>20</v>
      </c>
      <c r="D18" s="19" t="s">
        <v>21</v>
      </c>
      <c r="E18" s="57"/>
      <c r="F18" s="19"/>
      <c r="G18" s="56"/>
      <c r="H18" s="45">
        <v>53337.09</v>
      </c>
      <c r="I18" s="54">
        <f t="shared" si="0"/>
        <v>-53337.09</v>
      </c>
    </row>
    <row r="19" spans="1:9" hidden="1" outlineLevel="1">
      <c r="A19" s="19" t="s">
        <v>25</v>
      </c>
      <c r="B19" s="56">
        <v>42138</v>
      </c>
      <c r="C19" s="19" t="s">
        <v>23</v>
      </c>
      <c r="D19" s="19" t="s">
        <v>24</v>
      </c>
      <c r="E19" s="57"/>
      <c r="F19" s="19"/>
      <c r="G19" s="56"/>
      <c r="H19" s="45">
        <v>24837.42</v>
      </c>
      <c r="I19" s="54">
        <f t="shared" si="0"/>
        <v>-24837.42</v>
      </c>
    </row>
    <row r="20" spans="1:9" hidden="1" outlineLevel="1">
      <c r="A20" s="19" t="s">
        <v>266</v>
      </c>
      <c r="B20" s="56">
        <v>42356</v>
      </c>
      <c r="C20" s="19" t="s">
        <v>269</v>
      </c>
      <c r="D20" s="19" t="s">
        <v>272</v>
      </c>
      <c r="E20" s="57"/>
      <c r="F20" s="19"/>
      <c r="G20" s="56"/>
      <c r="H20" s="45">
        <v>5090.3100000000004</v>
      </c>
      <c r="I20" s="54">
        <f t="shared" si="0"/>
        <v>-5090.3100000000004</v>
      </c>
    </row>
    <row r="21" spans="1:9" hidden="1" outlineLevel="1">
      <c r="A21" s="19" t="s">
        <v>36</v>
      </c>
      <c r="B21" s="56">
        <v>42361</v>
      </c>
      <c r="C21" s="19" t="s">
        <v>214</v>
      </c>
      <c r="D21" s="19" t="s">
        <v>273</v>
      </c>
      <c r="E21" s="16"/>
      <c r="F21" s="19"/>
      <c r="G21" s="56"/>
      <c r="H21" s="45">
        <v>91821.86</v>
      </c>
      <c r="I21" s="54">
        <f t="shared" si="0"/>
        <v>-91821.86</v>
      </c>
    </row>
    <row r="22" spans="1:9" hidden="1" outlineLevel="1">
      <c r="A22" s="93" t="s">
        <v>277</v>
      </c>
      <c r="B22" s="38">
        <v>42570</v>
      </c>
      <c r="C22" s="93" t="s">
        <v>214</v>
      </c>
      <c r="D22" s="93" t="s">
        <v>278</v>
      </c>
      <c r="E22" s="16"/>
      <c r="F22" s="19"/>
      <c r="G22" s="56"/>
      <c r="H22" s="94">
        <v>4071</v>
      </c>
      <c r="I22" s="54">
        <f t="shared" si="0"/>
        <v>-4071</v>
      </c>
    </row>
    <row r="23" spans="1:9" hidden="1" outlineLevel="1">
      <c r="A23" s="93" t="s">
        <v>156</v>
      </c>
      <c r="B23" s="38">
        <v>42440</v>
      </c>
      <c r="C23" s="93" t="s">
        <v>157</v>
      </c>
      <c r="D23" s="93" t="s">
        <v>164</v>
      </c>
      <c r="E23" s="94">
        <v>8451.85</v>
      </c>
      <c r="F23" s="19"/>
      <c r="G23" s="56"/>
      <c r="H23" s="57"/>
      <c r="I23" s="54">
        <f t="shared" si="0"/>
        <v>8451.85</v>
      </c>
    </row>
    <row r="24" spans="1:9" hidden="1" outlineLevel="1">
      <c r="A24" s="93" t="s">
        <v>160</v>
      </c>
      <c r="B24" s="38">
        <v>42447</v>
      </c>
      <c r="C24" s="93" t="s">
        <v>161</v>
      </c>
      <c r="D24" s="93" t="s">
        <v>166</v>
      </c>
      <c r="E24" s="94">
        <v>42440.480000000003</v>
      </c>
      <c r="F24" s="19"/>
      <c r="G24" s="56"/>
      <c r="H24" s="57"/>
      <c r="I24" s="54">
        <f t="shared" si="0"/>
        <v>42440.480000000003</v>
      </c>
    </row>
    <row r="25" spans="1:9" hidden="1" outlineLevel="1">
      <c r="A25" s="93" t="s">
        <v>171</v>
      </c>
      <c r="B25" s="38">
        <v>42481</v>
      </c>
      <c r="C25" s="93" t="s">
        <v>172</v>
      </c>
      <c r="D25" s="93" t="s">
        <v>175</v>
      </c>
      <c r="E25" s="94">
        <v>5168.93</v>
      </c>
      <c r="F25" s="19"/>
      <c r="G25" s="56"/>
      <c r="H25" s="57"/>
      <c r="I25" s="54">
        <f t="shared" si="0"/>
        <v>5168.93</v>
      </c>
    </row>
    <row r="26" spans="1:9" ht="12" hidden="1" outlineLevel="1">
      <c r="A26" s="37"/>
      <c r="B26" s="72"/>
      <c r="C26" s="37"/>
      <c r="D26" s="93"/>
      <c r="E26" s="18"/>
      <c r="F26" s="19"/>
      <c r="G26" s="56"/>
      <c r="H26" s="57"/>
      <c r="I26" s="54"/>
    </row>
    <row r="27" spans="1:9" hidden="1" outlineLevel="1">
      <c r="F27" s="17" t="s">
        <v>11</v>
      </c>
      <c r="G27" s="49"/>
      <c r="H27" s="51"/>
      <c r="I27" s="32">
        <f>SUM(I10:I25)</f>
        <v>-23102.619999999995</v>
      </c>
    </row>
    <row r="28" spans="1:9" ht="12" hidden="1" outlineLevel="1" thickBot="1">
      <c r="F28" s="17" t="s">
        <v>12</v>
      </c>
      <c r="G28" s="49"/>
      <c r="H28" s="51"/>
      <c r="I28" s="47">
        <v>-23102.62</v>
      </c>
    </row>
    <row r="29" spans="1:9" ht="12" hidden="1" outlineLevel="1" thickTop="1">
      <c r="F29" s="17" t="s">
        <v>13</v>
      </c>
      <c r="G29" s="49"/>
      <c r="H29" s="51"/>
      <c r="I29" s="32">
        <f>I27-I28</f>
        <v>0</v>
      </c>
    </row>
    <row r="30" spans="1:9" hidden="1" outlineLevel="1">
      <c r="F30" s="17"/>
      <c r="I30" s="40"/>
    </row>
    <row r="31" spans="1:9" collapsed="1">
      <c r="A31" s="107" t="s">
        <v>182</v>
      </c>
      <c r="B31" s="107"/>
      <c r="C31" s="107"/>
      <c r="D31" s="107"/>
    </row>
    <row r="32" spans="1:9" ht="12" hidden="1" outlineLevel="1" thickBot="1">
      <c r="A32" s="2" t="s">
        <v>3</v>
      </c>
      <c r="B32" s="2" t="s">
        <v>4</v>
      </c>
      <c r="C32" s="2" t="s">
        <v>5</v>
      </c>
      <c r="D32" s="2" t="s">
        <v>6</v>
      </c>
      <c r="E32" s="3" t="s">
        <v>7</v>
      </c>
      <c r="F32" s="4" t="s">
        <v>3</v>
      </c>
      <c r="G32" s="2" t="s">
        <v>4</v>
      </c>
      <c r="H32" s="5" t="s">
        <v>8</v>
      </c>
      <c r="I32" s="5" t="s">
        <v>9</v>
      </c>
    </row>
    <row r="33" spans="1:13" hidden="1" outlineLevel="1">
      <c r="A33" s="6"/>
      <c r="B33" s="50"/>
      <c r="C33" s="6"/>
      <c r="D33" s="6" t="s">
        <v>10</v>
      </c>
      <c r="E33" s="8"/>
      <c r="F33" s="9"/>
      <c r="G33" s="6"/>
      <c r="I33" s="46"/>
    </row>
    <row r="34" spans="1:13" hidden="1" outlineLevel="1">
      <c r="A34" s="79" t="s">
        <v>215</v>
      </c>
      <c r="B34" s="82">
        <v>41788</v>
      </c>
      <c r="C34" s="79" t="s">
        <v>218</v>
      </c>
      <c r="D34" s="79" t="s">
        <v>221</v>
      </c>
      <c r="E34" s="46">
        <v>1200</v>
      </c>
      <c r="G34" s="21"/>
      <c r="H34" s="15"/>
      <c r="I34" s="46">
        <f>+E34-H34</f>
        <v>1200</v>
      </c>
    </row>
    <row r="35" spans="1:13" hidden="1" outlineLevel="1">
      <c r="A35" s="79" t="s">
        <v>216</v>
      </c>
      <c r="B35" s="82">
        <v>41788</v>
      </c>
      <c r="C35" s="79" t="s">
        <v>219</v>
      </c>
      <c r="D35" s="1" t="s">
        <v>221</v>
      </c>
      <c r="E35" s="40">
        <v>1780</v>
      </c>
      <c r="I35" s="46">
        <f t="shared" ref="I35:I36" si="1">+E35-H35</f>
        <v>1780</v>
      </c>
    </row>
    <row r="36" spans="1:13" hidden="1" outlineLevel="1">
      <c r="A36" s="79" t="s">
        <v>217</v>
      </c>
      <c r="B36" s="82">
        <v>41788</v>
      </c>
      <c r="C36" s="79" t="s">
        <v>220</v>
      </c>
      <c r="D36" s="1" t="s">
        <v>221</v>
      </c>
      <c r="E36" s="40">
        <v>1200</v>
      </c>
      <c r="I36" s="46">
        <f t="shared" si="1"/>
        <v>1200</v>
      </c>
    </row>
    <row r="37" spans="1:13" hidden="1" outlineLevel="1">
      <c r="A37" s="6"/>
      <c r="I37" s="40"/>
    </row>
    <row r="38" spans="1:13" hidden="1" outlineLevel="1">
      <c r="F38" s="17" t="s">
        <v>11</v>
      </c>
      <c r="I38" s="40">
        <f>+SUM(I33:I36)</f>
        <v>4180</v>
      </c>
    </row>
    <row r="39" spans="1:13" ht="12" hidden="1" outlineLevel="1" thickBot="1">
      <c r="F39" s="17" t="s">
        <v>12</v>
      </c>
      <c r="I39" s="41">
        <v>4180</v>
      </c>
    </row>
    <row r="40" spans="1:13" ht="12" hidden="1" outlineLevel="1" thickTop="1">
      <c r="F40" s="17" t="s">
        <v>13</v>
      </c>
      <c r="I40" s="40">
        <f>I38-I39</f>
        <v>0</v>
      </c>
    </row>
    <row r="41" spans="1:13" hidden="1" outlineLevel="1">
      <c r="B41" s="28"/>
      <c r="D41" s="15"/>
      <c r="F41" s="17"/>
      <c r="I41" s="40"/>
    </row>
    <row r="42" spans="1:13" collapsed="1">
      <c r="A42" s="99" t="s">
        <v>183</v>
      </c>
      <c r="B42" s="99"/>
      <c r="C42" s="99"/>
      <c r="D42" s="99"/>
      <c r="M42" s="40"/>
    </row>
    <row r="43" spans="1:13" ht="12" hidden="1" outlineLevel="1" thickBot="1">
      <c r="A43" s="2" t="s">
        <v>3</v>
      </c>
      <c r="B43" s="2" t="s">
        <v>4</v>
      </c>
      <c r="C43" s="2" t="s">
        <v>5</v>
      </c>
      <c r="D43" s="2" t="s">
        <v>6</v>
      </c>
      <c r="E43" s="3" t="s">
        <v>7</v>
      </c>
      <c r="F43" s="4" t="s">
        <v>3</v>
      </c>
      <c r="G43" s="2" t="s">
        <v>4</v>
      </c>
      <c r="H43" s="5" t="s">
        <v>8</v>
      </c>
      <c r="I43" s="5" t="s">
        <v>9</v>
      </c>
      <c r="M43" s="40"/>
    </row>
    <row r="44" spans="1:13" hidden="1" outlineLevel="1">
      <c r="D44" s="6" t="s">
        <v>10</v>
      </c>
      <c r="I44" s="40">
        <v>440.98</v>
      </c>
      <c r="M44" s="40"/>
    </row>
    <row r="45" spans="1:13" hidden="1" outlineLevel="1">
      <c r="D45" s="6"/>
      <c r="I45" s="40"/>
      <c r="M45" s="40"/>
    </row>
    <row r="46" spans="1:13" hidden="1" outlineLevel="1">
      <c r="D46" s="6"/>
      <c r="I46" s="40"/>
      <c r="M46" s="40"/>
    </row>
    <row r="47" spans="1:13" hidden="1" outlineLevel="1">
      <c r="I47" s="40"/>
      <c r="M47" s="40"/>
    </row>
    <row r="48" spans="1:13" hidden="1" outlineLevel="1">
      <c r="F48" s="17" t="s">
        <v>11</v>
      </c>
      <c r="I48" s="40">
        <f>+I44</f>
        <v>440.98</v>
      </c>
      <c r="M48" s="40"/>
    </row>
    <row r="49" spans="1:13" ht="12" hidden="1" outlineLevel="1" thickBot="1">
      <c r="F49" s="17" t="s">
        <v>12</v>
      </c>
      <c r="I49" s="41">
        <v>441.01</v>
      </c>
      <c r="M49" s="40"/>
    </row>
    <row r="50" spans="1:13" ht="12" hidden="1" outlineLevel="1" thickTop="1">
      <c r="F50" s="17" t="s">
        <v>13</v>
      </c>
      <c r="I50" s="40">
        <f>+I48-I49</f>
        <v>-2.9999999999972715E-2</v>
      </c>
      <c r="M50" s="40"/>
    </row>
    <row r="51" spans="1:13" hidden="1" outlineLevel="1">
      <c r="F51" s="17"/>
      <c r="I51" s="40"/>
      <c r="M51" s="40"/>
    </row>
    <row r="52" spans="1:13" ht="13.5" customHeight="1" collapsed="1">
      <c r="A52" s="107" t="s">
        <v>190</v>
      </c>
      <c r="B52" s="107"/>
      <c r="C52" s="107"/>
      <c r="D52" s="107"/>
      <c r="M52" s="1" t="s">
        <v>133</v>
      </c>
    </row>
    <row r="53" spans="1:13" ht="12" hidden="1" outlineLevel="1" thickBot="1">
      <c r="A53" s="2" t="s">
        <v>3</v>
      </c>
      <c r="B53" s="2" t="s">
        <v>4</v>
      </c>
      <c r="C53" s="2" t="s">
        <v>5</v>
      </c>
      <c r="D53" s="2" t="s">
        <v>6</v>
      </c>
      <c r="E53" s="3" t="s">
        <v>7</v>
      </c>
      <c r="F53" s="4" t="s">
        <v>3</v>
      </c>
      <c r="G53" s="2" t="s">
        <v>4</v>
      </c>
      <c r="H53" s="5" t="s">
        <v>8</v>
      </c>
      <c r="I53" s="5" t="s">
        <v>9</v>
      </c>
    </row>
    <row r="54" spans="1:13" hidden="1" outlineLevel="1">
      <c r="A54" s="6"/>
      <c r="B54" s="50"/>
      <c r="C54" s="6"/>
      <c r="D54" s="6" t="s">
        <v>10</v>
      </c>
      <c r="E54" s="55"/>
      <c r="F54" s="9"/>
      <c r="G54" s="50"/>
      <c r="H54" s="40"/>
      <c r="I54" s="40">
        <v>76741.73</v>
      </c>
    </row>
    <row r="55" spans="1:13" hidden="1" outlineLevel="1">
      <c r="A55" s="12"/>
      <c r="B55" s="38"/>
      <c r="C55" s="12"/>
      <c r="D55" s="12" t="s">
        <v>45</v>
      </c>
      <c r="E55" s="42"/>
      <c r="F55" s="12" t="s">
        <v>46</v>
      </c>
      <c r="G55" s="38">
        <v>42035</v>
      </c>
      <c r="H55" s="42">
        <v>27917.53</v>
      </c>
      <c r="I55" s="40">
        <f t="shared" ref="I55:I61" si="2">+E55-H55</f>
        <v>-27917.53</v>
      </c>
    </row>
    <row r="56" spans="1:13" hidden="1" outlineLevel="1">
      <c r="A56" s="12" t="s">
        <v>47</v>
      </c>
      <c r="B56" s="38">
        <v>42060</v>
      </c>
      <c r="C56" s="12" t="s">
        <v>48</v>
      </c>
      <c r="D56" s="12" t="s">
        <v>49</v>
      </c>
      <c r="E56" s="42">
        <v>16496.14</v>
      </c>
      <c r="F56" s="12" t="s">
        <v>50</v>
      </c>
      <c r="G56" s="38">
        <v>42060</v>
      </c>
      <c r="H56" s="42">
        <v>17497.27</v>
      </c>
      <c r="I56" s="40">
        <f t="shared" si="2"/>
        <v>-1001.130000000001</v>
      </c>
    </row>
    <row r="57" spans="1:13" hidden="1" outlineLevel="1">
      <c r="A57" s="12"/>
      <c r="B57" s="38"/>
      <c r="C57" s="12"/>
      <c r="D57" s="12" t="s">
        <v>51</v>
      </c>
      <c r="E57" s="42"/>
      <c r="F57" s="12" t="s">
        <v>52</v>
      </c>
      <c r="G57" s="38">
        <v>42094</v>
      </c>
      <c r="H57" s="42">
        <v>17788.07</v>
      </c>
      <c r="I57" s="40">
        <f t="shared" si="2"/>
        <v>-17788.07</v>
      </c>
    </row>
    <row r="58" spans="1:13" hidden="1" outlineLevel="1">
      <c r="A58" s="12"/>
      <c r="B58" s="38"/>
      <c r="C58" s="12" t="s">
        <v>53</v>
      </c>
      <c r="D58" s="12" t="s">
        <v>54</v>
      </c>
      <c r="E58" s="42"/>
      <c r="F58" s="12" t="s">
        <v>55</v>
      </c>
      <c r="G58" s="38">
        <v>42185</v>
      </c>
      <c r="H58" s="42">
        <v>1176.8699999999999</v>
      </c>
      <c r="I58" s="40">
        <f t="shared" si="2"/>
        <v>-1176.8699999999999</v>
      </c>
    </row>
    <row r="59" spans="1:13" hidden="1" outlineLevel="1">
      <c r="A59" s="12"/>
      <c r="B59" s="38"/>
      <c r="C59" s="12" t="s">
        <v>56</v>
      </c>
      <c r="D59" s="12" t="s">
        <v>57</v>
      </c>
      <c r="E59" s="42"/>
      <c r="F59" s="12" t="s">
        <v>58</v>
      </c>
      <c r="G59" s="38">
        <v>42196</v>
      </c>
      <c r="H59" s="42">
        <v>18361.37</v>
      </c>
      <c r="I59" s="40">
        <f t="shared" si="2"/>
        <v>-18361.37</v>
      </c>
    </row>
    <row r="60" spans="1:13" hidden="1" outlineLevel="1">
      <c r="A60" s="12" t="s">
        <v>59</v>
      </c>
      <c r="B60" s="38">
        <v>42247</v>
      </c>
      <c r="C60" s="12" t="s">
        <v>60</v>
      </c>
      <c r="D60" s="12" t="s">
        <v>61</v>
      </c>
      <c r="E60" s="42">
        <v>26561.77</v>
      </c>
      <c r="F60" s="12"/>
      <c r="G60" s="38"/>
      <c r="H60" s="42"/>
      <c r="I60" s="40">
        <f t="shared" si="2"/>
        <v>26561.77</v>
      </c>
    </row>
    <row r="61" spans="1:13" hidden="1" outlineLevel="1">
      <c r="A61" s="12" t="s">
        <v>62</v>
      </c>
      <c r="B61" s="38">
        <v>42257</v>
      </c>
      <c r="C61" s="12" t="s">
        <v>63</v>
      </c>
      <c r="D61" s="12" t="s">
        <v>64</v>
      </c>
      <c r="E61" s="42">
        <v>30674.02</v>
      </c>
      <c r="F61" s="12"/>
      <c r="G61" s="38"/>
      <c r="H61" s="42"/>
      <c r="I61" s="40">
        <f t="shared" si="2"/>
        <v>30674.02</v>
      </c>
    </row>
    <row r="62" spans="1:13" hidden="1" outlineLevel="1">
      <c r="A62" s="1" t="s">
        <v>41</v>
      </c>
      <c r="B62" s="28">
        <v>42185</v>
      </c>
      <c r="C62" s="1" t="s">
        <v>42</v>
      </c>
      <c r="D62" s="1" t="s">
        <v>43</v>
      </c>
      <c r="E62" s="40">
        <v>33976.74</v>
      </c>
      <c r="F62" s="16"/>
      <c r="G62" s="61"/>
      <c r="H62" s="40"/>
      <c r="I62" s="40">
        <f>+E62-H62</f>
        <v>33976.74</v>
      </c>
    </row>
    <row r="63" spans="1:13" hidden="1" outlineLevel="1">
      <c r="A63" s="62" t="s">
        <v>149</v>
      </c>
      <c r="B63" s="63">
        <v>42291</v>
      </c>
      <c r="C63" s="64" t="s">
        <v>150</v>
      </c>
      <c r="D63" s="65" t="s">
        <v>151</v>
      </c>
      <c r="E63" s="42">
        <v>48940.1</v>
      </c>
      <c r="F63" s="67" t="s">
        <v>152</v>
      </c>
      <c r="G63" s="68">
        <v>42279</v>
      </c>
      <c r="H63" s="42">
        <v>37697.54</v>
      </c>
      <c r="I63" s="40">
        <f>+E63-H63</f>
        <v>11242.559999999998</v>
      </c>
    </row>
    <row r="64" spans="1:13" hidden="1" outlineLevel="1">
      <c r="A64" s="12" t="s">
        <v>153</v>
      </c>
      <c r="B64" s="38">
        <v>42350</v>
      </c>
      <c r="C64" s="12" t="s">
        <v>154</v>
      </c>
      <c r="D64" s="12" t="s">
        <v>155</v>
      </c>
      <c r="E64" s="42"/>
      <c r="F64" s="67"/>
      <c r="G64" s="68"/>
      <c r="H64" s="43">
        <v>11082.32</v>
      </c>
      <c r="I64" s="40">
        <f>+E64-H64</f>
        <v>-11082.32</v>
      </c>
    </row>
    <row r="65" spans="1:9" hidden="1" outlineLevel="1">
      <c r="A65" s="12" t="s">
        <v>211</v>
      </c>
      <c r="B65" s="38">
        <v>42576</v>
      </c>
      <c r="C65" s="12" t="s">
        <v>212</v>
      </c>
      <c r="D65" s="12" t="s">
        <v>213</v>
      </c>
      <c r="E65" s="42">
        <v>18601.419999999998</v>
      </c>
      <c r="F65" s="12"/>
      <c r="G65" s="38"/>
      <c r="H65" s="42"/>
      <c r="I65" s="40">
        <f>+E65-H65</f>
        <v>18601.419999999998</v>
      </c>
    </row>
    <row r="66" spans="1:9" hidden="1" outlineLevel="1">
      <c r="A66" s="12"/>
      <c r="B66" s="38"/>
      <c r="C66" s="12"/>
      <c r="D66" s="12"/>
      <c r="E66" s="53"/>
      <c r="F66" s="12"/>
      <c r="G66" s="38"/>
      <c r="H66" s="42"/>
      <c r="I66" s="40"/>
    </row>
    <row r="67" spans="1:9" hidden="1" outlineLevel="1">
      <c r="E67" s="51"/>
      <c r="F67" s="17" t="s">
        <v>11</v>
      </c>
      <c r="G67" s="49"/>
      <c r="H67" s="40"/>
      <c r="I67" s="46">
        <f>+SUM(I54:I65)</f>
        <v>120470.95</v>
      </c>
    </row>
    <row r="68" spans="1:9" ht="12" hidden="1" outlineLevel="1" thickBot="1">
      <c r="F68" s="17" t="s">
        <v>12</v>
      </c>
      <c r="G68" s="49"/>
      <c r="H68" s="40"/>
      <c r="I68" s="41">
        <v>120470.84</v>
      </c>
    </row>
    <row r="69" spans="1:9" ht="12" hidden="1" outlineLevel="1" thickTop="1">
      <c r="F69" s="17" t="s">
        <v>13</v>
      </c>
      <c r="G69" s="49"/>
      <c r="H69" s="40"/>
      <c r="I69" s="40">
        <f>+I67-I68</f>
        <v>0.11000000000058208</v>
      </c>
    </row>
    <row r="70" spans="1:9" hidden="1" outlineLevel="1"/>
    <row r="71" spans="1:9" collapsed="1">
      <c r="A71" s="106" t="s">
        <v>189</v>
      </c>
      <c r="B71" s="106"/>
      <c r="C71" s="106"/>
      <c r="D71" s="106"/>
    </row>
    <row r="72" spans="1:9" ht="12" hidden="1" outlineLevel="1" thickBot="1">
      <c r="A72" s="2" t="s">
        <v>3</v>
      </c>
      <c r="B72" s="2" t="s">
        <v>4</v>
      </c>
      <c r="C72" s="2" t="s">
        <v>5</v>
      </c>
      <c r="D72" s="2" t="s">
        <v>6</v>
      </c>
      <c r="E72" s="3" t="s">
        <v>7</v>
      </c>
      <c r="F72" s="4" t="s">
        <v>3</v>
      </c>
      <c r="G72" s="2" t="s">
        <v>4</v>
      </c>
      <c r="H72" s="5" t="s">
        <v>8</v>
      </c>
      <c r="I72" s="5" t="s">
        <v>9</v>
      </c>
    </row>
    <row r="73" spans="1:9" hidden="1" outlineLevel="1">
      <c r="A73" s="6"/>
      <c r="B73" s="50"/>
      <c r="C73" s="6"/>
      <c r="D73" s="6" t="s">
        <v>10</v>
      </c>
      <c r="E73" s="8"/>
      <c r="F73" s="9"/>
      <c r="G73" s="6"/>
      <c r="H73" s="40"/>
      <c r="I73" s="40">
        <v>18901.95</v>
      </c>
    </row>
    <row r="74" spans="1:9" hidden="1" outlineLevel="1">
      <c r="A74" s="1" t="s">
        <v>66</v>
      </c>
      <c r="B74" s="28">
        <v>42035</v>
      </c>
      <c r="C74" s="1" t="s">
        <v>67</v>
      </c>
      <c r="D74" s="1" t="s">
        <v>68</v>
      </c>
      <c r="E74" s="40">
        <v>2298.54</v>
      </c>
      <c r="F74" s="1" t="s">
        <v>69</v>
      </c>
      <c r="G74" s="21">
        <v>42035</v>
      </c>
      <c r="H74" s="40">
        <v>618.48</v>
      </c>
      <c r="I74" s="40">
        <f t="shared" ref="I74:I90" si="3">+E74-H74</f>
        <v>1680.06</v>
      </c>
    </row>
    <row r="75" spans="1:9" hidden="1" outlineLevel="1">
      <c r="A75" s="1" t="s">
        <v>70</v>
      </c>
      <c r="B75" s="28">
        <v>42104</v>
      </c>
      <c r="C75" s="1" t="s">
        <v>71</v>
      </c>
      <c r="D75" s="1" t="s">
        <v>72</v>
      </c>
      <c r="E75" s="40"/>
      <c r="G75" s="21"/>
      <c r="H75" s="39">
        <v>11589.12</v>
      </c>
      <c r="I75" s="40">
        <f t="shared" si="3"/>
        <v>-11589.12</v>
      </c>
    </row>
    <row r="76" spans="1:9" hidden="1" outlineLevel="1">
      <c r="A76" s="1" t="s">
        <v>73</v>
      </c>
      <c r="B76" s="28">
        <v>42142</v>
      </c>
      <c r="C76" s="1" t="s">
        <v>74</v>
      </c>
      <c r="D76" s="1" t="s">
        <v>75</v>
      </c>
      <c r="E76" s="40"/>
      <c r="G76" s="21"/>
      <c r="H76" s="39">
        <v>13789.94</v>
      </c>
      <c r="I76" s="40">
        <f t="shared" si="3"/>
        <v>-13789.94</v>
      </c>
    </row>
    <row r="77" spans="1:9" hidden="1" outlineLevel="1">
      <c r="A77" s="1" t="s">
        <v>76</v>
      </c>
      <c r="B77" s="28">
        <v>42185</v>
      </c>
      <c r="C77" s="1" t="s">
        <v>77</v>
      </c>
      <c r="D77" s="1" t="s">
        <v>78</v>
      </c>
      <c r="E77" s="40"/>
      <c r="F77" s="16"/>
      <c r="G77" s="16"/>
      <c r="H77" s="39">
        <v>4250.6099999999997</v>
      </c>
      <c r="I77" s="40">
        <f t="shared" si="3"/>
        <v>-4250.6099999999997</v>
      </c>
    </row>
    <row r="78" spans="1:9" hidden="1" outlineLevel="1">
      <c r="A78" s="1" t="s">
        <v>79</v>
      </c>
      <c r="B78" s="28">
        <v>42196</v>
      </c>
      <c r="C78" s="1" t="s">
        <v>80</v>
      </c>
      <c r="D78" s="1" t="s">
        <v>81</v>
      </c>
      <c r="E78" s="40"/>
      <c r="F78" s="16"/>
      <c r="G78" s="16"/>
      <c r="H78" s="39">
        <v>651.20000000000005</v>
      </c>
      <c r="I78" s="40">
        <f t="shared" si="3"/>
        <v>-651.20000000000005</v>
      </c>
    </row>
    <row r="79" spans="1:9" hidden="1" outlineLevel="1">
      <c r="A79" s="1" t="s">
        <v>82</v>
      </c>
      <c r="B79" s="28">
        <v>42257</v>
      </c>
      <c r="C79" s="1" t="s">
        <v>83</v>
      </c>
      <c r="D79" s="1" t="s">
        <v>84</v>
      </c>
      <c r="E79" s="40"/>
      <c r="F79" s="16"/>
      <c r="G79" s="16"/>
      <c r="H79" s="39">
        <v>12713.36</v>
      </c>
      <c r="I79" s="40">
        <f t="shared" si="3"/>
        <v>-12713.36</v>
      </c>
    </row>
    <row r="80" spans="1:9" hidden="1" outlineLevel="1">
      <c r="A80" s="1" t="s">
        <v>85</v>
      </c>
      <c r="B80" s="28">
        <v>42307</v>
      </c>
      <c r="C80" s="1" t="s">
        <v>86</v>
      </c>
      <c r="D80" s="1" t="s">
        <v>87</v>
      </c>
      <c r="E80" s="40">
        <v>156444.49</v>
      </c>
      <c r="F80" s="16"/>
      <c r="G80" s="16"/>
      <c r="H80" s="40"/>
      <c r="I80" s="40">
        <f t="shared" si="3"/>
        <v>156444.49</v>
      </c>
    </row>
    <row r="81" spans="1:12" hidden="1" outlineLevel="1">
      <c r="A81" s="1" t="s">
        <v>88</v>
      </c>
      <c r="B81" s="28">
        <v>42312</v>
      </c>
      <c r="C81" s="1" t="s">
        <v>89</v>
      </c>
      <c r="D81" s="22" t="s">
        <v>90</v>
      </c>
      <c r="E81" s="40"/>
      <c r="F81" s="16"/>
      <c r="G81" s="16"/>
      <c r="H81" s="43">
        <v>116</v>
      </c>
      <c r="I81" s="40">
        <f t="shared" si="3"/>
        <v>-116</v>
      </c>
    </row>
    <row r="82" spans="1:12" hidden="1" outlineLevel="1">
      <c r="A82" s="1" t="s">
        <v>91</v>
      </c>
      <c r="B82" s="28">
        <v>42339</v>
      </c>
      <c r="C82" s="1" t="s">
        <v>92</v>
      </c>
      <c r="D82" s="1" t="s">
        <v>93</v>
      </c>
      <c r="E82" s="39">
        <v>14661</v>
      </c>
      <c r="F82" s="16"/>
      <c r="G82" s="16"/>
      <c r="H82" s="40"/>
      <c r="I82" s="40">
        <f t="shared" si="3"/>
        <v>14661</v>
      </c>
    </row>
    <row r="83" spans="1:12" hidden="1" outlineLevel="1">
      <c r="A83" s="1" t="s">
        <v>94</v>
      </c>
      <c r="B83" s="28">
        <v>42339</v>
      </c>
      <c r="C83" s="1" t="s">
        <v>95</v>
      </c>
      <c r="D83" s="1" t="s">
        <v>96</v>
      </c>
      <c r="E83" s="39"/>
      <c r="F83" s="16"/>
      <c r="G83" s="16"/>
      <c r="H83" s="44">
        <v>36773.83</v>
      </c>
      <c r="I83" s="40">
        <f t="shared" si="3"/>
        <v>-36773.83</v>
      </c>
    </row>
    <row r="84" spans="1:12" hidden="1" outlineLevel="1">
      <c r="A84" s="1" t="s">
        <v>97</v>
      </c>
      <c r="B84" s="28">
        <v>42369</v>
      </c>
      <c r="C84" s="1" t="s">
        <v>98</v>
      </c>
      <c r="D84" s="1" t="s">
        <v>99</v>
      </c>
      <c r="E84" s="39"/>
      <c r="F84" s="16"/>
      <c r="G84" s="16"/>
      <c r="H84" s="44">
        <v>2053.91</v>
      </c>
      <c r="I84" s="40">
        <f t="shared" si="3"/>
        <v>-2053.91</v>
      </c>
    </row>
    <row r="85" spans="1:12" hidden="1" outlineLevel="1">
      <c r="A85" s="1" t="s">
        <v>111</v>
      </c>
      <c r="B85" s="28">
        <v>42387</v>
      </c>
      <c r="C85" s="1" t="s">
        <v>112</v>
      </c>
      <c r="D85" s="1" t="s">
        <v>115</v>
      </c>
      <c r="E85" s="39">
        <v>11133.51</v>
      </c>
      <c r="F85" s="16"/>
      <c r="G85" s="16"/>
      <c r="H85" s="44"/>
      <c r="I85" s="40">
        <f t="shared" si="3"/>
        <v>11133.51</v>
      </c>
    </row>
    <row r="86" spans="1:12" hidden="1" outlineLevel="1">
      <c r="A86" s="1" t="s">
        <v>118</v>
      </c>
      <c r="B86" s="28">
        <v>42387</v>
      </c>
      <c r="C86" s="1" t="s">
        <v>116</v>
      </c>
      <c r="D86" s="1" t="s">
        <v>113</v>
      </c>
      <c r="E86" s="39"/>
      <c r="F86" s="16"/>
      <c r="G86" s="16"/>
      <c r="H86" s="44">
        <v>1130.79</v>
      </c>
      <c r="I86" s="40">
        <f t="shared" si="3"/>
        <v>-1130.79</v>
      </c>
    </row>
    <row r="87" spans="1:12" hidden="1" outlineLevel="1">
      <c r="A87" s="1" t="s">
        <v>119</v>
      </c>
      <c r="B87" s="28">
        <v>42388</v>
      </c>
      <c r="C87" s="1" t="s">
        <v>117</v>
      </c>
      <c r="D87" s="1" t="s">
        <v>114</v>
      </c>
      <c r="E87" s="40"/>
      <c r="F87" s="16"/>
      <c r="G87" s="16"/>
      <c r="H87" s="44">
        <v>3984.59</v>
      </c>
      <c r="I87" s="40">
        <f t="shared" si="3"/>
        <v>-3984.59</v>
      </c>
    </row>
    <row r="88" spans="1:12" hidden="1" outlineLevel="1">
      <c r="A88" s="1" t="s">
        <v>137</v>
      </c>
      <c r="B88" s="28">
        <v>42411</v>
      </c>
      <c r="C88" s="1" t="s">
        <v>138</v>
      </c>
      <c r="D88" s="1" t="s">
        <v>139</v>
      </c>
      <c r="E88" s="16"/>
      <c r="F88" s="16"/>
      <c r="G88" s="16"/>
      <c r="H88" s="44">
        <v>3605.62</v>
      </c>
      <c r="I88" s="40">
        <f t="shared" si="3"/>
        <v>-3605.62</v>
      </c>
    </row>
    <row r="89" spans="1:12" hidden="1" outlineLevel="1">
      <c r="B89" s="28"/>
      <c r="E89" s="16"/>
      <c r="F89" s="16"/>
      <c r="G89" s="16"/>
      <c r="H89" s="44">
        <v>2533.0100000000002</v>
      </c>
      <c r="I89" s="40">
        <f t="shared" si="3"/>
        <v>-2533.0100000000002</v>
      </c>
    </row>
    <row r="90" spans="1:12" hidden="1" outlineLevel="1">
      <c r="A90" s="1" t="s">
        <v>202</v>
      </c>
      <c r="B90" s="28">
        <v>42521</v>
      </c>
      <c r="C90" s="1" t="s">
        <v>203</v>
      </c>
      <c r="D90" s="1" t="s">
        <v>204</v>
      </c>
      <c r="E90" s="16"/>
      <c r="F90" s="16"/>
      <c r="G90" s="16"/>
      <c r="H90" s="76">
        <v>5448.96</v>
      </c>
      <c r="I90" s="40">
        <f t="shared" si="3"/>
        <v>-5448.96</v>
      </c>
    </row>
    <row r="91" spans="1:12" hidden="1" outlineLevel="1">
      <c r="B91" s="28"/>
      <c r="E91" s="16"/>
      <c r="F91" s="16"/>
      <c r="G91" s="16"/>
      <c r="H91" s="71"/>
      <c r="I91" s="31"/>
    </row>
    <row r="92" spans="1:12" hidden="1" outlineLevel="1">
      <c r="B92" s="28"/>
      <c r="E92" s="16"/>
      <c r="F92" s="16"/>
      <c r="G92" s="16"/>
      <c r="H92" s="31"/>
      <c r="I92" s="31"/>
    </row>
    <row r="93" spans="1:12" hidden="1" outlineLevel="1">
      <c r="F93" s="17" t="s">
        <v>11</v>
      </c>
      <c r="H93" s="51"/>
      <c r="I93" s="54">
        <f>+SUM(I73:I90)</f>
        <v>104180.06999999999</v>
      </c>
    </row>
    <row r="94" spans="1:12" ht="12" hidden="1" outlineLevel="1" thickBot="1">
      <c r="F94" s="17" t="s">
        <v>12</v>
      </c>
      <c r="H94" s="51"/>
      <c r="I94" s="75">
        <v>89186.12</v>
      </c>
      <c r="L94" s="35"/>
    </row>
    <row r="95" spans="1:12" ht="12" hidden="1" outlineLevel="1" thickTop="1">
      <c r="F95" s="17" t="s">
        <v>13</v>
      </c>
      <c r="I95" s="40">
        <f>+I93-I94</f>
        <v>14993.949999999997</v>
      </c>
    </row>
    <row r="96" spans="1:12" hidden="1" outlineLevel="1">
      <c r="F96" s="17"/>
      <c r="I96" s="40"/>
    </row>
    <row r="97" spans="1:9" collapsed="1">
      <c r="A97" s="107" t="s">
        <v>188</v>
      </c>
      <c r="B97" s="107"/>
      <c r="C97" s="107"/>
      <c r="D97" s="107"/>
    </row>
    <row r="98" spans="1:9" ht="12" hidden="1" outlineLevel="1" thickBot="1">
      <c r="A98" s="2" t="s">
        <v>3</v>
      </c>
      <c r="B98" s="2" t="s">
        <v>4</v>
      </c>
      <c r="C98" s="2" t="s">
        <v>5</v>
      </c>
      <c r="D98" s="2" t="s">
        <v>6</v>
      </c>
      <c r="E98" s="3" t="s">
        <v>7</v>
      </c>
      <c r="F98" s="4" t="s">
        <v>3</v>
      </c>
      <c r="G98" s="2" t="s">
        <v>4</v>
      </c>
      <c r="H98" s="5" t="s">
        <v>8</v>
      </c>
      <c r="I98" s="5" t="s">
        <v>9</v>
      </c>
    </row>
    <row r="99" spans="1:9" hidden="1" outlineLevel="1">
      <c r="A99" s="6"/>
      <c r="B99" s="50"/>
      <c r="C99" s="6"/>
      <c r="D99" s="6" t="s">
        <v>10</v>
      </c>
      <c r="E99" s="8"/>
      <c r="F99" s="9"/>
      <c r="G99" s="6"/>
      <c r="I99" s="46"/>
    </row>
    <row r="100" spans="1:9" hidden="1" outlineLevel="1">
      <c r="A100" s="79" t="s">
        <v>222</v>
      </c>
      <c r="B100" s="82">
        <v>41486</v>
      </c>
      <c r="C100" s="79" t="s">
        <v>223</v>
      </c>
      <c r="D100" s="79" t="s">
        <v>224</v>
      </c>
      <c r="E100" s="81">
        <v>1508</v>
      </c>
      <c r="F100" s="83"/>
      <c r="G100" s="79"/>
      <c r="I100" s="46">
        <f>+E100</f>
        <v>1508</v>
      </c>
    </row>
    <row r="101" spans="1:9" hidden="1" outlineLevel="1">
      <c r="A101" s="79"/>
      <c r="B101" s="80"/>
      <c r="C101" s="79"/>
      <c r="D101" s="79"/>
      <c r="E101" s="81"/>
      <c r="F101" s="83"/>
      <c r="G101" s="79"/>
      <c r="I101" s="46"/>
    </row>
    <row r="102" spans="1:9" hidden="1" outlineLevel="1">
      <c r="A102" s="6"/>
      <c r="B102" s="50"/>
      <c r="C102" s="6"/>
      <c r="D102" s="6"/>
      <c r="E102" s="8"/>
      <c r="F102" s="17" t="s">
        <v>11</v>
      </c>
      <c r="I102" s="46">
        <f>+I100</f>
        <v>1508</v>
      </c>
    </row>
    <row r="103" spans="1:9" ht="12" hidden="1" outlineLevel="1" thickBot="1">
      <c r="A103" s="6"/>
      <c r="B103" s="50"/>
      <c r="C103" s="6"/>
      <c r="D103" s="6"/>
      <c r="E103" s="8"/>
      <c r="F103" s="17" t="s">
        <v>12</v>
      </c>
      <c r="I103" s="41">
        <v>1508</v>
      </c>
    </row>
    <row r="104" spans="1:9" ht="12" hidden="1" outlineLevel="1" thickTop="1">
      <c r="A104" s="6"/>
      <c r="B104" s="50"/>
      <c r="C104" s="6"/>
      <c r="D104" s="6"/>
      <c r="E104" s="8"/>
      <c r="F104" s="17" t="s">
        <v>13</v>
      </c>
      <c r="I104" s="40">
        <f>+I102-I103</f>
        <v>0</v>
      </c>
    </row>
    <row r="105" spans="1:9" hidden="1" outlineLevel="1">
      <c r="A105" s="6"/>
      <c r="B105" s="50"/>
      <c r="C105" s="6"/>
      <c r="D105" s="6"/>
      <c r="E105" s="8"/>
      <c r="F105" s="9"/>
      <c r="G105" s="6"/>
      <c r="I105" s="10"/>
    </row>
    <row r="106" spans="1:9" hidden="1" outlineLevel="1"/>
    <row r="107" spans="1:9" collapsed="1">
      <c r="A107" s="107" t="s">
        <v>187</v>
      </c>
      <c r="B107" s="107"/>
      <c r="C107" s="107"/>
      <c r="D107" s="107"/>
    </row>
    <row r="108" spans="1:9" ht="12" hidden="1" outlineLevel="1" thickBot="1">
      <c r="A108" s="2" t="s">
        <v>3</v>
      </c>
      <c r="B108" s="2" t="s">
        <v>4</v>
      </c>
      <c r="C108" s="2" t="s">
        <v>5</v>
      </c>
      <c r="D108" s="2" t="s">
        <v>6</v>
      </c>
      <c r="E108" s="3" t="s">
        <v>7</v>
      </c>
      <c r="F108" s="4" t="s">
        <v>3</v>
      </c>
      <c r="G108" s="2" t="s">
        <v>4</v>
      </c>
      <c r="H108" s="5" t="s">
        <v>8</v>
      </c>
      <c r="I108" s="5" t="s">
        <v>9</v>
      </c>
    </row>
    <row r="109" spans="1:9" hidden="1" outlineLevel="1">
      <c r="A109" s="6"/>
      <c r="B109" s="50"/>
      <c r="C109" s="6"/>
      <c r="D109" s="6" t="s">
        <v>10</v>
      </c>
      <c r="E109" s="8"/>
      <c r="F109" s="9"/>
      <c r="G109" s="6"/>
      <c r="I109" s="46"/>
    </row>
    <row r="110" spans="1:9" hidden="1" outlineLevel="1">
      <c r="A110" s="84" t="s">
        <v>225</v>
      </c>
      <c r="B110" s="85">
        <v>40908</v>
      </c>
      <c r="C110" s="86" t="s">
        <v>228</v>
      </c>
      <c r="D110" s="87" t="s">
        <v>231</v>
      </c>
      <c r="E110" s="88">
        <v>1502.2</v>
      </c>
      <c r="F110" s="9"/>
      <c r="G110" s="6"/>
      <c r="H110" s="89">
        <v>804.99</v>
      </c>
      <c r="I110" s="46">
        <f>+E110-H110</f>
        <v>697.21</v>
      </c>
    </row>
    <row r="111" spans="1:9" hidden="1" outlineLevel="1">
      <c r="A111" s="84" t="s">
        <v>226</v>
      </c>
      <c r="B111" s="85">
        <v>40981</v>
      </c>
      <c r="C111" s="86" t="s">
        <v>229</v>
      </c>
      <c r="D111" s="87" t="s">
        <v>232</v>
      </c>
      <c r="E111" s="88">
        <v>1502.2</v>
      </c>
      <c r="F111" s="9"/>
      <c r="G111" s="6"/>
      <c r="I111" s="46">
        <f t="shared" ref="I111:I112" si="4">+E111-H111</f>
        <v>1502.2</v>
      </c>
    </row>
    <row r="112" spans="1:9" hidden="1" outlineLevel="1">
      <c r="A112" s="84" t="s">
        <v>227</v>
      </c>
      <c r="B112" s="85">
        <v>41171</v>
      </c>
      <c r="C112" s="86" t="s">
        <v>230</v>
      </c>
      <c r="D112" s="87" t="s">
        <v>233</v>
      </c>
      <c r="E112" s="88">
        <v>1600</v>
      </c>
      <c r="F112" s="9"/>
      <c r="G112" s="6"/>
      <c r="I112" s="46">
        <f t="shared" si="4"/>
        <v>1600</v>
      </c>
    </row>
    <row r="113" spans="1:13" hidden="1" outlineLevel="1">
      <c r="A113" s="6"/>
      <c r="B113" s="50"/>
      <c r="C113" s="6"/>
      <c r="D113" s="6"/>
      <c r="E113" s="8"/>
      <c r="F113" s="9"/>
      <c r="G113" s="6"/>
      <c r="I113" s="46"/>
    </row>
    <row r="114" spans="1:13" hidden="1" outlineLevel="1">
      <c r="A114" s="6"/>
      <c r="B114" s="50"/>
      <c r="C114" s="6"/>
      <c r="D114" s="6"/>
      <c r="F114" s="17" t="s">
        <v>11</v>
      </c>
      <c r="I114" s="46">
        <f>+I110+I111+I112</f>
        <v>3799.41</v>
      </c>
    </row>
    <row r="115" spans="1:13" ht="12" hidden="1" outlineLevel="1" thickBot="1">
      <c r="A115" s="6"/>
      <c r="B115" s="50"/>
      <c r="C115" s="6"/>
      <c r="D115" s="6"/>
      <c r="F115" s="17" t="s">
        <v>12</v>
      </c>
      <c r="I115" s="41">
        <v>3799.41</v>
      </c>
    </row>
    <row r="116" spans="1:13" ht="12" hidden="1" outlineLevel="1" thickTop="1">
      <c r="A116" s="6"/>
      <c r="B116" s="50"/>
      <c r="C116" s="6"/>
      <c r="D116" s="6"/>
      <c r="F116" s="17" t="s">
        <v>13</v>
      </c>
      <c r="I116" s="16">
        <f>+I114-I115</f>
        <v>0</v>
      </c>
    </row>
    <row r="117" spans="1:13" hidden="1" outlineLevel="1"/>
    <row r="118" spans="1:13" collapsed="1">
      <c r="A118" s="107" t="s">
        <v>186</v>
      </c>
      <c r="B118" s="107"/>
      <c r="C118" s="107"/>
      <c r="D118" s="107"/>
    </row>
    <row r="119" spans="1:13" ht="12" hidden="1" outlineLevel="1" thickBot="1">
      <c r="A119" s="2" t="s">
        <v>3</v>
      </c>
      <c r="B119" s="2" t="s">
        <v>4</v>
      </c>
      <c r="C119" s="2" t="s">
        <v>5</v>
      </c>
      <c r="D119" s="2" t="s">
        <v>6</v>
      </c>
      <c r="E119" s="3" t="s">
        <v>7</v>
      </c>
      <c r="F119" s="4" t="s">
        <v>3</v>
      </c>
      <c r="G119" s="2" t="s">
        <v>4</v>
      </c>
      <c r="H119" s="5" t="s">
        <v>8</v>
      </c>
      <c r="I119" s="5" t="s">
        <v>9</v>
      </c>
    </row>
    <row r="120" spans="1:13" hidden="1" outlineLevel="1">
      <c r="A120" s="6"/>
      <c r="B120" s="50"/>
      <c r="C120" s="6"/>
      <c r="D120" s="6" t="s">
        <v>10</v>
      </c>
      <c r="E120" s="8"/>
      <c r="F120" s="9"/>
      <c r="G120" s="6"/>
      <c r="I120" s="40"/>
    </row>
    <row r="121" spans="1:13" hidden="1" outlineLevel="1">
      <c r="A121" s="90" t="s">
        <v>234</v>
      </c>
      <c r="B121" s="91">
        <v>41219</v>
      </c>
      <c r="C121" s="92" t="s">
        <v>235</v>
      </c>
      <c r="D121" s="93" t="s">
        <v>236</v>
      </c>
      <c r="E121" s="94">
        <v>3480</v>
      </c>
      <c r="F121" s="9"/>
      <c r="G121" s="6"/>
      <c r="H121" s="1">
        <v>255.14</v>
      </c>
      <c r="I121" s="40">
        <f>+E121-H121</f>
        <v>3224.86</v>
      </c>
    </row>
    <row r="122" spans="1:13" hidden="1" outlineLevel="1">
      <c r="I122" s="40"/>
    </row>
    <row r="123" spans="1:13" hidden="1" outlineLevel="1">
      <c r="F123" s="17" t="s">
        <v>11</v>
      </c>
      <c r="I123" s="46">
        <f>+I121</f>
        <v>3224.86</v>
      </c>
    </row>
    <row r="124" spans="1:13" ht="12" hidden="1" outlineLevel="1" thickBot="1">
      <c r="F124" s="17" t="s">
        <v>12</v>
      </c>
      <c r="I124" s="41">
        <v>3224.86</v>
      </c>
    </row>
    <row r="125" spans="1:13" ht="12" hidden="1" outlineLevel="1" thickTop="1">
      <c r="F125" s="17" t="s">
        <v>13</v>
      </c>
      <c r="I125" s="40">
        <f>+I123-I124</f>
        <v>0</v>
      </c>
    </row>
    <row r="126" spans="1:13" collapsed="1">
      <c r="M126" s="40"/>
    </row>
    <row r="127" spans="1:13">
      <c r="F127" s="17"/>
      <c r="I127" s="40"/>
      <c r="M127" s="40"/>
    </row>
    <row r="128" spans="1:13">
      <c r="H128" s="36" t="s">
        <v>7</v>
      </c>
      <c r="I128" s="40">
        <f>+I48+I123+I114+I102+I93+I67+I38+I28</f>
        <v>214701.65</v>
      </c>
      <c r="J128" s="51"/>
      <c r="K128" s="51"/>
    </row>
    <row r="129" spans="6:11" ht="12" thickBot="1">
      <c r="H129" s="36" t="s">
        <v>104</v>
      </c>
      <c r="I129" s="41">
        <v>214701.53</v>
      </c>
      <c r="K129" s="35"/>
    </row>
    <row r="130" spans="6:11" ht="12" thickTop="1">
      <c r="H130" s="36" t="s">
        <v>105</v>
      </c>
      <c r="I130" s="40">
        <f>+I128-I129</f>
        <v>0.11999999999534339</v>
      </c>
    </row>
    <row r="131" spans="6:11">
      <c r="F131" s="36"/>
    </row>
  </sheetData>
  <mergeCells count="12">
    <mergeCell ref="A42:D42"/>
    <mergeCell ref="A1:H1"/>
    <mergeCell ref="A2:H2"/>
    <mergeCell ref="A3:H3"/>
    <mergeCell ref="A5:H5"/>
    <mergeCell ref="A8:D8"/>
    <mergeCell ref="A31:D31"/>
    <mergeCell ref="A52:D52"/>
    <mergeCell ref="A71:D71"/>
    <mergeCell ref="A97:D97"/>
    <mergeCell ref="A107:D107"/>
    <mergeCell ref="A118:D1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2016-09-14T18:45:44Z</cp:lastPrinted>
  <dcterms:created xsi:type="dcterms:W3CDTF">2016-02-16T16:06:35Z</dcterms:created>
  <dcterms:modified xsi:type="dcterms:W3CDTF">2016-10-19T23:32:57Z</dcterms:modified>
</cp:coreProperties>
</file>