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8"/>
  </bookViews>
  <sheets>
    <sheet name="MAY" sheetId="4" r:id="rId1"/>
    <sheet name="JUN" sheetId="1" r:id="rId2"/>
    <sheet name="JUL" sheetId="2" r:id="rId3"/>
    <sheet name="AGO" sheetId="5" r:id="rId4"/>
    <sheet name="AGO T" sheetId="6" r:id="rId5"/>
    <sheet name="SALDOS" sheetId="7" r:id="rId6"/>
    <sheet name="DESC" sheetId="8" r:id="rId7"/>
    <sheet name="SEP" sheetId="9" r:id="rId8"/>
    <sheet name="SALDO" sheetId="10" r:id="rId9"/>
  </sheets>
  <calcPr calcId="125725"/>
</workbook>
</file>

<file path=xl/calcChain.xml><?xml version="1.0" encoding="utf-8"?>
<calcChain xmlns="http://schemas.openxmlformats.org/spreadsheetml/2006/main">
  <c r="N118" i="6"/>
  <c r="M12" i="7"/>
  <c r="M364" i="6" l="1"/>
  <c r="M206"/>
  <c r="K105" i="7" l="1"/>
  <c r="M105" s="1"/>
  <c r="K94"/>
  <c r="M82"/>
  <c r="M83" s="1"/>
  <c r="M84" s="1"/>
  <c r="M85" s="1"/>
  <c r="M86" s="1"/>
  <c r="M87" s="1"/>
  <c r="M88" s="1"/>
  <c r="M89" s="1"/>
  <c r="M90" s="1"/>
  <c r="M91" s="1"/>
  <c r="M92" s="1"/>
  <c r="M93" s="1"/>
  <c r="M94" s="1"/>
  <c r="M96" s="1"/>
  <c r="O77"/>
  <c r="N77"/>
  <c r="M50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5" s="1"/>
  <c r="M49"/>
  <c r="P43"/>
  <c r="M43"/>
  <c r="K27"/>
  <c r="M18"/>
  <c r="M19" s="1"/>
  <c r="M20" s="1"/>
  <c r="M21" s="1"/>
  <c r="M22" s="1"/>
  <c r="M23" s="1"/>
  <c r="M24" s="1"/>
  <c r="M25" s="1"/>
  <c r="M26" s="1"/>
  <c r="M27" s="1"/>
  <c r="M29" s="1"/>
  <c r="M373" i="6"/>
  <c r="K362"/>
  <c r="M362" s="1"/>
  <c r="M270"/>
  <c r="N114" i="2"/>
  <c r="M107" i="7" l="1"/>
  <c r="M109" s="1"/>
  <c r="L179" i="2"/>
  <c r="N179" s="1"/>
  <c r="F32" i="4" l="1"/>
  <c r="G32" s="1"/>
  <c r="F31"/>
  <c r="F30"/>
  <c r="F29"/>
  <c r="F28"/>
  <c r="F27"/>
  <c r="F26"/>
  <c r="F25"/>
  <c r="G29" s="1"/>
  <c r="F24"/>
  <c r="F23"/>
  <c r="G23" s="1"/>
  <c r="G22"/>
  <c r="F22"/>
  <c r="F21"/>
  <c r="F20"/>
  <c r="G21" s="1"/>
  <c r="E19"/>
  <c r="F19" s="1"/>
  <c r="G19" s="1"/>
  <c r="G18"/>
  <c r="F18"/>
  <c r="F17"/>
  <c r="F16"/>
  <c r="F15"/>
  <c r="F14"/>
  <c r="G17" s="1"/>
  <c r="F13"/>
  <c r="F12"/>
  <c r="E11"/>
  <c r="F11" s="1"/>
  <c r="G13" s="1"/>
  <c r="F10"/>
  <c r="F9"/>
  <c r="F8"/>
  <c r="G9" s="1"/>
  <c r="G7"/>
  <c r="F7"/>
  <c r="M8" i="1" l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N260" i="2"/>
  <c r="N261" s="1"/>
  <c r="N262" s="1"/>
  <c r="N263" s="1"/>
  <c r="N264" s="1"/>
  <c r="N265" s="1"/>
  <c r="N266" s="1"/>
  <c r="N267" s="1"/>
  <c r="N268" s="1"/>
  <c r="N269" s="1"/>
  <c r="N270" s="1"/>
  <c r="N271" s="1"/>
  <c r="M176" i="1"/>
  <c r="M177" s="1"/>
  <c r="M178" s="1"/>
  <c r="M179" s="1"/>
  <c r="M180" s="1"/>
  <c r="M181" s="1"/>
  <c r="M182" s="1"/>
  <c r="M183" s="1"/>
  <c r="M202"/>
  <c r="M203" s="1"/>
  <c r="M204" s="1"/>
  <c r="M205" s="1"/>
  <c r="M206" s="1"/>
  <c r="M207" s="1"/>
  <c r="M208" s="1"/>
  <c r="M209" s="1"/>
  <c r="M210" s="1"/>
  <c r="M211" s="1"/>
  <c r="M212" s="1"/>
  <c r="M156"/>
  <c r="M157" s="1"/>
  <c r="M158" s="1"/>
  <c r="M159" s="1"/>
  <c r="M160" s="1"/>
  <c r="M161" s="1"/>
  <c r="M162" s="1"/>
  <c r="M163" s="1"/>
  <c r="M164" s="1"/>
  <c r="M165" s="1"/>
  <c r="M166" s="1"/>
  <c r="M167" s="1"/>
  <c r="M168" s="1"/>
  <c r="M143"/>
  <c r="M144" s="1"/>
  <c r="M145" s="1"/>
  <c r="M146" s="1"/>
  <c r="M147" s="1"/>
  <c r="M148" s="1"/>
  <c r="M134"/>
  <c r="M135" s="1"/>
  <c r="M125"/>
  <c r="M126" s="1"/>
  <c r="M110"/>
  <c r="M111" s="1"/>
  <c r="M112" s="1"/>
  <c r="M113" s="1"/>
  <c r="M114" s="1"/>
  <c r="M115" s="1"/>
  <c r="M116" s="1"/>
  <c r="M117" s="1"/>
  <c r="M102"/>
  <c r="M103" s="1"/>
  <c r="M91"/>
  <c r="M92" s="1"/>
  <c r="M93" s="1"/>
  <c r="M94" s="1"/>
</calcChain>
</file>

<file path=xl/sharedStrings.xml><?xml version="1.0" encoding="utf-8"?>
<sst xmlns="http://schemas.openxmlformats.org/spreadsheetml/2006/main" count="7270" uniqueCount="1330">
  <si>
    <t>-------------------------------------------------------------------------------------------------------------------------------------------------------------</t>
  </si>
  <si>
    <t xml:space="preserve">                                                                              Sumas                                   70,990.00      48,793.05</t>
  </si>
  <si>
    <t xml:space="preserve">                                                                              Saldo  Final                                                          28,745.24</t>
  </si>
  <si>
    <t>Cuenta  254-002-012          PEREZ JULIO CESAR</t>
  </si>
  <si>
    <t xml:space="preserve">                                                                              Saldo Inicial                                                              0.00</t>
  </si>
  <si>
    <t xml:space="preserve">                                                                              Sumas                                    8,578.00       8,578.01</t>
  </si>
  <si>
    <t xml:space="preserve">                                                                              Saldo  Final                                                              -0.01</t>
  </si>
  <si>
    <t>Cuenta  254-002-027          TIERRABLANCA SANCHEZ VICTOR HU</t>
  </si>
  <si>
    <t xml:space="preserve">                                                                              Sumas                                    3,300.00           0.00</t>
  </si>
  <si>
    <t xml:space="preserve">                                                                              Saldo  Final                                                           7,660.00</t>
  </si>
  <si>
    <t>Cuenta  254-002-038          LEON CABELLO LUIS ALBERTO</t>
  </si>
  <si>
    <t xml:space="preserve">                                                                              Sumas                                    9,200.00       9,208.00</t>
  </si>
  <si>
    <t xml:space="preserve">                                                                              Saldo  Final                                                             155.97</t>
  </si>
  <si>
    <t>Cuenta  254-002-040          RODRIGUEZ NUÑEZ JOSE ANTONIO</t>
  </si>
  <si>
    <t xml:space="preserve">                                                                              Sumas                                   11,000.00           0.00</t>
  </si>
  <si>
    <t xml:space="preserve">                                                                              Saldo  Final                                                          11,000.00</t>
  </si>
  <si>
    <t>Cuenta  254-002-042          RAMIREZ ZACARIAS JORGE ALBERTO</t>
  </si>
  <si>
    <t xml:space="preserve">                                                                              Sumas                                   23,800.00       8,906.99</t>
  </si>
  <si>
    <t xml:space="preserve">                                                                              Saldo  Final                                                          27,843.01</t>
  </si>
  <si>
    <t>Cuenta  254-002-043          TOLEDO PEREZ JOSE FRANCISCO</t>
  </si>
  <si>
    <t xml:space="preserve">                                                                              Sumas                                   11,100.00           0.00</t>
  </si>
  <si>
    <t xml:space="preserve">                                                                              Saldo  Final                                                          11,099.88</t>
  </si>
  <si>
    <t>Cuenta  254-002-048          SAMBRANO VILLAREAL HERNAN ANDR</t>
  </si>
  <si>
    <t xml:space="preserve">                                                                              Sumas                                    5,000.00       5,008.00</t>
  </si>
  <si>
    <t xml:space="preserve">                                                                              Saldo  Final                                                           3,956.00</t>
  </si>
  <si>
    <t>Cuenta  254-002-049          MEJIA VILLEGAS NALLELY BEATRIZ</t>
  </si>
  <si>
    <t xml:space="preserve">                                                                              Sumas                                   12,900.00      12,899.99</t>
  </si>
  <si>
    <t xml:space="preserve">                                                                              Saldo  Final                                                            -199.99</t>
  </si>
  <si>
    <t>Cuenta  254-002-054          HERNANDEZ ESPINOZA VICTOR BENJ</t>
  </si>
  <si>
    <t xml:space="preserve">                                                                              Sumas                                   19,704.00      13,036.13</t>
  </si>
  <si>
    <t xml:space="preserve">                                                                              Saldo  Final                                                           2,742.77</t>
  </si>
  <si>
    <t>Cuenta  254-002-056          PEREZ MORON ISAAC OMAR</t>
  </si>
  <si>
    <t xml:space="preserve">                                                                              Sumas                                   13,770.00       8,638.86</t>
  </si>
  <si>
    <t xml:space="preserve">                                                                              Saldo  Final                                                           5,131.14</t>
  </si>
  <si>
    <t>Cuenta  254-002-059          NAVARRETE RODRIGUEZ MIGUEL A</t>
  </si>
  <si>
    <t xml:space="preserve">                                                                              Sumas                                   12,700.00           0.00</t>
  </si>
  <si>
    <t xml:space="preserve">                                                                              Saldo  Final                                                          12,700.00</t>
  </si>
  <si>
    <t>Cuenta  254-002-060          RAMIREZ GARCIA JAIME EMILIO</t>
  </si>
  <si>
    <t xml:space="preserve">                                                                              Sumas                                    8,800.00       9,100.49</t>
  </si>
  <si>
    <t xml:space="preserve">                                                                              Saldo  Final                                                            -300.49</t>
  </si>
  <si>
    <t xml:space="preserve">                                                                              Sumas                                   10,800.00       5,999.16</t>
  </si>
  <si>
    <t xml:space="preserve">                                                                              Saldo  Final                                                           4,800.84</t>
  </si>
  <si>
    <t>Cuenta  254-002-064          GUILLEN AYALA JUAN CARLOS</t>
  </si>
  <si>
    <t xml:space="preserve">                                                                              Sumas                                    4,500.00       4,281.01</t>
  </si>
  <si>
    <t xml:space="preserve">                                                                              Saldo  Final                                                             218.99</t>
  </si>
  <si>
    <t>Cuenta  254-002-065          RODRIGUEZ CRUZ FERNANDO ANTONI</t>
  </si>
  <si>
    <t xml:space="preserve">                                                                              Sumas                                   11,000.00       4,260.00</t>
  </si>
  <si>
    <t xml:space="preserve">                                                                              Saldo  Final                                                           6,740.00</t>
  </si>
  <si>
    <t>Cuenta  254-002-067          ESCAMILLA LOAIZA MONICA</t>
  </si>
  <si>
    <t xml:space="preserve">                                                                              Sumas                                    6,000.00       6,074.01</t>
  </si>
  <si>
    <t xml:space="preserve">                                                                              Saldo  Final                                                             -74.01</t>
  </si>
  <si>
    <t>Cuenta  254-002-068          MURILLO BELTRAN RITA</t>
  </si>
  <si>
    <t xml:space="preserve">                                                                              Sumas                                    1,600.00           0.00</t>
  </si>
  <si>
    <t xml:space="preserve">                                                                              Saldo  Final                                                           1,600.00</t>
  </si>
  <si>
    <t>Cuenta  254-002-069          HERRERA ALMARAZ BLANCA SOFIA</t>
  </si>
  <si>
    <t xml:space="preserve">                                                                              Sumas                                    6,400.00       2,800.00</t>
  </si>
  <si>
    <t xml:space="preserve">                                                                              Saldo  Final                                                           3,600.00</t>
  </si>
  <si>
    <t>Cuenta  254-002-070          MONZON MARROQUIN JUAN ARCADIO</t>
  </si>
  <si>
    <t xml:space="preserve">                                                                              Sumas                                    7,500.00       3,499.80</t>
  </si>
  <si>
    <t xml:space="preserve">                                                                              Saldo  Final                                                           4,000.20</t>
  </si>
  <si>
    <t>D  2,934</t>
  </si>
  <si>
    <t>P13741-2</t>
  </si>
  <si>
    <t>NA21001-0028029</t>
  </si>
  <si>
    <t>Poliza Contable de D</t>
  </si>
  <si>
    <t>LJIMENEZ</t>
  </si>
  <si>
    <t>LJIMENEZ:VIATICOS</t>
  </si>
  <si>
    <t>D  2,935</t>
  </si>
  <si>
    <t>P13771</t>
  </si>
  <si>
    <t>NA21001-0028031</t>
  </si>
  <si>
    <t>LJIMENEZ:ELECTROPURA S DE RL DE CV</t>
  </si>
  <si>
    <t>D  2,936</t>
  </si>
  <si>
    <t>P13772</t>
  </si>
  <si>
    <t>NA21001-0028032</t>
  </si>
  <si>
    <t>IMPRESIONES LASSER BEAM</t>
  </si>
  <si>
    <t>D  2,937</t>
  </si>
  <si>
    <t>P13773</t>
  </si>
  <si>
    <t>NA21001-0028033</t>
  </si>
  <si>
    <t>ADCONINS SA DE CV</t>
  </si>
  <si>
    <t>D  2,966</t>
  </si>
  <si>
    <t>R2777</t>
  </si>
  <si>
    <t>NA21001-0028064</t>
  </si>
  <si>
    <t>GRANJENO SOTO MA DEL ROCIO</t>
  </si>
  <si>
    <t>D    821</t>
  </si>
  <si>
    <t>P000014096</t>
  </si>
  <si>
    <t>XA12005-P014096</t>
  </si>
  <si>
    <t>Contrarecibo sin IVA</t>
  </si>
  <si>
    <t>GASTOS DE REPRESENTACION</t>
  </si>
  <si>
    <t>D  1,421</t>
  </si>
  <si>
    <t>COMPROBACI</t>
  </si>
  <si>
    <t>NA21001-0028511</t>
  </si>
  <si>
    <t>LCAMPOS</t>
  </si>
  <si>
    <t>CAPACITACION EN SLP</t>
  </si>
  <si>
    <t>D  1,746</t>
  </si>
  <si>
    <t>P000014355</t>
  </si>
  <si>
    <t>XA12001-P014355</t>
  </si>
  <si>
    <t>Contrarecibo con IVA</t>
  </si>
  <si>
    <t>LJIMENEZ:GASTOS DE REPRESENTACION</t>
  </si>
  <si>
    <t>D  2,365</t>
  </si>
  <si>
    <t>P000014817</t>
  </si>
  <si>
    <t>XA12005-P014817</t>
  </si>
  <si>
    <t>PERIFERICA</t>
  </si>
  <si>
    <t>D    800</t>
  </si>
  <si>
    <t>P000013373</t>
  </si>
  <si>
    <t>XA12005-P013373</t>
  </si>
  <si>
    <t>LJIMENEZ:GASTOS DIVERSOS</t>
  </si>
  <si>
    <t>D  2,593</t>
  </si>
  <si>
    <t>CAPACITACI</t>
  </si>
  <si>
    <t>NA21001-0027772</t>
  </si>
  <si>
    <t>CAPACITACION CD MEX</t>
  </si>
  <si>
    <t>E     44</t>
  </si>
  <si>
    <t>CH17362</t>
  </si>
  <si>
    <t>NA21003-0027877</t>
  </si>
  <si>
    <t>Poliza Contable de E</t>
  </si>
  <si>
    <t>DEVOLUCION GASTOS DE REPRESENT</t>
  </si>
  <si>
    <t>OK</t>
  </si>
  <si>
    <t>D    411</t>
  </si>
  <si>
    <t>P000014071</t>
  </si>
  <si>
    <t>XA12005-P014071</t>
  </si>
  <si>
    <t>Contrarecibo sin</t>
  </si>
  <si>
    <t>D  1,401</t>
  </si>
  <si>
    <t>P000012948</t>
  </si>
  <si>
    <t>XA12005-P012948</t>
  </si>
  <si>
    <t>E    228</t>
  </si>
  <si>
    <t>NA21003-0027098</t>
  </si>
  <si>
    <t>LJIMENEZ:GASTOS DE CAPACITACION</t>
  </si>
  <si>
    <t>D  2,132</t>
  </si>
  <si>
    <t>P000013321</t>
  </si>
  <si>
    <t>XA12005-P013321</t>
  </si>
  <si>
    <t>D    873</t>
  </si>
  <si>
    <t>NA21001-0027514</t>
  </si>
  <si>
    <t>GASTOS CAPACITCION POSVENTA</t>
  </si>
  <si>
    <t>D  2,641</t>
  </si>
  <si>
    <t>P000012999</t>
  </si>
  <si>
    <t>XA12005-P012999</t>
  </si>
  <si>
    <t>Contrarecibo</t>
  </si>
  <si>
    <t>D    346</t>
  </si>
  <si>
    <t>P000013365</t>
  </si>
  <si>
    <t>XA12005-P100330</t>
  </si>
  <si>
    <t>D    553</t>
  </si>
  <si>
    <t>P000012924</t>
  </si>
  <si>
    <t>XA12005-P012924</t>
  </si>
  <si>
    <t>LJIMENEZ:CURSO DOJO TOYOTA</t>
  </si>
  <si>
    <t>D  2,131</t>
  </si>
  <si>
    <t>P000013320</t>
  </si>
  <si>
    <t>XA12005-P013320</t>
  </si>
  <si>
    <t>D    287</t>
  </si>
  <si>
    <t>P000013360</t>
  </si>
  <si>
    <t>XA12005-P013360</t>
  </si>
  <si>
    <t>D    799</t>
  </si>
  <si>
    <t>P000013374</t>
  </si>
  <si>
    <t>XA12005-P013374</t>
  </si>
  <si>
    <t>D  2,552</t>
  </si>
  <si>
    <t>P000013817</t>
  </si>
  <si>
    <t>XA12005-P013817</t>
  </si>
  <si>
    <t>D  2,809</t>
  </si>
  <si>
    <t>P000014053</t>
  </si>
  <si>
    <t>XA12005-P014053</t>
  </si>
  <si>
    <t>D  2,917</t>
  </si>
  <si>
    <t>NA21001-0028320</t>
  </si>
  <si>
    <t>LJIMENEZ:CAPACITACION EN SLP</t>
  </si>
  <si>
    <t>D  2,918</t>
  </si>
  <si>
    <t>CAPACTIACI</t>
  </si>
  <si>
    <t>NA21001-0028321</t>
  </si>
  <si>
    <t>D    620</t>
  </si>
  <si>
    <t>P000014637</t>
  </si>
  <si>
    <t>XA12005-P014637</t>
  </si>
  <si>
    <t>D  2,036</t>
  </si>
  <si>
    <t>P000014692</t>
  </si>
  <si>
    <t>XA12005-P014692</t>
  </si>
  <si>
    <t>D    848</t>
  </si>
  <si>
    <t>P000013250</t>
  </si>
  <si>
    <t>XA12005-P013250</t>
  </si>
  <si>
    <t>D  1,262</t>
  </si>
  <si>
    <t>NA21001-0027633</t>
  </si>
  <si>
    <t>D    439</t>
  </si>
  <si>
    <t>P000012907</t>
  </si>
  <si>
    <t>XA12005-P012907</t>
  </si>
  <si>
    <t>CURSO DOJO TOYOTA</t>
  </si>
  <si>
    <t>D  2,741</t>
  </si>
  <si>
    <t>NA21001-0027182</t>
  </si>
  <si>
    <t>CAPACITACION PARA NALLELY BEAT</t>
  </si>
  <si>
    <t>D  2,642</t>
  </si>
  <si>
    <t>P000012998</t>
  </si>
  <si>
    <t>XA12005-P012998</t>
  </si>
  <si>
    <t>D  2,130</t>
  </si>
  <si>
    <t>P000013319</t>
  </si>
  <si>
    <t>XA12005-P013319</t>
  </si>
  <si>
    <t>GASTOS DE REPRERSENTACION</t>
  </si>
  <si>
    <t>D  1,255</t>
  </si>
  <si>
    <t>NA21001-0027615</t>
  </si>
  <si>
    <t>GASTOS CAPACITACION SLP</t>
  </si>
  <si>
    <t>D  1,263</t>
  </si>
  <si>
    <t>NA21001-0027634</t>
  </si>
  <si>
    <t>CAPACITACION SLP</t>
  </si>
  <si>
    <t>D    549</t>
  </si>
  <si>
    <t>P000012925</t>
  </si>
  <si>
    <t>XA12005-P012925</t>
  </si>
  <si>
    <t>D  1,277</t>
  </si>
  <si>
    <t>NA21001-0026977</t>
  </si>
  <si>
    <t>LJIMENEZ:CAPACITACION EN SNLP</t>
  </si>
  <si>
    <t>D  2,144</t>
  </si>
  <si>
    <t>P000013324</t>
  </si>
  <si>
    <t>XA12005-P013324</t>
  </si>
  <si>
    <t>D    233</t>
  </si>
  <si>
    <t>NA21001-0027449</t>
  </si>
  <si>
    <t>D    374</t>
  </si>
  <si>
    <t>P000013852</t>
  </si>
  <si>
    <t>XA12005-0013852</t>
  </si>
  <si>
    <t>D  2,554</t>
  </si>
  <si>
    <t>P000014028</t>
  </si>
  <si>
    <t>XA12005-P014028</t>
  </si>
  <si>
    <t>D    824</t>
  </si>
  <si>
    <t>NA21001-0028323</t>
  </si>
  <si>
    <t>D    412</t>
  </si>
  <si>
    <t>P000014066</t>
  </si>
  <si>
    <t>XA12005-P014066</t>
  </si>
  <si>
    <t>D    818</t>
  </si>
  <si>
    <t>P000014095</t>
  </si>
  <si>
    <t>XA12005-P014095</t>
  </si>
  <si>
    <t>D  1,069</t>
  </si>
  <si>
    <t>COMP GTOS</t>
  </si>
  <si>
    <t>NA21001-0028355</t>
  </si>
  <si>
    <t>COMPROBACION DE GASTOS SLP</t>
  </si>
  <si>
    <t>D  1,423</t>
  </si>
  <si>
    <t>P000014331</t>
  </si>
  <si>
    <t>XA12005-P014331</t>
  </si>
  <si>
    <t>D  1,425</t>
  </si>
  <si>
    <t>P000014334</t>
  </si>
  <si>
    <t>XA12005-P014334</t>
  </si>
  <si>
    <t>D    924</t>
  </si>
  <si>
    <t>COMP. GTOS</t>
  </si>
  <si>
    <t>NA21001-0028736</t>
  </si>
  <si>
    <t>LJIMENEZ:COMPROBACION GASTOS VICTOR</t>
  </si>
  <si>
    <t>FALTA DEPOSITAR $1,000</t>
  </si>
  <si>
    <t>D  2,644</t>
  </si>
  <si>
    <t>P000012996</t>
  </si>
  <si>
    <t>XA12005-P-12996</t>
  </si>
  <si>
    <t>D    428</t>
  </si>
  <si>
    <t>P000013222</t>
  </si>
  <si>
    <t>XA12005-P013222</t>
  </si>
  <si>
    <t>D  1,258</t>
  </si>
  <si>
    <t>NA21001-0027621</t>
  </si>
  <si>
    <t>LJIMENEZ:GASTOS DE CAPACIACION GDJ</t>
  </si>
  <si>
    <t>D    373</t>
  </si>
  <si>
    <t>P000013851</t>
  </si>
  <si>
    <t>XA12005-P013851</t>
  </si>
  <si>
    <t>D  1,751</t>
  </si>
  <si>
    <t>P000014354</t>
  </si>
  <si>
    <t>XA12005-P014354</t>
  </si>
  <si>
    <t>D  2,802</t>
  </si>
  <si>
    <t>NA21001-0028779</t>
  </si>
  <si>
    <t>LJIMENEZ:COMPROBACION GTOS ISAAC OM</t>
  </si>
  <si>
    <t>D  1,399</t>
  </si>
  <si>
    <t>P000012946</t>
  </si>
  <si>
    <t>XA12005-P012946</t>
  </si>
  <si>
    <t>D  1,400</t>
  </si>
  <si>
    <t>P000012947</t>
  </si>
  <si>
    <t>XA12005-P012947</t>
  </si>
  <si>
    <t>D  2,643</t>
  </si>
  <si>
    <t>P000013000</t>
  </si>
  <si>
    <t>XA12005-P013000</t>
  </si>
  <si>
    <t>D  1,982</t>
  </si>
  <si>
    <t>P000013802</t>
  </si>
  <si>
    <t>XA12005-P013802</t>
  </si>
  <si>
    <t>D  1,619</t>
  </si>
  <si>
    <t>P000014341</t>
  </si>
  <si>
    <t>XA12005-P014341</t>
  </si>
  <si>
    <t>D  2,179</t>
  </si>
  <si>
    <t>P000014364</t>
  </si>
  <si>
    <t>XA12005-P014364</t>
  </si>
  <si>
    <t>D  2,759</t>
  </si>
  <si>
    <t>NA21001-0028676</t>
  </si>
  <si>
    <t>LJIMENEZ:COMPROBACION GTOS JAIME EM</t>
  </si>
  <si>
    <t>D  2,760</t>
  </si>
  <si>
    <t>NA21001-0028677</t>
  </si>
  <si>
    <t>LJIMENEZ:COMPROBACION GTOS EMILIO R</t>
  </si>
  <si>
    <t>D    842</t>
  </si>
  <si>
    <t>P000013248</t>
  </si>
  <si>
    <t>XA12005-P013249</t>
  </si>
  <si>
    <t>D  1,254</t>
  </si>
  <si>
    <t>NA21001-0027608</t>
  </si>
  <si>
    <t>LJIMENEZ:CAPACITACION P. ALFARO</t>
  </si>
  <si>
    <t>D  2,693</t>
  </si>
  <si>
    <t>P000014825</t>
  </si>
  <si>
    <t>XA12005-P014825</t>
  </si>
  <si>
    <t>D  2,640</t>
  </si>
  <si>
    <t>P-00013005</t>
  </si>
  <si>
    <t>XA12005-P-13005</t>
  </si>
  <si>
    <t>D  2,491</t>
  </si>
  <si>
    <t>NA21001-0027417</t>
  </si>
  <si>
    <t>CAPACITACION EN PCA</t>
  </si>
  <si>
    <t>D  2,029</t>
  </si>
  <si>
    <t>NA21001-0027349</t>
  </si>
  <si>
    <t>TRANSPORTE CAPACITACION J CARL</t>
  </si>
  <si>
    <t>D      2</t>
  </si>
  <si>
    <t>NA21001-0027416</t>
  </si>
  <si>
    <t>BAJA: LJIMENEZ CAPACITACION EN PCA</t>
  </si>
  <si>
    <t>D    429</t>
  </si>
  <si>
    <t>P000013221</t>
  </si>
  <si>
    <t>XA12005-P013221</t>
  </si>
  <si>
    <t>D    883</t>
  </si>
  <si>
    <t>NA21001-0027515</t>
  </si>
  <si>
    <t>CAPACITACION FERNANDO ROD. CRU</t>
  </si>
  <si>
    <t>D    981</t>
  </si>
  <si>
    <t>P000013879</t>
  </si>
  <si>
    <t>XA12005-P013879</t>
  </si>
  <si>
    <t>D  1,484</t>
  </si>
  <si>
    <t>P000013896</t>
  </si>
  <si>
    <t>XA12005-P013896</t>
  </si>
  <si>
    <t>D  2,855</t>
  </si>
  <si>
    <t>VIATICOS</t>
  </si>
  <si>
    <t>NA21001-0028237</t>
  </si>
  <si>
    <t>LJIMENEZ:CAPACITACION PCA MONICA IV</t>
  </si>
  <si>
    <t>D  2,553</t>
  </si>
  <si>
    <t>P000014027</t>
  </si>
  <si>
    <t>XA12005-P014027</t>
  </si>
  <si>
    <t>D    409</t>
  </si>
  <si>
    <t>P000014074</t>
  </si>
  <si>
    <t>XA12005-P014074</t>
  </si>
  <si>
    <t>D  2,761</t>
  </si>
  <si>
    <t>NA21001-0028678</t>
  </si>
  <si>
    <t>COMPROBACION GTOS BLANCA SOFIA</t>
  </si>
  <si>
    <t>D    621</t>
  </si>
  <si>
    <t>P000014638</t>
  </si>
  <si>
    <t>XA12005-P014638</t>
  </si>
  <si>
    <t>E     22</t>
  </si>
  <si>
    <t>CH-17363</t>
  </si>
  <si>
    <t>XD31001-0017363</t>
  </si>
  <si>
    <t>BANCOMER 0150149039</t>
  </si>
  <si>
    <t>AAGUILAR</t>
  </si>
  <si>
    <t>LJIMENEZ:VICTOR BENJAMIN HERNANDEZ</t>
  </si>
  <si>
    <t>D  2,919</t>
  </si>
  <si>
    <t>CAP PCA</t>
  </si>
  <si>
    <t>NA21001-0028324</t>
  </si>
  <si>
    <t>LJIMENEZ:CAPACITACION EN PCA</t>
  </si>
  <si>
    <t>D    448</t>
  </si>
  <si>
    <t>P000014400</t>
  </si>
  <si>
    <t>XA12005-P014400</t>
  </si>
  <si>
    <t>PABLO</t>
  </si>
  <si>
    <t>D  1,298</t>
  </si>
  <si>
    <t>P000014655</t>
  </si>
  <si>
    <t>XA12005-P014655</t>
  </si>
  <si>
    <t>D  2,415</t>
  </si>
  <si>
    <t>NA21001-0028967</t>
  </si>
  <si>
    <t>LJIMENEZ:CAPACITACION JAIME EN SLP</t>
  </si>
  <si>
    <t>D  1,403</t>
  </si>
  <si>
    <t>P000012949</t>
  </si>
  <si>
    <t>XA12005-P012949</t>
  </si>
  <si>
    <t>D  2,439</t>
  </si>
  <si>
    <t>P000012989</t>
  </si>
  <si>
    <t>XA12005-P012989</t>
  </si>
  <si>
    <t>D    432</t>
  </si>
  <si>
    <t>P000013223</t>
  </si>
  <si>
    <t>XA12005-P013223</t>
  </si>
  <si>
    <t>D  2,492</t>
  </si>
  <si>
    <t>NA21001-0027418</t>
  </si>
  <si>
    <t>LJIMENEZ:GASTOS REPRESENTACION</t>
  </si>
  <si>
    <t>D    410</t>
  </si>
  <si>
    <t>P000014073</t>
  </si>
  <si>
    <t>XA12005-P014073</t>
  </si>
  <si>
    <t>D  2,808</t>
  </si>
  <si>
    <t>P000014054</t>
  </si>
  <si>
    <t>XA12005-P014054</t>
  </si>
  <si>
    <t>D  2,916</t>
  </si>
  <si>
    <t>NA21001-0028318</t>
  </si>
  <si>
    <t>GTOS CAPACITACION CORP. SANTA</t>
  </si>
  <si>
    <t>Cuenta  254-002-061          PABLO ALFARO</t>
  </si>
  <si>
    <t>D  1,808</t>
  </si>
  <si>
    <t>P000013311</t>
  </si>
  <si>
    <t>XA12005-P013311</t>
  </si>
  <si>
    <t>FONDO DE CAJA CHICA</t>
  </si>
  <si>
    <t>D  2,679</t>
  </si>
  <si>
    <t>P13547</t>
  </si>
  <si>
    <t>NA21001-0027535</t>
  </si>
  <si>
    <t>LJIMENEZ:CORTESIA CLIENTES</t>
  </si>
  <si>
    <t>D  2,680</t>
  </si>
  <si>
    <t>P13577</t>
  </si>
  <si>
    <t>NA21001-0027536</t>
  </si>
  <si>
    <t>LJIMENEZ:VARIOS</t>
  </si>
  <si>
    <t>D  2,681</t>
  </si>
  <si>
    <t>P13578</t>
  </si>
  <si>
    <t>NA21001-0027537</t>
  </si>
  <si>
    <t>LJIMENEZ:PROVEEDORES VARIOS</t>
  </si>
  <si>
    <t>D  2,682</t>
  </si>
  <si>
    <t>P13579</t>
  </si>
  <si>
    <t>NA21001-0027538</t>
  </si>
  <si>
    <t>LJIMENEZ:PARTIDAS NO DEDUCIBLES</t>
  </si>
  <si>
    <t>D  2,790</t>
  </si>
  <si>
    <t>P13580-81</t>
  </si>
  <si>
    <t>NA21001-0027691</t>
  </si>
  <si>
    <t>D  2,791</t>
  </si>
  <si>
    <t>P-13582-3</t>
  </si>
  <si>
    <t>NA21001-0027692</t>
  </si>
  <si>
    <t>D  2,792</t>
  </si>
  <si>
    <t>P13584-5</t>
  </si>
  <si>
    <t>NA21001-0027694</t>
  </si>
  <si>
    <t>D  2,793</t>
  </si>
  <si>
    <t>P13586-7</t>
  </si>
  <si>
    <t>NA21001-0027696</t>
  </si>
  <si>
    <t>D  2,794</t>
  </si>
  <si>
    <t>P13588-9</t>
  </si>
  <si>
    <t>NA21001-0027697</t>
  </si>
  <si>
    <t>D  2,795</t>
  </si>
  <si>
    <t>P13590-1</t>
  </si>
  <si>
    <t>NA21001-0027698</t>
  </si>
  <si>
    <t>D  2,796</t>
  </si>
  <si>
    <t>P13592-3</t>
  </si>
  <si>
    <t>NA21001-0027699</t>
  </si>
  <si>
    <t>D  2,797</t>
  </si>
  <si>
    <t>P13594-5</t>
  </si>
  <si>
    <t>NA21001-0027700</t>
  </si>
  <si>
    <t>D  2,798</t>
  </si>
  <si>
    <t>P13596</t>
  </si>
  <si>
    <t>NA21001-0027701</t>
  </si>
  <si>
    <t>LJIMENEZ:DIF VIN GK003990</t>
  </si>
  <si>
    <t>D  2,799</t>
  </si>
  <si>
    <t>P13597</t>
  </si>
  <si>
    <t>NA21001-0027702</t>
  </si>
  <si>
    <t>D  2,800</t>
  </si>
  <si>
    <t>P13599-600</t>
  </si>
  <si>
    <t>NA21001-0027703</t>
  </si>
  <si>
    <t>D  2,801</t>
  </si>
  <si>
    <t>P13603-4</t>
  </si>
  <si>
    <t>NA21001-0027704</t>
  </si>
  <si>
    <t>P13605</t>
  </si>
  <si>
    <t>NA21001-0027705</t>
  </si>
  <si>
    <t>D  2,803</t>
  </si>
  <si>
    <t>P13606-7</t>
  </si>
  <si>
    <t>NA21001-0027708</t>
  </si>
  <si>
    <t>D  2,812</t>
  </si>
  <si>
    <t>P13562-3</t>
  </si>
  <si>
    <t>NA21001-0027729</t>
  </si>
  <si>
    <t>D  2,453</t>
  </si>
  <si>
    <t>P000013815</t>
  </si>
  <si>
    <t>XA12005-P013815</t>
  </si>
  <si>
    <t>D  2,927</t>
  </si>
  <si>
    <t>P13702-3</t>
  </si>
  <si>
    <t>NA21001-0028022</t>
  </si>
  <si>
    <t>D  2,928</t>
  </si>
  <si>
    <t>P13704-5</t>
  </si>
  <si>
    <t>NA21001-0028023</t>
  </si>
  <si>
    <t>D  2,929</t>
  </si>
  <si>
    <t>P13706-7</t>
  </si>
  <si>
    <t>NA21001-0028024</t>
  </si>
  <si>
    <t>D  2,930</t>
  </si>
  <si>
    <t>P13708-9</t>
  </si>
  <si>
    <t>NA21001-0028025</t>
  </si>
  <si>
    <t>D  2,931</t>
  </si>
  <si>
    <t>P13734</t>
  </si>
  <si>
    <t>NA21001-0028026</t>
  </si>
  <si>
    <t>PAGO DIF VIN GW256941 INV0525N</t>
  </si>
  <si>
    <t>D  2,932</t>
  </si>
  <si>
    <t>P13735</t>
  </si>
  <si>
    <t>NA21001-0028027</t>
  </si>
  <si>
    <t>D  2,933</t>
  </si>
  <si>
    <t>P13737-8</t>
  </si>
  <si>
    <t>NA21001-0028028</t>
  </si>
  <si>
    <t>P</t>
  </si>
  <si>
    <t>D1380</t>
  </si>
  <si>
    <t>P000014893</t>
  </si>
  <si>
    <t>XA12005-P014893</t>
  </si>
  <si>
    <t xml:space="preserve">                                                                              Sumas                                   72,382.32      67,872.46</t>
  </si>
  <si>
    <t xml:space="preserve">                                                                              Saldo  Final                                                           4,509.86</t>
  </si>
  <si>
    <t xml:space="preserve">                                                                              Sumas                                    3,300.00       3,320.00</t>
  </si>
  <si>
    <t xml:space="preserve">                                                                              Saldo  Final                                                             -20.00</t>
  </si>
  <si>
    <t xml:space="preserve">                                                                              Saldo  Final                                                              -8.00</t>
  </si>
  <si>
    <t xml:space="preserve">                                                                              Sumas                                   16,600.00           0.00</t>
  </si>
  <si>
    <t xml:space="preserve">                                                                              Saldo  Final                                                          16,600.00</t>
  </si>
  <si>
    <t xml:space="preserve">                                                                              Saldo  Final                                                          14,893.01</t>
  </si>
  <si>
    <t xml:space="preserve">                                                                              Sumas                                   15,700.00           0.00</t>
  </si>
  <si>
    <t xml:space="preserve">                                                                              Saldo  Final                                                          15,700.00</t>
  </si>
  <si>
    <t xml:space="preserve">                                                                              Saldo  Final                                                               0.01</t>
  </si>
  <si>
    <t xml:space="preserve">                                                                              Saldo  Final                                                           6,667.87</t>
  </si>
  <si>
    <t>Cuenta  254-002-055          CAMACHO RIVERA MARTHA SARAHI</t>
  </si>
  <si>
    <t xml:space="preserve">                                                                              Sumas                                    5,600.00           0.00</t>
  </si>
  <si>
    <t xml:space="preserve">                                                                              Saldo  Final                                                           5,600.00</t>
  </si>
  <si>
    <t xml:space="preserve">                                                                              Sumas                                   18,570.00      13,638.69</t>
  </si>
  <si>
    <t xml:space="preserve">                                                                              Saldo  Final                                                           4,931.31</t>
  </si>
  <si>
    <t>Cuenta  254-002-061          ALFARO PABLO</t>
  </si>
  <si>
    <t>Cuenta  254-002-062          GUERRA AGUILAR ALEJANDRO</t>
  </si>
  <si>
    <t xml:space="preserve">                                                                              Sumas                                    2,800.00           0.00</t>
  </si>
  <si>
    <t xml:space="preserve">                                                                              Saldo  Final                                                           2,800.00</t>
  </si>
  <si>
    <t xml:space="preserve">                                                                              Sumas                                    4,500.00       4,500.01</t>
  </si>
  <si>
    <t xml:space="preserve">                                                                              Sumas                                    6,400.00       6,375.00</t>
  </si>
  <si>
    <t xml:space="preserve">                                                                              Saldo  Final                                                              25.00</t>
  </si>
  <si>
    <t xml:space="preserve">                                                                              Sumas                                    7,500.00       9,501.09</t>
  </si>
  <si>
    <t xml:space="preserve">                                                                              Saldo  Final                                                          -2,001.09</t>
  </si>
  <si>
    <t>XA12005-</t>
  </si>
  <si>
    <t>P013373</t>
  </si>
  <si>
    <t>NA21001-</t>
  </si>
  <si>
    <t>NA21003-</t>
  </si>
  <si>
    <t>P014071</t>
  </si>
  <si>
    <t>D  2,274</t>
  </si>
  <si>
    <t>COMPROBACION TIERRABCA SLP</t>
  </si>
  <si>
    <t>P012948</t>
  </si>
  <si>
    <t>P013321</t>
  </si>
  <si>
    <t>P012999</t>
  </si>
  <si>
    <t>P100330</t>
  </si>
  <si>
    <t>D    934</t>
  </si>
  <si>
    <t>P000014863</t>
  </si>
  <si>
    <t>P014863</t>
  </si>
  <si>
    <t>P012924</t>
  </si>
  <si>
    <t>P013320</t>
  </si>
  <si>
    <t>P013360</t>
  </si>
  <si>
    <t>P013374</t>
  </si>
  <si>
    <t>P013817</t>
  </si>
  <si>
    <t>P014053</t>
  </si>
  <si>
    <t>ESTA DEACUERDO ?</t>
  </si>
  <si>
    <t>ESTA DE ACUERDO ?</t>
  </si>
  <si>
    <t>P014637</t>
  </si>
  <si>
    <t>P014692</t>
  </si>
  <si>
    <t>D  1,714</t>
  </si>
  <si>
    <t>P000015349</t>
  </si>
  <si>
    <t>P015349</t>
  </si>
  <si>
    <t>P013250</t>
  </si>
  <si>
    <t>P012907</t>
  </si>
  <si>
    <t>P012998</t>
  </si>
  <si>
    <t>P013319</t>
  </si>
  <si>
    <t>P012925</t>
  </si>
  <si>
    <t>P013324</t>
  </si>
  <si>
    <t>P014028</t>
  </si>
  <si>
    <t>P014066</t>
  </si>
  <si>
    <t>P014095</t>
  </si>
  <si>
    <t>P014331</t>
  </si>
  <si>
    <t>P014334</t>
  </si>
  <si>
    <t>DIF $1000</t>
  </si>
  <si>
    <t>D  1,716</t>
  </si>
  <si>
    <t>P000015350</t>
  </si>
  <si>
    <t>P015350</t>
  </si>
  <si>
    <t>P-12996</t>
  </si>
  <si>
    <t>P013222</t>
  </si>
  <si>
    <t>P013851</t>
  </si>
  <si>
    <t>P014054</t>
  </si>
  <si>
    <t>LJIMENEZ:GTOS CAPACITACION CORP. SA</t>
  </si>
  <si>
    <t>P014354</t>
  </si>
  <si>
    <t>P012946</t>
  </si>
  <si>
    <t>P012947</t>
  </si>
  <si>
    <t>P013000</t>
  </si>
  <si>
    <t>P013802</t>
  </si>
  <si>
    <t>P012949</t>
  </si>
  <si>
    <t>LJIMENEZ:GASTOS DE REPRESENTACION .</t>
  </si>
  <si>
    <t>P012989</t>
  </si>
  <si>
    <t>P013223</t>
  </si>
  <si>
    <t>P014073</t>
  </si>
  <si>
    <t>P014341</t>
  </si>
  <si>
    <t>P014364</t>
  </si>
  <si>
    <t>P014655</t>
  </si>
  <si>
    <t>D  3,151</t>
  </si>
  <si>
    <t>COMPROBACION JAIMEN EMI SLP</t>
  </si>
  <si>
    <t>P013249</t>
  </si>
  <si>
    <t>P014825</t>
  </si>
  <si>
    <t>D  1,718</t>
  </si>
  <si>
    <t>P000015351</t>
  </si>
  <si>
    <t>P015351</t>
  </si>
  <si>
    <t>P-13005</t>
  </si>
  <si>
    <t>D    591</t>
  </si>
  <si>
    <t>DIF JCG</t>
  </si>
  <si>
    <t>PAGO DIFERENCIA EN COM DE GTOS</t>
  </si>
  <si>
    <t>P013221</t>
  </si>
  <si>
    <t>P013879</t>
  </si>
  <si>
    <t>P013896</t>
  </si>
  <si>
    <t>P014027</t>
  </si>
  <si>
    <t>P014074</t>
  </si>
  <si>
    <t>P014638</t>
  </si>
  <si>
    <t>D  3,152</t>
  </si>
  <si>
    <t>LJIMENEZ:COMP GTOS BCA SOFIA SLP</t>
  </si>
  <si>
    <t>XD31001-</t>
  </si>
  <si>
    <t>P014400</t>
  </si>
  <si>
    <t>D  3,109</t>
  </si>
  <si>
    <t>COMPROBACION JUAN ARCADIO</t>
  </si>
  <si>
    <t>D  2,568</t>
  </si>
  <si>
    <t>COMPRA DE UNIDADES PCA TULANCI</t>
  </si>
  <si>
    <t>??</t>
  </si>
  <si>
    <t>P013311</t>
  </si>
  <si>
    <t>P013815</t>
  </si>
  <si>
    <t>P014096</t>
  </si>
  <si>
    <t>XA12001-</t>
  </si>
  <si>
    <t>P014355</t>
  </si>
  <si>
    <t>P014817</t>
  </si>
  <si>
    <t>D  3,078</t>
  </si>
  <si>
    <t>P14799</t>
  </si>
  <si>
    <t>DURAN MEJIA ARMANDO</t>
  </si>
  <si>
    <t>D  3,060</t>
  </si>
  <si>
    <t>P14772</t>
  </si>
  <si>
    <t>LJIMENEZ:ELECTROCOMPONENTES SA DE C</t>
  </si>
  <si>
    <t>D  3,061</t>
  </si>
  <si>
    <t>P14773</t>
  </si>
  <si>
    <t>LJIMENEZ:FONSECA LOPES GERARDO</t>
  </si>
  <si>
    <t>D  3,062</t>
  </si>
  <si>
    <t>P14774</t>
  </si>
  <si>
    <t>LJIMENEZ:MARCAS NESTLE SA DE CV</t>
  </si>
  <si>
    <t>D  3,063</t>
  </si>
  <si>
    <t>P14775</t>
  </si>
  <si>
    <t>D  3,064</t>
  </si>
  <si>
    <t>P14776</t>
  </si>
  <si>
    <t>LJIMENEZ:COSTCO DE MEXICO SA DE CV</t>
  </si>
  <si>
    <t>D  3,065</t>
  </si>
  <si>
    <t>P14777</t>
  </si>
  <si>
    <t>D  3,066</t>
  </si>
  <si>
    <t>P14778</t>
  </si>
  <si>
    <t>LJIMENEZ:EMPAQUES Y EMPAQUETADURAS</t>
  </si>
  <si>
    <t>D  3,067</t>
  </si>
  <si>
    <t>R3014</t>
  </si>
  <si>
    <t>LJIMENEZ:CACHU CASTILLO CARLA ELISA</t>
  </si>
  <si>
    <t>D  3,068</t>
  </si>
  <si>
    <t>P14783</t>
  </si>
  <si>
    <t>LJIMENEZ:NUEVA WAL MART DE MEXICO</t>
  </si>
  <si>
    <t>D  3,069</t>
  </si>
  <si>
    <t>P14784</t>
  </si>
  <si>
    <t>D  3,070</t>
  </si>
  <si>
    <t>P14785</t>
  </si>
  <si>
    <t>WURTH MEXICO SA DE CV</t>
  </si>
  <si>
    <t>D  3,071</t>
  </si>
  <si>
    <t>P14786</t>
  </si>
  <si>
    <t>AUTOZONE DE MEXICO S DE RL DE</t>
  </si>
  <si>
    <t>D  3,072</t>
  </si>
  <si>
    <t>P14787</t>
  </si>
  <si>
    <t>LJIMENEZ:FERRETERIA MODELO DEL BAJI</t>
  </si>
  <si>
    <t>D  3,073</t>
  </si>
  <si>
    <t>P14793</t>
  </si>
  <si>
    <t>LJIMENEZ:COMERCIALIZADORA DE ALIMEN</t>
  </si>
  <si>
    <t>D  3,074</t>
  </si>
  <si>
    <t>P14794</t>
  </si>
  <si>
    <t>D  3,075</t>
  </si>
  <si>
    <t>P14795</t>
  </si>
  <si>
    <t>TRAPOTEX SA DE CV</t>
  </si>
  <si>
    <t>D  3,076</t>
  </si>
  <si>
    <t>P14796</t>
  </si>
  <si>
    <t>ELECTROPURA S DE RL DE CV</t>
  </si>
  <si>
    <t>D  3,077</t>
  </si>
  <si>
    <t>P14797</t>
  </si>
  <si>
    <t>FONSECA LOPEZ GERARDO</t>
  </si>
  <si>
    <t>D  3,079</t>
  </si>
  <si>
    <t>P14800</t>
  </si>
  <si>
    <t>RED DE CARRETERAS DE OCCIDENTE</t>
  </si>
  <si>
    <t>D  3,080</t>
  </si>
  <si>
    <t>P14901</t>
  </si>
  <si>
    <t>FONDO NACIONAL DE INFRAESTRUCT</t>
  </si>
  <si>
    <t>D  3,081</t>
  </si>
  <si>
    <t>P14902</t>
  </si>
  <si>
    <t>CONCESIONARIA DE INFRAESTRUCTU</t>
  </si>
  <si>
    <t>D  3,082</t>
  </si>
  <si>
    <t>P14907</t>
  </si>
  <si>
    <t>OFFICE DEPOT DE MEXICO</t>
  </si>
  <si>
    <t>D  3,083</t>
  </si>
  <si>
    <t>P14909</t>
  </si>
  <si>
    <t>D  3,084</t>
  </si>
  <si>
    <t>P14910</t>
  </si>
  <si>
    <t>MENDEZ REYNA LUIS ARMANDO</t>
  </si>
  <si>
    <t>D  3,085</t>
  </si>
  <si>
    <t>P14911</t>
  </si>
  <si>
    <t>MARCAS NESTLE SA DE CV</t>
  </si>
  <si>
    <t>D  3,086</t>
  </si>
  <si>
    <t>P14912</t>
  </si>
  <si>
    <t>COSTCO DE MEXICO SA DE CV</t>
  </si>
  <si>
    <t>D  3,087</t>
  </si>
  <si>
    <t>P14913</t>
  </si>
  <si>
    <t>D  3,088</t>
  </si>
  <si>
    <t>P14914</t>
  </si>
  <si>
    <t>COMPAÑIA FERRETERA NUEVO MUNDO</t>
  </si>
  <si>
    <t>D  3,089</t>
  </si>
  <si>
    <t>P14915</t>
  </si>
  <si>
    <t>TONY TIENDAS SA DE CV</t>
  </si>
  <si>
    <t>D  3,090</t>
  </si>
  <si>
    <t>R3010</t>
  </si>
  <si>
    <t>ENERMAX DEL BAJIO S DE RL DE C</t>
  </si>
  <si>
    <t>D  3,091</t>
  </si>
  <si>
    <t>R3016</t>
  </si>
  <si>
    <t>CENTRO DE DISTRIBUCION ORIENTE</t>
  </si>
  <si>
    <t>D  3,092</t>
  </si>
  <si>
    <t>S1741</t>
  </si>
  <si>
    <t>MEDINA LANUZA GERARDO</t>
  </si>
  <si>
    <t>D  3,093</t>
  </si>
  <si>
    <t>R3017</t>
  </si>
  <si>
    <t>AUTOPARTES IMPORTADAS DEL BAJI</t>
  </si>
  <si>
    <t>D  3,094</t>
  </si>
  <si>
    <t>S1737</t>
  </si>
  <si>
    <t>D  3,095</t>
  </si>
  <si>
    <t>S1723</t>
  </si>
  <si>
    <t>DURAN MEJIA ARAMNADO</t>
  </si>
  <si>
    <t>D  3,096</t>
  </si>
  <si>
    <t>P14916</t>
  </si>
  <si>
    <t>NUEVA WAL MART DE MEXICO</t>
  </si>
  <si>
    <t>D  3,097</t>
  </si>
  <si>
    <t>P14917</t>
  </si>
  <si>
    <t>D  3,098</t>
  </si>
  <si>
    <t>P14919</t>
  </si>
  <si>
    <t>LJIMENEZ:NO DEDUCIBLE</t>
  </si>
  <si>
    <t>D  3,099</t>
  </si>
  <si>
    <t>P14920</t>
  </si>
  <si>
    <t>NO DEDUCIBLES</t>
  </si>
  <si>
    <t>D  3,100</t>
  </si>
  <si>
    <t>P14921</t>
  </si>
  <si>
    <t>PAGO DISH</t>
  </si>
  <si>
    <t>D  3,101</t>
  </si>
  <si>
    <t>P14922</t>
  </si>
  <si>
    <t>REPOSICION DE CONTROLES DISH</t>
  </si>
  <si>
    <t>D  3,102</t>
  </si>
  <si>
    <t>P14923</t>
  </si>
  <si>
    <t>CONTRAPESOS Y ACCESORIOS RYS S</t>
  </si>
  <si>
    <t>D  3,103</t>
  </si>
  <si>
    <t>P14924</t>
  </si>
  <si>
    <t>CONTRAPESOS Y ACCESORIOS RYS</t>
  </si>
  <si>
    <t>D  3,104</t>
  </si>
  <si>
    <t>P14925</t>
  </si>
  <si>
    <t>D  3,145</t>
  </si>
  <si>
    <t>P14788</t>
  </si>
  <si>
    <t>LJIMENEZ:TRASLADO</t>
  </si>
  <si>
    <t>D  3,148</t>
  </si>
  <si>
    <t>P14798</t>
  </si>
  <si>
    <t>TRASLADOS</t>
  </si>
  <si>
    <t>D  1,380</t>
  </si>
  <si>
    <t>P014893</t>
  </si>
  <si>
    <t>CHQ 17030 ENE</t>
  </si>
  <si>
    <t>CHQ 17279 FEB</t>
  </si>
  <si>
    <t>CH-17141 FEB</t>
  </si>
  <si>
    <t>T-1899 MARZO</t>
  </si>
  <si>
    <t>CHQ 17287 MAR</t>
  </si>
  <si>
    <t>CHQ17358 ABR</t>
  </si>
  <si>
    <t>CHQ17643</t>
  </si>
  <si>
    <t>CHQ17703</t>
  </si>
  <si>
    <t>CHQ17453 ABRIL</t>
  </si>
  <si>
    <t>CHQ17089 ENE</t>
  </si>
  <si>
    <t>CHQ 17080 ENE</t>
  </si>
  <si>
    <t>CHQ 17143  ENE</t>
  </si>
  <si>
    <t>T-1962 MARZO</t>
  </si>
  <si>
    <t>CHQ 17184 FEB</t>
  </si>
  <si>
    <t>CHQ 17511 MAYO</t>
  </si>
  <si>
    <t>CHQ 17436 ABRIL</t>
  </si>
  <si>
    <t>CHQ 17396 ABRIL</t>
  </si>
  <si>
    <t>CHQ 17720</t>
  </si>
  <si>
    <t>POLIZA</t>
  </si>
  <si>
    <t>FECHA</t>
  </si>
  <si>
    <t>FOLIO</t>
  </si>
  <si>
    <t>FOLIO 2</t>
  </si>
  <si>
    <t>CONCEPTO</t>
  </si>
  <si>
    <t>ELABORADOR</t>
  </si>
  <si>
    <t>DESCRIPCION</t>
  </si>
  <si>
    <t>CARGO</t>
  </si>
  <si>
    <t>ABONO</t>
  </si>
  <si>
    <t>ALECSA CELAYA S DE RL DE CV</t>
  </si>
  <si>
    <t>CTA 254-002</t>
  </si>
  <si>
    <t xml:space="preserve">VIATICOS NO COMPROBADOS </t>
  </si>
  <si>
    <t>CHQ-17794 JULIO</t>
  </si>
  <si>
    <t>CHQ 17720 JUNIO</t>
  </si>
  <si>
    <t>CHQ-17822 JULIO</t>
  </si>
  <si>
    <t>GASTOS NO COMPROBADOS</t>
  </si>
  <si>
    <t>DEL 1 DE ENERO AL 16 DE MAYO  2016</t>
  </si>
  <si>
    <t>NOMBRE DE SOLICITANTE</t>
  </si>
  <si>
    <t>NUM CHEQUE</t>
  </si>
  <si>
    <t>CANTIDAD CHQ</t>
  </si>
  <si>
    <t>CANT. COMPROB</t>
  </si>
  <si>
    <t>DIF A PAGAR</t>
  </si>
  <si>
    <t>TOTAL X TRABAJADAOR</t>
  </si>
  <si>
    <t>TIERRABLANCA SANCHES VICTOR HUGO</t>
  </si>
  <si>
    <t>T-2091</t>
  </si>
  <si>
    <t>RODRIGUEZ NUÑEZ JOSE ANTONIO</t>
  </si>
  <si>
    <t>T-1899</t>
  </si>
  <si>
    <t>PEREZ MORON ISAAC OMAR</t>
  </si>
  <si>
    <t>NAVARRETE RODRIGUEZ MIGUEL A</t>
  </si>
  <si>
    <t>T-1962</t>
  </si>
  <si>
    <t>RAMIREZ GARCIA JAIME EMILIO</t>
  </si>
  <si>
    <t>T-2092</t>
  </si>
  <si>
    <t>ACLARACION</t>
  </si>
  <si>
    <t xml:space="preserve">GUILLEN AYALA JUAN CARLOS </t>
  </si>
  <si>
    <t>RODRIGUEZ CRUZ FERNANDO ANTONIO</t>
  </si>
  <si>
    <t>MURILLO BELTRAN RITA</t>
  </si>
  <si>
    <t>HERRERA ALMARAZ BLANCA SOFIA</t>
  </si>
  <si>
    <t>T-2093</t>
  </si>
  <si>
    <t>RAMIREZ ZACARIAS JORGE ALBERTO</t>
  </si>
  <si>
    <t>T-1926</t>
  </si>
  <si>
    <t>HERNANDEZ BENJAMIN VICTOR HUGO</t>
  </si>
  <si>
    <t>ACEPTA QUE SE DESCUENTE</t>
  </si>
  <si>
    <t xml:space="preserve">ALBERTO GALLEGOS </t>
  </si>
  <si>
    <t>INCAPACIDAD</t>
  </si>
  <si>
    <t xml:space="preserve">VIAJES Y REPRESENNTACIONES </t>
  </si>
  <si>
    <t>PENDIENTE DE DESCONTAR</t>
  </si>
  <si>
    <t>Cuenta 254-002 Guzman Espiller Sergio Luis</t>
  </si>
  <si>
    <t>SALDOS A DESCONTAR</t>
  </si>
  <si>
    <t>Cuenta 254-002-068 SALCEDO MORENO JANITZY</t>
  </si>
  <si>
    <t>Cuenta 254-070  MONZON MARROQUIN JUAN ARCADIO</t>
  </si>
  <si>
    <t>01 ENERO AL 08 AGOSTO 2016</t>
  </si>
  <si>
    <t>Cuenta  254-002-001          BALBUENA PATRICIA</t>
  </si>
  <si>
    <t>Cuenta  254-002-009          GUZMAN ESPILLER SERGIO LUIS</t>
  </si>
  <si>
    <t>D    211</t>
  </si>
  <si>
    <t>P000015302</t>
  </si>
  <si>
    <t>XA12005-P015302</t>
  </si>
  <si>
    <t>ok</t>
  </si>
  <si>
    <t xml:space="preserve">                                                                              Sumas                                    2,600.00           0.00</t>
  </si>
  <si>
    <t xml:space="preserve">deposito </t>
  </si>
  <si>
    <t xml:space="preserve">                                                                              Saldo  Final                                                           2,600.00</t>
  </si>
  <si>
    <t>AJUSTES</t>
  </si>
  <si>
    <t>NA21001-0029559</t>
  </si>
  <si>
    <t>LJIMENEZ:AJUSTES DE SALDOS MENORES</t>
  </si>
  <si>
    <t xml:space="preserve">                                                                              Sumas                                    8,578.01       8,578.01</t>
  </si>
  <si>
    <t xml:space="preserve">                                                                              Saldo  Final                                                               0.00</t>
  </si>
  <si>
    <t>NA21001-0029405</t>
  </si>
  <si>
    <t>NA21001-0029769</t>
  </si>
  <si>
    <t>LJIMENEZ:AJUSTES DE SALDO MENORES</t>
  </si>
  <si>
    <t xml:space="preserve">                                                                              Sumas                                    3,320.00       3,320.00</t>
  </si>
  <si>
    <t>D  2,920</t>
  </si>
  <si>
    <t>AJUSTE</t>
  </si>
  <si>
    <t>NA21001-0029556</t>
  </si>
  <si>
    <t>AJUSTES DE SALDOS MENORES ENE</t>
  </si>
  <si>
    <t>D  3,000</t>
  </si>
  <si>
    <t>NA21001-0029558</t>
  </si>
  <si>
    <t>Sumas</t>
  </si>
  <si>
    <t>Saldo  Final</t>
  </si>
  <si>
    <t>XA12005-P014863</t>
  </si>
  <si>
    <t>procede descuent</t>
  </si>
  <si>
    <t>NA21001-0029711</t>
  </si>
  <si>
    <t>CAPACITACION JORGE ALBERTO SLP</t>
  </si>
  <si>
    <t>procede descuento</t>
  </si>
  <si>
    <t>XA12005-P015349</t>
  </si>
  <si>
    <t>D  2,994</t>
  </si>
  <si>
    <t>NA21001-0029583</t>
  </si>
  <si>
    <t>LJIMENEZ:CAPACITACION SAN LUIS POTO</t>
  </si>
  <si>
    <t>D  2,996</t>
  </si>
  <si>
    <t>NA21001-0029587</t>
  </si>
  <si>
    <t>CAPACITACION SAN LUIS POTOSI</t>
  </si>
  <si>
    <t>D  2,997</t>
  </si>
  <si>
    <t>NA21001-0029589</t>
  </si>
  <si>
    <t>D    387</t>
  </si>
  <si>
    <t>P000015308</t>
  </si>
  <si>
    <t>XA12005-P015308</t>
  </si>
  <si>
    <t>D  1,630</t>
  </si>
  <si>
    <t>P000015032</t>
  </si>
  <si>
    <t>XA12005-P015032</t>
  </si>
  <si>
    <t>Cuenta  254-002-053          JIMENEZ SUAREZ LUDIVINA</t>
  </si>
  <si>
    <t>D    989</t>
  </si>
  <si>
    <t>P000015005</t>
  </si>
  <si>
    <t>XA12005-P015005</t>
  </si>
  <si>
    <t xml:space="preserve">                                                                              Sumas                                    5,000.00           0.00</t>
  </si>
  <si>
    <t xml:space="preserve">                                                                              Saldo  Final                                                           5,000.00</t>
  </si>
  <si>
    <t>falto dep 1050</t>
  </si>
  <si>
    <t>BAJA</t>
  </si>
  <si>
    <t>NA21001-0029603</t>
  </si>
  <si>
    <t>BAJA PD374/04 VARIOS</t>
  </si>
  <si>
    <t>D    538</t>
  </si>
  <si>
    <t>DEV VIAT</t>
  </si>
  <si>
    <t>NA21001-0029638</t>
  </si>
  <si>
    <t>DEVOLUCION VIATICOS VICTOR HER</t>
  </si>
  <si>
    <t>XA12005-P015350</t>
  </si>
  <si>
    <t>D  3,033</t>
  </si>
  <si>
    <t>COM GTOS</t>
  </si>
  <si>
    <t>NA21001-0029639</t>
  </si>
  <si>
    <t>COMP GTOS MARTHA SARAHI SLP</t>
  </si>
  <si>
    <t>D    210</t>
  </si>
  <si>
    <t>P000015301</t>
  </si>
  <si>
    <t>XA12005-P015301</t>
  </si>
  <si>
    <t>D    641</t>
  </si>
  <si>
    <t>P000015322</t>
  </si>
  <si>
    <t>XA12005-P015322</t>
  </si>
  <si>
    <t xml:space="preserve">                                                                              Sumas                                   15,800.00       5,600.00</t>
  </si>
  <si>
    <t xml:space="preserve">                                                                              Saldo  Final                                                          10,200.00</t>
  </si>
  <si>
    <t>procede descuente</t>
  </si>
  <si>
    <t>NA21001-0029312</t>
  </si>
  <si>
    <t>XA12005-P015351</t>
  </si>
  <si>
    <t>NA21001-0029713</t>
  </si>
  <si>
    <t>COMP GTOS ALEJANDRO GUERRA SLP</t>
  </si>
  <si>
    <t>Contra</t>
  </si>
  <si>
    <t>recibo sin IVA</t>
  </si>
  <si>
    <t>Poliza</t>
  </si>
  <si>
    <t>Contable de D</t>
  </si>
  <si>
    <t>NA21001-0029216</t>
  </si>
  <si>
    <t>D  1,501</t>
  </si>
  <si>
    <t>NA21001-0029749</t>
  </si>
  <si>
    <t>JUAN CARLOS GUILLEN TRASLADOS</t>
  </si>
  <si>
    <t>I    843</t>
  </si>
  <si>
    <t>CH-17932</t>
  </si>
  <si>
    <t>NA21002-0029755</t>
  </si>
  <si>
    <t>Contable de I</t>
  </si>
  <si>
    <t>pendiente</t>
  </si>
  <si>
    <t>saldos procede descuente</t>
  </si>
  <si>
    <t>Cuenta  254-002-066          SALCEDO MORENO JANITZY</t>
  </si>
  <si>
    <t>D    212</t>
  </si>
  <si>
    <t>P000015300</t>
  </si>
  <si>
    <t>XA12005-P015300</t>
  </si>
  <si>
    <t>D  1,632</t>
  </si>
  <si>
    <t>P000015033</t>
  </si>
  <si>
    <t>XA12005-P015033</t>
  </si>
  <si>
    <t>D</t>
  </si>
  <si>
    <t>D  3,003</t>
  </si>
  <si>
    <t>NA21001-0029602</t>
  </si>
  <si>
    <t>RITA MURILLO BELTRAN</t>
  </si>
  <si>
    <t>NA21001-0029314</t>
  </si>
  <si>
    <t>D  3,161</t>
  </si>
  <si>
    <t>NA21001-0029565</t>
  </si>
  <si>
    <t>NA21001-0029215</t>
  </si>
  <si>
    <t>NA21001-0029480</t>
  </si>
  <si>
    <t>D    209</t>
  </si>
  <si>
    <t>P000015299</t>
  </si>
  <si>
    <t>XA12005-P015299</t>
  </si>
  <si>
    <t>E     55</t>
  </si>
  <si>
    <t>CH-17861</t>
  </si>
  <si>
    <t>NA21003-0029593</t>
  </si>
  <si>
    <t>LJIMENEZ:MONZON MARROQUIN JUAN ARCA</t>
  </si>
  <si>
    <t>saldo$471.00</t>
  </si>
  <si>
    <t>D  2,848</t>
  </si>
  <si>
    <t>AJUSTE3</t>
  </si>
  <si>
    <t>NA21001-0029557</t>
  </si>
  <si>
    <t>AJUSTE DE SALDO MENORES FEB 16</t>
  </si>
  <si>
    <t>NA21001-0029182</t>
  </si>
  <si>
    <t>NA21001-0029163</t>
  </si>
  <si>
    <t>NA21001-0029164</t>
  </si>
  <si>
    <t>NA21001-0029165</t>
  </si>
  <si>
    <t>NA21001-0029166</t>
  </si>
  <si>
    <t>NA21001-0029167</t>
  </si>
  <si>
    <t>NA21001-0029168</t>
  </si>
  <si>
    <t>NA21001-0029169</t>
  </si>
  <si>
    <t>NA21001-0029170</t>
  </si>
  <si>
    <t>NA21001-0029171</t>
  </si>
  <si>
    <t>NA21001-0029172</t>
  </si>
  <si>
    <t>NA21001-0029173</t>
  </si>
  <si>
    <t>NA21001-0029174</t>
  </si>
  <si>
    <t>NA21001-0029175</t>
  </si>
  <si>
    <t>NA21001-0029176</t>
  </si>
  <si>
    <t>NA21001-0029177</t>
  </si>
  <si>
    <t>NA21001-0029178</t>
  </si>
  <si>
    <t>NA21001-0029179</t>
  </si>
  <si>
    <t>NA21001-0029180</t>
  </si>
  <si>
    <t>NA21001-0029183</t>
  </si>
  <si>
    <t>NA21001-0029184</t>
  </si>
  <si>
    <t>NA21001-0029185</t>
  </si>
  <si>
    <t>NA21001-0029186</t>
  </si>
  <si>
    <t>NA21001-0029187</t>
  </si>
  <si>
    <t>NA21001-0029188</t>
  </si>
  <si>
    <t>NA21001-0029189</t>
  </si>
  <si>
    <t>NA21001-0029190</t>
  </si>
  <si>
    <t>NA21001-0029191</t>
  </si>
  <si>
    <t>NA21001-0029192</t>
  </si>
  <si>
    <t>NA21001-0029193</t>
  </si>
  <si>
    <t>NA21001-0029194</t>
  </si>
  <si>
    <t>NA21001-0029195</t>
  </si>
  <si>
    <t>NA21001-0029196</t>
  </si>
  <si>
    <t>NA21001-0029197</t>
  </si>
  <si>
    <t>NA21001-0029198</t>
  </si>
  <si>
    <t>NA21001-0029199</t>
  </si>
  <si>
    <t>NA21001-0029200</t>
  </si>
  <si>
    <t>NA21001-0029201</t>
  </si>
  <si>
    <t>NA21001-0029202</t>
  </si>
  <si>
    <t>NA21001-0029203</t>
  </si>
  <si>
    <t>NA21001-0029204</t>
  </si>
  <si>
    <t>NA21001-0029205</t>
  </si>
  <si>
    <t>NA21001-0029206</t>
  </si>
  <si>
    <t>NA21001-0029207</t>
  </si>
  <si>
    <t>NA21001-0029208</t>
  </si>
  <si>
    <t>NA21001-0029270</t>
  </si>
  <si>
    <t>NA21001-0029274</t>
  </si>
  <si>
    <t>D  2,998</t>
  </si>
  <si>
    <t>GTO DE VIA</t>
  </si>
  <si>
    <t>NA21001-0029590</t>
  </si>
  <si>
    <t>CAPACITACION AL PERSONAL</t>
  </si>
  <si>
    <t xml:space="preserve">                                                                              Sumas                                   72,405.03      69,294.44</t>
  </si>
  <si>
    <t xml:space="preserve">                                                                              Saldo  Final                                                           3,110.59</t>
  </si>
  <si>
    <t>Saldo Inicial</t>
  </si>
  <si>
    <t>LJIMENEZ:ELECTROPURA S DE RL DE</t>
  </si>
  <si>
    <t>LJIMENEZ:AJUSTES DE SALDOS MENO</t>
  </si>
  <si>
    <t>LJIMENEZ:GASTOS DE REPRESENTACI</t>
  </si>
  <si>
    <t>LJIMENEZ:ELECTROCOMPONENTES SA</t>
  </si>
  <si>
    <t>LJIMENEZ:COSTCO DE MEXICO SA DE</t>
  </si>
  <si>
    <t>LJIMENEZ:EMPAQUES Y EMPAQUETADU</t>
  </si>
  <si>
    <t>LJIMENEZ:CACHU CASTILLO CARLA E</t>
  </si>
  <si>
    <t>LJIMENEZ:NUEVA WAL MART DE MEXI</t>
  </si>
  <si>
    <t>LJIMENEZ:FERRETERIA MODELO DEL</t>
  </si>
  <si>
    <t>LJIMENEZ:COMERCIALIZADORA DE AL</t>
  </si>
  <si>
    <t>AGO</t>
  </si>
  <si>
    <t>TIPO</t>
  </si>
  <si>
    <t>SALDO</t>
  </si>
  <si>
    <t xml:space="preserve">ALECSA CELAYA S DE RL DE CV </t>
  </si>
  <si>
    <t>COMPROBACIONES PENDIENTES DE ENTREGAR</t>
  </si>
  <si>
    <t xml:space="preserve">DESCONTAR SOBRE LIQUIDACION </t>
  </si>
  <si>
    <t>2QUINCENAS</t>
  </si>
  <si>
    <t>EN CUANTO SE TENGA CONTACTO CON EL COMENTAR ADEUDO</t>
  </si>
  <si>
    <t xml:space="preserve">PROCEDEN LOS 1368 DE DESCUENTO </t>
  </si>
  <si>
    <t>HABLAR CON TRABAJADOR COMO QUIERE EL DESCUENTO</t>
  </si>
  <si>
    <t>qunicena</t>
  </si>
  <si>
    <t>PENDIENTE</t>
  </si>
  <si>
    <t>MONTO</t>
  </si>
  <si>
    <t>DESCUENTOS</t>
  </si>
  <si>
    <t xml:space="preserve">DESCUENTOS </t>
  </si>
  <si>
    <t>MONTO TOTAL EN LA LIQUIDACION</t>
  </si>
  <si>
    <t>2 QUINCENAS DE $393.33 C/U</t>
  </si>
  <si>
    <t>3 QUINCENAS DE $456.00 C/U</t>
  </si>
  <si>
    <t xml:space="preserve">ALECSA CELAYA S DE DE RL </t>
  </si>
  <si>
    <t>DESCUENTOS VIA NOMINA</t>
  </si>
  <si>
    <t>VIATICOS NO COMPROBADOS</t>
  </si>
  <si>
    <t>4 QUINCENAS DE $843.25  C/U</t>
  </si>
  <si>
    <t>========</t>
  </si>
  <si>
    <t>=========</t>
  </si>
  <si>
    <t>============</t>
  </si>
  <si>
    <t>==</t>
  </si>
  <si>
    <t>================</t>
  </si>
  <si>
    <t>=====================</t>
  </si>
  <si>
    <t>======================================</t>
  </si>
  <si>
    <t>==============</t>
  </si>
  <si>
    <t>ALECSA C</t>
  </si>
  <si>
    <t>ELAYA S.</t>
  </si>
  <si>
    <t>DE R.L. DE C</t>
  </si>
  <si>
    <t>.V</t>
  </si>
  <si>
    <t>.</t>
  </si>
  <si>
    <t>Pag. 1</t>
  </si>
  <si>
    <t>Auxiliar</t>
  </si>
  <si>
    <t>del 01/0</t>
  </si>
  <si>
    <t>1/16 al 30/0</t>
  </si>
  <si>
    <t>9/</t>
  </si>
  <si>
    <t>Fecha</t>
  </si>
  <si>
    <t>S</t>
  </si>
  <si>
    <t>Documento</t>
  </si>
  <si>
    <t>Usuario</t>
  </si>
  <si>
    <t>Descripción</t>
  </si>
  <si>
    <t>Debe</t>
  </si>
  <si>
    <t>Haber</t>
  </si>
  <si>
    <t>Saldo</t>
  </si>
  <si>
    <t>Cuenta</t>
  </si>
  <si>
    <t>254-002-0</t>
  </si>
  <si>
    <t>LI</t>
  </si>
  <si>
    <t>ZARDI URZUA ARIS</t>
  </si>
  <si>
    <t>BET</t>
  </si>
  <si>
    <t>--------</t>
  </si>
  <si>
    <t>---------</t>
  </si>
  <si>
    <t>------------</t>
  </si>
  <si>
    <t>--</t>
  </si>
  <si>
    <t>----------------</t>
  </si>
  <si>
    <t>---------------------</t>
  </si>
  <si>
    <t>--------------------------------------</t>
  </si>
  <si>
    <t>--------------</t>
  </si>
  <si>
    <t>D  3,167</t>
  </si>
  <si>
    <t>P14918</t>
  </si>
  <si>
    <t>NA21001-0029853</t>
  </si>
  <si>
    <t>LA CASA DEL ELECTRICISTA NO DE</t>
  </si>
  <si>
    <t>D  3,168</t>
  </si>
  <si>
    <t>P1792</t>
  </si>
  <si>
    <t>NA21001-0029855</t>
  </si>
  <si>
    <t>GONZALEZ ARELLANO GLORIA N/D</t>
  </si>
  <si>
    <t>D  2,612</t>
  </si>
  <si>
    <t>P000015068</t>
  </si>
  <si>
    <t>XA12005-P015069</t>
  </si>
  <si>
    <t>D      3</t>
  </si>
  <si>
    <t>DIFERENCIA</t>
  </si>
  <si>
    <t>NA21001-0028107</t>
  </si>
  <si>
    <t>BAJA: LJIMENEZ DEPOSITO DIFERENCIA</t>
  </si>
  <si>
    <t>D  2,107</t>
  </si>
  <si>
    <t>P15786</t>
  </si>
  <si>
    <t>NA21001-0030211</t>
  </si>
  <si>
    <t>JNAVARRO</t>
  </si>
  <si>
    <t>LJIMENEZ:OFFICE DEPOT DE MEXICO</t>
  </si>
  <si>
    <t>D  2,109</t>
  </si>
  <si>
    <t>P15787</t>
  </si>
  <si>
    <t>NA21001-0030212</t>
  </si>
  <si>
    <t>LJIMENEZ:TEEKBAJIO SA DE CV</t>
  </si>
  <si>
    <t>D  2,112</t>
  </si>
  <si>
    <t>P15788</t>
  </si>
  <si>
    <t>NA21001-0030213</t>
  </si>
  <si>
    <t>LJIMENEZ:COMPAÑIA FERRETERA NUEVO M</t>
  </si>
  <si>
    <t>D  2,114</t>
  </si>
  <si>
    <t>P15789</t>
  </si>
  <si>
    <t>NA21001-0030214</t>
  </si>
  <si>
    <t>LJIMENEZ:MEDINA LANUZA GERARDO</t>
  </si>
  <si>
    <t>D  2,125</t>
  </si>
  <si>
    <t>P15790</t>
  </si>
  <si>
    <t>NA21001-0030215</t>
  </si>
  <si>
    <t>LJIMENEZ:PEDRAZA MUÑOZ MANUEL</t>
  </si>
  <si>
    <t>D  2,128</t>
  </si>
  <si>
    <t>P15791</t>
  </si>
  <si>
    <t>NA21001-0030217</t>
  </si>
  <si>
    <t>LJIMENEZ:DURAN GUZMAN MARIA GUADALU</t>
  </si>
  <si>
    <t>D  2,129</t>
  </si>
  <si>
    <t>P15792</t>
  </si>
  <si>
    <t>NA21001-0030218</t>
  </si>
  <si>
    <t>LJIMENEZ:MENDEZ REYNA LUIS ARMANDO</t>
  </si>
  <si>
    <t>P15793</t>
  </si>
  <si>
    <t>NA21001-0030219</t>
  </si>
  <si>
    <t>LJIMENEZ:MUNICIPIO DE CELAYA</t>
  </si>
  <si>
    <t>P15794</t>
  </si>
  <si>
    <t>NA21001-0030220</t>
  </si>
  <si>
    <t>LJIMENEZ:COTSCO DE MEXICO</t>
  </si>
  <si>
    <t>P15795</t>
  </si>
  <si>
    <t>NA21001-0030221</t>
  </si>
  <si>
    <t>D  2,133</t>
  </si>
  <si>
    <t>P15796</t>
  </si>
  <si>
    <t>NA21001-0030222</t>
  </si>
  <si>
    <t>D  2,137</t>
  </si>
  <si>
    <t>P15797</t>
  </si>
  <si>
    <t>NA21001-0030223</t>
  </si>
  <si>
    <t>LJIMENEZ:FONSECA LOPEZ GERARDO</t>
  </si>
  <si>
    <t>D  2,138</t>
  </si>
  <si>
    <t>P15798</t>
  </si>
  <si>
    <t>NA21001-0030224</t>
  </si>
  <si>
    <t>D  2,147</t>
  </si>
  <si>
    <t>P15799</t>
  </si>
  <si>
    <t>NA21001-0030225</t>
  </si>
  <si>
    <t>LJIMENEZ:GRUPO ECOLOGICA SA DE CV</t>
  </si>
  <si>
    <t>D  2,148</t>
  </si>
  <si>
    <t>P15814</t>
  </si>
  <si>
    <t>NA21001-0030226</t>
  </si>
  <si>
    <t>LJIMENEZ:DIF PAGO INV 0137U16</t>
  </si>
  <si>
    <t>D  2,149</t>
  </si>
  <si>
    <t>P15815</t>
  </si>
  <si>
    <t>NA21001-0030227</t>
  </si>
  <si>
    <t>LJIMENEZ:ADCONINS SA DE CV</t>
  </si>
  <si>
    <t>D  2,150</t>
  </si>
  <si>
    <t>P15816</t>
  </si>
  <si>
    <t>NA21001-0030228</t>
  </si>
  <si>
    <t>D  2,152</t>
  </si>
  <si>
    <t>P15817</t>
  </si>
  <si>
    <t>NA21001-0030229</t>
  </si>
  <si>
    <t>LJIMENEZ:TRASLADOS</t>
  </si>
  <si>
    <t>D  2,182</t>
  </si>
  <si>
    <t>P15819</t>
  </si>
  <si>
    <t>NA21001-0030230</t>
  </si>
  <si>
    <t>D  2,188</t>
  </si>
  <si>
    <t>P15821</t>
  </si>
  <si>
    <t>NA21001-0030231</t>
  </si>
  <si>
    <t>D  2,191</t>
  </si>
  <si>
    <t>P15823</t>
  </si>
  <si>
    <t>NA21001-0030232</t>
  </si>
  <si>
    <t>LJIMENEZ:DHL EXPRESS</t>
  </si>
  <si>
    <t>D  2,192</t>
  </si>
  <si>
    <t>P15824</t>
  </si>
  <si>
    <t>NA21001-0030233</t>
  </si>
  <si>
    <t>D  2,193</t>
  </si>
  <si>
    <t>P15825</t>
  </si>
  <si>
    <t>NA21001-0030234</t>
  </si>
  <si>
    <t>LJIMENEZ:CASTELLANO MANDUJANO RAUL</t>
  </si>
  <si>
    <t>D  2,195</t>
  </si>
  <si>
    <t>P15826</t>
  </si>
  <si>
    <t>NA21001-0030235</t>
  </si>
  <si>
    <t>LJIMENEZ:BAJIO ROLL SA DE CV</t>
  </si>
  <si>
    <t>D  2,197</t>
  </si>
  <si>
    <t>P15827</t>
  </si>
  <si>
    <t>NA21001-0030236</t>
  </si>
  <si>
    <t>LJIMENEZ:SUBWAY</t>
  </si>
  <si>
    <t>D  2,200</t>
  </si>
  <si>
    <t>P15833</t>
  </si>
  <si>
    <t>NA21001-0030237</t>
  </si>
  <si>
    <t>LJIMENEZ:GONZALEZ ARELLANO GLORIA Y</t>
  </si>
  <si>
    <t>D  2,202</t>
  </si>
  <si>
    <t>P15834</t>
  </si>
  <si>
    <t>NA21001-0030238</t>
  </si>
  <si>
    <t>D  2,210</t>
  </si>
  <si>
    <t>P15837</t>
  </si>
  <si>
    <t>NA21001-0030239</t>
  </si>
  <si>
    <t>D  2,215</t>
  </si>
  <si>
    <t>P15841</t>
  </si>
  <si>
    <t>NA21001-0030240</t>
  </si>
  <si>
    <t>D  2,225</t>
  </si>
  <si>
    <t>P15842</t>
  </si>
  <si>
    <t>NA21001-0030241</t>
  </si>
  <si>
    <t>D  3,364</t>
  </si>
  <si>
    <t>PAGO</t>
  </si>
  <si>
    <t>NA21001-0030462</t>
  </si>
  <si>
    <t>VIAJES Y REPRESENTACION DE HOT</t>
  </si>
  <si>
    <t>GU</t>
  </si>
  <si>
    <t>ZMAN ESPILLER SE</t>
  </si>
  <si>
    <t>RGIO LUIS</t>
  </si>
  <si>
    <t>D  2,287</t>
  </si>
  <si>
    <t>NA21001-0029800</t>
  </si>
  <si>
    <t>GUZMAN ESPILLER SERGIO LUIS A</t>
  </si>
  <si>
    <t>PE</t>
  </si>
  <si>
    <t>REZ JULIO CESAR</t>
  </si>
  <si>
    <t>TI</t>
  </si>
  <si>
    <t>ERRABLANCA SANCH</t>
  </si>
  <si>
    <t>EZ VICTOR HU</t>
  </si>
  <si>
    <t>D    871</t>
  </si>
  <si>
    <t>P000015127</t>
  </si>
  <si>
    <t>XA12005-P015127</t>
  </si>
  <si>
    <t>D  1,968</t>
  </si>
  <si>
    <t>CANCELACIO</t>
  </si>
  <si>
    <t>NA21001-0030200</t>
  </si>
  <si>
    <t>DEP TIERRA BLANCA SANCHEZ VICT</t>
  </si>
  <si>
    <t>LE</t>
  </si>
  <si>
    <t>ON CABELLO LUIS</t>
  </si>
  <si>
    <t>ALBERTO</t>
  </si>
  <si>
    <t>RO</t>
  </si>
  <si>
    <t>DRIGUEZ NUÑEZ JO</t>
  </si>
  <si>
    <t>SE ANTONIO</t>
  </si>
  <si>
    <t>D  2,740</t>
  </si>
  <si>
    <t>NA21001-0029873</t>
  </si>
  <si>
    <t>LJIMENEZ:JOSE ANTONIO RODRIGUEZ NUÑ</t>
  </si>
  <si>
    <t>RA</t>
  </si>
  <si>
    <t>MIREZ ZACARIAS J</t>
  </si>
  <si>
    <t>ORGE ALBERTO</t>
  </si>
  <si>
    <t>D  2,190</t>
  </si>
  <si>
    <t>NA21001-0029793</t>
  </si>
  <si>
    <t>INVERSIONES POTOSINAS COMPROBA</t>
  </si>
  <si>
    <t>TO</t>
  </si>
  <si>
    <t>LEDO PEREZ JOSE</t>
  </si>
  <si>
    <t>FRANCISCO</t>
  </si>
  <si>
    <t>D  2,286</t>
  </si>
  <si>
    <t>NA21001-0029799</t>
  </si>
  <si>
    <t>JTOLEDO PEREZ JOSE FRANCISCO</t>
  </si>
  <si>
    <t>D    201</t>
  </si>
  <si>
    <t>P000015095</t>
  </si>
  <si>
    <t>XA12005-P015094</t>
  </si>
  <si>
    <t>D  1,340</t>
  </si>
  <si>
    <t>NA21001-0030122</t>
  </si>
  <si>
    <t>JOSE FRANCISCO TOLEDO PEREZ</t>
  </si>
  <si>
    <t>SA</t>
  </si>
  <si>
    <t>MBRANO VILLAREAL</t>
  </si>
  <si>
    <t>HERNAN ANDR</t>
  </si>
  <si>
    <t>D  1,641</t>
  </si>
  <si>
    <t>NA21001-0030130</t>
  </si>
  <si>
    <t>LJIMENEZ:SAMBRANO VILLAREAL HERNAN</t>
  </si>
  <si>
    <t>ME</t>
  </si>
  <si>
    <t>JIA VILLEGAS NAL</t>
  </si>
  <si>
    <t>LELY BEATRIZ</t>
  </si>
  <si>
    <t>JI</t>
  </si>
  <si>
    <t>MENEZ SUAREZ LUD</t>
  </si>
  <si>
    <t>IVINA</t>
  </si>
  <si>
    <t>HE</t>
  </si>
  <si>
    <t>RNANDEZ ESPINOZA</t>
  </si>
  <si>
    <t>VICTOR BENJ</t>
  </si>
  <si>
    <t>CA</t>
  </si>
  <si>
    <t>MACHO RIVERA MAR</t>
  </si>
  <si>
    <t>THA SARAHI</t>
  </si>
  <si>
    <t>D  2,291</t>
  </si>
  <si>
    <t>NA21001-0029802</t>
  </si>
  <si>
    <t>DEV VIATICOS CAMACHO RIVERA MA</t>
  </si>
  <si>
    <t>D  2,181</t>
  </si>
  <si>
    <t>P000015059</t>
  </si>
  <si>
    <t>XA12005-P015059</t>
  </si>
  <si>
    <t>D  2,292</t>
  </si>
  <si>
    <t>NA21001-0029803</t>
  </si>
  <si>
    <t>LJIMENEZ:CAMACHO RIVERA MARTHA SARA</t>
  </si>
  <si>
    <t>D    392</t>
  </si>
  <si>
    <t>P000015105</t>
  </si>
  <si>
    <t>XA12005-P015105</t>
  </si>
  <si>
    <t>D  2,276</t>
  </si>
  <si>
    <t>NA21001-0030251</t>
  </si>
  <si>
    <t>CAMACHO RIVERA MARTHA SARAHI</t>
  </si>
  <si>
    <t>D  2,280</t>
  </si>
  <si>
    <t>NA21001-0030252</t>
  </si>
  <si>
    <t>REZ MORON ISAAC</t>
  </si>
  <si>
    <t>OMAR</t>
  </si>
  <si>
    <t>NA</t>
  </si>
  <si>
    <t>VARRETE RODRIGUE</t>
  </si>
  <si>
    <t>Z MIGUEL A</t>
  </si>
  <si>
    <t>MIREZ GARCIA JAI</t>
  </si>
  <si>
    <t>ME EMILIO</t>
  </si>
  <si>
    <t>D  2,239</t>
  </si>
  <si>
    <t>NA21001-0029795</t>
  </si>
  <si>
    <t>COMPROBACION DE VIATICOS</t>
  </si>
  <si>
    <t>AL</t>
  </si>
  <si>
    <t>FARO PABLO</t>
  </si>
  <si>
    <t>ERRA AGUILAR ALE</t>
  </si>
  <si>
    <t>JANDRO</t>
  </si>
  <si>
    <t>D  2,180</t>
  </si>
  <si>
    <t>P000015058</t>
  </si>
  <si>
    <t>XA12005-P015058</t>
  </si>
  <si>
    <t>D  2,030</t>
  </si>
  <si>
    <t>NA21001-0030208</t>
  </si>
  <si>
    <t>GUERRA AGUILAR ALEJANDRO</t>
  </si>
  <si>
    <t>ILLEN AYALA JUAN</t>
  </si>
  <si>
    <t>CARLOS</t>
  </si>
  <si>
    <t>Poliza Contable de I</t>
  </si>
  <si>
    <t>D  1,338</t>
  </si>
  <si>
    <t>NA21001-0030120</t>
  </si>
  <si>
    <t>JUAN CARLOS GUILLEN AYALA</t>
  </si>
  <si>
    <t>D  1,640</t>
  </si>
  <si>
    <t>DIF VIATIC</t>
  </si>
  <si>
    <t>NA21001-0030129</t>
  </si>
  <si>
    <t>DIF VIATICOS JUAN Y JANITTZY</t>
  </si>
  <si>
    <t>DRIGUEZ CRUZ FER</t>
  </si>
  <si>
    <t>NANDO ANTONI</t>
  </si>
  <si>
    <t>D  2,293</t>
  </si>
  <si>
    <t>NA21001-0029804</t>
  </si>
  <si>
    <t>RODRIGUEZ CRUZ FERNANDO ANTONI</t>
  </si>
  <si>
    <t>D  2,294</t>
  </si>
  <si>
    <t>NA21001-0029805</t>
  </si>
  <si>
    <t>LCEDO MORENO JAN</t>
  </si>
  <si>
    <t>ITZY</t>
  </si>
  <si>
    <t>D  2,290</t>
  </si>
  <si>
    <t>NA21001-0029801</t>
  </si>
  <si>
    <t>SALCEDO MORENO JANITZY XOCHITL</t>
  </si>
  <si>
    <t>D    394</t>
  </si>
  <si>
    <t>P000015104</t>
  </si>
  <si>
    <t>XA12005-P015104</t>
  </si>
  <si>
    <t>D  1,337</t>
  </si>
  <si>
    <t>NA21001-0030119</t>
  </si>
  <si>
    <t>JANITZY XOCHILT SALCEDO MORENO</t>
  </si>
  <si>
    <t>D  3,235</t>
  </si>
  <si>
    <t>NA21001-0030331</t>
  </si>
  <si>
    <t>SALCEDO MORENO JANITZY XOCHILT</t>
  </si>
  <si>
    <t>ES</t>
  </si>
  <si>
    <t>CAMILLA LOAIZA M</t>
  </si>
  <si>
    <t>ONICA</t>
  </si>
  <si>
    <t>MU</t>
  </si>
  <si>
    <t>RILLO BELTRAN RI</t>
  </si>
  <si>
    <t>TA</t>
  </si>
  <si>
    <t>RRERA ALMARAZ BL</t>
  </si>
  <si>
    <t>ANCA SOFIA</t>
  </si>
  <si>
    <t>D    872</t>
  </si>
  <si>
    <t>P000015126</t>
  </si>
  <si>
    <t>XA12005-P015126</t>
  </si>
  <si>
    <t>D  3,236</t>
  </si>
  <si>
    <t>NA21001-0030332</t>
  </si>
  <si>
    <t>MO</t>
  </si>
  <si>
    <t>NZON MARROQUIN J</t>
  </si>
  <si>
    <t>UAN ARCADIO</t>
  </si>
  <si>
    <t>P000014660</t>
  </si>
  <si>
    <t>XA15001-0013983</t>
  </si>
  <si>
    <t>Compra con IVA</t>
  </si>
  <si>
    <t>LJIMENEZ:GASTOS DIVERSOS ADMINISTRA</t>
  </si>
  <si>
    <t>D  2,295</t>
  </si>
  <si>
    <t>NA21001-0029806</t>
  </si>
  <si>
    <t>MONZON MARROQUIN JUAN ARCADIO</t>
  </si>
  <si>
    <t>CR</t>
  </si>
  <si>
    <t>UZ MENDOZA SALOM</t>
  </si>
  <si>
    <t>ON</t>
  </si>
  <si>
    <t>D  1,904</t>
  </si>
  <si>
    <t>P000015173</t>
  </si>
  <si>
    <t>XA12005-P015173</t>
  </si>
  <si>
    <t>GUZMAN ESPILLER SERGIO</t>
  </si>
  <si>
    <t>NOTA: SE LE ESTA DESCONTADO $ 700.00 CADA QUINCENA , SOLO A DADO UNO</t>
  </si>
  <si>
    <t xml:space="preserve">DESCUENTO </t>
  </si>
  <si>
    <t>NOTA : SE DESCONTARA DE FINIQUITO , NO ME HAN ENVIADO COMPROBANTE</t>
  </si>
  <si>
    <t>RAMIREZ ZACARIAS  JORGE ALBERTO</t>
  </si>
  <si>
    <t>TOLEDO PEREZ JOSE FRANCISCO</t>
  </si>
  <si>
    <t>NOTA: SE LE ESTA DESCONTADO EN NOMINA , PERO NO ME HAN ENTREGADO NADA (POSIBLE BAJA)</t>
  </si>
  <si>
    <t xml:space="preserve">SAMBRANO VILLARREAL HERNAN </t>
  </si>
  <si>
    <t>JIMENEZ SUAREZ LUDIVINA</t>
  </si>
  <si>
    <t>NAVARRETE RODRIGUEZ MIGUEL ANGEL</t>
  </si>
  <si>
    <t>NOTA: INCAPACIDAD</t>
  </si>
  <si>
    <t xml:space="preserve">QUE CHEQUE SE LE DIO </t>
  </si>
  <si>
    <t>NOTA: PENDIENTE QUE CONSULTORES NOS DEPOSITE , NO ME HAN ENVIADO NINGUN COMPROBANTE DE PAGO</t>
  </si>
  <si>
    <t>SALDEDO MORENO JANITZY</t>
  </si>
  <si>
    <t>MONZON MARROQUIN  JUAN ARCADIO</t>
  </si>
  <si>
    <t>SEPTIEMBRE</t>
  </si>
  <si>
    <t>Lo tiene Consultores en espera de deposito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</si>
</sst>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FF66CC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0" borderId="0" xfId="0" applyNumberFormat="1"/>
    <xf numFmtId="4" fontId="0" fillId="0" borderId="0" xfId="0" applyNumberFormat="1"/>
    <xf numFmtId="4" fontId="0" fillId="2" borderId="0" xfId="0" applyNumberFormat="1" applyFill="1"/>
    <xf numFmtId="1" fontId="0" fillId="0" borderId="0" xfId="0" applyNumberFormat="1"/>
    <xf numFmtId="0" fontId="1" fillId="0" borderId="0" xfId="0" applyFont="1"/>
    <xf numFmtId="0" fontId="0" fillId="2" borderId="0" xfId="0" applyFill="1"/>
    <xf numFmtId="0" fontId="0" fillId="3" borderId="0" xfId="0" applyFill="1"/>
    <xf numFmtId="14" fontId="0" fillId="3" borderId="0" xfId="0" applyNumberFormat="1" applyFill="1"/>
    <xf numFmtId="4" fontId="0" fillId="3" borderId="0" xfId="0" applyNumberFormat="1" applyFill="1"/>
    <xf numFmtId="1" fontId="0" fillId="2" borderId="0" xfId="0" applyNumberFormat="1" applyFill="1"/>
    <xf numFmtId="4" fontId="0" fillId="0" borderId="0" xfId="0" applyNumberFormat="1" applyFill="1"/>
    <xf numFmtId="0" fontId="0" fillId="0" borderId="0" xfId="0" applyFill="1"/>
    <xf numFmtId="0" fontId="3" fillId="0" borderId="0" xfId="0" applyFont="1"/>
    <xf numFmtId="1" fontId="2" fillId="4" borderId="0" xfId="0" applyNumberFormat="1" applyFont="1" applyFill="1" applyAlignment="1">
      <alignment horizontal="center"/>
    </xf>
    <xf numFmtId="4" fontId="0" fillId="4" borderId="0" xfId="0" applyNumberFormat="1" applyFill="1"/>
    <xf numFmtId="1" fontId="4" fillId="0" borderId="0" xfId="0" applyNumberFormat="1" applyFont="1" applyFill="1" applyAlignment="1">
      <alignment horizontal="center"/>
    </xf>
    <xf numFmtId="0" fontId="4" fillId="0" borderId="0" xfId="0" applyFont="1"/>
    <xf numFmtId="0" fontId="4" fillId="0" borderId="0" xfId="0" applyFont="1" applyFill="1"/>
    <xf numFmtId="0" fontId="0" fillId="0" borderId="0" xfId="0" applyFont="1"/>
    <xf numFmtId="4" fontId="0" fillId="5" borderId="0" xfId="0" applyNumberFormat="1" applyFill="1"/>
    <xf numFmtId="0" fontId="2" fillId="4" borderId="0" xfId="0" applyFont="1" applyFill="1" applyAlignment="1">
      <alignment horizontal="center"/>
    </xf>
    <xf numFmtId="16" fontId="0" fillId="0" borderId="1" xfId="0" applyNumberFormat="1" applyBorder="1"/>
    <xf numFmtId="0" fontId="0" fillId="0" borderId="1" xfId="0" applyBorder="1"/>
    <xf numFmtId="16" fontId="0" fillId="0" borderId="0" xfId="0" applyNumberFormat="1"/>
    <xf numFmtId="0" fontId="0" fillId="0" borderId="0" xfId="0" applyBorder="1"/>
    <xf numFmtId="0" fontId="0" fillId="0" borderId="0" xfId="0" applyFill="1" applyBorder="1"/>
    <xf numFmtId="0" fontId="0" fillId="0" borderId="1" xfId="0" applyFill="1" applyBorder="1"/>
    <xf numFmtId="2" fontId="0" fillId="0" borderId="0" xfId="0" applyNumberFormat="1"/>
    <xf numFmtId="4" fontId="0" fillId="6" borderId="0" xfId="0" applyNumberFormat="1" applyFill="1"/>
    <xf numFmtId="0" fontId="5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4" fontId="2" fillId="4" borderId="0" xfId="0" applyNumberFormat="1" applyFont="1" applyFill="1" applyAlignment="1">
      <alignment horizontal="center"/>
    </xf>
    <xf numFmtId="4" fontId="0" fillId="0" borderId="0" xfId="0" applyNumberFormat="1" applyFont="1" applyFill="1"/>
    <xf numFmtId="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" fontId="4" fillId="0" borderId="0" xfId="0" applyNumberFormat="1" applyFont="1" applyFill="1"/>
    <xf numFmtId="3" fontId="0" fillId="0" borderId="0" xfId="0" applyNumberFormat="1"/>
    <xf numFmtId="2" fontId="4" fillId="0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0" fillId="4" borderId="0" xfId="0" applyFill="1"/>
    <xf numFmtId="1" fontId="0" fillId="4" borderId="0" xfId="0" applyNumberFormat="1" applyFill="1"/>
    <xf numFmtId="0" fontId="5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0" fontId="3" fillId="0" borderId="0" xfId="0" applyFont="1" applyFill="1"/>
    <xf numFmtId="0" fontId="5" fillId="0" borderId="0" xfId="0" applyFont="1" applyAlignment="1"/>
    <xf numFmtId="17" fontId="5" fillId="0" borderId="0" xfId="0" applyNumberFormat="1" applyFont="1" applyAlignment="1"/>
    <xf numFmtId="0" fontId="0" fillId="0" borderId="0" xfId="0"/>
    <xf numFmtId="4" fontId="0" fillId="0" borderId="0" xfId="0" applyNumberFormat="1"/>
    <xf numFmtId="4" fontId="0" fillId="0" borderId="0" xfId="0" applyNumberFormat="1" applyFill="1"/>
    <xf numFmtId="0" fontId="0" fillId="0" borderId="0" xfId="0" applyFill="1"/>
    <xf numFmtId="0" fontId="4" fillId="0" borderId="0" xfId="0" applyFont="1"/>
    <xf numFmtId="0" fontId="2" fillId="4" borderId="0" xfId="0" applyFont="1" applyFill="1"/>
    <xf numFmtId="20" fontId="0" fillId="0" borderId="0" xfId="0" applyNumberFormat="1"/>
    <xf numFmtId="1" fontId="2" fillId="4" borderId="0" xfId="0" applyNumberFormat="1" applyFont="1" applyFill="1"/>
    <xf numFmtId="0" fontId="6" fillId="0" borderId="0" xfId="0" applyFont="1"/>
    <xf numFmtId="0" fontId="2" fillId="0" borderId="0" xfId="0" applyFont="1" applyFill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1400175</xdr:colOff>
      <xdr:row>0</xdr:row>
      <xdr:rowOff>47625</xdr:rowOff>
    </xdr:from>
    <xdr:to>
      <xdr:col>1</xdr:col>
      <xdr:colOff>1403963</xdr:colOff>
      <xdr:row>4</xdr:row>
      <xdr:rowOff>5625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62175" y="47625"/>
          <a:ext cx="3788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1314450</xdr:colOff>
      <xdr:row>0</xdr:row>
      <xdr:rowOff>133350</xdr:rowOff>
    </xdr:from>
    <xdr:to>
      <xdr:col>1</xdr:col>
      <xdr:colOff>1318238</xdr:colOff>
      <xdr:row>4</xdr:row>
      <xdr:rowOff>91350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76450" y="133350"/>
          <a:ext cx="872512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1066800</xdr:colOff>
      <xdr:row>0</xdr:row>
      <xdr:rowOff>66675</xdr:rowOff>
    </xdr:from>
    <xdr:to>
      <xdr:col>1</xdr:col>
      <xdr:colOff>1939312</xdr:colOff>
      <xdr:row>4</xdr:row>
      <xdr:rowOff>24675</xdr:rowOff>
    </xdr:to>
    <xdr:pic>
      <xdr:nvPicPr>
        <xdr:cNvPr id="4" name="3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28800" y="66675"/>
          <a:ext cx="872512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0</xdr:row>
      <xdr:rowOff>66675</xdr:rowOff>
    </xdr:from>
    <xdr:to>
      <xdr:col>5</xdr:col>
      <xdr:colOff>453412</xdr:colOff>
      <xdr:row>5</xdr:row>
      <xdr:rowOff>47625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62275" y="66675"/>
          <a:ext cx="1015387" cy="933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0</xdr:row>
      <xdr:rowOff>57150</xdr:rowOff>
    </xdr:from>
    <xdr:to>
      <xdr:col>4</xdr:col>
      <xdr:colOff>390525</xdr:colOff>
      <xdr:row>5</xdr:row>
      <xdr:rowOff>38100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90700" y="57150"/>
          <a:ext cx="1133475" cy="933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123825</xdr:rowOff>
    </xdr:from>
    <xdr:to>
      <xdr:col>1</xdr:col>
      <xdr:colOff>405787</xdr:colOff>
      <xdr:row>4</xdr:row>
      <xdr:rowOff>81825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23825"/>
          <a:ext cx="872512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1</xdr:row>
      <xdr:rowOff>133350</xdr:rowOff>
    </xdr:from>
    <xdr:to>
      <xdr:col>3</xdr:col>
      <xdr:colOff>114300</xdr:colOff>
      <xdr:row>5</xdr:row>
      <xdr:rowOff>38100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71600" y="323850"/>
          <a:ext cx="1095375" cy="666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733425</xdr:colOff>
      <xdr:row>0</xdr:row>
      <xdr:rowOff>104775</xdr:rowOff>
    </xdr:from>
    <xdr:to>
      <xdr:col>4</xdr:col>
      <xdr:colOff>710587</xdr:colOff>
      <xdr:row>4</xdr:row>
      <xdr:rowOff>62775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57425" y="104775"/>
          <a:ext cx="872512" cy="72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1</xdr:row>
      <xdr:rowOff>9525</xdr:rowOff>
    </xdr:from>
    <xdr:to>
      <xdr:col>1</xdr:col>
      <xdr:colOff>739162</xdr:colOff>
      <xdr:row>4</xdr:row>
      <xdr:rowOff>158025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8650" y="200025"/>
          <a:ext cx="872512" cy="72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2</xdr:row>
      <xdr:rowOff>76200</xdr:rowOff>
    </xdr:from>
    <xdr:to>
      <xdr:col>2</xdr:col>
      <xdr:colOff>710587</xdr:colOff>
      <xdr:row>6</xdr:row>
      <xdr:rowOff>34200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2075" y="457200"/>
          <a:ext cx="872512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3"/>
  <sheetViews>
    <sheetView workbookViewId="0">
      <selection activeCell="I10" sqref="I10"/>
    </sheetView>
  </sheetViews>
  <sheetFormatPr baseColWidth="10" defaultRowHeight="15"/>
  <cols>
    <col min="2" max="2" width="36.140625" bestFit="1" customWidth="1"/>
  </cols>
  <sheetData>
    <row r="2" spans="1:7">
      <c r="C2" s="60" t="s">
        <v>746</v>
      </c>
      <c r="D2" s="60"/>
      <c r="E2" s="60"/>
      <c r="F2" s="60"/>
      <c r="G2" s="60"/>
    </row>
    <row r="3" spans="1:7">
      <c r="C3" s="60" t="s">
        <v>747</v>
      </c>
      <c r="D3" s="60"/>
      <c r="E3" s="60"/>
      <c r="F3" s="60"/>
      <c r="G3" s="60"/>
    </row>
    <row r="6" spans="1:7">
      <c r="A6" s="21" t="s">
        <v>732</v>
      </c>
      <c r="B6" s="21" t="s">
        <v>748</v>
      </c>
      <c r="C6" s="21" t="s">
        <v>749</v>
      </c>
      <c r="D6" s="21" t="s">
        <v>750</v>
      </c>
      <c r="E6" s="21" t="s">
        <v>751</v>
      </c>
      <c r="F6" s="21" t="s">
        <v>752</v>
      </c>
      <c r="G6" s="21" t="s">
        <v>753</v>
      </c>
    </row>
    <row r="7" spans="1:7">
      <c r="A7" s="1">
        <v>42496</v>
      </c>
      <c r="B7" t="s">
        <v>754</v>
      </c>
      <c r="C7" t="s">
        <v>755</v>
      </c>
      <c r="D7">
        <v>3300</v>
      </c>
      <c r="E7">
        <v>0</v>
      </c>
      <c r="F7">
        <f>+D7-E7</f>
        <v>3300</v>
      </c>
      <c r="G7">
        <f>+F7</f>
        <v>3300</v>
      </c>
    </row>
    <row r="8" spans="1:7">
      <c r="A8" s="22">
        <v>42399</v>
      </c>
      <c r="B8" s="23" t="s">
        <v>756</v>
      </c>
      <c r="C8" s="23">
        <v>17141</v>
      </c>
      <c r="D8" s="23">
        <v>5500</v>
      </c>
      <c r="E8" s="23">
        <v>0</v>
      </c>
      <c r="F8" s="23">
        <f t="shared" ref="F8:F32" si="0">+D8-E8</f>
        <v>5500</v>
      </c>
      <c r="G8" s="23"/>
    </row>
    <row r="9" spans="1:7">
      <c r="A9" s="24">
        <v>42434</v>
      </c>
      <c r="B9" s="25" t="s">
        <v>756</v>
      </c>
      <c r="C9" t="s">
        <v>757</v>
      </c>
      <c r="D9">
        <v>5500</v>
      </c>
      <c r="E9">
        <v>0</v>
      </c>
      <c r="F9">
        <f t="shared" si="0"/>
        <v>5500</v>
      </c>
      <c r="G9">
        <f>+F8+F9</f>
        <v>11000</v>
      </c>
    </row>
    <row r="10" spans="1:7">
      <c r="A10" s="22">
        <v>42399</v>
      </c>
      <c r="B10" s="23" t="s">
        <v>758</v>
      </c>
      <c r="C10" s="23">
        <v>17140</v>
      </c>
      <c r="D10" s="23">
        <v>3200</v>
      </c>
      <c r="E10" s="23">
        <v>3200</v>
      </c>
      <c r="F10" s="23">
        <f t="shared" si="0"/>
        <v>0</v>
      </c>
      <c r="G10" s="23"/>
    </row>
    <row r="11" spans="1:7">
      <c r="A11" s="24">
        <v>42408</v>
      </c>
      <c r="B11" s="25" t="s">
        <v>758</v>
      </c>
      <c r="C11" s="25">
        <v>17183</v>
      </c>
      <c r="D11" s="26">
        <v>3070</v>
      </c>
      <c r="E11" s="25">
        <f>6138.81-E10</f>
        <v>2938.8100000000004</v>
      </c>
      <c r="F11">
        <f t="shared" si="0"/>
        <v>131.1899999999996</v>
      </c>
    </row>
    <row r="12" spans="1:7">
      <c r="A12" s="24">
        <v>42466</v>
      </c>
      <c r="B12" s="25" t="s">
        <v>758</v>
      </c>
      <c r="C12" s="25">
        <v>17364</v>
      </c>
      <c r="D12" s="26">
        <v>5000</v>
      </c>
      <c r="E12" s="25">
        <v>0</v>
      </c>
      <c r="F12">
        <f t="shared" si="0"/>
        <v>5000</v>
      </c>
    </row>
    <row r="13" spans="1:7">
      <c r="A13" s="24">
        <v>42489</v>
      </c>
      <c r="B13" s="25" t="s">
        <v>758</v>
      </c>
      <c r="C13" s="26">
        <v>17456</v>
      </c>
      <c r="D13" s="26">
        <v>4800</v>
      </c>
      <c r="E13" s="26">
        <v>4999.83</v>
      </c>
      <c r="F13">
        <f t="shared" si="0"/>
        <v>-199.82999999999993</v>
      </c>
      <c r="G13">
        <f>+F11-F12-F13</f>
        <v>-4668.9800000000005</v>
      </c>
    </row>
    <row r="14" spans="1:7">
      <c r="A14" s="22">
        <v>42379</v>
      </c>
      <c r="B14" s="23" t="s">
        <v>759</v>
      </c>
      <c r="C14" s="23">
        <v>17089</v>
      </c>
      <c r="D14" s="23">
        <v>1800</v>
      </c>
      <c r="E14" s="23">
        <v>0</v>
      </c>
      <c r="F14" s="23">
        <f t="shared" si="0"/>
        <v>1800</v>
      </c>
      <c r="G14" s="23"/>
    </row>
    <row r="15" spans="1:7">
      <c r="A15" s="24">
        <v>42379</v>
      </c>
      <c r="B15" s="25" t="s">
        <v>759</v>
      </c>
      <c r="C15" s="26">
        <v>17080</v>
      </c>
      <c r="D15" s="26">
        <v>3700</v>
      </c>
      <c r="E15" s="26">
        <v>0</v>
      </c>
      <c r="F15" s="26">
        <f t="shared" si="0"/>
        <v>3700</v>
      </c>
    </row>
    <row r="16" spans="1:7">
      <c r="A16" s="24">
        <v>42379</v>
      </c>
      <c r="B16" s="25" t="s">
        <v>759</v>
      </c>
      <c r="C16" s="26">
        <v>17143</v>
      </c>
      <c r="D16" s="26">
        <v>3700</v>
      </c>
      <c r="E16" s="26">
        <v>0</v>
      </c>
      <c r="F16" s="26">
        <f t="shared" si="0"/>
        <v>3700</v>
      </c>
    </row>
    <row r="17" spans="1:8">
      <c r="A17" s="24">
        <v>42451</v>
      </c>
      <c r="B17" s="25" t="s">
        <v>759</v>
      </c>
      <c r="C17" t="s">
        <v>760</v>
      </c>
      <c r="D17" s="26">
        <v>3500</v>
      </c>
      <c r="E17" s="26">
        <v>0</v>
      </c>
      <c r="F17" s="26">
        <f t="shared" si="0"/>
        <v>3500</v>
      </c>
      <c r="G17">
        <f>+F14+F15+F16+F17</f>
        <v>12700</v>
      </c>
    </row>
    <row r="18" spans="1:8">
      <c r="A18" s="22">
        <v>42496</v>
      </c>
      <c r="B18" s="23" t="s">
        <v>761</v>
      </c>
      <c r="C18" s="23" t="s">
        <v>762</v>
      </c>
      <c r="D18" s="23">
        <v>5100</v>
      </c>
      <c r="E18" s="23">
        <v>0</v>
      </c>
      <c r="F18" s="23">
        <f t="shared" si="0"/>
        <v>5100</v>
      </c>
      <c r="G18" s="23">
        <f>+F18</f>
        <v>5100</v>
      </c>
      <c r="H18" t="s">
        <v>763</v>
      </c>
    </row>
    <row r="19" spans="1:8">
      <c r="A19" s="22">
        <v>42399</v>
      </c>
      <c r="B19" s="23" t="s">
        <v>764</v>
      </c>
      <c r="C19" s="23">
        <v>17135</v>
      </c>
      <c r="D19" s="23">
        <v>4500</v>
      </c>
      <c r="E19" s="23">
        <f>3671.01+610</f>
        <v>4281.01</v>
      </c>
      <c r="F19" s="23">
        <f t="shared" si="0"/>
        <v>218.98999999999978</v>
      </c>
      <c r="G19" s="23">
        <f>+F19</f>
        <v>218.98999999999978</v>
      </c>
    </row>
    <row r="20" spans="1:8">
      <c r="A20" s="22">
        <v>42408</v>
      </c>
      <c r="B20" s="27" t="s">
        <v>765</v>
      </c>
      <c r="C20" s="27">
        <v>17184</v>
      </c>
      <c r="D20" s="27">
        <v>5500</v>
      </c>
      <c r="E20" s="27">
        <v>4260</v>
      </c>
      <c r="F20" s="23">
        <f t="shared" si="0"/>
        <v>1240</v>
      </c>
      <c r="G20" s="23"/>
    </row>
    <row r="21" spans="1:8">
      <c r="A21" s="24">
        <v>42473</v>
      </c>
      <c r="B21" s="26" t="s">
        <v>765</v>
      </c>
      <c r="C21" s="26">
        <v>17396</v>
      </c>
      <c r="D21" s="26">
        <v>5500</v>
      </c>
      <c r="E21" s="26">
        <v>0</v>
      </c>
      <c r="F21" s="25">
        <f t="shared" si="0"/>
        <v>5500</v>
      </c>
      <c r="G21">
        <f>+F20+F21</f>
        <v>6740</v>
      </c>
    </row>
    <row r="22" spans="1:8">
      <c r="A22" s="22">
        <v>42496</v>
      </c>
      <c r="B22" s="23" t="s">
        <v>766</v>
      </c>
      <c r="C22" s="23">
        <v>17436</v>
      </c>
      <c r="D22" s="23">
        <v>1600</v>
      </c>
      <c r="E22" s="23">
        <v>0</v>
      </c>
      <c r="F22" s="23">
        <f t="shared" si="0"/>
        <v>1600</v>
      </c>
      <c r="G22" s="23">
        <f>+F22</f>
        <v>1600</v>
      </c>
    </row>
    <row r="23" spans="1:8">
      <c r="A23" s="22">
        <v>42496</v>
      </c>
      <c r="B23" s="27" t="s">
        <v>767</v>
      </c>
      <c r="C23" s="23" t="s">
        <v>768</v>
      </c>
      <c r="D23" s="27">
        <v>2800</v>
      </c>
      <c r="E23" s="27">
        <v>0</v>
      </c>
      <c r="F23" s="27">
        <f t="shared" si="0"/>
        <v>2800</v>
      </c>
      <c r="G23" s="23">
        <f>+F23</f>
        <v>2800</v>
      </c>
    </row>
    <row r="24" spans="1:8">
      <c r="A24" s="22">
        <v>42377</v>
      </c>
      <c r="B24" s="23" t="s">
        <v>769</v>
      </c>
      <c r="C24" s="23">
        <v>17030</v>
      </c>
      <c r="D24" s="23">
        <v>5500</v>
      </c>
      <c r="E24" s="23">
        <v>0</v>
      </c>
      <c r="F24" s="23">
        <f t="shared" si="0"/>
        <v>5500</v>
      </c>
      <c r="G24" s="23"/>
    </row>
    <row r="25" spans="1:8">
      <c r="A25" s="24">
        <v>42426</v>
      </c>
      <c r="B25" s="25" t="s">
        <v>769</v>
      </c>
      <c r="C25" s="26">
        <v>17279</v>
      </c>
      <c r="D25" s="26">
        <v>2500</v>
      </c>
      <c r="E25" s="26">
        <v>0</v>
      </c>
      <c r="F25" s="26">
        <f t="shared" si="0"/>
        <v>2500</v>
      </c>
    </row>
    <row r="26" spans="1:8">
      <c r="A26" s="24">
        <v>42430</v>
      </c>
      <c r="B26" s="25" t="s">
        <v>769</v>
      </c>
      <c r="C26" s="26">
        <v>17287</v>
      </c>
      <c r="D26" s="26">
        <v>1000</v>
      </c>
      <c r="E26" s="26">
        <v>0</v>
      </c>
      <c r="F26" s="26">
        <f t="shared" si="0"/>
        <v>1000</v>
      </c>
    </row>
    <row r="27" spans="1:8">
      <c r="A27" s="24">
        <v>42440</v>
      </c>
      <c r="B27" s="25" t="s">
        <v>769</v>
      </c>
      <c r="C27" s="26">
        <v>17358</v>
      </c>
      <c r="D27" s="26">
        <v>5500</v>
      </c>
      <c r="E27" s="26">
        <v>0</v>
      </c>
      <c r="F27" s="26">
        <f t="shared" si="0"/>
        <v>5500</v>
      </c>
    </row>
    <row r="28" spans="1:8">
      <c r="A28" s="24">
        <v>42460</v>
      </c>
      <c r="B28" s="25" t="s">
        <v>769</v>
      </c>
      <c r="C28" t="s">
        <v>770</v>
      </c>
      <c r="D28" s="26">
        <v>5500</v>
      </c>
      <c r="E28">
        <v>4961.99</v>
      </c>
      <c r="F28" s="26">
        <f t="shared" si="0"/>
        <v>538.01000000000022</v>
      </c>
    </row>
    <row r="29" spans="1:8">
      <c r="A29" s="24">
        <v>42489</v>
      </c>
      <c r="B29" s="25" t="s">
        <v>769</v>
      </c>
      <c r="C29">
        <v>17453</v>
      </c>
      <c r="D29" s="26">
        <v>3800</v>
      </c>
      <c r="E29" s="26">
        <v>3945</v>
      </c>
      <c r="F29" s="26">
        <f t="shared" si="0"/>
        <v>-145</v>
      </c>
      <c r="G29">
        <f>+F24+F25+F26+F27+F28+F29</f>
        <v>14893.01</v>
      </c>
    </row>
    <row r="30" spans="1:8">
      <c r="A30" s="22">
        <v>42423</v>
      </c>
      <c r="B30" s="23" t="s">
        <v>771</v>
      </c>
      <c r="C30" s="23">
        <v>17262</v>
      </c>
      <c r="D30" s="23">
        <v>2500</v>
      </c>
      <c r="E30" s="23">
        <v>1450</v>
      </c>
      <c r="F30" s="23">
        <f t="shared" si="0"/>
        <v>1050</v>
      </c>
      <c r="G30" s="23"/>
    </row>
    <row r="31" spans="1:8">
      <c r="A31" s="24">
        <v>42466</v>
      </c>
      <c r="B31" s="25" t="s">
        <v>771</v>
      </c>
      <c r="C31" s="26">
        <v>17383</v>
      </c>
      <c r="D31" s="26">
        <v>3500</v>
      </c>
      <c r="E31" s="26">
        <v>0</v>
      </c>
      <c r="F31" s="26">
        <f t="shared" si="0"/>
        <v>3500</v>
      </c>
    </row>
    <row r="32" spans="1:8">
      <c r="A32" s="24">
        <v>42502</v>
      </c>
      <c r="B32" s="25" t="s">
        <v>771</v>
      </c>
      <c r="C32" s="26">
        <v>17511</v>
      </c>
      <c r="D32" s="26">
        <v>2000</v>
      </c>
      <c r="E32" s="26">
        <v>0</v>
      </c>
      <c r="F32" s="26">
        <f t="shared" si="0"/>
        <v>2000</v>
      </c>
      <c r="G32">
        <f>+F30+F31+F32</f>
        <v>6550</v>
      </c>
    </row>
    <row r="33" spans="1:7">
      <c r="A33" s="23"/>
      <c r="B33" s="23"/>
      <c r="C33" s="23"/>
      <c r="D33" s="23"/>
      <c r="E33" s="23"/>
      <c r="F33" s="23"/>
      <c r="G33" s="23"/>
    </row>
  </sheetData>
  <mergeCells count="2">
    <mergeCell ref="C2:G2"/>
    <mergeCell ref="C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N282"/>
  <sheetViews>
    <sheetView topLeftCell="A261" workbookViewId="0">
      <selection activeCell="E277" sqref="E277"/>
    </sheetView>
  </sheetViews>
  <sheetFormatPr baseColWidth="10" defaultRowHeight="15"/>
  <cols>
    <col min="4" max="4" width="2" bestFit="1" customWidth="1"/>
    <col min="5" max="5" width="16.5703125" bestFit="1" customWidth="1"/>
    <col min="6" max="6" width="19.7109375" bestFit="1" customWidth="1"/>
    <col min="8" max="8" width="36.28515625" bestFit="1" customWidth="1"/>
    <col min="10" max="10" width="3.140625" customWidth="1"/>
    <col min="12" max="12" width="3.140625" style="4" customWidth="1"/>
  </cols>
  <sheetData>
    <row r="3" spans="1:13">
      <c r="F3" s="60" t="s">
        <v>740</v>
      </c>
      <c r="G3" s="60"/>
      <c r="H3" s="60"/>
    </row>
    <row r="4" spans="1:13">
      <c r="F4" s="60" t="s">
        <v>310</v>
      </c>
      <c r="G4" s="60"/>
      <c r="H4" s="60"/>
    </row>
    <row r="5" spans="1:13">
      <c r="F5" s="60" t="s">
        <v>741</v>
      </c>
      <c r="G5" s="60"/>
      <c r="H5" s="60"/>
    </row>
    <row r="6" spans="1:13">
      <c r="F6" s="61">
        <v>42522</v>
      </c>
      <c r="G6" s="60"/>
      <c r="H6" s="60"/>
    </row>
    <row r="7" spans="1:13">
      <c r="A7" s="21" t="s">
        <v>731</v>
      </c>
      <c r="B7" s="21" t="s">
        <v>732</v>
      </c>
      <c r="C7" s="21" t="s">
        <v>733</v>
      </c>
      <c r="D7" s="21"/>
      <c r="E7" s="21" t="s">
        <v>734</v>
      </c>
      <c r="F7" s="21" t="s">
        <v>735</v>
      </c>
      <c r="G7" s="21" t="s">
        <v>736</v>
      </c>
      <c r="H7" s="21" t="s">
        <v>737</v>
      </c>
      <c r="I7" s="21" t="s">
        <v>738</v>
      </c>
      <c r="J7" s="21"/>
      <c r="K7" s="21" t="s">
        <v>739</v>
      </c>
      <c r="L7" s="14"/>
      <c r="M7" s="21">
        <v>0</v>
      </c>
    </row>
    <row r="8" spans="1:13">
      <c r="A8" t="s">
        <v>367</v>
      </c>
      <c r="B8" s="1">
        <v>42423</v>
      </c>
      <c r="C8" t="s">
        <v>368</v>
      </c>
      <c r="D8">
        <v>1</v>
      </c>
      <c r="E8" t="s">
        <v>369</v>
      </c>
      <c r="F8" t="s">
        <v>85</v>
      </c>
      <c r="G8" t="s">
        <v>64</v>
      </c>
      <c r="H8" t="s">
        <v>370</v>
      </c>
      <c r="I8" s="2">
        <v>25000</v>
      </c>
      <c r="L8" s="2"/>
      <c r="M8" s="2">
        <f>+M7+I8-K8</f>
        <v>25000</v>
      </c>
    </row>
    <row r="9" spans="1:13">
      <c r="A9" t="s">
        <v>371</v>
      </c>
      <c r="B9" s="1">
        <v>42429</v>
      </c>
      <c r="C9" t="s">
        <v>372</v>
      </c>
      <c r="D9">
        <v>1</v>
      </c>
      <c r="E9" t="s">
        <v>373</v>
      </c>
      <c r="F9" t="s">
        <v>63</v>
      </c>
      <c r="G9" t="s">
        <v>64</v>
      </c>
      <c r="H9" t="s">
        <v>374</v>
      </c>
      <c r="K9">
        <v>117</v>
      </c>
      <c r="L9" s="2"/>
      <c r="M9" s="2">
        <f t="shared" ref="M9:M64" si="0">+M8+I9-K9</f>
        <v>24883</v>
      </c>
    </row>
    <row r="10" spans="1:13">
      <c r="A10" t="s">
        <v>375</v>
      </c>
      <c r="B10" s="1">
        <v>42429</v>
      </c>
      <c r="C10" t="s">
        <v>376</v>
      </c>
      <c r="D10">
        <v>1</v>
      </c>
      <c r="E10" t="s">
        <v>377</v>
      </c>
      <c r="F10" t="s">
        <v>63</v>
      </c>
      <c r="G10" t="s">
        <v>64</v>
      </c>
      <c r="H10" t="s">
        <v>378</v>
      </c>
      <c r="K10">
        <v>48</v>
      </c>
      <c r="L10" s="2"/>
      <c r="M10" s="2">
        <f t="shared" si="0"/>
        <v>24835</v>
      </c>
    </row>
    <row r="11" spans="1:13">
      <c r="A11" t="s">
        <v>379</v>
      </c>
      <c r="B11" s="1">
        <v>42429</v>
      </c>
      <c r="C11" t="s">
        <v>380</v>
      </c>
      <c r="D11">
        <v>1</v>
      </c>
      <c r="E11" t="s">
        <v>381</v>
      </c>
      <c r="F11" t="s">
        <v>63</v>
      </c>
      <c r="G11" t="s">
        <v>64</v>
      </c>
      <c r="H11" t="s">
        <v>382</v>
      </c>
      <c r="K11">
        <v>580</v>
      </c>
      <c r="L11" s="2"/>
      <c r="M11" s="2">
        <f t="shared" si="0"/>
        <v>24255</v>
      </c>
    </row>
    <row r="12" spans="1:13">
      <c r="A12" t="s">
        <v>383</v>
      </c>
      <c r="B12" s="1">
        <v>42429</v>
      </c>
      <c r="C12" t="s">
        <v>384</v>
      </c>
      <c r="D12">
        <v>1</v>
      </c>
      <c r="E12" t="s">
        <v>385</v>
      </c>
      <c r="F12" t="s">
        <v>63</v>
      </c>
      <c r="G12" t="s">
        <v>64</v>
      </c>
      <c r="H12" t="s">
        <v>386</v>
      </c>
      <c r="K12">
        <v>35</v>
      </c>
      <c r="L12" s="2"/>
      <c r="M12" s="2">
        <f t="shared" si="0"/>
        <v>24220</v>
      </c>
    </row>
    <row r="13" spans="1:13">
      <c r="A13" t="s">
        <v>387</v>
      </c>
      <c r="B13" s="1">
        <v>42429</v>
      </c>
      <c r="C13" t="s">
        <v>388</v>
      </c>
      <c r="D13">
        <v>1</v>
      </c>
      <c r="E13" t="s">
        <v>389</v>
      </c>
      <c r="F13" t="s">
        <v>63</v>
      </c>
      <c r="G13" t="s">
        <v>64</v>
      </c>
      <c r="H13" t="s">
        <v>65</v>
      </c>
      <c r="K13">
        <v>60</v>
      </c>
      <c r="L13" s="2"/>
      <c r="M13" s="2">
        <f t="shared" si="0"/>
        <v>24160</v>
      </c>
    </row>
    <row r="14" spans="1:13">
      <c r="A14" t="s">
        <v>387</v>
      </c>
      <c r="B14" s="1">
        <v>42429</v>
      </c>
      <c r="C14" t="s">
        <v>388</v>
      </c>
      <c r="D14">
        <v>1</v>
      </c>
      <c r="E14" t="s">
        <v>389</v>
      </c>
      <c r="F14" t="s">
        <v>63</v>
      </c>
      <c r="G14" t="s">
        <v>64</v>
      </c>
      <c r="H14" t="s">
        <v>65</v>
      </c>
      <c r="K14">
        <v>126</v>
      </c>
      <c r="L14" s="2"/>
      <c r="M14" s="2">
        <f t="shared" si="0"/>
        <v>24034</v>
      </c>
    </row>
    <row r="15" spans="1:13">
      <c r="A15" t="s">
        <v>390</v>
      </c>
      <c r="B15" s="1">
        <v>42429</v>
      </c>
      <c r="C15" t="s">
        <v>391</v>
      </c>
      <c r="D15">
        <v>1</v>
      </c>
      <c r="E15" t="s">
        <v>392</v>
      </c>
      <c r="F15" t="s">
        <v>63</v>
      </c>
      <c r="G15" t="s">
        <v>64</v>
      </c>
      <c r="H15" t="s">
        <v>65</v>
      </c>
      <c r="K15">
        <v>105</v>
      </c>
      <c r="L15" s="2"/>
      <c r="M15" s="2">
        <f t="shared" si="0"/>
        <v>23929</v>
      </c>
    </row>
    <row r="16" spans="1:13">
      <c r="A16" t="s">
        <v>390</v>
      </c>
      <c r="B16" s="1">
        <v>42429</v>
      </c>
      <c r="C16" t="s">
        <v>391</v>
      </c>
      <c r="D16">
        <v>1</v>
      </c>
      <c r="E16" t="s">
        <v>392</v>
      </c>
      <c r="F16" t="s">
        <v>63</v>
      </c>
      <c r="G16" t="s">
        <v>64</v>
      </c>
      <c r="H16" t="s">
        <v>65</v>
      </c>
      <c r="J16" s="2"/>
      <c r="K16" s="2">
        <v>1175.05</v>
      </c>
      <c r="L16" s="2"/>
      <c r="M16" s="2">
        <f t="shared" si="0"/>
        <v>22753.95</v>
      </c>
    </row>
    <row r="17" spans="1:13">
      <c r="A17" t="s">
        <v>393</v>
      </c>
      <c r="B17" s="1">
        <v>42429</v>
      </c>
      <c r="C17" t="s">
        <v>394</v>
      </c>
      <c r="D17">
        <v>1</v>
      </c>
      <c r="E17" t="s">
        <v>395</v>
      </c>
      <c r="F17" t="s">
        <v>63</v>
      </c>
      <c r="G17" t="s">
        <v>64</v>
      </c>
      <c r="H17" t="s">
        <v>65</v>
      </c>
      <c r="J17" s="2"/>
      <c r="K17" s="2">
        <v>2545.25</v>
      </c>
      <c r="L17" s="2"/>
      <c r="M17" s="2">
        <f t="shared" si="0"/>
        <v>20208.7</v>
      </c>
    </row>
    <row r="18" spans="1:13">
      <c r="A18" t="s">
        <v>393</v>
      </c>
      <c r="B18" s="1">
        <v>42429</v>
      </c>
      <c r="C18" t="s">
        <v>394</v>
      </c>
      <c r="D18">
        <v>1</v>
      </c>
      <c r="E18" t="s">
        <v>395</v>
      </c>
      <c r="F18" t="s">
        <v>63</v>
      </c>
      <c r="G18" t="s">
        <v>64</v>
      </c>
      <c r="H18" t="s">
        <v>65</v>
      </c>
      <c r="K18">
        <v>110</v>
      </c>
      <c r="L18" s="2"/>
      <c r="M18" s="2">
        <f t="shared" si="0"/>
        <v>20098.7</v>
      </c>
    </row>
    <row r="19" spans="1:13">
      <c r="A19" t="s">
        <v>396</v>
      </c>
      <c r="B19" s="1">
        <v>42429</v>
      </c>
      <c r="C19" t="s">
        <v>397</v>
      </c>
      <c r="D19">
        <v>1</v>
      </c>
      <c r="E19" t="s">
        <v>398</v>
      </c>
      <c r="F19" t="s">
        <v>63</v>
      </c>
      <c r="G19" t="s">
        <v>64</v>
      </c>
      <c r="H19" t="s">
        <v>65</v>
      </c>
      <c r="J19" s="2"/>
      <c r="K19" s="2">
        <v>1026.42</v>
      </c>
      <c r="L19" s="2"/>
      <c r="M19" s="2">
        <f t="shared" si="0"/>
        <v>19072.28</v>
      </c>
    </row>
    <row r="20" spans="1:13">
      <c r="A20" t="s">
        <v>396</v>
      </c>
      <c r="B20" s="1">
        <v>42429</v>
      </c>
      <c r="C20" t="s">
        <v>397</v>
      </c>
      <c r="D20">
        <v>1</v>
      </c>
      <c r="E20" t="s">
        <v>398</v>
      </c>
      <c r="F20" t="s">
        <v>63</v>
      </c>
      <c r="G20" t="s">
        <v>64</v>
      </c>
      <c r="H20" t="s">
        <v>65</v>
      </c>
      <c r="K20">
        <v>115</v>
      </c>
      <c r="L20" s="2"/>
      <c r="M20" s="2">
        <f t="shared" si="0"/>
        <v>18957.28</v>
      </c>
    </row>
    <row r="21" spans="1:13">
      <c r="A21" t="s">
        <v>399</v>
      </c>
      <c r="B21" s="1">
        <v>42429</v>
      </c>
      <c r="C21" t="s">
        <v>400</v>
      </c>
      <c r="D21">
        <v>1</v>
      </c>
      <c r="E21" t="s">
        <v>401</v>
      </c>
      <c r="F21" t="s">
        <v>63</v>
      </c>
      <c r="G21" t="s">
        <v>64</v>
      </c>
      <c r="H21" t="s">
        <v>65</v>
      </c>
      <c r="J21" s="2"/>
      <c r="K21" s="2">
        <v>1017</v>
      </c>
      <c r="L21" s="2"/>
      <c r="M21" s="2">
        <f t="shared" si="0"/>
        <v>17940.28</v>
      </c>
    </row>
    <row r="22" spans="1:13">
      <c r="A22" t="s">
        <v>399</v>
      </c>
      <c r="B22" s="1">
        <v>42429</v>
      </c>
      <c r="C22" t="s">
        <v>400</v>
      </c>
      <c r="D22">
        <v>1</v>
      </c>
      <c r="E22" t="s">
        <v>401</v>
      </c>
      <c r="F22" t="s">
        <v>63</v>
      </c>
      <c r="G22" t="s">
        <v>64</v>
      </c>
      <c r="H22" t="s">
        <v>65</v>
      </c>
      <c r="K22">
        <v>118</v>
      </c>
      <c r="L22" s="2"/>
      <c r="M22" s="2">
        <f t="shared" si="0"/>
        <v>17822.28</v>
      </c>
    </row>
    <row r="23" spans="1:13">
      <c r="A23" t="s">
        <v>402</v>
      </c>
      <c r="B23" s="1">
        <v>42429</v>
      </c>
      <c r="C23" t="s">
        <v>403</v>
      </c>
      <c r="D23">
        <v>1</v>
      </c>
      <c r="E23" t="s">
        <v>404</v>
      </c>
      <c r="F23" t="s">
        <v>63</v>
      </c>
      <c r="G23" t="s">
        <v>64</v>
      </c>
      <c r="H23" t="s">
        <v>65</v>
      </c>
      <c r="K23">
        <v>475.15</v>
      </c>
      <c r="L23" s="2"/>
      <c r="M23" s="2">
        <f t="shared" si="0"/>
        <v>17347.129999999997</v>
      </c>
    </row>
    <row r="24" spans="1:13">
      <c r="A24" t="s">
        <v>402</v>
      </c>
      <c r="B24" s="1">
        <v>42429</v>
      </c>
      <c r="C24" t="s">
        <v>403</v>
      </c>
      <c r="D24">
        <v>1</v>
      </c>
      <c r="E24" t="s">
        <v>404</v>
      </c>
      <c r="F24" t="s">
        <v>63</v>
      </c>
      <c r="G24" t="s">
        <v>64</v>
      </c>
      <c r="H24" t="s">
        <v>65</v>
      </c>
      <c r="K24">
        <v>45</v>
      </c>
      <c r="L24" s="2"/>
      <c r="M24" s="2">
        <f t="shared" si="0"/>
        <v>17302.129999999997</v>
      </c>
    </row>
    <row r="25" spans="1:13">
      <c r="A25" t="s">
        <v>405</v>
      </c>
      <c r="B25" s="1">
        <v>42429</v>
      </c>
      <c r="C25" t="s">
        <v>406</v>
      </c>
      <c r="D25">
        <v>1</v>
      </c>
      <c r="E25" t="s">
        <v>407</v>
      </c>
      <c r="F25" t="s">
        <v>63</v>
      </c>
      <c r="G25" t="s">
        <v>64</v>
      </c>
      <c r="H25" t="s">
        <v>65</v>
      </c>
      <c r="J25" s="2"/>
      <c r="K25" s="2">
        <v>2591</v>
      </c>
      <c r="L25" s="2"/>
      <c r="M25" s="2">
        <f t="shared" si="0"/>
        <v>14711.129999999997</v>
      </c>
    </row>
    <row r="26" spans="1:13">
      <c r="A26" t="s">
        <v>405</v>
      </c>
      <c r="B26" s="1">
        <v>42429</v>
      </c>
      <c r="C26" t="s">
        <v>406</v>
      </c>
      <c r="D26">
        <v>1</v>
      </c>
      <c r="E26" t="s">
        <v>407</v>
      </c>
      <c r="F26" t="s">
        <v>63</v>
      </c>
      <c r="G26" t="s">
        <v>64</v>
      </c>
      <c r="H26" t="s">
        <v>65</v>
      </c>
      <c r="K26">
        <v>206</v>
      </c>
      <c r="L26" s="2"/>
      <c r="M26" s="2">
        <f t="shared" si="0"/>
        <v>14505.129999999997</v>
      </c>
    </row>
    <row r="27" spans="1:13">
      <c r="A27" t="s">
        <v>408</v>
      </c>
      <c r="B27" s="1">
        <v>42429</v>
      </c>
      <c r="C27" t="s">
        <v>409</v>
      </c>
      <c r="D27">
        <v>1</v>
      </c>
      <c r="E27" t="s">
        <v>410</v>
      </c>
      <c r="F27" t="s">
        <v>63</v>
      </c>
      <c r="G27" t="s">
        <v>64</v>
      </c>
      <c r="H27" t="s">
        <v>65</v>
      </c>
      <c r="J27" s="2"/>
      <c r="K27" s="2">
        <v>1036</v>
      </c>
      <c r="L27" s="2"/>
      <c r="M27" s="2">
        <f t="shared" si="0"/>
        <v>13469.129999999997</v>
      </c>
    </row>
    <row r="28" spans="1:13">
      <c r="A28" t="s">
        <v>408</v>
      </c>
      <c r="B28" s="1">
        <v>42429</v>
      </c>
      <c r="C28" t="s">
        <v>409</v>
      </c>
      <c r="D28">
        <v>1</v>
      </c>
      <c r="E28" t="s">
        <v>410</v>
      </c>
      <c r="F28" t="s">
        <v>63</v>
      </c>
      <c r="G28" t="s">
        <v>64</v>
      </c>
      <c r="H28" t="s">
        <v>65</v>
      </c>
      <c r="K28">
        <v>50</v>
      </c>
      <c r="L28" s="2"/>
      <c r="M28" s="2">
        <f t="shared" si="0"/>
        <v>13419.129999999997</v>
      </c>
    </row>
    <row r="29" spans="1:13">
      <c r="A29" t="s">
        <v>411</v>
      </c>
      <c r="B29" s="1">
        <v>42429</v>
      </c>
      <c r="C29" t="s">
        <v>412</v>
      </c>
      <c r="D29">
        <v>1</v>
      </c>
      <c r="E29" t="s">
        <v>413</v>
      </c>
      <c r="F29" t="s">
        <v>63</v>
      </c>
      <c r="G29" t="s">
        <v>64</v>
      </c>
      <c r="H29" t="s">
        <v>414</v>
      </c>
      <c r="K29">
        <v>58.59</v>
      </c>
      <c r="L29" s="2"/>
      <c r="M29" s="2">
        <f t="shared" si="0"/>
        <v>13360.539999999997</v>
      </c>
    </row>
    <row r="30" spans="1:13">
      <c r="A30" t="s">
        <v>415</v>
      </c>
      <c r="B30" s="1">
        <v>42429</v>
      </c>
      <c r="C30" t="s">
        <v>416</v>
      </c>
      <c r="D30">
        <v>1</v>
      </c>
      <c r="E30" t="s">
        <v>417</v>
      </c>
      <c r="F30" t="s">
        <v>63</v>
      </c>
      <c r="G30" t="s">
        <v>64</v>
      </c>
      <c r="H30" t="s">
        <v>65</v>
      </c>
      <c r="K30">
        <v>986</v>
      </c>
      <c r="L30" s="2"/>
      <c r="M30" s="2">
        <f t="shared" si="0"/>
        <v>12374.539999999997</v>
      </c>
    </row>
    <row r="31" spans="1:13">
      <c r="A31" t="s">
        <v>415</v>
      </c>
      <c r="B31" s="1">
        <v>42429</v>
      </c>
      <c r="C31" t="s">
        <v>416</v>
      </c>
      <c r="D31">
        <v>1</v>
      </c>
      <c r="E31" t="s">
        <v>417</v>
      </c>
      <c r="F31" t="s">
        <v>63</v>
      </c>
      <c r="G31" t="s">
        <v>64</v>
      </c>
      <c r="H31" t="s">
        <v>65</v>
      </c>
      <c r="K31">
        <v>50</v>
      </c>
      <c r="L31" s="2"/>
      <c r="M31" s="2">
        <f t="shared" si="0"/>
        <v>12324.539999999997</v>
      </c>
    </row>
    <row r="32" spans="1:13">
      <c r="A32" t="s">
        <v>418</v>
      </c>
      <c r="B32" s="1">
        <v>42429</v>
      </c>
      <c r="C32" t="s">
        <v>419</v>
      </c>
      <c r="D32">
        <v>1</v>
      </c>
      <c r="E32" t="s">
        <v>420</v>
      </c>
      <c r="F32" t="s">
        <v>63</v>
      </c>
      <c r="G32" t="s">
        <v>64</v>
      </c>
      <c r="H32" t="s">
        <v>65</v>
      </c>
      <c r="J32" s="2"/>
      <c r="K32" s="2">
        <v>1970.63</v>
      </c>
      <c r="L32" s="2"/>
      <c r="M32" s="2">
        <f t="shared" si="0"/>
        <v>10353.909999999996</v>
      </c>
    </row>
    <row r="33" spans="1:13">
      <c r="A33" t="s">
        <v>418</v>
      </c>
      <c r="B33" s="1">
        <v>42429</v>
      </c>
      <c r="C33" t="s">
        <v>419</v>
      </c>
      <c r="D33">
        <v>1</v>
      </c>
      <c r="E33" t="s">
        <v>420</v>
      </c>
      <c r="F33" t="s">
        <v>63</v>
      </c>
      <c r="G33" t="s">
        <v>64</v>
      </c>
      <c r="H33" t="s">
        <v>65</v>
      </c>
      <c r="K33">
        <v>110</v>
      </c>
      <c r="L33" s="2"/>
      <c r="M33" s="2">
        <f t="shared" si="0"/>
        <v>10243.909999999996</v>
      </c>
    </row>
    <row r="34" spans="1:13">
      <c r="A34" t="s">
        <v>421</v>
      </c>
      <c r="B34" s="1">
        <v>42429</v>
      </c>
      <c r="C34" t="s">
        <v>422</v>
      </c>
      <c r="D34">
        <v>1</v>
      </c>
      <c r="E34" t="s">
        <v>423</v>
      </c>
      <c r="F34" t="s">
        <v>63</v>
      </c>
      <c r="G34" t="s">
        <v>64</v>
      </c>
      <c r="H34" t="s">
        <v>65</v>
      </c>
      <c r="K34">
        <v>971</v>
      </c>
      <c r="L34" s="2"/>
      <c r="M34" s="2">
        <f t="shared" si="0"/>
        <v>9272.9099999999962</v>
      </c>
    </row>
    <row r="35" spans="1:13">
      <c r="A35" t="s">
        <v>421</v>
      </c>
      <c r="B35" s="1">
        <v>42429</v>
      </c>
      <c r="C35" t="s">
        <v>422</v>
      </c>
      <c r="D35">
        <v>1</v>
      </c>
      <c r="E35" t="s">
        <v>423</v>
      </c>
      <c r="F35" t="s">
        <v>63</v>
      </c>
      <c r="G35" t="s">
        <v>64</v>
      </c>
      <c r="H35" t="s">
        <v>65</v>
      </c>
      <c r="K35">
        <v>85</v>
      </c>
      <c r="L35" s="2"/>
      <c r="M35" s="2">
        <f t="shared" si="0"/>
        <v>9187.9099999999962</v>
      </c>
    </row>
    <row r="36" spans="1:13">
      <c r="A36" t="s">
        <v>249</v>
      </c>
      <c r="B36" s="1">
        <v>42429</v>
      </c>
      <c r="C36" t="s">
        <v>424</v>
      </c>
      <c r="D36">
        <v>1</v>
      </c>
      <c r="E36" t="s">
        <v>425</v>
      </c>
      <c r="F36" t="s">
        <v>63</v>
      </c>
      <c r="G36" t="s">
        <v>64</v>
      </c>
      <c r="H36" t="s">
        <v>65</v>
      </c>
      <c r="K36">
        <v>61.08</v>
      </c>
      <c r="L36" s="2"/>
      <c r="M36" s="2">
        <f t="shared" si="0"/>
        <v>9126.8299999999963</v>
      </c>
    </row>
    <row r="37" spans="1:13">
      <c r="A37" t="s">
        <v>426</v>
      </c>
      <c r="B37" s="1">
        <v>42429</v>
      </c>
      <c r="C37" t="s">
        <v>427</v>
      </c>
      <c r="D37">
        <v>1</v>
      </c>
      <c r="E37" t="s">
        <v>428</v>
      </c>
      <c r="F37" t="s">
        <v>63</v>
      </c>
      <c r="G37" t="s">
        <v>64</v>
      </c>
      <c r="H37" t="s">
        <v>65</v>
      </c>
      <c r="J37" s="2"/>
      <c r="K37" s="2">
        <v>6716.35</v>
      </c>
      <c r="L37" s="2"/>
      <c r="M37" s="2">
        <f t="shared" si="0"/>
        <v>2410.4799999999959</v>
      </c>
    </row>
    <row r="38" spans="1:13">
      <c r="A38" t="s">
        <v>426</v>
      </c>
      <c r="B38" s="1">
        <v>42429</v>
      </c>
      <c r="C38" t="s">
        <v>427</v>
      </c>
      <c r="D38">
        <v>1</v>
      </c>
      <c r="E38" t="s">
        <v>428</v>
      </c>
      <c r="F38" t="s">
        <v>63</v>
      </c>
      <c r="G38" t="s">
        <v>64</v>
      </c>
      <c r="H38" t="s">
        <v>65</v>
      </c>
      <c r="K38">
        <v>350</v>
      </c>
      <c r="L38" s="2"/>
      <c r="M38" s="2">
        <f t="shared" si="0"/>
        <v>2060.4799999999959</v>
      </c>
    </row>
    <row r="39" spans="1:13">
      <c r="A39" t="s">
        <v>429</v>
      </c>
      <c r="B39" s="1">
        <v>42429</v>
      </c>
      <c r="C39" t="s">
        <v>430</v>
      </c>
      <c r="D39">
        <v>1</v>
      </c>
      <c r="E39" t="s">
        <v>431</v>
      </c>
      <c r="F39" t="s">
        <v>63</v>
      </c>
      <c r="G39" t="s">
        <v>64</v>
      </c>
      <c r="H39" t="s">
        <v>65</v>
      </c>
      <c r="J39" s="2"/>
      <c r="K39" s="2">
        <v>1920.82</v>
      </c>
      <c r="L39" s="2"/>
      <c r="M39" s="2">
        <f t="shared" si="0"/>
        <v>139.65999999999599</v>
      </c>
    </row>
    <row r="40" spans="1:13">
      <c r="A40" t="s">
        <v>429</v>
      </c>
      <c r="B40" s="1">
        <v>42429</v>
      </c>
      <c r="C40" t="s">
        <v>430</v>
      </c>
      <c r="D40">
        <v>1</v>
      </c>
      <c r="E40" t="s">
        <v>431</v>
      </c>
      <c r="F40" t="s">
        <v>63</v>
      </c>
      <c r="G40" t="s">
        <v>64</v>
      </c>
      <c r="H40" t="s">
        <v>65</v>
      </c>
      <c r="K40">
        <v>110</v>
      </c>
      <c r="L40" s="2"/>
      <c r="M40" s="2">
        <f t="shared" si="0"/>
        <v>29.659999999995989</v>
      </c>
    </row>
    <row r="41" spans="1:13">
      <c r="A41" t="s">
        <v>432</v>
      </c>
      <c r="B41" s="1">
        <v>42457</v>
      </c>
      <c r="C41" t="s">
        <v>433</v>
      </c>
      <c r="D41">
        <v>1</v>
      </c>
      <c r="E41" t="s">
        <v>434</v>
      </c>
      <c r="F41" t="s">
        <v>85</v>
      </c>
      <c r="G41" t="s">
        <v>64</v>
      </c>
      <c r="H41" t="s">
        <v>100</v>
      </c>
      <c r="I41" s="2">
        <v>20000</v>
      </c>
      <c r="L41" s="2"/>
      <c r="M41" s="2">
        <f t="shared" si="0"/>
        <v>20029.659999999996</v>
      </c>
    </row>
    <row r="42" spans="1:13">
      <c r="A42" t="s">
        <v>435</v>
      </c>
      <c r="B42" s="1">
        <v>42460</v>
      </c>
      <c r="C42" t="s">
        <v>436</v>
      </c>
      <c r="D42">
        <v>1</v>
      </c>
      <c r="E42" t="s">
        <v>437</v>
      </c>
      <c r="F42" t="s">
        <v>63</v>
      </c>
      <c r="G42" t="s">
        <v>64</v>
      </c>
      <c r="H42" t="s">
        <v>65</v>
      </c>
      <c r="J42" s="2"/>
      <c r="K42" s="2">
        <v>2594.1999999999998</v>
      </c>
      <c r="L42" s="2"/>
      <c r="M42" s="2">
        <f t="shared" si="0"/>
        <v>17435.459999999995</v>
      </c>
    </row>
    <row r="43" spans="1:13">
      <c r="A43" t="s">
        <v>435</v>
      </c>
      <c r="B43" s="1">
        <v>42460</v>
      </c>
      <c r="C43" t="s">
        <v>436</v>
      </c>
      <c r="D43">
        <v>1</v>
      </c>
      <c r="E43" t="s">
        <v>437</v>
      </c>
      <c r="F43" t="s">
        <v>63</v>
      </c>
      <c r="G43" t="s">
        <v>64</v>
      </c>
      <c r="H43" t="s">
        <v>65</v>
      </c>
      <c r="K43">
        <v>78</v>
      </c>
      <c r="L43" s="2"/>
      <c r="M43" s="2">
        <f t="shared" si="0"/>
        <v>17357.459999999995</v>
      </c>
    </row>
    <row r="44" spans="1:13">
      <c r="A44" t="s">
        <v>438</v>
      </c>
      <c r="B44" s="1">
        <v>42460</v>
      </c>
      <c r="C44" t="s">
        <v>439</v>
      </c>
      <c r="D44">
        <v>1</v>
      </c>
      <c r="E44" t="s">
        <v>440</v>
      </c>
      <c r="F44" t="s">
        <v>63</v>
      </c>
      <c r="G44" t="s">
        <v>64</v>
      </c>
      <c r="H44" t="s">
        <v>310</v>
      </c>
      <c r="J44" s="2"/>
      <c r="K44" s="2">
        <v>2014</v>
      </c>
      <c r="L44" s="2"/>
      <c r="M44" s="2">
        <f t="shared" si="0"/>
        <v>15343.459999999995</v>
      </c>
    </row>
    <row r="45" spans="1:13">
      <c r="A45" t="s">
        <v>438</v>
      </c>
      <c r="B45" s="1">
        <v>42460</v>
      </c>
      <c r="C45" t="s">
        <v>439</v>
      </c>
      <c r="D45">
        <v>1</v>
      </c>
      <c r="E45" t="s">
        <v>440</v>
      </c>
      <c r="F45" t="s">
        <v>63</v>
      </c>
      <c r="G45" t="s">
        <v>64</v>
      </c>
      <c r="H45" t="s">
        <v>310</v>
      </c>
      <c r="K45">
        <v>50</v>
      </c>
      <c r="L45" s="2"/>
      <c r="M45" s="2">
        <f t="shared" si="0"/>
        <v>15293.459999999995</v>
      </c>
    </row>
    <row r="46" spans="1:13">
      <c r="A46" t="s">
        <v>441</v>
      </c>
      <c r="B46" s="1">
        <v>42460</v>
      </c>
      <c r="C46" t="s">
        <v>442</v>
      </c>
      <c r="D46">
        <v>1</v>
      </c>
      <c r="E46" t="s">
        <v>443</v>
      </c>
      <c r="F46" t="s">
        <v>63</v>
      </c>
      <c r="G46" t="s">
        <v>64</v>
      </c>
      <c r="H46" t="s">
        <v>65</v>
      </c>
      <c r="J46" s="2"/>
      <c r="K46" s="2">
        <v>1546</v>
      </c>
      <c r="L46" s="2"/>
      <c r="M46" s="2">
        <f t="shared" si="0"/>
        <v>13747.459999999995</v>
      </c>
    </row>
    <row r="47" spans="1:13">
      <c r="A47" t="s">
        <v>441</v>
      </c>
      <c r="B47" s="1">
        <v>42460</v>
      </c>
      <c r="C47" t="s">
        <v>442</v>
      </c>
      <c r="D47">
        <v>1</v>
      </c>
      <c r="E47" t="s">
        <v>443</v>
      </c>
      <c r="F47" t="s">
        <v>63</v>
      </c>
      <c r="G47" t="s">
        <v>64</v>
      </c>
      <c r="H47" t="s">
        <v>65</v>
      </c>
      <c r="K47">
        <v>220</v>
      </c>
      <c r="L47" s="2"/>
      <c r="M47" s="2">
        <f t="shared" si="0"/>
        <v>13527.459999999995</v>
      </c>
    </row>
    <row r="48" spans="1:13">
      <c r="A48" t="s">
        <v>444</v>
      </c>
      <c r="B48" s="1">
        <v>42460</v>
      </c>
      <c r="C48" t="s">
        <v>445</v>
      </c>
      <c r="D48">
        <v>1</v>
      </c>
      <c r="E48" t="s">
        <v>446</v>
      </c>
      <c r="F48" t="s">
        <v>63</v>
      </c>
      <c r="G48" t="s">
        <v>64</v>
      </c>
      <c r="H48" t="s">
        <v>310</v>
      </c>
      <c r="J48" s="2"/>
      <c r="K48" s="2">
        <v>2413.65</v>
      </c>
      <c r="L48" s="2"/>
      <c r="M48" s="2">
        <f t="shared" si="0"/>
        <v>11113.809999999996</v>
      </c>
    </row>
    <row r="49" spans="1:13">
      <c r="A49" t="s">
        <v>444</v>
      </c>
      <c r="B49" s="1">
        <v>42460</v>
      </c>
      <c r="C49" t="s">
        <v>445</v>
      </c>
      <c r="D49">
        <v>1</v>
      </c>
      <c r="E49" t="s">
        <v>446</v>
      </c>
      <c r="F49" t="s">
        <v>63</v>
      </c>
      <c r="G49" t="s">
        <v>64</v>
      </c>
      <c r="H49" t="s">
        <v>310</v>
      </c>
      <c r="K49">
        <v>100</v>
      </c>
      <c r="L49" s="2"/>
      <c r="M49" s="2">
        <f t="shared" si="0"/>
        <v>11013.809999999996</v>
      </c>
    </row>
    <row r="50" spans="1:13">
      <c r="A50" t="s">
        <v>447</v>
      </c>
      <c r="B50" s="1">
        <v>42460</v>
      </c>
      <c r="C50" t="s">
        <v>448</v>
      </c>
      <c r="D50">
        <v>1</v>
      </c>
      <c r="E50" t="s">
        <v>449</v>
      </c>
      <c r="F50" t="s">
        <v>63</v>
      </c>
      <c r="G50" t="s">
        <v>64</v>
      </c>
      <c r="H50" t="s">
        <v>450</v>
      </c>
      <c r="K50">
        <v>58.6</v>
      </c>
      <c r="L50" s="2"/>
      <c r="M50" s="2">
        <f t="shared" si="0"/>
        <v>10955.209999999995</v>
      </c>
    </row>
    <row r="51" spans="1:13">
      <c r="A51" t="s">
        <v>451</v>
      </c>
      <c r="B51" s="1">
        <v>42460</v>
      </c>
      <c r="C51" t="s">
        <v>452</v>
      </c>
      <c r="D51">
        <v>1</v>
      </c>
      <c r="E51" t="s">
        <v>453</v>
      </c>
      <c r="F51" t="s">
        <v>63</v>
      </c>
      <c r="G51" t="s">
        <v>64</v>
      </c>
      <c r="H51" t="s">
        <v>65</v>
      </c>
      <c r="K51">
        <v>876.12</v>
      </c>
      <c r="L51" s="2"/>
      <c r="M51" s="2">
        <f t="shared" si="0"/>
        <v>10079.089999999995</v>
      </c>
    </row>
    <row r="52" spans="1:13">
      <c r="A52" t="s">
        <v>451</v>
      </c>
      <c r="B52" s="1">
        <v>42460</v>
      </c>
      <c r="C52" t="s">
        <v>452</v>
      </c>
      <c r="D52">
        <v>1</v>
      </c>
      <c r="E52" t="s">
        <v>453</v>
      </c>
      <c r="F52" t="s">
        <v>63</v>
      </c>
      <c r="G52" t="s">
        <v>64</v>
      </c>
      <c r="H52" t="s">
        <v>65</v>
      </c>
      <c r="K52">
        <v>110</v>
      </c>
      <c r="L52" s="2"/>
      <c r="M52" s="2">
        <f t="shared" si="0"/>
        <v>9969.0899999999947</v>
      </c>
    </row>
    <row r="53" spans="1:13">
      <c r="A53" t="s">
        <v>454</v>
      </c>
      <c r="B53" s="1">
        <v>42460</v>
      </c>
      <c r="C53" t="s">
        <v>455</v>
      </c>
      <c r="D53">
        <v>1</v>
      </c>
      <c r="E53" t="s">
        <v>456</v>
      </c>
      <c r="F53" t="s">
        <v>63</v>
      </c>
      <c r="G53" t="s">
        <v>64</v>
      </c>
      <c r="H53" t="s">
        <v>310</v>
      </c>
      <c r="K53">
        <v>78</v>
      </c>
      <c r="L53" s="2"/>
      <c r="M53" s="2">
        <f t="shared" si="0"/>
        <v>9891.0899999999947</v>
      </c>
    </row>
    <row r="54" spans="1:13">
      <c r="A54" t="s">
        <v>454</v>
      </c>
      <c r="B54" s="1">
        <v>42460</v>
      </c>
      <c r="C54" t="s">
        <v>455</v>
      </c>
      <c r="D54">
        <v>1</v>
      </c>
      <c r="E54" t="s">
        <v>456</v>
      </c>
      <c r="F54" t="s">
        <v>63</v>
      </c>
      <c r="G54" t="s">
        <v>64</v>
      </c>
      <c r="H54" t="s">
        <v>310</v>
      </c>
      <c r="J54" s="2"/>
      <c r="K54" s="2">
        <v>2274.69</v>
      </c>
      <c r="L54" s="2"/>
      <c r="M54" s="2">
        <f t="shared" si="0"/>
        <v>7616.3999999999942</v>
      </c>
    </row>
    <row r="55" spans="1:13">
      <c r="A55" t="s">
        <v>60</v>
      </c>
      <c r="B55" s="1">
        <v>42460</v>
      </c>
      <c r="C55" t="s">
        <v>61</v>
      </c>
      <c r="D55">
        <v>1</v>
      </c>
      <c r="E55" t="s">
        <v>62</v>
      </c>
      <c r="F55" t="s">
        <v>63</v>
      </c>
      <c r="G55" t="s">
        <v>64</v>
      </c>
      <c r="H55" t="s">
        <v>65</v>
      </c>
      <c r="J55" s="2"/>
      <c r="K55" s="2">
        <v>6189.44</v>
      </c>
      <c r="L55" s="2"/>
      <c r="M55" s="2">
        <f t="shared" si="0"/>
        <v>1426.9599999999946</v>
      </c>
    </row>
    <row r="56" spans="1:13">
      <c r="A56" t="s">
        <v>60</v>
      </c>
      <c r="B56" s="1">
        <v>42460</v>
      </c>
      <c r="C56" t="s">
        <v>61</v>
      </c>
      <c r="D56">
        <v>1</v>
      </c>
      <c r="E56" t="s">
        <v>62</v>
      </c>
      <c r="F56" t="s">
        <v>63</v>
      </c>
      <c r="G56" t="s">
        <v>64</v>
      </c>
      <c r="H56" t="s">
        <v>65</v>
      </c>
      <c r="K56">
        <v>120</v>
      </c>
      <c r="M56" s="2">
        <f t="shared" si="0"/>
        <v>1306.9599999999946</v>
      </c>
    </row>
    <row r="57" spans="1:13">
      <c r="A57" t="s">
        <v>66</v>
      </c>
      <c r="B57" s="1">
        <v>42460</v>
      </c>
      <c r="C57" t="s">
        <v>67</v>
      </c>
      <c r="D57">
        <v>1</v>
      </c>
      <c r="E57" t="s">
        <v>68</v>
      </c>
      <c r="F57" t="s">
        <v>63</v>
      </c>
      <c r="G57" t="s">
        <v>64</v>
      </c>
      <c r="H57" t="s">
        <v>69</v>
      </c>
      <c r="K57">
        <v>164</v>
      </c>
      <c r="M57" s="2">
        <f t="shared" si="0"/>
        <v>1142.9599999999946</v>
      </c>
    </row>
    <row r="58" spans="1:13">
      <c r="A58" t="s">
        <v>70</v>
      </c>
      <c r="B58" s="1">
        <v>42460</v>
      </c>
      <c r="C58" t="s">
        <v>71</v>
      </c>
      <c r="D58">
        <v>1</v>
      </c>
      <c r="E58" t="s">
        <v>72</v>
      </c>
      <c r="F58" t="s">
        <v>63</v>
      </c>
      <c r="G58" t="s">
        <v>64</v>
      </c>
      <c r="H58" t="s">
        <v>73</v>
      </c>
      <c r="K58">
        <v>600</v>
      </c>
      <c r="M58" s="2">
        <f t="shared" si="0"/>
        <v>542.95999999999458</v>
      </c>
    </row>
    <row r="59" spans="1:13">
      <c r="A59" t="s">
        <v>74</v>
      </c>
      <c r="B59" s="1">
        <v>42460</v>
      </c>
      <c r="C59" t="s">
        <v>75</v>
      </c>
      <c r="D59">
        <v>1</v>
      </c>
      <c r="E59" t="s">
        <v>76</v>
      </c>
      <c r="F59" t="s">
        <v>63</v>
      </c>
      <c r="G59" t="s">
        <v>64</v>
      </c>
      <c r="H59" t="s">
        <v>77</v>
      </c>
      <c r="K59">
        <v>236</v>
      </c>
      <c r="M59" s="2">
        <f t="shared" si="0"/>
        <v>306.95999999999458</v>
      </c>
    </row>
    <row r="60" spans="1:13">
      <c r="A60" t="s">
        <v>78</v>
      </c>
      <c r="B60" s="1">
        <v>42460</v>
      </c>
      <c r="C60" t="s">
        <v>79</v>
      </c>
      <c r="D60">
        <v>1</v>
      </c>
      <c r="E60" t="s">
        <v>80</v>
      </c>
      <c r="F60" t="s">
        <v>63</v>
      </c>
      <c r="G60" t="s">
        <v>64</v>
      </c>
      <c r="H60" t="s">
        <v>81</v>
      </c>
      <c r="K60">
        <v>300.01</v>
      </c>
      <c r="M60" s="2">
        <f t="shared" si="0"/>
        <v>6.9499999999945885</v>
      </c>
    </row>
    <row r="61" spans="1:13">
      <c r="A61" t="s">
        <v>82</v>
      </c>
      <c r="B61" s="1">
        <v>42502</v>
      </c>
      <c r="C61" t="s">
        <v>83</v>
      </c>
      <c r="D61">
        <v>1</v>
      </c>
      <c r="E61" t="s">
        <v>84</v>
      </c>
      <c r="F61" t="s">
        <v>85</v>
      </c>
      <c r="G61" t="s">
        <v>64</v>
      </c>
      <c r="H61" t="s">
        <v>86</v>
      </c>
      <c r="I61" s="2">
        <v>3800</v>
      </c>
      <c r="J61" s="2"/>
      <c r="M61" s="2">
        <f t="shared" si="0"/>
        <v>3806.9499999999944</v>
      </c>
    </row>
    <row r="62" spans="1:13">
      <c r="A62" t="s">
        <v>87</v>
      </c>
      <c r="B62" s="1">
        <v>42510</v>
      </c>
      <c r="C62" t="s">
        <v>88</v>
      </c>
      <c r="D62">
        <v>1</v>
      </c>
      <c r="E62" t="s">
        <v>89</v>
      </c>
      <c r="F62" t="s">
        <v>63</v>
      </c>
      <c r="G62" t="s">
        <v>90</v>
      </c>
      <c r="H62" t="s">
        <v>91</v>
      </c>
      <c r="K62" s="2">
        <v>3800</v>
      </c>
      <c r="M62" s="2">
        <f t="shared" si="0"/>
        <v>6.9499999999943611</v>
      </c>
    </row>
    <row r="63" spans="1:13">
      <c r="A63" t="s">
        <v>92</v>
      </c>
      <c r="B63" s="1">
        <v>42514</v>
      </c>
      <c r="C63" t="s">
        <v>93</v>
      </c>
      <c r="D63">
        <v>1</v>
      </c>
      <c r="E63" t="s">
        <v>94</v>
      </c>
      <c r="F63" t="s">
        <v>95</v>
      </c>
      <c r="G63" t="s">
        <v>64</v>
      </c>
      <c r="H63" t="s">
        <v>96</v>
      </c>
      <c r="I63" s="3">
        <v>2190</v>
      </c>
      <c r="J63" s="2" t="s">
        <v>457</v>
      </c>
      <c r="M63" s="2">
        <f t="shared" si="0"/>
        <v>2196.9499999999944</v>
      </c>
    </row>
    <row r="64" spans="1:13">
      <c r="A64" t="s">
        <v>97</v>
      </c>
      <c r="B64" s="1">
        <v>42548</v>
      </c>
      <c r="C64" t="s">
        <v>98</v>
      </c>
      <c r="D64">
        <v>1</v>
      </c>
      <c r="E64" t="s">
        <v>99</v>
      </c>
      <c r="F64" t="s">
        <v>85</v>
      </c>
      <c r="G64" t="s">
        <v>64</v>
      </c>
      <c r="H64" t="s">
        <v>100</v>
      </c>
      <c r="I64" s="3">
        <v>20000</v>
      </c>
      <c r="J64" s="2" t="s">
        <v>457</v>
      </c>
      <c r="M64" s="2">
        <f t="shared" si="0"/>
        <v>22196.949999999993</v>
      </c>
    </row>
    <row r="65" spans="1:14">
      <c r="A65" t="s">
        <v>458</v>
      </c>
      <c r="B65" s="1">
        <v>42570</v>
      </c>
      <c r="C65" t="s">
        <v>459</v>
      </c>
      <c r="D65">
        <v>1</v>
      </c>
      <c r="E65" t="s">
        <v>460</v>
      </c>
      <c r="F65" t="s">
        <v>85</v>
      </c>
      <c r="G65" t="s">
        <v>64</v>
      </c>
      <c r="H65" t="s">
        <v>86</v>
      </c>
      <c r="I65" s="3"/>
      <c r="J65" s="2"/>
      <c r="M65" s="2"/>
    </row>
    <row r="66" spans="1:14">
      <c r="A66" t="s">
        <v>1</v>
      </c>
    </row>
    <row r="67" spans="1:14">
      <c r="A67" t="s">
        <v>2</v>
      </c>
    </row>
    <row r="68" spans="1:14">
      <c r="A68" t="s">
        <v>0</v>
      </c>
    </row>
    <row r="70" spans="1:14">
      <c r="A70" t="s">
        <v>3</v>
      </c>
    </row>
    <row r="71" spans="1:14">
      <c r="A71" t="s">
        <v>0</v>
      </c>
    </row>
    <row r="73" spans="1:14">
      <c r="A73" t="s">
        <v>101</v>
      </c>
      <c r="B73" s="1">
        <v>42440</v>
      </c>
      <c r="C73" t="s">
        <v>102</v>
      </c>
      <c r="D73">
        <v>1</v>
      </c>
      <c r="E73" t="s">
        <v>103</v>
      </c>
      <c r="F73" t="s">
        <v>85</v>
      </c>
      <c r="G73" t="s">
        <v>64</v>
      </c>
      <c r="H73" t="s">
        <v>104</v>
      </c>
      <c r="I73" s="2">
        <v>8000</v>
      </c>
      <c r="J73">
        <v>1</v>
      </c>
      <c r="M73" s="2">
        <v>8000</v>
      </c>
    </row>
    <row r="74" spans="1:14">
      <c r="A74" t="s">
        <v>105</v>
      </c>
      <c r="B74" s="1">
        <v>42460</v>
      </c>
      <c r="C74" t="s">
        <v>106</v>
      </c>
      <c r="D74">
        <v>1</v>
      </c>
      <c r="E74" t="s">
        <v>107</v>
      </c>
      <c r="F74" t="s">
        <v>63</v>
      </c>
      <c r="G74" t="s">
        <v>64</v>
      </c>
      <c r="H74" t="s">
        <v>108</v>
      </c>
      <c r="J74" s="2"/>
      <c r="K74" s="2">
        <v>8578.01</v>
      </c>
      <c r="L74" s="4">
        <v>1</v>
      </c>
      <c r="M74">
        <v>-578.01</v>
      </c>
    </row>
    <row r="75" spans="1:14">
      <c r="A75" t="s">
        <v>109</v>
      </c>
      <c r="B75" s="1">
        <v>42466</v>
      </c>
      <c r="C75" t="s">
        <v>110</v>
      </c>
      <c r="D75">
        <v>1</v>
      </c>
      <c r="E75" t="s">
        <v>111</v>
      </c>
      <c r="F75" t="s">
        <v>112</v>
      </c>
      <c r="G75" t="s">
        <v>64</v>
      </c>
      <c r="H75" t="s">
        <v>113</v>
      </c>
      <c r="I75">
        <v>578</v>
      </c>
      <c r="J75">
        <v>1</v>
      </c>
      <c r="M75">
        <v>-0.01</v>
      </c>
      <c r="N75" t="s">
        <v>114</v>
      </c>
    </row>
    <row r="76" spans="1:14">
      <c r="A76" t="s">
        <v>5</v>
      </c>
    </row>
    <row r="77" spans="1:14">
      <c r="A77" t="s">
        <v>6</v>
      </c>
    </row>
    <row r="78" spans="1:14">
      <c r="A78" t="s">
        <v>0</v>
      </c>
    </row>
    <row r="80" spans="1:14">
      <c r="A80" t="s">
        <v>7</v>
      </c>
    </row>
    <row r="81" spans="1:14">
      <c r="A81" t="s">
        <v>0</v>
      </c>
    </row>
    <row r="83" spans="1:14">
      <c r="A83" t="s">
        <v>115</v>
      </c>
      <c r="B83" s="1">
        <v>42496</v>
      </c>
      <c r="C83" t="s">
        <v>116</v>
      </c>
      <c r="D83">
        <v>1</v>
      </c>
      <c r="E83" t="s">
        <v>117</v>
      </c>
      <c r="F83" t="s">
        <v>118</v>
      </c>
      <c r="H83" t="s">
        <v>86</v>
      </c>
      <c r="I83" s="2">
        <v>3300</v>
      </c>
      <c r="J83" s="2"/>
      <c r="K83" s="2"/>
      <c r="M83" s="3">
        <v>3300</v>
      </c>
    </row>
    <row r="84" spans="1:14">
      <c r="A84" t="s">
        <v>8</v>
      </c>
    </row>
    <row r="85" spans="1:14">
      <c r="A85" t="s">
        <v>9</v>
      </c>
    </row>
    <row r="86" spans="1:14">
      <c r="A86" t="s">
        <v>0</v>
      </c>
    </row>
    <row r="88" spans="1:14">
      <c r="A88" t="s">
        <v>10</v>
      </c>
    </row>
    <row r="89" spans="1:14">
      <c r="A89" t="s">
        <v>0</v>
      </c>
    </row>
    <row r="90" spans="1:14">
      <c r="M90">
        <v>0</v>
      </c>
    </row>
    <row r="91" spans="1:14">
      <c r="A91" t="s">
        <v>119</v>
      </c>
      <c r="B91" s="1">
        <v>42379</v>
      </c>
      <c r="C91" t="s">
        <v>120</v>
      </c>
      <c r="D91">
        <v>1</v>
      </c>
      <c r="E91" t="s">
        <v>121</v>
      </c>
      <c r="F91" t="s">
        <v>85</v>
      </c>
      <c r="G91" t="s">
        <v>64</v>
      </c>
      <c r="H91" t="s">
        <v>86</v>
      </c>
      <c r="I91" s="2">
        <v>3700</v>
      </c>
      <c r="J91">
        <v>1</v>
      </c>
      <c r="M91" s="2">
        <f>+M90+I91-K91</f>
        <v>3700</v>
      </c>
    </row>
    <row r="92" spans="1:14">
      <c r="A92" t="s">
        <v>122</v>
      </c>
      <c r="B92" s="1">
        <v>42399</v>
      </c>
      <c r="C92" t="s">
        <v>106</v>
      </c>
      <c r="D92">
        <v>1</v>
      </c>
      <c r="E92" t="s">
        <v>123</v>
      </c>
      <c r="F92" t="s">
        <v>112</v>
      </c>
      <c r="G92" t="s">
        <v>64</v>
      </c>
      <c r="H92" t="s">
        <v>124</v>
      </c>
      <c r="J92" s="2"/>
      <c r="K92" s="2">
        <v>3698</v>
      </c>
      <c r="L92" s="4">
        <v>1</v>
      </c>
      <c r="M92" s="2">
        <f t="shared" ref="M92:M94" si="1">+M91+I92-K92</f>
        <v>2</v>
      </c>
    </row>
    <row r="93" spans="1:14">
      <c r="A93" t="s">
        <v>125</v>
      </c>
      <c r="B93" s="1">
        <v>42426</v>
      </c>
      <c r="C93" t="s">
        <v>126</v>
      </c>
      <c r="D93">
        <v>1</v>
      </c>
      <c r="E93" t="s">
        <v>127</v>
      </c>
      <c r="F93" t="s">
        <v>85</v>
      </c>
      <c r="G93" t="s">
        <v>64</v>
      </c>
      <c r="H93" t="s">
        <v>86</v>
      </c>
      <c r="I93" s="2">
        <v>5500</v>
      </c>
      <c r="J93">
        <v>2</v>
      </c>
      <c r="M93" s="2">
        <f t="shared" si="1"/>
        <v>5502</v>
      </c>
    </row>
    <row r="94" spans="1:14">
      <c r="A94" t="s">
        <v>128</v>
      </c>
      <c r="B94" s="1">
        <v>42441</v>
      </c>
      <c r="C94" t="s">
        <v>106</v>
      </c>
      <c r="D94">
        <v>1</v>
      </c>
      <c r="E94" t="s">
        <v>129</v>
      </c>
      <c r="F94" t="s">
        <v>63</v>
      </c>
      <c r="G94" t="s">
        <v>64</v>
      </c>
      <c r="H94" t="s">
        <v>130</v>
      </c>
      <c r="J94" s="2"/>
      <c r="K94" s="2">
        <v>5510</v>
      </c>
      <c r="L94" s="4">
        <v>2</v>
      </c>
      <c r="M94" s="2">
        <f t="shared" si="1"/>
        <v>-8</v>
      </c>
      <c r="N94" t="s">
        <v>114</v>
      </c>
    </row>
    <row r="95" spans="1:14">
      <c r="A95" t="s">
        <v>11</v>
      </c>
    </row>
    <row r="96" spans="1:14">
      <c r="A96" t="s">
        <v>12</v>
      </c>
    </row>
    <row r="97" spans="1:13">
      <c r="A97" t="s">
        <v>0</v>
      </c>
    </row>
    <row r="99" spans="1:13">
      <c r="A99" t="s">
        <v>13</v>
      </c>
    </row>
    <row r="100" spans="1:13">
      <c r="A100" t="s">
        <v>0</v>
      </c>
    </row>
    <row r="101" spans="1:13">
      <c r="A101" t="s">
        <v>4</v>
      </c>
      <c r="M101">
        <v>0</v>
      </c>
    </row>
    <row r="102" spans="1:13">
      <c r="A102" t="s">
        <v>131</v>
      </c>
      <c r="B102" s="1">
        <v>42399</v>
      </c>
      <c r="C102" t="s">
        <v>132</v>
      </c>
      <c r="D102">
        <v>1</v>
      </c>
      <c r="E102" t="s">
        <v>133</v>
      </c>
      <c r="F102" t="s">
        <v>134</v>
      </c>
      <c r="G102" t="s">
        <v>64</v>
      </c>
      <c r="H102" t="s">
        <v>86</v>
      </c>
      <c r="I102" s="2">
        <v>5500</v>
      </c>
      <c r="K102" s="2"/>
      <c r="M102" s="2">
        <f>+M101+I102</f>
        <v>5500</v>
      </c>
    </row>
    <row r="103" spans="1:13">
      <c r="A103" t="s">
        <v>135</v>
      </c>
      <c r="B103" s="1">
        <v>42434</v>
      </c>
      <c r="C103" t="s">
        <v>136</v>
      </c>
      <c r="D103">
        <v>1</v>
      </c>
      <c r="E103" t="s">
        <v>137</v>
      </c>
      <c r="F103" t="s">
        <v>134</v>
      </c>
      <c r="G103" t="s">
        <v>64</v>
      </c>
      <c r="H103" t="s">
        <v>86</v>
      </c>
      <c r="I103" s="2">
        <v>5500</v>
      </c>
      <c r="K103" s="2"/>
      <c r="M103" s="3">
        <f>+M102+I103</f>
        <v>11000</v>
      </c>
    </row>
    <row r="104" spans="1:13">
      <c r="A104" t="s">
        <v>14</v>
      </c>
    </row>
    <row r="105" spans="1:13">
      <c r="A105" t="s">
        <v>15</v>
      </c>
    </row>
    <row r="106" spans="1:13">
      <c r="A106" t="s">
        <v>0</v>
      </c>
    </row>
    <row r="108" spans="1:13">
      <c r="A108" t="s">
        <v>16</v>
      </c>
    </row>
    <row r="109" spans="1:13">
      <c r="A109" t="s">
        <v>0</v>
      </c>
      <c r="M109">
        <v>0</v>
      </c>
    </row>
    <row r="110" spans="1:13">
      <c r="A110" t="s">
        <v>138</v>
      </c>
      <c r="B110" s="1">
        <v>42377</v>
      </c>
      <c r="C110" t="s">
        <v>139</v>
      </c>
      <c r="D110">
        <v>1</v>
      </c>
      <c r="E110" t="s">
        <v>140</v>
      </c>
      <c r="F110" t="s">
        <v>85</v>
      </c>
      <c r="G110" t="s">
        <v>64</v>
      </c>
      <c r="H110" t="s">
        <v>141</v>
      </c>
      <c r="I110" s="2">
        <v>5500</v>
      </c>
      <c r="M110" s="2">
        <f>+M109+I110-K110</f>
        <v>5500</v>
      </c>
    </row>
    <row r="111" spans="1:13">
      <c r="A111" t="s">
        <v>142</v>
      </c>
      <c r="B111" s="1">
        <v>42426</v>
      </c>
      <c r="C111" t="s">
        <v>143</v>
      </c>
      <c r="D111">
        <v>1</v>
      </c>
      <c r="E111" t="s">
        <v>144</v>
      </c>
      <c r="F111" t="s">
        <v>85</v>
      </c>
      <c r="G111" t="s">
        <v>64</v>
      </c>
      <c r="H111" t="s">
        <v>86</v>
      </c>
      <c r="I111" s="2">
        <v>2500</v>
      </c>
      <c r="M111" s="2">
        <f t="shared" ref="M111:M117" si="2">+M110+I111-K111</f>
        <v>8000</v>
      </c>
    </row>
    <row r="112" spans="1:13">
      <c r="A112" t="s">
        <v>145</v>
      </c>
      <c r="B112" s="1">
        <v>42430</v>
      </c>
      <c r="C112" t="s">
        <v>146</v>
      </c>
      <c r="D112">
        <v>1</v>
      </c>
      <c r="E112" t="s">
        <v>147</v>
      </c>
      <c r="F112" t="s">
        <v>85</v>
      </c>
      <c r="G112" t="s">
        <v>64</v>
      </c>
      <c r="H112" t="s">
        <v>86</v>
      </c>
      <c r="I112" s="2">
        <v>1000</v>
      </c>
      <c r="M112" s="2">
        <f t="shared" si="2"/>
        <v>9000</v>
      </c>
    </row>
    <row r="113" spans="1:13">
      <c r="A113" t="s">
        <v>148</v>
      </c>
      <c r="B113" s="1">
        <v>42440</v>
      </c>
      <c r="C113" t="s">
        <v>149</v>
      </c>
      <c r="D113">
        <v>1</v>
      </c>
      <c r="E113" t="s">
        <v>150</v>
      </c>
      <c r="F113" t="s">
        <v>85</v>
      </c>
      <c r="G113" t="s">
        <v>64</v>
      </c>
      <c r="H113" t="s">
        <v>86</v>
      </c>
      <c r="I113" s="2">
        <v>5500</v>
      </c>
      <c r="M113" s="2">
        <f t="shared" si="2"/>
        <v>14500</v>
      </c>
    </row>
    <row r="114" spans="1:13">
      <c r="A114" t="s">
        <v>151</v>
      </c>
      <c r="B114" s="1">
        <v>42460</v>
      </c>
      <c r="C114" t="s">
        <v>152</v>
      </c>
      <c r="D114">
        <v>1</v>
      </c>
      <c r="E114" t="s">
        <v>153</v>
      </c>
      <c r="F114" t="s">
        <v>85</v>
      </c>
      <c r="G114" t="s">
        <v>64</v>
      </c>
      <c r="H114" t="s">
        <v>86</v>
      </c>
      <c r="I114" s="2">
        <v>5500</v>
      </c>
      <c r="J114">
        <v>2</v>
      </c>
      <c r="M114" s="2">
        <f t="shared" si="2"/>
        <v>20000</v>
      </c>
    </row>
    <row r="115" spans="1:13">
      <c r="A115" t="s">
        <v>154</v>
      </c>
      <c r="B115" s="1">
        <v>42489</v>
      </c>
      <c r="C115" t="s">
        <v>155</v>
      </c>
      <c r="D115">
        <v>1</v>
      </c>
      <c r="E115" t="s">
        <v>156</v>
      </c>
      <c r="F115" t="s">
        <v>85</v>
      </c>
      <c r="G115" t="s">
        <v>64</v>
      </c>
      <c r="H115" t="s">
        <v>86</v>
      </c>
      <c r="I115" s="2">
        <v>3800</v>
      </c>
      <c r="J115">
        <v>1</v>
      </c>
      <c r="M115" s="2">
        <f t="shared" si="2"/>
        <v>23800</v>
      </c>
    </row>
    <row r="116" spans="1:13">
      <c r="A116" t="s">
        <v>157</v>
      </c>
      <c r="B116" s="1">
        <v>42490</v>
      </c>
      <c r="C116" t="s">
        <v>106</v>
      </c>
      <c r="D116">
        <v>1</v>
      </c>
      <c r="E116" t="s">
        <v>158</v>
      </c>
      <c r="F116" t="s">
        <v>63</v>
      </c>
      <c r="G116" t="s">
        <v>64</v>
      </c>
      <c r="H116" t="s">
        <v>159</v>
      </c>
      <c r="J116" s="2"/>
      <c r="K116" s="2">
        <v>3945</v>
      </c>
      <c r="L116" s="4">
        <v>1</v>
      </c>
      <c r="M116" s="2">
        <f t="shared" si="2"/>
        <v>19855</v>
      </c>
    </row>
    <row r="117" spans="1:13">
      <c r="A117" t="s">
        <v>160</v>
      </c>
      <c r="B117" s="1">
        <v>42490</v>
      </c>
      <c r="C117" t="s">
        <v>161</v>
      </c>
      <c r="D117">
        <v>1</v>
      </c>
      <c r="E117" t="s">
        <v>162</v>
      </c>
      <c r="F117" t="s">
        <v>63</v>
      </c>
      <c r="G117" t="s">
        <v>64</v>
      </c>
      <c r="H117" t="s">
        <v>159</v>
      </c>
      <c r="J117" s="2"/>
      <c r="K117" s="2">
        <v>4961.99</v>
      </c>
      <c r="L117" s="4">
        <v>2</v>
      </c>
      <c r="M117" s="3">
        <f t="shared" si="2"/>
        <v>14893.01</v>
      </c>
    </row>
    <row r="118" spans="1:13">
      <c r="A118" t="s">
        <v>17</v>
      </c>
    </row>
    <row r="119" spans="1:13">
      <c r="A119" t="s">
        <v>18</v>
      </c>
    </row>
    <row r="120" spans="1:13">
      <c r="A120" t="s">
        <v>0</v>
      </c>
    </row>
    <row r="122" spans="1:13">
      <c r="A122" t="s">
        <v>19</v>
      </c>
    </row>
    <row r="123" spans="1:13">
      <c r="A123" t="s">
        <v>0</v>
      </c>
    </row>
    <row r="124" spans="1:13">
      <c r="M124">
        <v>0</v>
      </c>
    </row>
    <row r="125" spans="1:13">
      <c r="A125" t="s">
        <v>163</v>
      </c>
      <c r="B125" s="1">
        <v>42530</v>
      </c>
      <c r="C125" t="s">
        <v>164</v>
      </c>
      <c r="D125">
        <v>1</v>
      </c>
      <c r="E125" t="s">
        <v>165</v>
      </c>
      <c r="F125" t="s">
        <v>85</v>
      </c>
      <c r="G125" t="s">
        <v>64</v>
      </c>
      <c r="H125" t="s">
        <v>86</v>
      </c>
      <c r="I125" s="2">
        <v>5500</v>
      </c>
      <c r="J125" s="2"/>
      <c r="K125" s="2"/>
      <c r="M125" s="2">
        <f>+M124+I125-K125</f>
        <v>5500</v>
      </c>
    </row>
    <row r="126" spans="1:13">
      <c r="A126" t="s">
        <v>166</v>
      </c>
      <c r="B126" s="1">
        <v>42544</v>
      </c>
      <c r="C126" t="s">
        <v>167</v>
      </c>
      <c r="D126">
        <v>1</v>
      </c>
      <c r="E126" t="s">
        <v>168</v>
      </c>
      <c r="F126" t="s">
        <v>85</v>
      </c>
      <c r="G126" t="s">
        <v>64</v>
      </c>
      <c r="H126" t="s">
        <v>86</v>
      </c>
      <c r="I126" s="2">
        <v>5600</v>
      </c>
      <c r="J126" s="2"/>
      <c r="K126" s="2"/>
      <c r="M126" s="3">
        <f>+M125+I126-K126</f>
        <v>11100</v>
      </c>
    </row>
    <row r="127" spans="1:13">
      <c r="A127" t="s">
        <v>20</v>
      </c>
    </row>
    <row r="128" spans="1:13">
      <c r="A128" t="s">
        <v>21</v>
      </c>
    </row>
    <row r="129" spans="1:14">
      <c r="A129" t="s">
        <v>0</v>
      </c>
    </row>
    <row r="131" spans="1:14">
      <c r="A131" t="s">
        <v>22</v>
      </c>
    </row>
    <row r="132" spans="1:14">
      <c r="A132" t="s">
        <v>0</v>
      </c>
    </row>
    <row r="133" spans="1:14">
      <c r="M133">
        <v>0</v>
      </c>
    </row>
    <row r="134" spans="1:14">
      <c r="A134" t="s">
        <v>169</v>
      </c>
      <c r="B134" s="1">
        <v>42412</v>
      </c>
      <c r="C134" t="s">
        <v>170</v>
      </c>
      <c r="D134">
        <v>1</v>
      </c>
      <c r="E134" t="s">
        <v>171</v>
      </c>
      <c r="F134" t="s">
        <v>85</v>
      </c>
      <c r="G134" t="s">
        <v>64</v>
      </c>
      <c r="H134" t="s">
        <v>86</v>
      </c>
      <c r="I134" s="2">
        <v>5000</v>
      </c>
      <c r="J134">
        <v>1</v>
      </c>
      <c r="M134" s="2">
        <f>+M133+I134-K134</f>
        <v>5000</v>
      </c>
    </row>
    <row r="135" spans="1:14">
      <c r="A135" t="s">
        <v>172</v>
      </c>
      <c r="B135" s="1">
        <v>42446</v>
      </c>
      <c r="C135" t="s">
        <v>106</v>
      </c>
      <c r="D135">
        <v>1</v>
      </c>
      <c r="E135" t="s">
        <v>173</v>
      </c>
      <c r="F135" t="s">
        <v>63</v>
      </c>
      <c r="G135" t="s">
        <v>64</v>
      </c>
      <c r="H135" t="s">
        <v>91</v>
      </c>
      <c r="J135" s="2"/>
      <c r="K135" s="2">
        <v>5008</v>
      </c>
      <c r="L135" s="4">
        <v>1</v>
      </c>
      <c r="M135" s="2">
        <f>+M134+I135-K135</f>
        <v>-8</v>
      </c>
      <c r="N135" t="s">
        <v>114</v>
      </c>
    </row>
    <row r="136" spans="1:14">
      <c r="A136" t="s">
        <v>23</v>
      </c>
    </row>
    <row r="137" spans="1:14">
      <c r="A137" t="s">
        <v>24</v>
      </c>
    </row>
    <row r="138" spans="1:14">
      <c r="A138" t="s">
        <v>0</v>
      </c>
    </row>
    <row r="140" spans="1:14">
      <c r="A140" t="s">
        <v>25</v>
      </c>
    </row>
    <row r="141" spans="1:14">
      <c r="A141" t="s">
        <v>0</v>
      </c>
    </row>
    <row r="142" spans="1:14">
      <c r="M142">
        <v>0</v>
      </c>
    </row>
    <row r="143" spans="1:14">
      <c r="A143" t="s">
        <v>174</v>
      </c>
      <c r="B143" s="1">
        <v>42377</v>
      </c>
      <c r="C143" t="s">
        <v>175</v>
      </c>
      <c r="D143">
        <v>1</v>
      </c>
      <c r="E143" t="s">
        <v>176</v>
      </c>
      <c r="F143" t="s">
        <v>85</v>
      </c>
      <c r="G143" t="s">
        <v>64</v>
      </c>
      <c r="H143" t="s">
        <v>177</v>
      </c>
      <c r="I143" s="2">
        <v>3700</v>
      </c>
      <c r="J143">
        <v>1</v>
      </c>
      <c r="M143" s="2">
        <f>+M142+I143-K143</f>
        <v>3700</v>
      </c>
    </row>
    <row r="144" spans="1:14">
      <c r="A144" t="s">
        <v>178</v>
      </c>
      <c r="B144" s="1">
        <v>42382</v>
      </c>
      <c r="C144" t="s">
        <v>106</v>
      </c>
      <c r="D144">
        <v>1</v>
      </c>
      <c r="E144" t="s">
        <v>179</v>
      </c>
      <c r="F144" t="s">
        <v>63</v>
      </c>
      <c r="G144" t="s">
        <v>64</v>
      </c>
      <c r="H144" t="s">
        <v>180</v>
      </c>
      <c r="J144" s="2"/>
      <c r="K144" s="2">
        <v>3700</v>
      </c>
      <c r="L144" s="4">
        <v>1</v>
      </c>
      <c r="M144" s="2">
        <f t="shared" ref="M144:M148" si="3">+M143+I144-K144</f>
        <v>0</v>
      </c>
    </row>
    <row r="145" spans="1:14">
      <c r="A145" t="s">
        <v>181</v>
      </c>
      <c r="B145" s="1">
        <v>42399</v>
      </c>
      <c r="C145" t="s">
        <v>182</v>
      </c>
      <c r="D145">
        <v>1</v>
      </c>
      <c r="E145" t="s">
        <v>183</v>
      </c>
      <c r="F145" t="s">
        <v>85</v>
      </c>
      <c r="G145" t="s">
        <v>64</v>
      </c>
      <c r="H145" t="s">
        <v>86</v>
      </c>
      <c r="I145" s="2">
        <v>3700</v>
      </c>
      <c r="J145">
        <v>2</v>
      </c>
      <c r="M145" s="2">
        <f t="shared" si="3"/>
        <v>3700</v>
      </c>
    </row>
    <row r="146" spans="1:14">
      <c r="A146" t="s">
        <v>184</v>
      </c>
      <c r="B146" s="1">
        <v>42426</v>
      </c>
      <c r="C146" t="s">
        <v>185</v>
      </c>
      <c r="D146">
        <v>1</v>
      </c>
      <c r="E146" t="s">
        <v>186</v>
      </c>
      <c r="F146" t="s">
        <v>85</v>
      </c>
      <c r="G146" t="s">
        <v>64</v>
      </c>
      <c r="H146" t="s">
        <v>187</v>
      </c>
      <c r="I146" s="2">
        <v>5500</v>
      </c>
      <c r="J146">
        <v>3</v>
      </c>
      <c r="M146" s="2">
        <f t="shared" si="3"/>
        <v>9200</v>
      </c>
    </row>
    <row r="147" spans="1:14">
      <c r="A147" t="s">
        <v>188</v>
      </c>
      <c r="B147" s="1">
        <v>42446</v>
      </c>
      <c r="C147" t="s">
        <v>106</v>
      </c>
      <c r="D147">
        <v>1</v>
      </c>
      <c r="E147" t="s">
        <v>189</v>
      </c>
      <c r="F147" t="s">
        <v>63</v>
      </c>
      <c r="G147" t="s">
        <v>64</v>
      </c>
      <c r="H147" t="s">
        <v>190</v>
      </c>
      <c r="J147" s="2"/>
      <c r="K147" s="2">
        <v>3700</v>
      </c>
      <c r="L147" s="4">
        <v>2</v>
      </c>
      <c r="M147" s="2">
        <f t="shared" si="3"/>
        <v>5500</v>
      </c>
    </row>
    <row r="148" spans="1:14">
      <c r="A148" t="s">
        <v>191</v>
      </c>
      <c r="B148" s="1">
        <v>42446</v>
      </c>
      <c r="C148" t="s">
        <v>106</v>
      </c>
      <c r="D148">
        <v>1</v>
      </c>
      <c r="E148" t="s">
        <v>192</v>
      </c>
      <c r="F148" t="s">
        <v>63</v>
      </c>
      <c r="G148" t="s">
        <v>64</v>
      </c>
      <c r="H148" t="s">
        <v>193</v>
      </c>
      <c r="J148" s="2"/>
      <c r="K148" s="2">
        <v>5499.99</v>
      </c>
      <c r="L148" s="4">
        <v>3</v>
      </c>
      <c r="M148" s="2">
        <f t="shared" si="3"/>
        <v>1.0000000000218279E-2</v>
      </c>
      <c r="N148" t="s">
        <v>114</v>
      </c>
    </row>
    <row r="149" spans="1:14">
      <c r="A149" t="s">
        <v>26</v>
      </c>
    </row>
    <row r="150" spans="1:14">
      <c r="A150" t="s">
        <v>27</v>
      </c>
    </row>
    <row r="151" spans="1:14">
      <c r="A151" t="s">
        <v>0</v>
      </c>
    </row>
    <row r="153" spans="1:14">
      <c r="A153" t="s">
        <v>28</v>
      </c>
    </row>
    <row r="154" spans="1:14">
      <c r="A154" t="s">
        <v>0</v>
      </c>
    </row>
    <row r="155" spans="1:14">
      <c r="M155">
        <v>0</v>
      </c>
    </row>
    <row r="156" spans="1:14">
      <c r="A156" t="s">
        <v>194</v>
      </c>
      <c r="B156" s="1">
        <v>42377</v>
      </c>
      <c r="C156" t="s">
        <v>195</v>
      </c>
      <c r="D156">
        <v>1</v>
      </c>
      <c r="E156" t="s">
        <v>196</v>
      </c>
      <c r="F156" t="s">
        <v>85</v>
      </c>
      <c r="G156" t="s">
        <v>64</v>
      </c>
      <c r="H156" t="s">
        <v>177</v>
      </c>
      <c r="I156" s="2">
        <v>3700</v>
      </c>
      <c r="J156">
        <v>1</v>
      </c>
      <c r="M156" s="2">
        <f>+M155+I156-K156</f>
        <v>3700</v>
      </c>
    </row>
    <row r="157" spans="1:14">
      <c r="A157" t="s">
        <v>197</v>
      </c>
      <c r="B157" s="1">
        <v>42388</v>
      </c>
      <c r="C157" t="s">
        <v>106</v>
      </c>
      <c r="D157">
        <v>1</v>
      </c>
      <c r="E157" t="s">
        <v>198</v>
      </c>
      <c r="F157" t="s">
        <v>63</v>
      </c>
      <c r="G157" t="s">
        <v>64</v>
      </c>
      <c r="H157" t="s">
        <v>199</v>
      </c>
      <c r="J157" s="2"/>
      <c r="K157" s="2">
        <v>3730.13</v>
      </c>
      <c r="L157" s="4">
        <v>1</v>
      </c>
      <c r="M157" s="2">
        <f t="shared" ref="M157:M168" si="4">+M156+I157-K157</f>
        <v>-30.130000000000109</v>
      </c>
    </row>
    <row r="158" spans="1:14">
      <c r="A158" t="s">
        <v>200</v>
      </c>
      <c r="B158" s="1">
        <v>42423</v>
      </c>
      <c r="C158" t="s">
        <v>201</v>
      </c>
      <c r="D158">
        <v>1</v>
      </c>
      <c r="E158" t="s">
        <v>202</v>
      </c>
      <c r="F158" t="s">
        <v>85</v>
      </c>
      <c r="G158" t="s">
        <v>64</v>
      </c>
      <c r="H158" t="s">
        <v>86</v>
      </c>
      <c r="I158" s="2">
        <v>2500</v>
      </c>
      <c r="J158">
        <v>4</v>
      </c>
      <c r="M158" s="2">
        <f t="shared" si="4"/>
        <v>2469.87</v>
      </c>
    </row>
    <row r="159" spans="1:14">
      <c r="A159" t="s">
        <v>203</v>
      </c>
      <c r="B159" s="1">
        <v>42433</v>
      </c>
      <c r="C159" t="s">
        <v>106</v>
      </c>
      <c r="D159">
        <v>1</v>
      </c>
      <c r="E159" t="s">
        <v>204</v>
      </c>
      <c r="F159" t="s">
        <v>63</v>
      </c>
      <c r="G159" t="s">
        <v>64</v>
      </c>
      <c r="H159" t="s">
        <v>91</v>
      </c>
      <c r="J159" s="2"/>
      <c r="K159" s="2">
        <v>1450</v>
      </c>
      <c r="L159" s="4">
        <v>4</v>
      </c>
      <c r="M159" s="2">
        <f t="shared" si="4"/>
        <v>1019.8699999999999</v>
      </c>
      <c r="N159" s="5" t="s">
        <v>233</v>
      </c>
    </row>
    <row r="160" spans="1:14">
      <c r="A160" t="s">
        <v>205</v>
      </c>
      <c r="B160" s="1">
        <v>42466</v>
      </c>
      <c r="C160" t="s">
        <v>206</v>
      </c>
      <c r="D160">
        <v>1</v>
      </c>
      <c r="E160" t="s">
        <v>207</v>
      </c>
      <c r="F160" t="s">
        <v>85</v>
      </c>
      <c r="G160" t="s">
        <v>64</v>
      </c>
      <c r="H160" t="s">
        <v>86</v>
      </c>
      <c r="I160" s="2">
        <v>3500</v>
      </c>
      <c r="M160" s="2">
        <f t="shared" si="4"/>
        <v>4519.87</v>
      </c>
    </row>
    <row r="161" spans="1:13">
      <c r="A161" t="s">
        <v>208</v>
      </c>
      <c r="B161" s="1">
        <v>42489</v>
      </c>
      <c r="C161" t="s">
        <v>209</v>
      </c>
      <c r="D161">
        <v>1</v>
      </c>
      <c r="E161" t="s">
        <v>210</v>
      </c>
      <c r="F161" t="s">
        <v>85</v>
      </c>
      <c r="G161" t="s">
        <v>64</v>
      </c>
      <c r="H161" t="s">
        <v>86</v>
      </c>
      <c r="I161" s="2">
        <v>2800</v>
      </c>
      <c r="J161">
        <v>2</v>
      </c>
      <c r="M161" s="2">
        <f t="shared" si="4"/>
        <v>7319.87</v>
      </c>
    </row>
    <row r="162" spans="1:13">
      <c r="A162" t="s">
        <v>211</v>
      </c>
      <c r="B162" s="1">
        <v>42491</v>
      </c>
      <c r="C162" t="s">
        <v>106</v>
      </c>
      <c r="D162">
        <v>1</v>
      </c>
      <c r="E162" t="s">
        <v>212</v>
      </c>
      <c r="F162" t="s">
        <v>63</v>
      </c>
      <c r="G162" t="s">
        <v>64</v>
      </c>
      <c r="H162" t="s">
        <v>91</v>
      </c>
      <c r="J162" s="2"/>
      <c r="K162" s="2">
        <v>2800</v>
      </c>
      <c r="L162" s="4">
        <v>2</v>
      </c>
      <c r="M162" s="2">
        <f t="shared" si="4"/>
        <v>4519.87</v>
      </c>
    </row>
    <row r="163" spans="1:13">
      <c r="A163" t="s">
        <v>213</v>
      </c>
      <c r="B163" s="1">
        <v>42496</v>
      </c>
      <c r="C163" t="s">
        <v>214</v>
      </c>
      <c r="D163">
        <v>1</v>
      </c>
      <c r="E163" t="s">
        <v>215</v>
      </c>
      <c r="F163" t="s">
        <v>85</v>
      </c>
      <c r="G163" t="s">
        <v>64</v>
      </c>
      <c r="H163" t="s">
        <v>86</v>
      </c>
      <c r="I163" s="2">
        <v>3000</v>
      </c>
      <c r="J163">
        <v>3</v>
      </c>
      <c r="M163" s="2">
        <f t="shared" si="4"/>
        <v>7519.87</v>
      </c>
    </row>
    <row r="164" spans="1:13">
      <c r="A164" t="s">
        <v>216</v>
      </c>
      <c r="B164" s="1">
        <v>42502</v>
      </c>
      <c r="C164" t="s">
        <v>217</v>
      </c>
      <c r="D164">
        <v>1</v>
      </c>
      <c r="E164" t="s">
        <v>218</v>
      </c>
      <c r="F164" t="s">
        <v>85</v>
      </c>
      <c r="G164" t="s">
        <v>64</v>
      </c>
      <c r="H164" t="s">
        <v>86</v>
      </c>
      <c r="I164" s="2">
        <v>2000</v>
      </c>
      <c r="M164" s="2">
        <f t="shared" si="4"/>
        <v>9519.869999999999</v>
      </c>
    </row>
    <row r="165" spans="1:13">
      <c r="A165" t="s">
        <v>219</v>
      </c>
      <c r="B165" s="1">
        <v>42506</v>
      </c>
      <c r="C165" t="s">
        <v>220</v>
      </c>
      <c r="D165">
        <v>1</v>
      </c>
      <c r="E165" t="s">
        <v>221</v>
      </c>
      <c r="F165" t="s">
        <v>63</v>
      </c>
      <c r="G165" t="s">
        <v>64</v>
      </c>
      <c r="H165" t="s">
        <v>222</v>
      </c>
      <c r="J165" s="2"/>
      <c r="K165" s="2">
        <v>3204</v>
      </c>
      <c r="L165" s="4">
        <v>3</v>
      </c>
      <c r="M165" s="2">
        <f t="shared" si="4"/>
        <v>6315.869999999999</v>
      </c>
    </row>
    <row r="166" spans="1:13">
      <c r="A166" t="s">
        <v>223</v>
      </c>
      <c r="B166" s="1">
        <v>42510</v>
      </c>
      <c r="C166" t="s">
        <v>224</v>
      </c>
      <c r="D166">
        <v>1</v>
      </c>
      <c r="E166" t="s">
        <v>225</v>
      </c>
      <c r="F166" t="s">
        <v>85</v>
      </c>
      <c r="G166" t="s">
        <v>64</v>
      </c>
      <c r="H166" t="s">
        <v>86</v>
      </c>
      <c r="I166">
        <v>204</v>
      </c>
      <c r="J166">
        <v>3</v>
      </c>
      <c r="M166" s="2">
        <f t="shared" si="4"/>
        <v>6519.869999999999</v>
      </c>
    </row>
    <row r="167" spans="1:13">
      <c r="A167" t="s">
        <v>226</v>
      </c>
      <c r="B167" s="1">
        <v>42510</v>
      </c>
      <c r="C167" t="s">
        <v>227</v>
      </c>
      <c r="D167">
        <v>1</v>
      </c>
      <c r="E167" t="s">
        <v>228</v>
      </c>
      <c r="F167" t="s">
        <v>85</v>
      </c>
      <c r="G167" t="s">
        <v>64</v>
      </c>
      <c r="H167" t="s">
        <v>86</v>
      </c>
      <c r="I167" s="2">
        <v>2000</v>
      </c>
      <c r="M167" s="2">
        <f t="shared" si="4"/>
        <v>8519.869999999999</v>
      </c>
    </row>
    <row r="168" spans="1:13">
      <c r="A168" t="s">
        <v>229</v>
      </c>
      <c r="B168" s="1">
        <v>42534</v>
      </c>
      <c r="C168" t="s">
        <v>230</v>
      </c>
      <c r="D168">
        <v>1</v>
      </c>
      <c r="E168" t="s">
        <v>231</v>
      </c>
      <c r="F168" t="s">
        <v>63</v>
      </c>
      <c r="G168" t="s">
        <v>90</v>
      </c>
      <c r="H168" t="s">
        <v>232</v>
      </c>
      <c r="J168" s="2"/>
      <c r="K168" s="2">
        <v>1852</v>
      </c>
      <c r="M168" s="3">
        <f t="shared" si="4"/>
        <v>6667.869999999999</v>
      </c>
    </row>
    <row r="169" spans="1:13">
      <c r="A169" t="s">
        <v>29</v>
      </c>
    </row>
    <row r="170" spans="1:13">
      <c r="A170" t="s">
        <v>30</v>
      </c>
    </row>
    <row r="171" spans="1:13">
      <c r="A171" t="s">
        <v>0</v>
      </c>
    </row>
    <row r="173" spans="1:13">
      <c r="A173" t="s">
        <v>31</v>
      </c>
    </row>
    <row r="174" spans="1:13">
      <c r="A174" t="s">
        <v>0</v>
      </c>
    </row>
    <row r="175" spans="1:13">
      <c r="A175" t="s">
        <v>4</v>
      </c>
      <c r="M175">
        <v>0</v>
      </c>
    </row>
    <row r="176" spans="1:13">
      <c r="A176" t="s">
        <v>234</v>
      </c>
      <c r="B176" s="1">
        <v>42399</v>
      </c>
      <c r="C176" t="s">
        <v>235</v>
      </c>
      <c r="D176">
        <v>1</v>
      </c>
      <c r="E176" t="s">
        <v>236</v>
      </c>
      <c r="F176" t="s">
        <v>85</v>
      </c>
      <c r="G176" t="s">
        <v>64</v>
      </c>
      <c r="H176" t="s">
        <v>96</v>
      </c>
      <c r="I176" s="2">
        <v>3200</v>
      </c>
      <c r="J176">
        <v>1</v>
      </c>
      <c r="M176" s="2">
        <f>+M175+I176-K176</f>
        <v>3200</v>
      </c>
    </row>
    <row r="177" spans="1:13">
      <c r="A177" t="s">
        <v>237</v>
      </c>
      <c r="B177" s="1">
        <v>42408</v>
      </c>
      <c r="C177" t="s">
        <v>238</v>
      </c>
      <c r="D177">
        <v>1</v>
      </c>
      <c r="E177" t="s">
        <v>239</v>
      </c>
      <c r="F177" t="s">
        <v>85</v>
      </c>
      <c r="G177" t="s">
        <v>64</v>
      </c>
      <c r="H177" t="s">
        <v>86</v>
      </c>
      <c r="I177" s="2">
        <v>3070</v>
      </c>
      <c r="J177">
        <v>1</v>
      </c>
      <c r="M177" s="2">
        <f t="shared" ref="M177:M183" si="5">+M176+I177-K177</f>
        <v>6270</v>
      </c>
    </row>
    <row r="178" spans="1:13">
      <c r="A178" t="s">
        <v>240</v>
      </c>
      <c r="B178" s="1">
        <v>42446</v>
      </c>
      <c r="C178" t="s">
        <v>106</v>
      </c>
      <c r="D178">
        <v>1</v>
      </c>
      <c r="E178" t="s">
        <v>241</v>
      </c>
      <c r="F178" t="s">
        <v>63</v>
      </c>
      <c r="G178" t="s">
        <v>64</v>
      </c>
      <c r="H178" t="s">
        <v>242</v>
      </c>
      <c r="J178" s="2"/>
      <c r="K178" s="2">
        <v>6138.81</v>
      </c>
      <c r="L178" s="4">
        <v>1</v>
      </c>
      <c r="M178" s="2">
        <f t="shared" si="5"/>
        <v>131.1899999999996</v>
      </c>
    </row>
    <row r="179" spans="1:13">
      <c r="A179" t="s">
        <v>243</v>
      </c>
      <c r="B179" s="1">
        <v>42466</v>
      </c>
      <c r="C179" t="s">
        <v>244</v>
      </c>
      <c r="D179">
        <v>1</v>
      </c>
      <c r="E179" t="s">
        <v>245</v>
      </c>
      <c r="F179" t="s">
        <v>85</v>
      </c>
      <c r="G179" t="s">
        <v>64</v>
      </c>
      <c r="H179" t="s">
        <v>86</v>
      </c>
      <c r="I179" s="2">
        <v>5000</v>
      </c>
      <c r="M179" s="2">
        <f t="shared" si="5"/>
        <v>5131.1899999999996</v>
      </c>
    </row>
    <row r="180" spans="1:13">
      <c r="A180" t="s">
        <v>360</v>
      </c>
      <c r="B180" s="1">
        <v>42489</v>
      </c>
      <c r="C180" t="s">
        <v>361</v>
      </c>
      <c r="D180">
        <v>1</v>
      </c>
      <c r="E180" t="s">
        <v>362</v>
      </c>
      <c r="F180" t="s">
        <v>85</v>
      </c>
      <c r="G180" t="s">
        <v>64</v>
      </c>
      <c r="H180" t="s">
        <v>86</v>
      </c>
      <c r="I180" s="2">
        <v>4800</v>
      </c>
      <c r="J180">
        <v>3</v>
      </c>
      <c r="L180" s="11"/>
      <c r="M180" s="2">
        <f t="shared" si="5"/>
        <v>9931.1899999999987</v>
      </c>
    </row>
    <row r="181" spans="1:13">
      <c r="A181" t="s">
        <v>363</v>
      </c>
      <c r="B181" s="1">
        <v>42490</v>
      </c>
      <c r="C181" t="s">
        <v>106</v>
      </c>
      <c r="D181">
        <v>1</v>
      </c>
      <c r="E181" t="s">
        <v>364</v>
      </c>
      <c r="F181" t="s">
        <v>63</v>
      </c>
      <c r="G181" t="s">
        <v>64</v>
      </c>
      <c r="H181" t="s">
        <v>365</v>
      </c>
      <c r="J181" s="2"/>
      <c r="K181" s="2">
        <v>4999.83</v>
      </c>
      <c r="L181" s="12">
        <v>3</v>
      </c>
      <c r="M181" s="2">
        <f t="shared" si="5"/>
        <v>4931.3599999999988</v>
      </c>
    </row>
    <row r="182" spans="1:13">
      <c r="A182" t="s">
        <v>246</v>
      </c>
      <c r="B182" s="1">
        <v>42514</v>
      </c>
      <c r="C182" t="s">
        <v>247</v>
      </c>
      <c r="D182">
        <v>1</v>
      </c>
      <c r="E182" t="s">
        <v>248</v>
      </c>
      <c r="F182" t="s">
        <v>85</v>
      </c>
      <c r="G182" t="s">
        <v>64</v>
      </c>
      <c r="H182" t="s">
        <v>86</v>
      </c>
      <c r="I182" s="2">
        <v>2500</v>
      </c>
      <c r="J182">
        <v>2</v>
      </c>
      <c r="M182" s="2">
        <f t="shared" si="5"/>
        <v>7431.3599999999988</v>
      </c>
    </row>
    <row r="183" spans="1:13">
      <c r="A183" t="s">
        <v>249</v>
      </c>
      <c r="B183" s="1">
        <v>42521</v>
      </c>
      <c r="C183" t="s">
        <v>220</v>
      </c>
      <c r="D183">
        <v>1</v>
      </c>
      <c r="E183" t="s">
        <v>250</v>
      </c>
      <c r="F183" t="s">
        <v>63</v>
      </c>
      <c r="G183" t="s">
        <v>64</v>
      </c>
      <c r="H183" t="s">
        <v>251</v>
      </c>
      <c r="J183" s="2"/>
      <c r="K183" s="2">
        <v>2500.0500000000002</v>
      </c>
      <c r="L183" s="4">
        <v>2</v>
      </c>
      <c r="M183" s="2">
        <f t="shared" si="5"/>
        <v>4931.3099999999986</v>
      </c>
    </row>
    <row r="184" spans="1:13">
      <c r="A184" t="s">
        <v>32</v>
      </c>
    </row>
    <row r="185" spans="1:13">
      <c r="A185" t="s">
        <v>33</v>
      </c>
    </row>
    <row r="186" spans="1:13">
      <c r="A186" t="s">
        <v>0</v>
      </c>
    </row>
    <row r="188" spans="1:13">
      <c r="A188" t="s">
        <v>34</v>
      </c>
    </row>
    <row r="189" spans="1:13">
      <c r="A189" t="s">
        <v>0</v>
      </c>
    </row>
    <row r="190" spans="1:13">
      <c r="A190" t="s">
        <v>4</v>
      </c>
    </row>
    <row r="191" spans="1:13">
      <c r="A191" t="s">
        <v>252</v>
      </c>
      <c r="B191" s="1">
        <v>42379</v>
      </c>
      <c r="C191" t="s">
        <v>253</v>
      </c>
      <c r="D191">
        <v>1</v>
      </c>
      <c r="E191" t="s">
        <v>254</v>
      </c>
      <c r="F191" t="s">
        <v>85</v>
      </c>
      <c r="G191" t="s">
        <v>64</v>
      </c>
      <c r="H191" t="s">
        <v>86</v>
      </c>
      <c r="I191" s="2">
        <v>1800</v>
      </c>
      <c r="J191" s="2"/>
      <c r="M191" s="2">
        <v>1800</v>
      </c>
    </row>
    <row r="192" spans="1:13">
      <c r="A192" t="s">
        <v>255</v>
      </c>
      <c r="B192" s="1">
        <v>42379</v>
      </c>
      <c r="C192" t="s">
        <v>256</v>
      </c>
      <c r="D192">
        <v>1</v>
      </c>
      <c r="E192" t="s">
        <v>257</v>
      </c>
      <c r="F192" t="s">
        <v>85</v>
      </c>
      <c r="G192" t="s">
        <v>64</v>
      </c>
      <c r="H192" t="s">
        <v>86</v>
      </c>
      <c r="I192" s="2">
        <v>3700</v>
      </c>
      <c r="J192" s="2"/>
      <c r="M192" s="2">
        <v>5500</v>
      </c>
    </row>
    <row r="193" spans="1:13">
      <c r="A193" t="s">
        <v>258</v>
      </c>
      <c r="B193" s="1">
        <v>42399</v>
      </c>
      <c r="C193" t="s">
        <v>259</v>
      </c>
      <c r="D193">
        <v>1</v>
      </c>
      <c r="E193" t="s">
        <v>260</v>
      </c>
      <c r="F193" t="s">
        <v>85</v>
      </c>
      <c r="G193" t="s">
        <v>64</v>
      </c>
      <c r="H193" t="s">
        <v>96</v>
      </c>
      <c r="I193" s="2">
        <v>3700</v>
      </c>
      <c r="J193" s="2"/>
      <c r="M193" s="2">
        <v>9200</v>
      </c>
    </row>
    <row r="194" spans="1:13">
      <c r="A194" t="s">
        <v>261</v>
      </c>
      <c r="B194" s="1">
        <v>42451</v>
      </c>
      <c r="C194" t="s">
        <v>262</v>
      </c>
      <c r="D194">
        <v>1</v>
      </c>
      <c r="E194" t="s">
        <v>263</v>
      </c>
      <c r="F194" t="s">
        <v>85</v>
      </c>
      <c r="G194" t="s">
        <v>64</v>
      </c>
      <c r="H194" t="s">
        <v>86</v>
      </c>
      <c r="I194" s="2">
        <v>3500</v>
      </c>
      <c r="J194" s="2"/>
      <c r="M194" s="3">
        <v>12700</v>
      </c>
    </row>
    <row r="195" spans="1:13">
      <c r="A195" t="s">
        <v>35</v>
      </c>
    </row>
    <row r="196" spans="1:13">
      <c r="A196" t="s">
        <v>36</v>
      </c>
    </row>
    <row r="197" spans="1:13">
      <c r="A197" t="s">
        <v>0</v>
      </c>
    </row>
    <row r="199" spans="1:13">
      <c r="A199" t="s">
        <v>37</v>
      </c>
    </row>
    <row r="200" spans="1:13">
      <c r="A200" t="s">
        <v>0</v>
      </c>
    </row>
    <row r="201" spans="1:13">
      <c r="A201" t="s">
        <v>4</v>
      </c>
      <c r="M201">
        <v>0</v>
      </c>
    </row>
    <row r="202" spans="1:13">
      <c r="A202" t="s">
        <v>345</v>
      </c>
      <c r="B202" s="1">
        <v>42379</v>
      </c>
      <c r="C202" t="s">
        <v>346</v>
      </c>
      <c r="D202">
        <v>1</v>
      </c>
      <c r="E202" t="s">
        <v>347</v>
      </c>
      <c r="F202" t="s">
        <v>85</v>
      </c>
      <c r="G202" t="s">
        <v>64</v>
      </c>
      <c r="H202" t="s">
        <v>96</v>
      </c>
      <c r="I202" s="2">
        <v>5290</v>
      </c>
      <c r="J202" s="4">
        <v>4</v>
      </c>
      <c r="M202" s="4">
        <f>+M201+I202-K202</f>
        <v>5290</v>
      </c>
    </row>
    <row r="203" spans="1:13">
      <c r="A203" t="s">
        <v>348</v>
      </c>
      <c r="B203" s="1">
        <v>42398</v>
      </c>
      <c r="C203" t="s">
        <v>349</v>
      </c>
      <c r="D203">
        <v>1</v>
      </c>
      <c r="E203" t="s">
        <v>350</v>
      </c>
      <c r="F203" t="s">
        <v>85</v>
      </c>
      <c r="G203" t="s">
        <v>64</v>
      </c>
      <c r="H203" t="s">
        <v>96</v>
      </c>
      <c r="I203" s="2">
        <v>2500</v>
      </c>
      <c r="J203" s="4">
        <v>4</v>
      </c>
      <c r="M203" s="4">
        <f t="shared" ref="M203:M212" si="6">+M202+I203-K203</f>
        <v>7790</v>
      </c>
    </row>
    <row r="204" spans="1:13">
      <c r="A204" t="s">
        <v>351</v>
      </c>
      <c r="B204" s="1">
        <v>42408</v>
      </c>
      <c r="C204" t="s">
        <v>352</v>
      </c>
      <c r="D204">
        <v>1</v>
      </c>
      <c r="E204" t="s">
        <v>353</v>
      </c>
      <c r="F204" t="s">
        <v>85</v>
      </c>
      <c r="G204" t="s">
        <v>64</v>
      </c>
      <c r="H204" t="s">
        <v>96</v>
      </c>
      <c r="I204" s="2">
        <v>1628.14</v>
      </c>
      <c r="J204" s="4">
        <v>4</v>
      </c>
      <c r="M204" s="4">
        <f t="shared" si="6"/>
        <v>9418.14</v>
      </c>
    </row>
    <row r="205" spans="1:13">
      <c r="A205" t="s">
        <v>354</v>
      </c>
      <c r="B205" s="1">
        <v>42429</v>
      </c>
      <c r="C205" t="s">
        <v>106</v>
      </c>
      <c r="D205">
        <v>1</v>
      </c>
      <c r="E205" t="s">
        <v>355</v>
      </c>
      <c r="F205" t="s">
        <v>63</v>
      </c>
      <c r="G205" t="s">
        <v>64</v>
      </c>
      <c r="H205" t="s">
        <v>356</v>
      </c>
      <c r="J205" s="4"/>
      <c r="K205" s="2">
        <v>9624.4500000000007</v>
      </c>
      <c r="L205" s="4">
        <v>4</v>
      </c>
      <c r="M205" s="4">
        <f t="shared" si="6"/>
        <v>-206.31000000000131</v>
      </c>
    </row>
    <row r="206" spans="1:13">
      <c r="A206" t="s">
        <v>357</v>
      </c>
      <c r="B206" s="1">
        <v>42496</v>
      </c>
      <c r="C206" t="s">
        <v>358</v>
      </c>
      <c r="D206">
        <v>1</v>
      </c>
      <c r="E206" t="s">
        <v>359</v>
      </c>
      <c r="F206" t="s">
        <v>85</v>
      </c>
      <c r="G206" t="s">
        <v>64</v>
      </c>
      <c r="H206" t="s">
        <v>96</v>
      </c>
      <c r="I206" s="2">
        <v>5100</v>
      </c>
      <c r="J206" s="4"/>
      <c r="M206" s="4">
        <f t="shared" si="6"/>
        <v>4893.6899999999987</v>
      </c>
    </row>
    <row r="207" spans="1:13">
      <c r="A207" t="s">
        <v>264</v>
      </c>
      <c r="B207" s="1">
        <v>42513</v>
      </c>
      <c r="C207" t="s">
        <v>265</v>
      </c>
      <c r="D207">
        <v>1</v>
      </c>
      <c r="E207" t="s">
        <v>266</v>
      </c>
      <c r="F207" t="s">
        <v>85</v>
      </c>
      <c r="G207" t="s">
        <v>64</v>
      </c>
      <c r="H207" t="s">
        <v>86</v>
      </c>
      <c r="I207" s="2">
        <v>4000</v>
      </c>
      <c r="J207">
        <v>1</v>
      </c>
      <c r="M207" s="4">
        <f t="shared" si="6"/>
        <v>8893.6899999999987</v>
      </c>
    </row>
    <row r="208" spans="1:13">
      <c r="A208" t="s">
        <v>267</v>
      </c>
      <c r="B208" s="1">
        <v>42517</v>
      </c>
      <c r="C208" t="s">
        <v>268</v>
      </c>
      <c r="D208">
        <v>1</v>
      </c>
      <c r="E208" t="s">
        <v>269</v>
      </c>
      <c r="F208" t="s">
        <v>85</v>
      </c>
      <c r="G208" t="s">
        <v>64</v>
      </c>
      <c r="H208" t="s">
        <v>86</v>
      </c>
      <c r="I208" s="2">
        <v>4800</v>
      </c>
      <c r="J208">
        <v>2</v>
      </c>
      <c r="M208" s="4">
        <f t="shared" si="6"/>
        <v>13693.689999999999</v>
      </c>
    </row>
    <row r="209" spans="1:13">
      <c r="A209" t="s">
        <v>270</v>
      </c>
      <c r="B209" s="1">
        <v>42521</v>
      </c>
      <c r="C209" t="s">
        <v>88</v>
      </c>
      <c r="D209">
        <v>1</v>
      </c>
      <c r="E209" t="s">
        <v>271</v>
      </c>
      <c r="F209" t="s">
        <v>63</v>
      </c>
      <c r="G209" t="s">
        <v>64</v>
      </c>
      <c r="H209" t="s">
        <v>272</v>
      </c>
      <c r="J209" s="2"/>
      <c r="K209" s="2">
        <v>5100</v>
      </c>
      <c r="L209" s="4">
        <v>2</v>
      </c>
      <c r="M209" s="4">
        <f t="shared" si="6"/>
        <v>8593.6899999999987</v>
      </c>
    </row>
    <row r="210" spans="1:13">
      <c r="A210" t="s">
        <v>273</v>
      </c>
      <c r="B210" s="1">
        <v>42521</v>
      </c>
      <c r="C210" t="s">
        <v>88</v>
      </c>
      <c r="D210">
        <v>1</v>
      </c>
      <c r="E210" t="s">
        <v>274</v>
      </c>
      <c r="F210" t="s">
        <v>63</v>
      </c>
      <c r="G210" t="s">
        <v>64</v>
      </c>
      <c r="H210" t="s">
        <v>275</v>
      </c>
      <c r="J210" s="2"/>
      <c r="K210" s="2">
        <v>4000.49</v>
      </c>
      <c r="L210" s="4">
        <v>1</v>
      </c>
      <c r="M210" s="4">
        <f t="shared" si="6"/>
        <v>4593.1999999999989</v>
      </c>
    </row>
    <row r="211" spans="1:13">
      <c r="A211" t="s">
        <v>339</v>
      </c>
      <c r="B211" s="1">
        <v>42537</v>
      </c>
      <c r="C211" t="s">
        <v>340</v>
      </c>
      <c r="D211">
        <v>1</v>
      </c>
      <c r="E211" t="s">
        <v>341</v>
      </c>
      <c r="F211" t="s">
        <v>85</v>
      </c>
      <c r="G211" t="s">
        <v>64</v>
      </c>
      <c r="H211" t="s">
        <v>86</v>
      </c>
      <c r="I211" s="2">
        <v>4800</v>
      </c>
      <c r="J211">
        <v>3</v>
      </c>
      <c r="M211" s="4">
        <f t="shared" si="6"/>
        <v>9393.1999999999989</v>
      </c>
    </row>
    <row r="212" spans="1:13">
      <c r="A212" t="s">
        <v>342</v>
      </c>
      <c r="B212" s="1">
        <v>42548</v>
      </c>
      <c r="C212" t="s">
        <v>220</v>
      </c>
      <c r="D212">
        <v>1</v>
      </c>
      <c r="E212" t="s">
        <v>343</v>
      </c>
      <c r="F212" t="s">
        <v>63</v>
      </c>
      <c r="G212" t="s">
        <v>64</v>
      </c>
      <c r="H212" t="s">
        <v>344</v>
      </c>
      <c r="J212" s="2"/>
      <c r="K212" s="2">
        <v>4800.97</v>
      </c>
      <c r="L212" s="4">
        <v>3</v>
      </c>
      <c r="M212" s="10">
        <f t="shared" si="6"/>
        <v>4592.2299999999987</v>
      </c>
    </row>
    <row r="213" spans="1:13">
      <c r="A213" t="s">
        <v>38</v>
      </c>
    </row>
    <row r="214" spans="1:13">
      <c r="A214" t="s">
        <v>39</v>
      </c>
    </row>
    <row r="215" spans="1:13">
      <c r="A215" t="s">
        <v>0</v>
      </c>
    </row>
    <row r="217" spans="1:13">
      <c r="A217" t="s">
        <v>366</v>
      </c>
      <c r="F217" t="s">
        <v>338</v>
      </c>
    </row>
    <row r="218" spans="1:13">
      <c r="A218" t="s">
        <v>0</v>
      </c>
    </row>
    <row r="219" spans="1:13">
      <c r="A219" t="s">
        <v>4</v>
      </c>
    </row>
    <row r="220" spans="1:13">
      <c r="A220" t="s">
        <v>276</v>
      </c>
      <c r="B220" s="1">
        <v>42412</v>
      </c>
      <c r="C220" t="s">
        <v>277</v>
      </c>
      <c r="D220">
        <v>1</v>
      </c>
      <c r="E220" t="s">
        <v>278</v>
      </c>
      <c r="F220" t="s">
        <v>85</v>
      </c>
      <c r="G220" t="s">
        <v>64</v>
      </c>
      <c r="H220" t="s">
        <v>96</v>
      </c>
      <c r="I220" s="2">
        <v>6000</v>
      </c>
      <c r="J220">
        <v>1</v>
      </c>
      <c r="M220" s="2">
        <v>6000</v>
      </c>
    </row>
    <row r="221" spans="1:13">
      <c r="A221" t="s">
        <v>279</v>
      </c>
      <c r="B221" s="1">
        <v>42446</v>
      </c>
      <c r="C221" t="s">
        <v>106</v>
      </c>
      <c r="D221">
        <v>1</v>
      </c>
      <c r="E221" t="s">
        <v>280</v>
      </c>
      <c r="F221" t="s">
        <v>63</v>
      </c>
      <c r="G221" t="s">
        <v>64</v>
      </c>
      <c r="H221" t="s">
        <v>281</v>
      </c>
      <c r="J221" s="2"/>
      <c r="K221" s="2">
        <v>5999.16</v>
      </c>
      <c r="L221" s="4">
        <v>1</v>
      </c>
      <c r="M221">
        <v>0.84</v>
      </c>
    </row>
    <row r="222" spans="1:13">
      <c r="A222" s="7" t="s">
        <v>282</v>
      </c>
      <c r="B222" s="8">
        <v>42549</v>
      </c>
      <c r="C222" s="7" t="s">
        <v>283</v>
      </c>
      <c r="D222" s="7">
        <v>1</v>
      </c>
      <c r="E222" s="7" t="s">
        <v>284</v>
      </c>
      <c r="F222" s="7" t="s">
        <v>85</v>
      </c>
      <c r="G222" s="7" t="s">
        <v>64</v>
      </c>
      <c r="H222" s="7" t="s">
        <v>86</v>
      </c>
      <c r="I222" s="9">
        <v>4800</v>
      </c>
      <c r="M222" s="3">
        <v>4800.84</v>
      </c>
    </row>
    <row r="223" spans="1:13">
      <c r="A223" t="s">
        <v>40</v>
      </c>
    </row>
    <row r="224" spans="1:13">
      <c r="A224" t="s">
        <v>41</v>
      </c>
    </row>
    <row r="225" spans="1:13">
      <c r="A225" t="s">
        <v>0</v>
      </c>
    </row>
    <row r="227" spans="1:13">
      <c r="A227" t="s">
        <v>42</v>
      </c>
    </row>
    <row r="228" spans="1:13">
      <c r="A228" t="s">
        <v>0</v>
      </c>
    </row>
    <row r="229" spans="1:13">
      <c r="A229" t="s">
        <v>4</v>
      </c>
    </row>
    <row r="230" spans="1:13">
      <c r="A230" t="s">
        <v>285</v>
      </c>
      <c r="B230" s="1">
        <v>42399</v>
      </c>
      <c r="C230" t="s">
        <v>286</v>
      </c>
      <c r="D230">
        <v>1</v>
      </c>
      <c r="E230" t="s">
        <v>287</v>
      </c>
      <c r="F230" t="s">
        <v>85</v>
      </c>
      <c r="G230" t="s">
        <v>64</v>
      </c>
      <c r="H230" t="s">
        <v>86</v>
      </c>
      <c r="I230" s="2">
        <v>4500</v>
      </c>
      <c r="J230">
        <v>1</v>
      </c>
      <c r="M230" s="2">
        <v>4500</v>
      </c>
    </row>
    <row r="231" spans="1:13">
      <c r="A231" t="s">
        <v>288</v>
      </c>
      <c r="B231" s="1">
        <v>42402</v>
      </c>
      <c r="C231" t="s">
        <v>106</v>
      </c>
      <c r="D231">
        <v>1</v>
      </c>
      <c r="E231" t="s">
        <v>289</v>
      </c>
      <c r="F231" t="s">
        <v>63</v>
      </c>
      <c r="G231" t="s">
        <v>64</v>
      </c>
      <c r="H231" t="s">
        <v>290</v>
      </c>
      <c r="J231" s="2"/>
      <c r="K231" s="2">
        <v>3671.01</v>
      </c>
      <c r="L231" s="4">
        <v>1</v>
      </c>
      <c r="M231">
        <v>828.99</v>
      </c>
    </row>
    <row r="232" spans="1:13">
      <c r="A232" t="s">
        <v>291</v>
      </c>
      <c r="B232" s="1">
        <v>42425</v>
      </c>
      <c r="C232" t="s">
        <v>106</v>
      </c>
      <c r="D232">
        <v>1</v>
      </c>
      <c r="E232" t="s">
        <v>292</v>
      </c>
      <c r="F232" t="s">
        <v>63</v>
      </c>
      <c r="G232" t="s">
        <v>64</v>
      </c>
      <c r="H232" t="s">
        <v>293</v>
      </c>
      <c r="K232">
        <v>610</v>
      </c>
      <c r="L232" s="4">
        <v>1</v>
      </c>
      <c r="M232">
        <v>218.99</v>
      </c>
    </row>
    <row r="233" spans="1:13">
      <c r="A233" t="s">
        <v>294</v>
      </c>
      <c r="B233" s="1">
        <v>42523</v>
      </c>
      <c r="C233" t="s">
        <v>106</v>
      </c>
      <c r="D233">
        <v>1</v>
      </c>
      <c r="E233" t="s">
        <v>295</v>
      </c>
      <c r="F233" t="s">
        <v>63</v>
      </c>
      <c r="G233" t="s">
        <v>64</v>
      </c>
      <c r="H233" t="s">
        <v>296</v>
      </c>
      <c r="K233">
        <v>0</v>
      </c>
      <c r="M233" s="6">
        <v>218.99</v>
      </c>
    </row>
    <row r="234" spans="1:13">
      <c r="A234" t="s">
        <v>43</v>
      </c>
    </row>
    <row r="235" spans="1:13">
      <c r="A235" t="s">
        <v>44</v>
      </c>
    </row>
    <row r="236" spans="1:13">
      <c r="A236" t="s">
        <v>0</v>
      </c>
    </row>
    <row r="238" spans="1:13">
      <c r="A238" t="s">
        <v>45</v>
      </c>
    </row>
    <row r="239" spans="1:13">
      <c r="A239" t="s">
        <v>0</v>
      </c>
    </row>
    <row r="240" spans="1:13">
      <c r="A240" t="s">
        <v>4</v>
      </c>
    </row>
    <row r="241" spans="1:14">
      <c r="A241" t="s">
        <v>297</v>
      </c>
      <c r="B241" s="1">
        <v>42408</v>
      </c>
      <c r="C241" t="s">
        <v>298</v>
      </c>
      <c r="D241">
        <v>1</v>
      </c>
      <c r="E241" t="s">
        <v>299</v>
      </c>
      <c r="F241" t="s">
        <v>85</v>
      </c>
      <c r="G241" t="s">
        <v>64</v>
      </c>
      <c r="H241" t="s">
        <v>86</v>
      </c>
      <c r="I241" s="2">
        <v>5500</v>
      </c>
      <c r="J241">
        <v>1</v>
      </c>
      <c r="M241" s="2">
        <v>5500</v>
      </c>
    </row>
    <row r="242" spans="1:14">
      <c r="A242" t="s">
        <v>300</v>
      </c>
      <c r="B242" s="1">
        <v>42441</v>
      </c>
      <c r="C242" t="s">
        <v>106</v>
      </c>
      <c r="D242">
        <v>1</v>
      </c>
      <c r="E242" t="s">
        <v>301</v>
      </c>
      <c r="F242" t="s">
        <v>63</v>
      </c>
      <c r="G242" t="s">
        <v>64</v>
      </c>
      <c r="H242" t="s">
        <v>302</v>
      </c>
      <c r="J242" s="2"/>
      <c r="K242" s="2">
        <v>4260</v>
      </c>
      <c r="L242" s="4">
        <v>1</v>
      </c>
      <c r="M242" s="2">
        <v>1240</v>
      </c>
    </row>
    <row r="243" spans="1:14">
      <c r="A243" t="s">
        <v>303</v>
      </c>
      <c r="B243" s="1">
        <v>42473</v>
      </c>
      <c r="C243" t="s">
        <v>304</v>
      </c>
      <c r="D243">
        <v>1</v>
      </c>
      <c r="E243" t="s">
        <v>305</v>
      </c>
      <c r="F243" t="s">
        <v>85</v>
      </c>
      <c r="G243" t="s">
        <v>64</v>
      </c>
      <c r="H243" t="s">
        <v>96</v>
      </c>
      <c r="I243" s="2">
        <v>5500</v>
      </c>
      <c r="M243" s="3">
        <v>6740</v>
      </c>
    </row>
    <row r="244" spans="1:14">
      <c r="A244" t="s">
        <v>46</v>
      </c>
    </row>
    <row r="245" spans="1:14">
      <c r="A245" t="s">
        <v>47</v>
      </c>
    </row>
    <row r="246" spans="1:14">
      <c r="A246" t="s">
        <v>0</v>
      </c>
    </row>
    <row r="248" spans="1:14">
      <c r="A248" t="s">
        <v>48</v>
      </c>
    </row>
    <row r="249" spans="1:14">
      <c r="A249" t="s">
        <v>0</v>
      </c>
    </row>
    <row r="250" spans="1:14">
      <c r="A250" t="s">
        <v>4</v>
      </c>
    </row>
    <row r="251" spans="1:14">
      <c r="A251" t="s">
        <v>306</v>
      </c>
      <c r="B251" s="1">
        <v>42479</v>
      </c>
      <c r="C251" t="s">
        <v>307</v>
      </c>
      <c r="D251">
        <v>1</v>
      </c>
      <c r="E251" t="s">
        <v>308</v>
      </c>
      <c r="F251" t="s">
        <v>85</v>
      </c>
      <c r="G251" t="s">
        <v>64</v>
      </c>
      <c r="H251" t="s">
        <v>96</v>
      </c>
      <c r="I251" s="2">
        <v>6000</v>
      </c>
      <c r="J251">
        <v>1</v>
      </c>
      <c r="L251" s="2"/>
      <c r="M251" s="2">
        <v>6000</v>
      </c>
    </row>
    <row r="252" spans="1:14">
      <c r="A252" t="s">
        <v>309</v>
      </c>
      <c r="B252" s="1">
        <v>42490</v>
      </c>
      <c r="C252" t="s">
        <v>310</v>
      </c>
      <c r="D252">
        <v>1</v>
      </c>
      <c r="E252" t="s">
        <v>311</v>
      </c>
      <c r="F252" t="s">
        <v>63</v>
      </c>
      <c r="G252" t="s">
        <v>64</v>
      </c>
      <c r="H252" t="s">
        <v>312</v>
      </c>
      <c r="J252" s="2"/>
      <c r="K252" s="2">
        <v>6074.01</v>
      </c>
      <c r="L252">
        <v>1</v>
      </c>
      <c r="M252">
        <v>-74.010000000000005</v>
      </c>
      <c r="N252" t="s">
        <v>114</v>
      </c>
    </row>
    <row r="253" spans="1:14">
      <c r="A253" t="s">
        <v>49</v>
      </c>
    </row>
    <row r="254" spans="1:14">
      <c r="A254" t="s">
        <v>50</v>
      </c>
    </row>
    <row r="255" spans="1:14">
      <c r="A255" t="s">
        <v>0</v>
      </c>
    </row>
    <row r="256" spans="1:14">
      <c r="A256" t="s">
        <v>51</v>
      </c>
    </row>
    <row r="257" spans="1:13">
      <c r="A257" t="s">
        <v>0</v>
      </c>
    </row>
    <row r="258" spans="1:13">
      <c r="A258" t="s">
        <v>4</v>
      </c>
    </row>
    <row r="259" spans="1:13">
      <c r="A259" t="s">
        <v>313</v>
      </c>
      <c r="B259" s="1">
        <v>42489</v>
      </c>
      <c r="C259" t="s">
        <v>314</v>
      </c>
      <c r="D259">
        <v>1</v>
      </c>
      <c r="E259" t="s">
        <v>315</v>
      </c>
      <c r="F259" t="s">
        <v>85</v>
      </c>
      <c r="G259" t="s">
        <v>64</v>
      </c>
      <c r="H259" t="s">
        <v>86</v>
      </c>
      <c r="I259" s="2">
        <v>1600</v>
      </c>
      <c r="J259" s="2"/>
      <c r="K259" s="2"/>
      <c r="M259" s="3">
        <v>1600</v>
      </c>
    </row>
    <row r="260" spans="1:13">
      <c r="A260" t="s">
        <v>52</v>
      </c>
    </row>
    <row r="261" spans="1:13">
      <c r="A261" t="s">
        <v>53</v>
      </c>
    </row>
    <row r="262" spans="1:13">
      <c r="A262" t="s">
        <v>0</v>
      </c>
    </row>
    <row r="264" spans="1:13">
      <c r="A264" t="s">
        <v>54</v>
      </c>
    </row>
    <row r="265" spans="1:13">
      <c r="A265" t="s">
        <v>0</v>
      </c>
    </row>
    <row r="266" spans="1:13">
      <c r="A266" t="s">
        <v>4</v>
      </c>
    </row>
    <row r="267" spans="1:13">
      <c r="A267" t="s">
        <v>316</v>
      </c>
      <c r="B267" s="1">
        <v>42496</v>
      </c>
      <c r="C267" t="s">
        <v>317</v>
      </c>
      <c r="D267">
        <v>1</v>
      </c>
      <c r="E267" t="s">
        <v>318</v>
      </c>
      <c r="F267" t="s">
        <v>85</v>
      </c>
      <c r="G267" t="s">
        <v>64</v>
      </c>
      <c r="H267" t="s">
        <v>86</v>
      </c>
      <c r="I267" s="2">
        <v>2800</v>
      </c>
      <c r="J267">
        <v>1</v>
      </c>
      <c r="L267" s="2"/>
      <c r="M267" s="2">
        <v>2800</v>
      </c>
    </row>
    <row r="268" spans="1:13">
      <c r="A268" t="s">
        <v>319</v>
      </c>
      <c r="B268" s="1">
        <v>42521</v>
      </c>
      <c r="C268" t="s">
        <v>88</v>
      </c>
      <c r="D268">
        <v>1</v>
      </c>
      <c r="E268" t="s">
        <v>320</v>
      </c>
      <c r="F268" t="s">
        <v>63</v>
      </c>
      <c r="G268" t="s">
        <v>64</v>
      </c>
      <c r="H268" t="s">
        <v>321</v>
      </c>
      <c r="J268" s="2"/>
      <c r="K268" s="2">
        <v>2800</v>
      </c>
      <c r="L268">
        <v>1</v>
      </c>
      <c r="M268">
        <v>0</v>
      </c>
    </row>
    <row r="269" spans="1:13">
      <c r="A269" t="s">
        <v>322</v>
      </c>
      <c r="B269" s="1">
        <v>42530</v>
      </c>
      <c r="C269" t="s">
        <v>323</v>
      </c>
      <c r="D269">
        <v>1</v>
      </c>
      <c r="E269" t="s">
        <v>324</v>
      </c>
      <c r="F269" t="s">
        <v>85</v>
      </c>
      <c r="G269" t="s">
        <v>64</v>
      </c>
      <c r="H269" t="s">
        <v>86</v>
      </c>
      <c r="I269" s="2">
        <v>3600</v>
      </c>
      <c r="L269" s="2"/>
      <c r="M269" s="3">
        <v>3600</v>
      </c>
    </row>
    <row r="270" spans="1:13">
      <c r="A270" t="s">
        <v>55</v>
      </c>
    </row>
    <row r="271" spans="1:13">
      <c r="A271" t="s">
        <v>56</v>
      </c>
    </row>
    <row r="272" spans="1:13">
      <c r="A272" t="s">
        <v>0</v>
      </c>
    </row>
    <row r="274" spans="1:13">
      <c r="A274" t="s">
        <v>57</v>
      </c>
    </row>
    <row r="275" spans="1:13">
      <c r="A275" t="s">
        <v>0</v>
      </c>
    </row>
    <row r="276" spans="1:13">
      <c r="A276" t="s">
        <v>4</v>
      </c>
    </row>
    <row r="277" spans="1:13">
      <c r="A277" t="s">
        <v>325</v>
      </c>
      <c r="B277" s="1">
        <v>42466</v>
      </c>
      <c r="C277" t="s">
        <v>326</v>
      </c>
      <c r="D277">
        <v>1</v>
      </c>
      <c r="E277" t="s">
        <v>327</v>
      </c>
      <c r="F277" t="s">
        <v>328</v>
      </c>
      <c r="G277" t="s">
        <v>329</v>
      </c>
      <c r="H277" t="s">
        <v>330</v>
      </c>
      <c r="I277" s="2">
        <v>3500</v>
      </c>
      <c r="J277">
        <v>1</v>
      </c>
      <c r="L277" s="2"/>
      <c r="M277" s="2">
        <v>3500</v>
      </c>
    </row>
    <row r="278" spans="1:13">
      <c r="A278" t="s">
        <v>331</v>
      </c>
      <c r="B278" s="1">
        <v>42490</v>
      </c>
      <c r="C278" t="s">
        <v>332</v>
      </c>
      <c r="D278">
        <v>1</v>
      </c>
      <c r="E278" t="s">
        <v>333</v>
      </c>
      <c r="F278" t="s">
        <v>63</v>
      </c>
      <c r="G278" t="s">
        <v>64</v>
      </c>
      <c r="H278" t="s">
        <v>334</v>
      </c>
      <c r="J278" s="2"/>
      <c r="K278" s="2">
        <v>3499.8</v>
      </c>
      <c r="L278">
        <v>1</v>
      </c>
      <c r="M278">
        <v>0.2</v>
      </c>
    </row>
    <row r="279" spans="1:13">
      <c r="A279" t="s">
        <v>335</v>
      </c>
      <c r="B279" s="1">
        <v>42528</v>
      </c>
      <c r="C279" t="s">
        <v>336</v>
      </c>
      <c r="D279">
        <v>1</v>
      </c>
      <c r="E279" t="s">
        <v>337</v>
      </c>
      <c r="F279" t="s">
        <v>85</v>
      </c>
      <c r="G279" t="s">
        <v>64</v>
      </c>
      <c r="H279" t="s">
        <v>86</v>
      </c>
      <c r="I279" s="2">
        <v>4000</v>
      </c>
      <c r="L279" s="2"/>
      <c r="M279" s="3">
        <v>4000.2</v>
      </c>
    </row>
    <row r="280" spans="1:13">
      <c r="A280" t="s">
        <v>58</v>
      </c>
    </row>
    <row r="281" spans="1:13">
      <c r="A281" t="s">
        <v>59</v>
      </c>
    </row>
    <row r="282" spans="1:13">
      <c r="A282" t="s">
        <v>0</v>
      </c>
    </row>
  </sheetData>
  <mergeCells count="4">
    <mergeCell ref="F3:H3"/>
    <mergeCell ref="F4:H4"/>
    <mergeCell ref="F6:H6"/>
    <mergeCell ref="F5:H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55"/>
  <sheetViews>
    <sheetView topLeftCell="A334" workbookViewId="0">
      <selection activeCell="L351" sqref="L351"/>
    </sheetView>
  </sheetViews>
  <sheetFormatPr baseColWidth="10" defaultRowHeight="15"/>
  <cols>
    <col min="3" max="3" width="13.140625" bestFit="1" customWidth="1"/>
    <col min="4" max="4" width="2" bestFit="1" customWidth="1"/>
    <col min="7" max="7" width="19.28515625" bestFit="1" customWidth="1"/>
    <col min="9" max="9" width="40" bestFit="1" customWidth="1"/>
    <col min="11" max="11" width="2.42578125" style="14" customWidth="1"/>
    <col min="13" max="13" width="2.42578125" style="14" customWidth="1"/>
  </cols>
  <sheetData>
    <row r="1" spans="1:14">
      <c r="K1"/>
      <c r="L1" s="4"/>
      <c r="M1"/>
    </row>
    <row r="2" spans="1:14">
      <c r="K2"/>
      <c r="L2" s="4"/>
      <c r="M2"/>
    </row>
    <row r="3" spans="1:14">
      <c r="F3" s="46"/>
      <c r="G3" s="43" t="s">
        <v>740</v>
      </c>
      <c r="H3" s="46"/>
      <c r="I3" s="43"/>
      <c r="J3" s="46"/>
      <c r="K3" s="46"/>
      <c r="L3" s="4"/>
      <c r="M3"/>
    </row>
    <row r="4" spans="1:14">
      <c r="F4" s="46"/>
      <c r="G4" s="43" t="s">
        <v>310</v>
      </c>
      <c r="H4" s="46"/>
      <c r="I4" s="43"/>
      <c r="J4" s="46"/>
      <c r="K4" s="46"/>
      <c r="L4" s="4"/>
      <c r="M4"/>
    </row>
    <row r="5" spans="1:14">
      <c r="F5" s="46"/>
      <c r="G5" s="43" t="s">
        <v>741</v>
      </c>
      <c r="H5" s="46"/>
      <c r="I5" s="43"/>
      <c r="J5" s="46"/>
      <c r="K5" s="46"/>
      <c r="L5" s="4"/>
      <c r="M5"/>
    </row>
    <row r="6" spans="1:14">
      <c r="F6" s="47"/>
      <c r="G6" s="44">
        <v>42552</v>
      </c>
      <c r="H6" s="47"/>
      <c r="I6" s="44"/>
      <c r="J6" s="46"/>
      <c r="K6" s="46"/>
      <c r="L6" s="4"/>
      <c r="M6"/>
    </row>
    <row r="7" spans="1:14">
      <c r="A7" s="21" t="s">
        <v>731</v>
      </c>
      <c r="B7" s="21" t="s">
        <v>732</v>
      </c>
      <c r="C7" s="21" t="s">
        <v>733</v>
      </c>
      <c r="D7" s="21"/>
      <c r="E7" s="62" t="s">
        <v>734</v>
      </c>
      <c r="F7" s="62"/>
      <c r="G7" s="21" t="s">
        <v>735</v>
      </c>
      <c r="H7" s="21" t="s">
        <v>736</v>
      </c>
      <c r="I7" s="21" t="s">
        <v>737</v>
      </c>
      <c r="J7" s="21" t="s">
        <v>738</v>
      </c>
      <c r="K7" s="21"/>
      <c r="L7" s="21" t="s">
        <v>739</v>
      </c>
      <c r="N7" s="21">
        <v>0</v>
      </c>
    </row>
    <row r="8" spans="1:14">
      <c r="A8" t="s">
        <v>367</v>
      </c>
      <c r="B8" s="1">
        <v>42423</v>
      </c>
      <c r="C8" t="s">
        <v>368</v>
      </c>
      <c r="D8">
        <v>1</v>
      </c>
      <c r="E8" t="s">
        <v>487</v>
      </c>
      <c r="F8" t="s">
        <v>573</v>
      </c>
      <c r="G8" t="s">
        <v>85</v>
      </c>
      <c r="H8" t="s">
        <v>64</v>
      </c>
      <c r="I8" t="s">
        <v>370</v>
      </c>
      <c r="J8" s="2">
        <v>25000</v>
      </c>
      <c r="K8" s="14">
        <v>1</v>
      </c>
      <c r="L8" s="16"/>
      <c r="N8" s="2">
        <v>25000</v>
      </c>
    </row>
    <row r="9" spans="1:14">
      <c r="A9" t="s">
        <v>371</v>
      </c>
      <c r="B9" s="1">
        <v>42429</v>
      </c>
      <c r="C9" t="s">
        <v>372</v>
      </c>
      <c r="D9">
        <v>1</v>
      </c>
      <c r="E9" t="s">
        <v>489</v>
      </c>
      <c r="F9">
        <v>27535</v>
      </c>
      <c r="G9" t="s">
        <v>63</v>
      </c>
      <c r="H9" t="s">
        <v>64</v>
      </c>
      <c r="I9" t="s">
        <v>374</v>
      </c>
      <c r="L9" s="16">
        <v>117</v>
      </c>
      <c r="M9" s="14">
        <v>1</v>
      </c>
      <c r="N9" s="2">
        <v>24883</v>
      </c>
    </row>
    <row r="10" spans="1:14">
      <c r="A10" t="s">
        <v>375</v>
      </c>
      <c r="B10" s="1">
        <v>42429</v>
      </c>
      <c r="C10" t="s">
        <v>376</v>
      </c>
      <c r="D10">
        <v>1</v>
      </c>
      <c r="E10" t="s">
        <v>489</v>
      </c>
      <c r="F10">
        <v>27536</v>
      </c>
      <c r="G10" t="s">
        <v>63</v>
      </c>
      <c r="H10" t="s">
        <v>64</v>
      </c>
      <c r="I10" t="s">
        <v>378</v>
      </c>
      <c r="L10" s="16">
        <v>48</v>
      </c>
      <c r="M10" s="14">
        <v>1</v>
      </c>
      <c r="N10" s="2">
        <v>24835</v>
      </c>
    </row>
    <row r="11" spans="1:14">
      <c r="A11" t="s">
        <v>379</v>
      </c>
      <c r="B11" s="1">
        <v>42429</v>
      </c>
      <c r="C11" t="s">
        <v>380</v>
      </c>
      <c r="D11">
        <v>1</v>
      </c>
      <c r="E11" t="s">
        <v>489</v>
      </c>
      <c r="F11">
        <v>27537</v>
      </c>
      <c r="G11" t="s">
        <v>63</v>
      </c>
      <c r="H11" t="s">
        <v>64</v>
      </c>
      <c r="I11" t="s">
        <v>382</v>
      </c>
      <c r="L11" s="16">
        <v>580</v>
      </c>
      <c r="M11" s="14">
        <v>1</v>
      </c>
      <c r="N11" s="2">
        <v>24255</v>
      </c>
    </row>
    <row r="12" spans="1:14">
      <c r="A12" t="s">
        <v>383</v>
      </c>
      <c r="B12" s="1">
        <v>42429</v>
      </c>
      <c r="C12" t="s">
        <v>384</v>
      </c>
      <c r="D12">
        <v>1</v>
      </c>
      <c r="E12" t="s">
        <v>489</v>
      </c>
      <c r="F12">
        <v>27538</v>
      </c>
      <c r="G12" t="s">
        <v>63</v>
      </c>
      <c r="H12" t="s">
        <v>64</v>
      </c>
      <c r="I12" t="s">
        <v>386</v>
      </c>
      <c r="L12" s="16">
        <v>35</v>
      </c>
      <c r="M12" s="14">
        <v>1</v>
      </c>
      <c r="N12" s="2">
        <v>24220</v>
      </c>
    </row>
    <row r="13" spans="1:14">
      <c r="A13" t="s">
        <v>387</v>
      </c>
      <c r="B13" s="1">
        <v>42429</v>
      </c>
      <c r="C13" t="s">
        <v>388</v>
      </c>
      <c r="D13">
        <v>1</v>
      </c>
      <c r="E13" t="s">
        <v>489</v>
      </c>
      <c r="F13">
        <v>27691</v>
      </c>
      <c r="G13" t="s">
        <v>63</v>
      </c>
      <c r="H13" t="s">
        <v>64</v>
      </c>
      <c r="I13" t="s">
        <v>65</v>
      </c>
      <c r="L13" s="16">
        <v>60</v>
      </c>
      <c r="M13" s="14">
        <v>1</v>
      </c>
      <c r="N13" s="2">
        <v>24160</v>
      </c>
    </row>
    <row r="14" spans="1:14">
      <c r="A14" t="s">
        <v>387</v>
      </c>
      <c r="B14" s="1">
        <v>42429</v>
      </c>
      <c r="C14" t="s">
        <v>388</v>
      </c>
      <c r="D14">
        <v>1</v>
      </c>
      <c r="E14" t="s">
        <v>489</v>
      </c>
      <c r="F14">
        <v>27691</v>
      </c>
      <c r="G14" t="s">
        <v>63</v>
      </c>
      <c r="H14" t="s">
        <v>64</v>
      </c>
      <c r="I14" t="s">
        <v>65</v>
      </c>
      <c r="L14" s="16">
        <v>126</v>
      </c>
      <c r="M14" s="14">
        <v>1</v>
      </c>
      <c r="N14" s="2">
        <v>24034</v>
      </c>
    </row>
    <row r="15" spans="1:14">
      <c r="A15" t="s">
        <v>390</v>
      </c>
      <c r="B15" s="1">
        <v>42429</v>
      </c>
      <c r="C15" t="s">
        <v>391</v>
      </c>
      <c r="D15">
        <v>1</v>
      </c>
      <c r="E15" t="s">
        <v>489</v>
      </c>
      <c r="F15">
        <v>27692</v>
      </c>
      <c r="G15" t="s">
        <v>63</v>
      </c>
      <c r="H15" t="s">
        <v>64</v>
      </c>
      <c r="I15" t="s">
        <v>65</v>
      </c>
      <c r="L15" s="16">
        <v>105</v>
      </c>
      <c r="M15" s="14">
        <v>1</v>
      </c>
      <c r="N15" s="2">
        <v>23929</v>
      </c>
    </row>
    <row r="16" spans="1:14">
      <c r="A16" t="s">
        <v>390</v>
      </c>
      <c r="B16" s="1">
        <v>42429</v>
      </c>
      <c r="C16" t="s">
        <v>391</v>
      </c>
      <c r="D16">
        <v>1</v>
      </c>
      <c r="E16" t="s">
        <v>489</v>
      </c>
      <c r="F16">
        <v>27692</v>
      </c>
      <c r="G16" t="s">
        <v>63</v>
      </c>
      <c r="H16" t="s">
        <v>64</v>
      </c>
      <c r="I16" t="s">
        <v>65</v>
      </c>
      <c r="L16" s="16">
        <v>1175.05</v>
      </c>
      <c r="M16" s="14">
        <v>1</v>
      </c>
      <c r="N16" s="2">
        <v>22753.95</v>
      </c>
    </row>
    <row r="17" spans="1:14">
      <c r="A17" t="s">
        <v>393</v>
      </c>
      <c r="B17" s="1">
        <v>42429</v>
      </c>
      <c r="C17" t="s">
        <v>394</v>
      </c>
      <c r="D17">
        <v>1</v>
      </c>
      <c r="E17" t="s">
        <v>489</v>
      </c>
      <c r="F17">
        <v>27694</v>
      </c>
      <c r="G17" t="s">
        <v>63</v>
      </c>
      <c r="H17" t="s">
        <v>64</v>
      </c>
      <c r="I17" t="s">
        <v>65</v>
      </c>
      <c r="L17" s="16">
        <v>2545.25</v>
      </c>
      <c r="M17" s="14">
        <v>1</v>
      </c>
      <c r="N17" s="2">
        <v>20208.7</v>
      </c>
    </row>
    <row r="18" spans="1:14">
      <c r="A18" t="s">
        <v>393</v>
      </c>
      <c r="B18" s="1">
        <v>42429</v>
      </c>
      <c r="C18" t="s">
        <v>394</v>
      </c>
      <c r="D18">
        <v>1</v>
      </c>
      <c r="E18" t="s">
        <v>489</v>
      </c>
      <c r="F18">
        <v>27694</v>
      </c>
      <c r="G18" t="s">
        <v>63</v>
      </c>
      <c r="H18" t="s">
        <v>64</v>
      </c>
      <c r="I18" t="s">
        <v>65</v>
      </c>
      <c r="L18" s="16">
        <v>110</v>
      </c>
      <c r="M18" s="14">
        <v>1</v>
      </c>
      <c r="N18" s="2">
        <v>20098.7</v>
      </c>
    </row>
    <row r="19" spans="1:14">
      <c r="A19" t="s">
        <v>396</v>
      </c>
      <c r="B19" s="1">
        <v>42429</v>
      </c>
      <c r="C19" t="s">
        <v>397</v>
      </c>
      <c r="D19">
        <v>1</v>
      </c>
      <c r="E19" t="s">
        <v>489</v>
      </c>
      <c r="F19">
        <v>27696</v>
      </c>
      <c r="G19" t="s">
        <v>63</v>
      </c>
      <c r="H19" t="s">
        <v>64</v>
      </c>
      <c r="I19" t="s">
        <v>65</v>
      </c>
      <c r="L19" s="16">
        <v>1026.42</v>
      </c>
      <c r="M19" s="14">
        <v>1</v>
      </c>
      <c r="N19" s="2">
        <v>19072.28</v>
      </c>
    </row>
    <row r="20" spans="1:14">
      <c r="A20" t="s">
        <v>396</v>
      </c>
      <c r="B20" s="1">
        <v>42429</v>
      </c>
      <c r="C20" t="s">
        <v>397</v>
      </c>
      <c r="D20">
        <v>1</v>
      </c>
      <c r="E20" t="s">
        <v>489</v>
      </c>
      <c r="F20">
        <v>27696</v>
      </c>
      <c r="G20" t="s">
        <v>63</v>
      </c>
      <c r="H20" t="s">
        <v>64</v>
      </c>
      <c r="I20" t="s">
        <v>65</v>
      </c>
      <c r="L20" s="16">
        <v>115</v>
      </c>
      <c r="M20" s="14">
        <v>1</v>
      </c>
      <c r="N20" s="2">
        <v>18957.28</v>
      </c>
    </row>
    <row r="21" spans="1:14">
      <c r="A21" t="s">
        <v>399</v>
      </c>
      <c r="B21" s="1">
        <v>42429</v>
      </c>
      <c r="C21" t="s">
        <v>400</v>
      </c>
      <c r="D21">
        <v>1</v>
      </c>
      <c r="E21" t="s">
        <v>489</v>
      </c>
      <c r="F21">
        <v>27697</v>
      </c>
      <c r="G21" t="s">
        <v>63</v>
      </c>
      <c r="H21" t="s">
        <v>64</v>
      </c>
      <c r="I21" t="s">
        <v>65</v>
      </c>
      <c r="L21" s="16">
        <v>1017</v>
      </c>
      <c r="M21" s="14">
        <v>1</v>
      </c>
      <c r="N21" s="2">
        <v>17940.28</v>
      </c>
    </row>
    <row r="22" spans="1:14">
      <c r="A22" t="s">
        <v>399</v>
      </c>
      <c r="B22" s="1">
        <v>42429</v>
      </c>
      <c r="C22" t="s">
        <v>400</v>
      </c>
      <c r="D22">
        <v>1</v>
      </c>
      <c r="E22" t="s">
        <v>489</v>
      </c>
      <c r="F22">
        <v>27697</v>
      </c>
      <c r="G22" t="s">
        <v>63</v>
      </c>
      <c r="H22" t="s">
        <v>64</v>
      </c>
      <c r="I22" t="s">
        <v>65</v>
      </c>
      <c r="L22" s="16">
        <v>118</v>
      </c>
      <c r="M22" s="14">
        <v>1</v>
      </c>
      <c r="N22" s="2">
        <v>17822.28</v>
      </c>
    </row>
    <row r="23" spans="1:14">
      <c r="A23" t="s">
        <v>402</v>
      </c>
      <c r="B23" s="1">
        <v>42429</v>
      </c>
      <c r="C23" t="s">
        <v>403</v>
      </c>
      <c r="D23">
        <v>1</v>
      </c>
      <c r="E23" t="s">
        <v>489</v>
      </c>
      <c r="F23">
        <v>27698</v>
      </c>
      <c r="G23" t="s">
        <v>63</v>
      </c>
      <c r="H23" t="s">
        <v>64</v>
      </c>
      <c r="I23" t="s">
        <v>65</v>
      </c>
      <c r="L23" s="16">
        <v>475.15</v>
      </c>
      <c r="M23" s="14">
        <v>1</v>
      </c>
      <c r="N23" s="2">
        <v>17347.13</v>
      </c>
    </row>
    <row r="24" spans="1:14">
      <c r="A24" t="s">
        <v>402</v>
      </c>
      <c r="B24" s="1">
        <v>42429</v>
      </c>
      <c r="C24" t="s">
        <v>403</v>
      </c>
      <c r="D24">
        <v>1</v>
      </c>
      <c r="E24" t="s">
        <v>489</v>
      </c>
      <c r="F24">
        <v>27698</v>
      </c>
      <c r="G24" t="s">
        <v>63</v>
      </c>
      <c r="H24" t="s">
        <v>64</v>
      </c>
      <c r="I24" t="s">
        <v>65</v>
      </c>
      <c r="L24" s="16">
        <v>45</v>
      </c>
      <c r="M24" s="14">
        <v>1</v>
      </c>
      <c r="N24" s="2">
        <v>17302.13</v>
      </c>
    </row>
    <row r="25" spans="1:14">
      <c r="A25" t="s">
        <v>405</v>
      </c>
      <c r="B25" s="1">
        <v>42429</v>
      </c>
      <c r="C25" t="s">
        <v>406</v>
      </c>
      <c r="D25">
        <v>1</v>
      </c>
      <c r="E25" t="s">
        <v>489</v>
      </c>
      <c r="F25">
        <v>27699</v>
      </c>
      <c r="G25" t="s">
        <v>63</v>
      </c>
      <c r="H25" t="s">
        <v>64</v>
      </c>
      <c r="I25" t="s">
        <v>65</v>
      </c>
      <c r="L25" s="16">
        <v>2591</v>
      </c>
      <c r="M25" s="14">
        <v>1</v>
      </c>
      <c r="N25" s="2">
        <v>14711.13</v>
      </c>
    </row>
    <row r="26" spans="1:14">
      <c r="A26" t="s">
        <v>405</v>
      </c>
      <c r="B26" s="1">
        <v>42429</v>
      </c>
      <c r="C26" t="s">
        <v>406</v>
      </c>
      <c r="D26">
        <v>1</v>
      </c>
      <c r="E26" t="s">
        <v>489</v>
      </c>
      <c r="F26">
        <v>27699</v>
      </c>
      <c r="G26" t="s">
        <v>63</v>
      </c>
      <c r="H26" t="s">
        <v>64</v>
      </c>
      <c r="I26" t="s">
        <v>65</v>
      </c>
      <c r="L26" s="16">
        <v>206</v>
      </c>
      <c r="M26" s="14">
        <v>1</v>
      </c>
      <c r="N26" s="2">
        <v>14505.13</v>
      </c>
    </row>
    <row r="27" spans="1:14">
      <c r="A27" t="s">
        <v>408</v>
      </c>
      <c r="B27" s="1">
        <v>42429</v>
      </c>
      <c r="C27" t="s">
        <v>409</v>
      </c>
      <c r="D27">
        <v>1</v>
      </c>
      <c r="E27" t="s">
        <v>489</v>
      </c>
      <c r="F27">
        <v>27700</v>
      </c>
      <c r="G27" t="s">
        <v>63</v>
      </c>
      <c r="H27" t="s">
        <v>64</v>
      </c>
      <c r="I27" t="s">
        <v>65</v>
      </c>
      <c r="L27" s="16">
        <v>1036</v>
      </c>
      <c r="M27" s="14">
        <v>1</v>
      </c>
      <c r="N27" s="2">
        <v>13469.13</v>
      </c>
    </row>
    <row r="28" spans="1:14">
      <c r="A28" t="s">
        <v>408</v>
      </c>
      <c r="B28" s="1">
        <v>42429</v>
      </c>
      <c r="C28" t="s">
        <v>409</v>
      </c>
      <c r="D28">
        <v>1</v>
      </c>
      <c r="E28" t="s">
        <v>489</v>
      </c>
      <c r="F28">
        <v>27700</v>
      </c>
      <c r="G28" t="s">
        <v>63</v>
      </c>
      <c r="H28" t="s">
        <v>64</v>
      </c>
      <c r="I28" t="s">
        <v>65</v>
      </c>
      <c r="L28" s="16">
        <v>50</v>
      </c>
      <c r="M28" s="14">
        <v>1</v>
      </c>
      <c r="N28" s="2">
        <v>13419.13</v>
      </c>
    </row>
    <row r="29" spans="1:14">
      <c r="A29" t="s">
        <v>411</v>
      </c>
      <c r="B29" s="1">
        <v>42429</v>
      </c>
      <c r="C29" t="s">
        <v>412</v>
      </c>
      <c r="D29">
        <v>1</v>
      </c>
      <c r="E29" t="s">
        <v>489</v>
      </c>
      <c r="F29">
        <v>27701</v>
      </c>
      <c r="G29" t="s">
        <v>63</v>
      </c>
      <c r="H29" t="s">
        <v>64</v>
      </c>
      <c r="I29" t="s">
        <v>414</v>
      </c>
      <c r="L29" s="16">
        <v>58.59</v>
      </c>
      <c r="M29" s="14">
        <v>1</v>
      </c>
      <c r="N29" s="2">
        <v>13360.54</v>
      </c>
    </row>
    <row r="30" spans="1:14">
      <c r="A30" t="s">
        <v>415</v>
      </c>
      <c r="B30" s="1">
        <v>42429</v>
      </c>
      <c r="C30" t="s">
        <v>416</v>
      </c>
      <c r="D30">
        <v>1</v>
      </c>
      <c r="E30" t="s">
        <v>489</v>
      </c>
      <c r="F30">
        <v>27702</v>
      </c>
      <c r="G30" t="s">
        <v>63</v>
      </c>
      <c r="H30" t="s">
        <v>64</v>
      </c>
      <c r="I30" t="s">
        <v>65</v>
      </c>
      <c r="L30" s="16">
        <v>986</v>
      </c>
      <c r="M30" s="14">
        <v>1</v>
      </c>
      <c r="N30" s="2">
        <v>12374.54</v>
      </c>
    </row>
    <row r="31" spans="1:14">
      <c r="A31" t="s">
        <v>415</v>
      </c>
      <c r="B31" s="1">
        <v>42429</v>
      </c>
      <c r="C31" t="s">
        <v>416</v>
      </c>
      <c r="D31">
        <v>1</v>
      </c>
      <c r="E31" t="s">
        <v>489</v>
      </c>
      <c r="F31">
        <v>27702</v>
      </c>
      <c r="G31" t="s">
        <v>63</v>
      </c>
      <c r="H31" t="s">
        <v>64</v>
      </c>
      <c r="I31" t="s">
        <v>65</v>
      </c>
      <c r="L31" s="16">
        <v>50</v>
      </c>
      <c r="M31" s="14">
        <v>1</v>
      </c>
      <c r="N31" s="2">
        <v>12324.54</v>
      </c>
    </row>
    <row r="32" spans="1:14">
      <c r="A32" t="s">
        <v>418</v>
      </c>
      <c r="B32" s="1">
        <v>42429</v>
      </c>
      <c r="C32" t="s">
        <v>419</v>
      </c>
      <c r="D32">
        <v>1</v>
      </c>
      <c r="E32" t="s">
        <v>489</v>
      </c>
      <c r="F32">
        <v>27703</v>
      </c>
      <c r="G32" t="s">
        <v>63</v>
      </c>
      <c r="H32" t="s">
        <v>64</v>
      </c>
      <c r="I32" t="s">
        <v>65</v>
      </c>
      <c r="L32" s="16">
        <v>1970.63</v>
      </c>
      <c r="M32" s="14">
        <v>1</v>
      </c>
      <c r="N32" s="2">
        <v>10353.91</v>
      </c>
    </row>
    <row r="33" spans="1:14">
      <c r="A33" t="s">
        <v>418</v>
      </c>
      <c r="B33" s="1">
        <v>42429</v>
      </c>
      <c r="C33" t="s">
        <v>419</v>
      </c>
      <c r="D33">
        <v>1</v>
      </c>
      <c r="E33" t="s">
        <v>489</v>
      </c>
      <c r="F33">
        <v>27703</v>
      </c>
      <c r="G33" t="s">
        <v>63</v>
      </c>
      <c r="H33" t="s">
        <v>64</v>
      </c>
      <c r="I33" t="s">
        <v>65</v>
      </c>
      <c r="L33" s="16">
        <v>110</v>
      </c>
      <c r="M33" s="14">
        <v>1</v>
      </c>
      <c r="N33" s="2">
        <v>10243.91</v>
      </c>
    </row>
    <row r="34" spans="1:14">
      <c r="A34" t="s">
        <v>421</v>
      </c>
      <c r="B34" s="1">
        <v>42429</v>
      </c>
      <c r="C34" t="s">
        <v>422</v>
      </c>
      <c r="D34">
        <v>1</v>
      </c>
      <c r="E34" t="s">
        <v>489</v>
      </c>
      <c r="F34">
        <v>27704</v>
      </c>
      <c r="G34" t="s">
        <v>63</v>
      </c>
      <c r="H34" t="s">
        <v>64</v>
      </c>
      <c r="I34" t="s">
        <v>65</v>
      </c>
      <c r="L34" s="16">
        <v>971</v>
      </c>
      <c r="M34" s="14">
        <v>1</v>
      </c>
      <c r="N34" s="2">
        <v>9272.91</v>
      </c>
    </row>
    <row r="35" spans="1:14">
      <c r="A35" t="s">
        <v>421</v>
      </c>
      <c r="B35" s="1">
        <v>42429</v>
      </c>
      <c r="C35" t="s">
        <v>422</v>
      </c>
      <c r="D35">
        <v>1</v>
      </c>
      <c r="E35" t="s">
        <v>489</v>
      </c>
      <c r="F35">
        <v>27704</v>
      </c>
      <c r="G35" t="s">
        <v>63</v>
      </c>
      <c r="H35" t="s">
        <v>64</v>
      </c>
      <c r="I35" t="s">
        <v>65</v>
      </c>
      <c r="L35" s="16">
        <v>85</v>
      </c>
      <c r="M35" s="14">
        <v>1</v>
      </c>
      <c r="N35" s="2">
        <v>9187.91</v>
      </c>
    </row>
    <row r="36" spans="1:14">
      <c r="A36" t="s">
        <v>249</v>
      </c>
      <c r="B36" s="1">
        <v>42429</v>
      </c>
      <c r="C36" t="s">
        <v>424</v>
      </c>
      <c r="D36">
        <v>1</v>
      </c>
      <c r="E36" t="s">
        <v>489</v>
      </c>
      <c r="F36">
        <v>27705</v>
      </c>
      <c r="G36" t="s">
        <v>63</v>
      </c>
      <c r="H36" t="s">
        <v>64</v>
      </c>
      <c r="I36" t="s">
        <v>65</v>
      </c>
      <c r="L36" s="16">
        <v>61.08</v>
      </c>
      <c r="M36" s="14">
        <v>1</v>
      </c>
      <c r="N36" s="2">
        <v>9126.83</v>
      </c>
    </row>
    <row r="37" spans="1:14">
      <c r="A37" t="s">
        <v>426</v>
      </c>
      <c r="B37" s="1">
        <v>42429</v>
      </c>
      <c r="C37" t="s">
        <v>427</v>
      </c>
      <c r="D37">
        <v>1</v>
      </c>
      <c r="E37" t="s">
        <v>489</v>
      </c>
      <c r="F37">
        <v>27708</v>
      </c>
      <c r="G37" t="s">
        <v>63</v>
      </c>
      <c r="H37" t="s">
        <v>64</v>
      </c>
      <c r="I37" t="s">
        <v>65</v>
      </c>
      <c r="L37" s="16">
        <v>6716.35</v>
      </c>
      <c r="M37" s="14">
        <v>1</v>
      </c>
      <c r="N37" s="2">
        <v>2410.48</v>
      </c>
    </row>
    <row r="38" spans="1:14">
      <c r="A38" t="s">
        <v>426</v>
      </c>
      <c r="B38" s="1">
        <v>42429</v>
      </c>
      <c r="C38" t="s">
        <v>427</v>
      </c>
      <c r="D38">
        <v>1</v>
      </c>
      <c r="E38" t="s">
        <v>489</v>
      </c>
      <c r="F38">
        <v>27708</v>
      </c>
      <c r="G38" t="s">
        <v>63</v>
      </c>
      <c r="H38" t="s">
        <v>64</v>
      </c>
      <c r="I38" t="s">
        <v>65</v>
      </c>
      <c r="L38" s="16">
        <v>350</v>
      </c>
      <c r="M38" s="14">
        <v>1</v>
      </c>
      <c r="N38" s="2">
        <v>2060.48</v>
      </c>
    </row>
    <row r="39" spans="1:14">
      <c r="A39" t="s">
        <v>429</v>
      </c>
      <c r="B39" s="1">
        <v>42429</v>
      </c>
      <c r="C39" t="s">
        <v>430</v>
      </c>
      <c r="D39">
        <v>1</v>
      </c>
      <c r="E39" t="s">
        <v>489</v>
      </c>
      <c r="F39">
        <v>27729</v>
      </c>
      <c r="G39" t="s">
        <v>63</v>
      </c>
      <c r="H39" t="s">
        <v>64</v>
      </c>
      <c r="I39" t="s">
        <v>65</v>
      </c>
      <c r="L39" s="16">
        <v>1920.82</v>
      </c>
      <c r="M39" s="14">
        <v>1</v>
      </c>
      <c r="N39">
        <v>139.66</v>
      </c>
    </row>
    <row r="40" spans="1:14">
      <c r="A40" t="s">
        <v>429</v>
      </c>
      <c r="B40" s="1">
        <v>42429</v>
      </c>
      <c r="C40" t="s">
        <v>430</v>
      </c>
      <c r="D40">
        <v>1</v>
      </c>
      <c r="E40" t="s">
        <v>489</v>
      </c>
      <c r="F40">
        <v>27729</v>
      </c>
      <c r="G40" t="s">
        <v>63</v>
      </c>
      <c r="H40" t="s">
        <v>64</v>
      </c>
      <c r="I40" t="s">
        <v>65</v>
      </c>
      <c r="L40" s="16">
        <v>110</v>
      </c>
      <c r="M40" s="14">
        <v>1</v>
      </c>
      <c r="N40">
        <v>29.66</v>
      </c>
    </row>
    <row r="41" spans="1:14">
      <c r="A41" t="s">
        <v>432</v>
      </c>
      <c r="B41" s="1">
        <v>42457</v>
      </c>
      <c r="C41" t="s">
        <v>433</v>
      </c>
      <c r="D41">
        <v>1</v>
      </c>
      <c r="E41" t="s">
        <v>487</v>
      </c>
      <c r="F41" t="s">
        <v>574</v>
      </c>
      <c r="G41" t="s">
        <v>85</v>
      </c>
      <c r="H41" t="s">
        <v>64</v>
      </c>
      <c r="I41" t="s">
        <v>100</v>
      </c>
      <c r="J41" s="2">
        <v>20000</v>
      </c>
      <c r="K41" s="14">
        <v>2</v>
      </c>
      <c r="L41" s="16"/>
      <c r="N41" s="2">
        <v>20029.66</v>
      </c>
    </row>
    <row r="42" spans="1:14">
      <c r="A42" t="s">
        <v>435</v>
      </c>
      <c r="B42" s="1">
        <v>42460</v>
      </c>
      <c r="C42" t="s">
        <v>436</v>
      </c>
      <c r="D42">
        <v>1</v>
      </c>
      <c r="E42" t="s">
        <v>489</v>
      </c>
      <c r="F42">
        <v>28022</v>
      </c>
      <c r="G42" t="s">
        <v>63</v>
      </c>
      <c r="H42" t="s">
        <v>64</v>
      </c>
      <c r="I42" t="s">
        <v>65</v>
      </c>
      <c r="L42" s="16">
        <v>2594.1999999999998</v>
      </c>
      <c r="M42" s="14">
        <v>2</v>
      </c>
      <c r="N42" s="2">
        <v>17435.46</v>
      </c>
    </row>
    <row r="43" spans="1:14">
      <c r="A43" t="s">
        <v>435</v>
      </c>
      <c r="B43" s="1">
        <v>42460</v>
      </c>
      <c r="C43" t="s">
        <v>436</v>
      </c>
      <c r="D43">
        <v>1</v>
      </c>
      <c r="E43" t="s">
        <v>489</v>
      </c>
      <c r="F43">
        <v>28022</v>
      </c>
      <c r="G43" t="s">
        <v>63</v>
      </c>
      <c r="H43" t="s">
        <v>64</v>
      </c>
      <c r="I43" t="s">
        <v>65</v>
      </c>
      <c r="L43" s="16">
        <v>78</v>
      </c>
      <c r="M43" s="14">
        <v>2</v>
      </c>
      <c r="N43" s="2">
        <v>17357.46</v>
      </c>
    </row>
    <row r="44" spans="1:14">
      <c r="A44" t="s">
        <v>438</v>
      </c>
      <c r="B44" s="1">
        <v>42460</v>
      </c>
      <c r="C44" t="s">
        <v>439</v>
      </c>
      <c r="D44">
        <v>1</v>
      </c>
      <c r="E44" t="s">
        <v>489</v>
      </c>
      <c r="F44">
        <v>28023</v>
      </c>
      <c r="G44" t="s">
        <v>63</v>
      </c>
      <c r="H44" t="s">
        <v>64</v>
      </c>
      <c r="I44" t="s">
        <v>310</v>
      </c>
      <c r="L44" s="16">
        <v>2014</v>
      </c>
      <c r="M44" s="14">
        <v>2</v>
      </c>
      <c r="N44" s="2">
        <v>15343.46</v>
      </c>
    </row>
    <row r="45" spans="1:14">
      <c r="A45" t="s">
        <v>438</v>
      </c>
      <c r="B45" s="1">
        <v>42460</v>
      </c>
      <c r="C45" t="s">
        <v>439</v>
      </c>
      <c r="D45">
        <v>1</v>
      </c>
      <c r="E45" t="s">
        <v>489</v>
      </c>
      <c r="F45">
        <v>28023</v>
      </c>
      <c r="G45" t="s">
        <v>63</v>
      </c>
      <c r="H45" t="s">
        <v>64</v>
      </c>
      <c r="I45" t="s">
        <v>310</v>
      </c>
      <c r="L45" s="16">
        <v>50</v>
      </c>
      <c r="M45" s="14">
        <v>2</v>
      </c>
      <c r="N45" s="2">
        <v>15293.46</v>
      </c>
    </row>
    <row r="46" spans="1:14">
      <c r="A46" t="s">
        <v>441</v>
      </c>
      <c r="B46" s="1">
        <v>42460</v>
      </c>
      <c r="C46" t="s">
        <v>442</v>
      </c>
      <c r="D46">
        <v>1</v>
      </c>
      <c r="E46" t="s">
        <v>489</v>
      </c>
      <c r="F46">
        <v>28024</v>
      </c>
      <c r="G46" t="s">
        <v>63</v>
      </c>
      <c r="H46" t="s">
        <v>64</v>
      </c>
      <c r="I46" t="s">
        <v>65</v>
      </c>
      <c r="L46" s="16">
        <v>1546</v>
      </c>
      <c r="M46" s="14">
        <v>2</v>
      </c>
      <c r="N46" s="2">
        <v>13747.46</v>
      </c>
    </row>
    <row r="47" spans="1:14">
      <c r="A47" t="s">
        <v>441</v>
      </c>
      <c r="B47" s="1">
        <v>42460</v>
      </c>
      <c r="C47" t="s">
        <v>442</v>
      </c>
      <c r="D47">
        <v>1</v>
      </c>
      <c r="E47" t="s">
        <v>489</v>
      </c>
      <c r="F47">
        <v>28024</v>
      </c>
      <c r="G47" t="s">
        <v>63</v>
      </c>
      <c r="H47" t="s">
        <v>64</v>
      </c>
      <c r="I47" t="s">
        <v>65</v>
      </c>
      <c r="L47" s="16">
        <v>220</v>
      </c>
      <c r="M47" s="14">
        <v>2</v>
      </c>
      <c r="N47" s="2">
        <v>13527.46</v>
      </c>
    </row>
    <row r="48" spans="1:14">
      <c r="A48" t="s">
        <v>444</v>
      </c>
      <c r="B48" s="1">
        <v>42460</v>
      </c>
      <c r="C48" t="s">
        <v>445</v>
      </c>
      <c r="D48">
        <v>1</v>
      </c>
      <c r="E48" t="s">
        <v>489</v>
      </c>
      <c r="F48">
        <v>28025</v>
      </c>
      <c r="G48" t="s">
        <v>63</v>
      </c>
      <c r="H48" t="s">
        <v>64</v>
      </c>
      <c r="I48" t="s">
        <v>310</v>
      </c>
      <c r="L48" s="16">
        <v>2413.65</v>
      </c>
      <c r="M48" s="14">
        <v>2</v>
      </c>
      <c r="N48" s="2">
        <v>11113.81</v>
      </c>
    </row>
    <row r="49" spans="1:16">
      <c r="A49" t="s">
        <v>444</v>
      </c>
      <c r="B49" s="1">
        <v>42460</v>
      </c>
      <c r="C49" t="s">
        <v>445</v>
      </c>
      <c r="D49">
        <v>1</v>
      </c>
      <c r="E49" t="s">
        <v>489</v>
      </c>
      <c r="F49">
        <v>28025</v>
      </c>
      <c r="G49" t="s">
        <v>63</v>
      </c>
      <c r="H49" t="s">
        <v>64</v>
      </c>
      <c r="I49" t="s">
        <v>310</v>
      </c>
      <c r="L49" s="16">
        <v>100</v>
      </c>
      <c r="M49" s="14">
        <v>2</v>
      </c>
      <c r="N49" s="2">
        <v>11013.81</v>
      </c>
    </row>
    <row r="50" spans="1:16">
      <c r="A50" t="s">
        <v>447</v>
      </c>
      <c r="B50" s="1">
        <v>42460</v>
      </c>
      <c r="C50" t="s">
        <v>448</v>
      </c>
      <c r="D50">
        <v>1</v>
      </c>
      <c r="E50" t="s">
        <v>489</v>
      </c>
      <c r="F50">
        <v>28026</v>
      </c>
      <c r="G50" t="s">
        <v>63</v>
      </c>
      <c r="H50" t="s">
        <v>64</v>
      </c>
      <c r="I50" t="s">
        <v>450</v>
      </c>
      <c r="L50" s="16">
        <v>58.6</v>
      </c>
      <c r="M50" s="14">
        <v>2</v>
      </c>
      <c r="N50" s="2">
        <v>10955.21</v>
      </c>
    </row>
    <row r="51" spans="1:16">
      <c r="A51" t="s">
        <v>451</v>
      </c>
      <c r="B51" s="1">
        <v>42460</v>
      </c>
      <c r="C51" t="s">
        <v>452</v>
      </c>
      <c r="D51">
        <v>1</v>
      </c>
      <c r="E51" t="s">
        <v>489</v>
      </c>
      <c r="F51">
        <v>28027</v>
      </c>
      <c r="G51" t="s">
        <v>63</v>
      </c>
      <c r="H51" t="s">
        <v>64</v>
      </c>
      <c r="I51" t="s">
        <v>65</v>
      </c>
      <c r="L51" s="16">
        <v>876.12</v>
      </c>
      <c r="M51" s="14">
        <v>2</v>
      </c>
      <c r="N51" s="2">
        <v>10079.09</v>
      </c>
    </row>
    <row r="52" spans="1:16">
      <c r="A52" t="s">
        <v>451</v>
      </c>
      <c r="B52" s="1">
        <v>42460</v>
      </c>
      <c r="C52" t="s">
        <v>452</v>
      </c>
      <c r="D52">
        <v>1</v>
      </c>
      <c r="E52" t="s">
        <v>489</v>
      </c>
      <c r="F52">
        <v>28027</v>
      </c>
      <c r="G52" t="s">
        <v>63</v>
      </c>
      <c r="H52" t="s">
        <v>64</v>
      </c>
      <c r="I52" t="s">
        <v>65</v>
      </c>
      <c r="L52" s="16">
        <v>110</v>
      </c>
      <c r="M52" s="14">
        <v>2</v>
      </c>
      <c r="N52" s="2">
        <v>9969.09</v>
      </c>
    </row>
    <row r="53" spans="1:16">
      <c r="A53" t="s">
        <v>454</v>
      </c>
      <c r="B53" s="1">
        <v>42460</v>
      </c>
      <c r="C53" t="s">
        <v>455</v>
      </c>
      <c r="D53">
        <v>1</v>
      </c>
      <c r="E53" t="s">
        <v>489</v>
      </c>
      <c r="F53">
        <v>28028</v>
      </c>
      <c r="G53" t="s">
        <v>63</v>
      </c>
      <c r="H53" t="s">
        <v>64</v>
      </c>
      <c r="I53" t="s">
        <v>310</v>
      </c>
      <c r="L53" s="16">
        <v>78</v>
      </c>
      <c r="M53" s="14">
        <v>2</v>
      </c>
      <c r="N53" s="2">
        <v>9891.09</v>
      </c>
    </row>
    <row r="54" spans="1:16">
      <c r="A54" t="s">
        <v>454</v>
      </c>
      <c r="B54" s="1">
        <v>42460</v>
      </c>
      <c r="C54" t="s">
        <v>455</v>
      </c>
      <c r="D54">
        <v>1</v>
      </c>
      <c r="E54" t="s">
        <v>489</v>
      </c>
      <c r="F54">
        <v>28028</v>
      </c>
      <c r="G54" t="s">
        <v>63</v>
      </c>
      <c r="H54" t="s">
        <v>64</v>
      </c>
      <c r="I54" t="s">
        <v>310</v>
      </c>
      <c r="L54" s="16">
        <v>2274.69</v>
      </c>
      <c r="M54" s="14">
        <v>2</v>
      </c>
      <c r="N54" s="2">
        <v>7616.4</v>
      </c>
    </row>
    <row r="55" spans="1:16">
      <c r="A55" t="s">
        <v>60</v>
      </c>
      <c r="B55" s="1">
        <v>42460</v>
      </c>
      <c r="C55" t="s">
        <v>61</v>
      </c>
      <c r="D55">
        <v>1</v>
      </c>
      <c r="E55" t="s">
        <v>489</v>
      </c>
      <c r="F55">
        <v>28029</v>
      </c>
      <c r="G55" t="s">
        <v>63</v>
      </c>
      <c r="H55" t="s">
        <v>64</v>
      </c>
      <c r="I55" t="s">
        <v>65</v>
      </c>
      <c r="L55" s="16">
        <v>6189.44</v>
      </c>
      <c r="M55" s="14">
        <v>2</v>
      </c>
      <c r="N55" s="2">
        <v>1426.96</v>
      </c>
    </row>
    <row r="56" spans="1:16">
      <c r="A56" t="s">
        <v>60</v>
      </c>
      <c r="B56" s="1">
        <v>42460</v>
      </c>
      <c r="C56" t="s">
        <v>61</v>
      </c>
      <c r="D56">
        <v>1</v>
      </c>
      <c r="E56" t="s">
        <v>489</v>
      </c>
      <c r="F56">
        <v>28029</v>
      </c>
      <c r="G56" t="s">
        <v>63</v>
      </c>
      <c r="H56" t="s">
        <v>64</v>
      </c>
      <c r="I56" t="s">
        <v>65</v>
      </c>
      <c r="L56" s="16">
        <v>120</v>
      </c>
      <c r="M56" s="14">
        <v>2</v>
      </c>
      <c r="N56" s="2">
        <v>1306.96</v>
      </c>
    </row>
    <row r="57" spans="1:16">
      <c r="A57" t="s">
        <v>66</v>
      </c>
      <c r="B57" s="1">
        <v>42460</v>
      </c>
      <c r="C57" t="s">
        <v>67</v>
      </c>
      <c r="D57">
        <v>1</v>
      </c>
      <c r="E57" t="s">
        <v>489</v>
      </c>
      <c r="F57">
        <v>28031</v>
      </c>
      <c r="G57" t="s">
        <v>63</v>
      </c>
      <c r="H57" t="s">
        <v>64</v>
      </c>
      <c r="I57" t="s">
        <v>69</v>
      </c>
      <c r="L57" s="16">
        <v>164</v>
      </c>
      <c r="M57" s="14">
        <v>2</v>
      </c>
      <c r="N57" s="2">
        <v>1142.96</v>
      </c>
    </row>
    <row r="58" spans="1:16">
      <c r="A58" t="s">
        <v>70</v>
      </c>
      <c r="B58" s="1">
        <v>42460</v>
      </c>
      <c r="C58" t="s">
        <v>71</v>
      </c>
      <c r="D58">
        <v>1</v>
      </c>
      <c r="E58" t="s">
        <v>489</v>
      </c>
      <c r="F58">
        <v>28032</v>
      </c>
      <c r="G58" t="s">
        <v>63</v>
      </c>
      <c r="H58" t="s">
        <v>64</v>
      </c>
      <c r="I58" t="s">
        <v>73</v>
      </c>
      <c r="L58" s="16">
        <v>600</v>
      </c>
      <c r="M58" s="14">
        <v>2</v>
      </c>
      <c r="N58">
        <v>542.96</v>
      </c>
    </row>
    <row r="59" spans="1:16">
      <c r="A59" t="s">
        <v>74</v>
      </c>
      <c r="B59" s="1">
        <v>42460</v>
      </c>
      <c r="C59" t="s">
        <v>75</v>
      </c>
      <c r="D59">
        <v>1</v>
      </c>
      <c r="E59" t="s">
        <v>489</v>
      </c>
      <c r="F59">
        <v>28033</v>
      </c>
      <c r="G59" t="s">
        <v>63</v>
      </c>
      <c r="H59" t="s">
        <v>64</v>
      </c>
      <c r="I59" t="s">
        <v>77</v>
      </c>
      <c r="L59" s="16">
        <v>236</v>
      </c>
      <c r="M59" s="14">
        <v>2</v>
      </c>
      <c r="N59">
        <v>306.95999999999998</v>
      </c>
    </row>
    <row r="60" spans="1:16">
      <c r="A60" t="s">
        <v>78</v>
      </c>
      <c r="B60" s="1">
        <v>42460</v>
      </c>
      <c r="C60" t="s">
        <v>79</v>
      </c>
      <c r="D60">
        <v>1</v>
      </c>
      <c r="E60" t="s">
        <v>489</v>
      </c>
      <c r="F60">
        <v>28064</v>
      </c>
      <c r="G60" t="s">
        <v>63</v>
      </c>
      <c r="H60" t="s">
        <v>64</v>
      </c>
      <c r="I60" t="s">
        <v>81</v>
      </c>
      <c r="L60" s="16">
        <v>300.01</v>
      </c>
      <c r="M60" s="14">
        <v>2</v>
      </c>
      <c r="N60">
        <v>6.95</v>
      </c>
    </row>
    <row r="61" spans="1:16">
      <c r="A61" t="s">
        <v>82</v>
      </c>
      <c r="B61" s="1">
        <v>42502</v>
      </c>
      <c r="C61" t="s">
        <v>83</v>
      </c>
      <c r="D61">
        <v>1</v>
      </c>
      <c r="E61" t="s">
        <v>487</v>
      </c>
      <c r="F61" t="s">
        <v>575</v>
      </c>
      <c r="G61" t="s">
        <v>85</v>
      </c>
      <c r="H61" t="s">
        <v>64</v>
      </c>
      <c r="I61" t="s">
        <v>86</v>
      </c>
      <c r="J61" s="2">
        <v>3800</v>
      </c>
      <c r="K61" s="14">
        <v>3</v>
      </c>
      <c r="L61" s="16"/>
      <c r="N61" s="2">
        <v>3806.95</v>
      </c>
    </row>
    <row r="62" spans="1:16">
      <c r="A62" t="s">
        <v>87</v>
      </c>
      <c r="B62" s="1">
        <v>42510</v>
      </c>
      <c r="C62" t="s">
        <v>88</v>
      </c>
      <c r="D62">
        <v>1</v>
      </c>
      <c r="E62" t="s">
        <v>489</v>
      </c>
      <c r="F62">
        <v>28511</v>
      </c>
      <c r="G62" t="s">
        <v>63</v>
      </c>
      <c r="H62" t="s">
        <v>90</v>
      </c>
      <c r="I62" t="s">
        <v>91</v>
      </c>
      <c r="L62" s="16">
        <v>3800</v>
      </c>
      <c r="M62" s="14">
        <v>3</v>
      </c>
      <c r="N62">
        <v>6.95</v>
      </c>
    </row>
    <row r="63" spans="1:16">
      <c r="A63" t="s">
        <v>92</v>
      </c>
      <c r="B63" s="1">
        <v>42514</v>
      </c>
      <c r="C63" t="s">
        <v>93</v>
      </c>
      <c r="D63">
        <v>1</v>
      </c>
      <c r="E63" t="s">
        <v>576</v>
      </c>
      <c r="F63" t="s">
        <v>577</v>
      </c>
      <c r="G63" t="s">
        <v>95</v>
      </c>
      <c r="H63" t="s">
        <v>64</v>
      </c>
      <c r="I63" t="s">
        <v>96</v>
      </c>
      <c r="J63" s="2">
        <v>2190</v>
      </c>
      <c r="L63" s="16"/>
      <c r="N63" s="2">
        <v>2196.9499999999998</v>
      </c>
      <c r="O63" s="13" t="s">
        <v>773</v>
      </c>
      <c r="P63" t="s">
        <v>775</v>
      </c>
    </row>
    <row r="64" spans="1:16">
      <c r="A64" t="s">
        <v>97</v>
      </c>
      <c r="B64" s="1">
        <v>42548</v>
      </c>
      <c r="C64" t="s">
        <v>98</v>
      </c>
      <c r="D64">
        <v>1</v>
      </c>
      <c r="E64" t="s">
        <v>487</v>
      </c>
      <c r="F64" t="s">
        <v>578</v>
      </c>
      <c r="G64" t="s">
        <v>85</v>
      </c>
      <c r="H64" t="s">
        <v>64</v>
      </c>
      <c r="I64" t="s">
        <v>100</v>
      </c>
      <c r="J64" s="2">
        <v>20000</v>
      </c>
      <c r="K64" s="14">
        <v>4</v>
      </c>
      <c r="L64" s="16"/>
      <c r="N64" s="2">
        <v>22196.95</v>
      </c>
    </row>
    <row r="65" spans="1:14">
      <c r="A65" t="s">
        <v>579</v>
      </c>
      <c r="B65" s="1">
        <v>42549</v>
      </c>
      <c r="C65" t="s">
        <v>580</v>
      </c>
      <c r="D65">
        <v>1</v>
      </c>
      <c r="E65" t="s">
        <v>489</v>
      </c>
      <c r="F65">
        <v>29182</v>
      </c>
      <c r="G65" t="s">
        <v>63</v>
      </c>
      <c r="H65" t="s">
        <v>64</v>
      </c>
      <c r="I65" t="s">
        <v>581</v>
      </c>
      <c r="L65" s="16">
        <v>406</v>
      </c>
      <c r="M65" s="14">
        <v>4</v>
      </c>
      <c r="N65" s="2">
        <v>21790.95</v>
      </c>
    </row>
    <row r="66" spans="1:14">
      <c r="A66" t="s">
        <v>582</v>
      </c>
      <c r="B66" s="1">
        <v>42551</v>
      </c>
      <c r="C66" t="s">
        <v>583</v>
      </c>
      <c r="D66">
        <v>1</v>
      </c>
      <c r="E66" t="s">
        <v>489</v>
      </c>
      <c r="F66">
        <v>29163</v>
      </c>
      <c r="G66" t="s">
        <v>63</v>
      </c>
      <c r="H66" t="s">
        <v>64</v>
      </c>
      <c r="I66" t="s">
        <v>584</v>
      </c>
      <c r="L66" s="16">
        <v>617.5</v>
      </c>
      <c r="M66" s="14">
        <v>4</v>
      </c>
      <c r="N66" s="2">
        <v>21173.45</v>
      </c>
    </row>
    <row r="67" spans="1:14">
      <c r="A67" t="s">
        <v>585</v>
      </c>
      <c r="B67" s="1">
        <v>42551</v>
      </c>
      <c r="C67" t="s">
        <v>586</v>
      </c>
      <c r="D67">
        <v>1</v>
      </c>
      <c r="E67" t="s">
        <v>489</v>
      </c>
      <c r="F67">
        <v>29164</v>
      </c>
      <c r="G67" t="s">
        <v>63</v>
      </c>
      <c r="H67" t="s">
        <v>64</v>
      </c>
      <c r="I67" t="s">
        <v>587</v>
      </c>
      <c r="L67" s="16">
        <v>300</v>
      </c>
      <c r="M67" s="14">
        <v>4</v>
      </c>
      <c r="N67" s="2">
        <v>20873.45</v>
      </c>
    </row>
    <row r="68" spans="1:14">
      <c r="A68" t="s">
        <v>588</v>
      </c>
      <c r="B68" s="1">
        <v>42551</v>
      </c>
      <c r="C68" t="s">
        <v>589</v>
      </c>
      <c r="D68">
        <v>1</v>
      </c>
      <c r="E68" t="s">
        <v>489</v>
      </c>
      <c r="F68">
        <v>29165</v>
      </c>
      <c r="G68" t="s">
        <v>63</v>
      </c>
      <c r="H68" t="s">
        <v>64</v>
      </c>
      <c r="I68" t="s">
        <v>590</v>
      </c>
      <c r="L68" s="16">
        <v>438.77</v>
      </c>
      <c r="M68" s="14">
        <v>4</v>
      </c>
      <c r="N68" s="2">
        <v>20434.68</v>
      </c>
    </row>
    <row r="69" spans="1:14">
      <c r="A69" t="s">
        <v>591</v>
      </c>
      <c r="B69" s="1">
        <v>42551</v>
      </c>
      <c r="C69" t="s">
        <v>592</v>
      </c>
      <c r="D69">
        <v>1</v>
      </c>
      <c r="E69" t="s">
        <v>489</v>
      </c>
      <c r="F69">
        <v>29166</v>
      </c>
      <c r="G69" t="s">
        <v>63</v>
      </c>
      <c r="H69" t="s">
        <v>64</v>
      </c>
      <c r="I69" t="s">
        <v>69</v>
      </c>
      <c r="L69" s="16">
        <v>123</v>
      </c>
      <c r="M69" s="14">
        <v>4</v>
      </c>
      <c r="N69" s="2">
        <v>20311.68</v>
      </c>
    </row>
    <row r="70" spans="1:14">
      <c r="A70" t="s">
        <v>593</v>
      </c>
      <c r="B70" s="1">
        <v>42551</v>
      </c>
      <c r="C70" t="s">
        <v>594</v>
      </c>
      <c r="D70">
        <v>1</v>
      </c>
      <c r="E70" t="s">
        <v>489</v>
      </c>
      <c r="F70">
        <v>29167</v>
      </c>
      <c r="G70" t="s">
        <v>63</v>
      </c>
      <c r="H70" t="s">
        <v>64</v>
      </c>
      <c r="I70" t="s">
        <v>595</v>
      </c>
      <c r="L70" s="16">
        <v>175</v>
      </c>
      <c r="M70" s="14">
        <v>4</v>
      </c>
      <c r="N70" s="2">
        <v>20136.68</v>
      </c>
    </row>
    <row r="71" spans="1:14">
      <c r="A71" t="s">
        <v>596</v>
      </c>
      <c r="B71" s="1">
        <v>42551</v>
      </c>
      <c r="C71" t="s">
        <v>597</v>
      </c>
      <c r="D71">
        <v>1</v>
      </c>
      <c r="E71" t="s">
        <v>489</v>
      </c>
      <c r="F71">
        <v>29168</v>
      </c>
      <c r="G71" t="s">
        <v>63</v>
      </c>
      <c r="H71" t="s">
        <v>64</v>
      </c>
      <c r="I71" t="s">
        <v>595</v>
      </c>
      <c r="L71" s="16">
        <v>599</v>
      </c>
      <c r="M71" s="14">
        <v>4</v>
      </c>
      <c r="N71" s="2">
        <v>19537.68</v>
      </c>
    </row>
    <row r="72" spans="1:14">
      <c r="A72" t="s">
        <v>598</v>
      </c>
      <c r="B72" s="1">
        <v>42551</v>
      </c>
      <c r="C72" t="s">
        <v>599</v>
      </c>
      <c r="D72">
        <v>1</v>
      </c>
      <c r="E72" t="s">
        <v>489</v>
      </c>
      <c r="F72">
        <v>29169</v>
      </c>
      <c r="G72" t="s">
        <v>63</v>
      </c>
      <c r="H72" t="s">
        <v>64</v>
      </c>
      <c r="I72" t="s">
        <v>600</v>
      </c>
      <c r="L72" s="16">
        <v>127.6</v>
      </c>
      <c r="M72" s="14">
        <v>4</v>
      </c>
      <c r="N72" s="2">
        <v>19410.080000000002</v>
      </c>
    </row>
    <row r="73" spans="1:14">
      <c r="A73" t="s">
        <v>601</v>
      </c>
      <c r="B73" s="1">
        <v>42551</v>
      </c>
      <c r="C73" t="s">
        <v>602</v>
      </c>
      <c r="D73">
        <v>1</v>
      </c>
      <c r="E73" t="s">
        <v>489</v>
      </c>
      <c r="F73">
        <v>29170</v>
      </c>
      <c r="G73" t="s">
        <v>63</v>
      </c>
      <c r="H73" t="s">
        <v>64</v>
      </c>
      <c r="I73" t="s">
        <v>603</v>
      </c>
      <c r="L73" s="16">
        <v>450.03</v>
      </c>
      <c r="M73" s="14">
        <v>4</v>
      </c>
      <c r="N73" s="2">
        <v>18960.05</v>
      </c>
    </row>
    <row r="74" spans="1:14">
      <c r="A74" t="s">
        <v>604</v>
      </c>
      <c r="B74" s="1">
        <v>42551</v>
      </c>
      <c r="C74" t="s">
        <v>605</v>
      </c>
      <c r="D74">
        <v>1</v>
      </c>
      <c r="E74" t="s">
        <v>489</v>
      </c>
      <c r="F74">
        <v>29171</v>
      </c>
      <c r="G74" t="s">
        <v>63</v>
      </c>
      <c r="H74" t="s">
        <v>64</v>
      </c>
      <c r="I74" t="s">
        <v>606</v>
      </c>
      <c r="L74" s="16">
        <v>86</v>
      </c>
      <c r="M74" s="14">
        <v>4</v>
      </c>
      <c r="N74" s="2">
        <v>18874.05</v>
      </c>
    </row>
    <row r="75" spans="1:14">
      <c r="A75" t="s">
        <v>607</v>
      </c>
      <c r="B75" s="1">
        <v>42551</v>
      </c>
      <c r="C75" t="s">
        <v>608</v>
      </c>
      <c r="D75">
        <v>1</v>
      </c>
      <c r="E75" t="s">
        <v>489</v>
      </c>
      <c r="F75">
        <v>29172</v>
      </c>
      <c r="G75" t="s">
        <v>63</v>
      </c>
      <c r="H75" t="s">
        <v>64</v>
      </c>
      <c r="I75" t="s">
        <v>595</v>
      </c>
      <c r="L75" s="16">
        <v>299.5</v>
      </c>
      <c r="M75" s="14">
        <v>4</v>
      </c>
      <c r="N75" s="2">
        <v>18574.55</v>
      </c>
    </row>
    <row r="76" spans="1:14">
      <c r="A76" t="s">
        <v>609</v>
      </c>
      <c r="B76" s="1">
        <v>42551</v>
      </c>
      <c r="C76" t="s">
        <v>610</v>
      </c>
      <c r="D76">
        <v>1</v>
      </c>
      <c r="E76" t="s">
        <v>489</v>
      </c>
      <c r="F76">
        <v>29173</v>
      </c>
      <c r="G76" t="s">
        <v>63</v>
      </c>
      <c r="H76" t="s">
        <v>64</v>
      </c>
      <c r="I76" t="s">
        <v>611</v>
      </c>
      <c r="L76" s="16">
        <v>430</v>
      </c>
      <c r="M76" s="14">
        <v>4</v>
      </c>
      <c r="N76" s="2">
        <v>18144.55</v>
      </c>
    </row>
    <row r="77" spans="1:14">
      <c r="A77" t="s">
        <v>612</v>
      </c>
      <c r="B77" s="1">
        <v>42551</v>
      </c>
      <c r="C77" t="s">
        <v>613</v>
      </c>
      <c r="D77">
        <v>1</v>
      </c>
      <c r="E77" t="s">
        <v>489</v>
      </c>
      <c r="F77">
        <v>29174</v>
      </c>
      <c r="G77" t="s">
        <v>63</v>
      </c>
      <c r="H77" t="s">
        <v>64</v>
      </c>
      <c r="I77" t="s">
        <v>614</v>
      </c>
      <c r="L77" s="16">
        <v>299.7</v>
      </c>
      <c r="M77" s="14">
        <v>4</v>
      </c>
      <c r="N77" s="2">
        <v>17844.849999999999</v>
      </c>
    </row>
    <row r="78" spans="1:14">
      <c r="A78" t="s">
        <v>615</v>
      </c>
      <c r="B78" s="1">
        <v>42551</v>
      </c>
      <c r="C78" t="s">
        <v>616</v>
      </c>
      <c r="D78">
        <v>1</v>
      </c>
      <c r="E78" t="s">
        <v>489</v>
      </c>
      <c r="F78">
        <v>29175</v>
      </c>
      <c r="G78" t="s">
        <v>63</v>
      </c>
      <c r="H78" t="s">
        <v>64</v>
      </c>
      <c r="I78" t="s">
        <v>617</v>
      </c>
      <c r="L78" s="16">
        <v>157.85</v>
      </c>
      <c r="M78" s="14">
        <v>4</v>
      </c>
      <c r="N78" s="2">
        <v>17687</v>
      </c>
    </row>
    <row r="79" spans="1:14">
      <c r="A79" t="s">
        <v>618</v>
      </c>
      <c r="B79" s="1">
        <v>42551</v>
      </c>
      <c r="C79" t="s">
        <v>619</v>
      </c>
      <c r="D79">
        <v>1</v>
      </c>
      <c r="E79" t="s">
        <v>489</v>
      </c>
      <c r="F79">
        <v>29176</v>
      </c>
      <c r="G79" t="s">
        <v>63</v>
      </c>
      <c r="H79" t="s">
        <v>64</v>
      </c>
      <c r="I79" t="s">
        <v>620</v>
      </c>
      <c r="L79" s="16">
        <v>74</v>
      </c>
      <c r="M79" s="14">
        <v>4</v>
      </c>
      <c r="N79" s="2">
        <v>17613</v>
      </c>
    </row>
    <row r="80" spans="1:14">
      <c r="A80" t="s">
        <v>621</v>
      </c>
      <c r="B80" s="1">
        <v>42551</v>
      </c>
      <c r="C80" t="s">
        <v>622</v>
      </c>
      <c r="D80">
        <v>1</v>
      </c>
      <c r="E80" t="s">
        <v>489</v>
      </c>
      <c r="F80">
        <v>29177</v>
      </c>
      <c r="G80" t="s">
        <v>63</v>
      </c>
      <c r="H80" t="s">
        <v>64</v>
      </c>
      <c r="I80" t="s">
        <v>614</v>
      </c>
      <c r="L80" s="16">
        <v>199.9</v>
      </c>
      <c r="M80" s="14">
        <v>4</v>
      </c>
      <c r="N80" s="2">
        <v>17413.099999999999</v>
      </c>
    </row>
    <row r="81" spans="1:14">
      <c r="A81" t="s">
        <v>623</v>
      </c>
      <c r="B81" s="1">
        <v>42551</v>
      </c>
      <c r="C81" t="s">
        <v>624</v>
      </c>
      <c r="D81">
        <v>1</v>
      </c>
      <c r="E81" t="s">
        <v>489</v>
      </c>
      <c r="F81">
        <v>29178</v>
      </c>
      <c r="G81" t="s">
        <v>63</v>
      </c>
      <c r="H81" t="s">
        <v>64</v>
      </c>
      <c r="I81" t="s">
        <v>625</v>
      </c>
      <c r="L81" s="16">
        <v>440.8</v>
      </c>
      <c r="M81" s="14">
        <v>4</v>
      </c>
      <c r="N81" s="2">
        <v>16972.3</v>
      </c>
    </row>
    <row r="82" spans="1:14">
      <c r="A82" t="s">
        <v>626</v>
      </c>
      <c r="B82" s="1">
        <v>42551</v>
      </c>
      <c r="C82" t="s">
        <v>627</v>
      </c>
      <c r="D82">
        <v>1</v>
      </c>
      <c r="E82" t="s">
        <v>489</v>
      </c>
      <c r="F82">
        <v>29179</v>
      </c>
      <c r="G82" t="s">
        <v>63</v>
      </c>
      <c r="H82" t="s">
        <v>64</v>
      </c>
      <c r="I82" t="s">
        <v>628</v>
      </c>
      <c r="L82" s="16">
        <v>123</v>
      </c>
      <c r="M82" s="14">
        <v>4</v>
      </c>
      <c r="N82" s="2">
        <v>16849.3</v>
      </c>
    </row>
    <row r="83" spans="1:14">
      <c r="A83" t="s">
        <v>629</v>
      </c>
      <c r="B83" s="1">
        <v>42551</v>
      </c>
      <c r="C83" t="s">
        <v>630</v>
      </c>
      <c r="D83">
        <v>1</v>
      </c>
      <c r="E83" t="s">
        <v>489</v>
      </c>
      <c r="F83">
        <v>29180</v>
      </c>
      <c r="G83" t="s">
        <v>63</v>
      </c>
      <c r="H83" t="s">
        <v>64</v>
      </c>
      <c r="I83" t="s">
        <v>631</v>
      </c>
      <c r="L83" s="16">
        <v>700</v>
      </c>
      <c r="M83" s="14">
        <v>4</v>
      </c>
      <c r="N83" s="2">
        <v>16149.3</v>
      </c>
    </row>
    <row r="84" spans="1:14">
      <c r="A84" t="s">
        <v>632</v>
      </c>
      <c r="B84" s="1">
        <v>42551</v>
      </c>
      <c r="C84" t="s">
        <v>633</v>
      </c>
      <c r="D84">
        <v>1</v>
      </c>
      <c r="E84" t="s">
        <v>489</v>
      </c>
      <c r="F84">
        <v>29183</v>
      </c>
      <c r="G84" t="s">
        <v>63</v>
      </c>
      <c r="H84" t="s">
        <v>64</v>
      </c>
      <c r="I84" t="s">
        <v>634</v>
      </c>
      <c r="L84" s="16">
        <v>25</v>
      </c>
      <c r="M84" s="14">
        <v>4</v>
      </c>
      <c r="N84" s="2">
        <v>16124.3</v>
      </c>
    </row>
    <row r="85" spans="1:14">
      <c r="A85" t="s">
        <v>635</v>
      </c>
      <c r="B85" s="1">
        <v>42551</v>
      </c>
      <c r="C85" t="s">
        <v>636</v>
      </c>
      <c r="D85">
        <v>1</v>
      </c>
      <c r="E85" t="s">
        <v>489</v>
      </c>
      <c r="F85">
        <v>29184</v>
      </c>
      <c r="G85" t="s">
        <v>63</v>
      </c>
      <c r="H85" t="s">
        <v>64</v>
      </c>
      <c r="I85" t="s">
        <v>637</v>
      </c>
      <c r="L85" s="16">
        <v>100</v>
      </c>
      <c r="M85" s="14">
        <v>4</v>
      </c>
      <c r="N85" s="2">
        <v>16024.3</v>
      </c>
    </row>
    <row r="86" spans="1:14">
      <c r="A86" t="s">
        <v>638</v>
      </c>
      <c r="B86" s="1">
        <v>42551</v>
      </c>
      <c r="C86" t="s">
        <v>639</v>
      </c>
      <c r="D86">
        <v>1</v>
      </c>
      <c r="E86" t="s">
        <v>489</v>
      </c>
      <c r="F86">
        <v>29185</v>
      </c>
      <c r="G86" t="s">
        <v>63</v>
      </c>
      <c r="H86" t="s">
        <v>64</v>
      </c>
      <c r="I86" t="s">
        <v>640</v>
      </c>
      <c r="L86" s="16">
        <v>44</v>
      </c>
      <c r="M86" s="14">
        <v>4</v>
      </c>
      <c r="N86" s="2">
        <v>15980.3</v>
      </c>
    </row>
    <row r="87" spans="1:14">
      <c r="A87" t="s">
        <v>641</v>
      </c>
      <c r="B87" s="1">
        <v>42551</v>
      </c>
      <c r="C87" t="s">
        <v>642</v>
      </c>
      <c r="D87">
        <v>1</v>
      </c>
      <c r="E87" t="s">
        <v>489</v>
      </c>
      <c r="F87">
        <v>29186</v>
      </c>
      <c r="G87" t="s">
        <v>63</v>
      </c>
      <c r="H87" t="s">
        <v>64</v>
      </c>
      <c r="I87" t="s">
        <v>643</v>
      </c>
      <c r="L87" s="16">
        <v>109</v>
      </c>
      <c r="M87" s="14">
        <v>4</v>
      </c>
      <c r="N87" s="2">
        <v>15871.3</v>
      </c>
    </row>
    <row r="88" spans="1:14">
      <c r="A88" t="s">
        <v>644</v>
      </c>
      <c r="B88" s="1">
        <v>42551</v>
      </c>
      <c r="C88" t="s">
        <v>645</v>
      </c>
      <c r="D88">
        <v>1</v>
      </c>
      <c r="E88" t="s">
        <v>489</v>
      </c>
      <c r="F88">
        <v>29187</v>
      </c>
      <c r="G88" t="s">
        <v>63</v>
      </c>
      <c r="H88" t="s">
        <v>64</v>
      </c>
      <c r="I88" t="s">
        <v>643</v>
      </c>
      <c r="L88" s="16">
        <v>198</v>
      </c>
      <c r="M88" s="14">
        <v>4</v>
      </c>
      <c r="N88" s="2">
        <v>15673.3</v>
      </c>
    </row>
    <row r="89" spans="1:14">
      <c r="A89" t="s">
        <v>646</v>
      </c>
      <c r="B89" s="1">
        <v>42551</v>
      </c>
      <c r="C89" t="s">
        <v>647</v>
      </c>
      <c r="D89">
        <v>1</v>
      </c>
      <c r="E89" t="s">
        <v>489</v>
      </c>
      <c r="F89">
        <v>29188</v>
      </c>
      <c r="G89" t="s">
        <v>63</v>
      </c>
      <c r="H89" t="s">
        <v>64</v>
      </c>
      <c r="I89" t="s">
        <v>648</v>
      </c>
      <c r="L89" s="16">
        <v>405.64</v>
      </c>
      <c r="M89" s="14">
        <v>4</v>
      </c>
      <c r="N89" s="2">
        <v>15267.66</v>
      </c>
    </row>
    <row r="90" spans="1:14">
      <c r="A90" t="s">
        <v>649</v>
      </c>
      <c r="B90" s="1">
        <v>42551</v>
      </c>
      <c r="C90" t="s">
        <v>650</v>
      </c>
      <c r="D90">
        <v>1</v>
      </c>
      <c r="E90" t="s">
        <v>489</v>
      </c>
      <c r="F90">
        <v>29189</v>
      </c>
      <c r="G90" t="s">
        <v>63</v>
      </c>
      <c r="H90" t="s">
        <v>64</v>
      </c>
      <c r="I90" t="s">
        <v>651</v>
      </c>
      <c r="L90" s="16">
        <v>586.53</v>
      </c>
      <c r="M90" s="14">
        <v>4</v>
      </c>
      <c r="N90" s="2">
        <v>14681.13</v>
      </c>
    </row>
    <row r="91" spans="1:14">
      <c r="A91" t="s">
        <v>652</v>
      </c>
      <c r="B91" s="1">
        <v>42551</v>
      </c>
      <c r="C91" t="s">
        <v>653</v>
      </c>
      <c r="D91">
        <v>1</v>
      </c>
      <c r="E91" t="s">
        <v>489</v>
      </c>
      <c r="F91">
        <v>29190</v>
      </c>
      <c r="G91" t="s">
        <v>63</v>
      </c>
      <c r="H91" t="s">
        <v>64</v>
      </c>
      <c r="I91" t="s">
        <v>654</v>
      </c>
      <c r="L91" s="16">
        <v>599</v>
      </c>
      <c r="M91" s="14">
        <v>4</v>
      </c>
      <c r="N91" s="2">
        <v>14082.13</v>
      </c>
    </row>
    <row r="92" spans="1:14">
      <c r="A92" t="s">
        <v>655</v>
      </c>
      <c r="B92" s="1">
        <v>42551</v>
      </c>
      <c r="C92" t="s">
        <v>656</v>
      </c>
      <c r="D92">
        <v>1</v>
      </c>
      <c r="E92" t="s">
        <v>489</v>
      </c>
      <c r="F92">
        <v>29191</v>
      </c>
      <c r="G92" t="s">
        <v>63</v>
      </c>
      <c r="H92" t="s">
        <v>64</v>
      </c>
      <c r="I92" t="s">
        <v>628</v>
      </c>
      <c r="L92" s="16">
        <v>164</v>
      </c>
      <c r="M92" s="14">
        <v>4</v>
      </c>
      <c r="N92" s="2">
        <v>13918.13</v>
      </c>
    </row>
    <row r="93" spans="1:14">
      <c r="A93" t="s">
        <v>657</v>
      </c>
      <c r="B93" s="1">
        <v>42551</v>
      </c>
      <c r="C93" t="s">
        <v>658</v>
      </c>
      <c r="D93">
        <v>1</v>
      </c>
      <c r="E93" t="s">
        <v>489</v>
      </c>
      <c r="F93">
        <v>29192</v>
      </c>
      <c r="G93" t="s">
        <v>63</v>
      </c>
      <c r="H93" t="s">
        <v>64</v>
      </c>
      <c r="I93" t="s">
        <v>659</v>
      </c>
      <c r="L93" s="16">
        <v>159</v>
      </c>
      <c r="M93" s="14">
        <v>4</v>
      </c>
      <c r="N93" s="2">
        <v>13759.13</v>
      </c>
    </row>
    <row r="94" spans="1:14">
      <c r="A94" t="s">
        <v>660</v>
      </c>
      <c r="B94" s="1">
        <v>42551</v>
      </c>
      <c r="C94" t="s">
        <v>661</v>
      </c>
      <c r="D94">
        <v>1</v>
      </c>
      <c r="E94" t="s">
        <v>489</v>
      </c>
      <c r="F94">
        <v>29193</v>
      </c>
      <c r="G94" t="s">
        <v>63</v>
      </c>
      <c r="H94" t="s">
        <v>64</v>
      </c>
      <c r="I94" t="s">
        <v>662</v>
      </c>
      <c r="L94" s="16">
        <v>91.99</v>
      </c>
      <c r="M94" s="14">
        <v>4</v>
      </c>
      <c r="N94" s="2">
        <v>13667.14</v>
      </c>
    </row>
    <row r="95" spans="1:14">
      <c r="A95" t="s">
        <v>663</v>
      </c>
      <c r="B95" s="1">
        <v>42551</v>
      </c>
      <c r="C95" t="s">
        <v>664</v>
      </c>
      <c r="D95">
        <v>1</v>
      </c>
      <c r="E95" t="s">
        <v>489</v>
      </c>
      <c r="F95">
        <v>29194</v>
      </c>
      <c r="G95" t="s">
        <v>63</v>
      </c>
      <c r="H95" t="s">
        <v>64</v>
      </c>
      <c r="I95" t="s">
        <v>665</v>
      </c>
      <c r="L95" s="16">
        <v>1382.6</v>
      </c>
      <c r="M95" s="14">
        <v>4</v>
      </c>
      <c r="N95" s="2">
        <v>12284.54</v>
      </c>
    </row>
    <row r="96" spans="1:14">
      <c r="A96" t="s">
        <v>666</v>
      </c>
      <c r="B96" s="1">
        <v>42551</v>
      </c>
      <c r="C96" t="s">
        <v>667</v>
      </c>
      <c r="D96">
        <v>1</v>
      </c>
      <c r="E96" t="s">
        <v>489</v>
      </c>
      <c r="F96">
        <v>29195</v>
      </c>
      <c r="G96" t="s">
        <v>63</v>
      </c>
      <c r="H96" t="s">
        <v>64</v>
      </c>
      <c r="I96" t="s">
        <v>668</v>
      </c>
      <c r="L96" s="16">
        <v>1570</v>
      </c>
      <c r="M96" s="14">
        <v>4</v>
      </c>
      <c r="N96" s="2">
        <v>10714.54</v>
      </c>
    </row>
    <row r="97" spans="1:14">
      <c r="A97" t="s">
        <v>669</v>
      </c>
      <c r="B97" s="1">
        <v>42551</v>
      </c>
      <c r="C97" t="s">
        <v>670</v>
      </c>
      <c r="D97">
        <v>1</v>
      </c>
      <c r="E97" t="s">
        <v>489</v>
      </c>
      <c r="F97">
        <v>29196</v>
      </c>
      <c r="G97" t="s">
        <v>63</v>
      </c>
      <c r="H97" t="s">
        <v>64</v>
      </c>
      <c r="I97" t="s">
        <v>671</v>
      </c>
      <c r="L97" s="16">
        <v>1160</v>
      </c>
      <c r="M97" s="14">
        <v>4</v>
      </c>
      <c r="N97" s="2">
        <v>9554.5400000000009</v>
      </c>
    </row>
    <row r="98" spans="1:14">
      <c r="A98" t="s">
        <v>672</v>
      </c>
      <c r="B98" s="1">
        <v>42551</v>
      </c>
      <c r="C98" t="s">
        <v>673</v>
      </c>
      <c r="D98">
        <v>1</v>
      </c>
      <c r="E98" t="s">
        <v>489</v>
      </c>
      <c r="F98">
        <v>29197</v>
      </c>
      <c r="G98" t="s">
        <v>63</v>
      </c>
      <c r="H98" t="s">
        <v>64</v>
      </c>
      <c r="I98" t="s">
        <v>674</v>
      </c>
      <c r="L98" s="16">
        <v>100</v>
      </c>
      <c r="M98" s="14">
        <v>4</v>
      </c>
      <c r="N98" s="2">
        <v>9454.5400000000009</v>
      </c>
    </row>
    <row r="99" spans="1:14">
      <c r="A99" t="s">
        <v>675</v>
      </c>
      <c r="B99" s="1">
        <v>42551</v>
      </c>
      <c r="C99" t="s">
        <v>676</v>
      </c>
      <c r="D99">
        <v>1</v>
      </c>
      <c r="E99" t="s">
        <v>489</v>
      </c>
      <c r="F99">
        <v>29198</v>
      </c>
      <c r="G99" t="s">
        <v>63</v>
      </c>
      <c r="H99" t="s">
        <v>64</v>
      </c>
      <c r="I99" t="s">
        <v>581</v>
      </c>
      <c r="L99" s="16">
        <v>250</v>
      </c>
      <c r="M99" s="14">
        <v>4</v>
      </c>
      <c r="N99" s="2">
        <v>9204.5400000000009</v>
      </c>
    </row>
    <row r="100" spans="1:14">
      <c r="A100" t="s">
        <v>677</v>
      </c>
      <c r="B100" s="1">
        <v>42551</v>
      </c>
      <c r="C100" t="s">
        <v>678</v>
      </c>
      <c r="D100">
        <v>1</v>
      </c>
      <c r="E100" t="s">
        <v>489</v>
      </c>
      <c r="F100">
        <v>29199</v>
      </c>
      <c r="G100" t="s">
        <v>63</v>
      </c>
      <c r="H100" t="s">
        <v>64</v>
      </c>
      <c r="I100" t="s">
        <v>679</v>
      </c>
      <c r="L100" s="16">
        <v>250</v>
      </c>
      <c r="M100" s="14">
        <v>4</v>
      </c>
      <c r="N100" s="2">
        <v>8954.5400000000009</v>
      </c>
    </row>
    <row r="101" spans="1:14">
      <c r="A101" t="s">
        <v>680</v>
      </c>
      <c r="B101" s="1">
        <v>42551</v>
      </c>
      <c r="C101" t="s">
        <v>681</v>
      </c>
      <c r="D101">
        <v>1</v>
      </c>
      <c r="E101" t="s">
        <v>489</v>
      </c>
      <c r="F101">
        <v>29200</v>
      </c>
      <c r="G101" t="s">
        <v>63</v>
      </c>
      <c r="H101" t="s">
        <v>64</v>
      </c>
      <c r="I101" t="s">
        <v>682</v>
      </c>
      <c r="L101" s="16">
        <v>173</v>
      </c>
      <c r="M101" s="14">
        <v>4</v>
      </c>
      <c r="N101" s="2">
        <v>8781.5400000000009</v>
      </c>
    </row>
    <row r="102" spans="1:14">
      <c r="A102" t="s">
        <v>683</v>
      </c>
      <c r="B102" s="1">
        <v>42551</v>
      </c>
      <c r="C102" t="s">
        <v>684</v>
      </c>
      <c r="D102">
        <v>1</v>
      </c>
      <c r="E102" t="s">
        <v>489</v>
      </c>
      <c r="F102">
        <v>29201</v>
      </c>
      <c r="G102" t="s">
        <v>63</v>
      </c>
      <c r="H102" t="s">
        <v>64</v>
      </c>
      <c r="I102" t="s">
        <v>628</v>
      </c>
      <c r="L102" s="16">
        <v>123</v>
      </c>
      <c r="M102" s="14">
        <v>4</v>
      </c>
      <c r="N102" s="2">
        <v>8658.5400000000009</v>
      </c>
    </row>
    <row r="103" spans="1:14">
      <c r="A103" t="s">
        <v>685</v>
      </c>
      <c r="B103" s="1">
        <v>42551</v>
      </c>
      <c r="C103" t="s">
        <v>686</v>
      </c>
      <c r="D103">
        <v>1</v>
      </c>
      <c r="E103" t="s">
        <v>489</v>
      </c>
      <c r="F103">
        <v>29202</v>
      </c>
      <c r="G103" t="s">
        <v>63</v>
      </c>
      <c r="H103" t="s">
        <v>64</v>
      </c>
      <c r="I103" t="s">
        <v>687</v>
      </c>
      <c r="L103" s="16">
        <v>64</v>
      </c>
      <c r="M103" s="14">
        <v>4</v>
      </c>
      <c r="N103" s="2">
        <v>8594.5400000000009</v>
      </c>
    </row>
    <row r="104" spans="1:14">
      <c r="A104" t="s">
        <v>688</v>
      </c>
      <c r="B104" s="1">
        <v>42551</v>
      </c>
      <c r="C104" t="s">
        <v>689</v>
      </c>
      <c r="D104">
        <v>1</v>
      </c>
      <c r="E104" t="s">
        <v>489</v>
      </c>
      <c r="F104">
        <v>29203</v>
      </c>
      <c r="G104" t="s">
        <v>63</v>
      </c>
      <c r="H104" t="s">
        <v>64</v>
      </c>
      <c r="I104" t="s">
        <v>690</v>
      </c>
      <c r="L104" s="16">
        <v>1064.2</v>
      </c>
      <c r="M104" s="14">
        <v>4</v>
      </c>
      <c r="N104" s="2">
        <v>7530.34</v>
      </c>
    </row>
    <row r="105" spans="1:14">
      <c r="A105" t="s">
        <v>691</v>
      </c>
      <c r="B105" s="1">
        <v>42551</v>
      </c>
      <c r="C105" t="s">
        <v>692</v>
      </c>
      <c r="D105">
        <v>1</v>
      </c>
      <c r="E105" t="s">
        <v>489</v>
      </c>
      <c r="F105">
        <v>29204</v>
      </c>
      <c r="G105" t="s">
        <v>63</v>
      </c>
      <c r="H105" t="s">
        <v>64</v>
      </c>
      <c r="I105" t="s">
        <v>693</v>
      </c>
      <c r="L105" s="16">
        <v>272</v>
      </c>
      <c r="M105" s="14">
        <v>4</v>
      </c>
      <c r="N105" s="2">
        <v>7258.34</v>
      </c>
    </row>
    <row r="106" spans="1:14">
      <c r="A106" t="s">
        <v>694</v>
      </c>
      <c r="B106" s="1">
        <v>42551</v>
      </c>
      <c r="C106" t="s">
        <v>695</v>
      </c>
      <c r="D106">
        <v>1</v>
      </c>
      <c r="E106" t="s">
        <v>489</v>
      </c>
      <c r="F106">
        <v>29205</v>
      </c>
      <c r="G106" t="s">
        <v>63</v>
      </c>
      <c r="H106" t="s">
        <v>64</v>
      </c>
      <c r="I106" t="s">
        <v>696</v>
      </c>
      <c r="L106" s="16">
        <v>100</v>
      </c>
      <c r="M106" s="14">
        <v>4</v>
      </c>
      <c r="N106" s="2">
        <v>7158.34</v>
      </c>
    </row>
    <row r="107" spans="1:14">
      <c r="A107" t="s">
        <v>697</v>
      </c>
      <c r="B107" s="1">
        <v>42551</v>
      </c>
      <c r="C107" t="s">
        <v>698</v>
      </c>
      <c r="D107">
        <v>1</v>
      </c>
      <c r="E107" t="s">
        <v>489</v>
      </c>
      <c r="F107">
        <v>29206</v>
      </c>
      <c r="G107" t="s">
        <v>63</v>
      </c>
      <c r="H107" t="s">
        <v>64</v>
      </c>
      <c r="I107" t="s">
        <v>699</v>
      </c>
      <c r="L107" s="16">
        <v>467.62</v>
      </c>
      <c r="M107" s="14">
        <v>4</v>
      </c>
      <c r="N107" s="2">
        <v>6690.72</v>
      </c>
    </row>
    <row r="108" spans="1:14">
      <c r="A108" t="s">
        <v>700</v>
      </c>
      <c r="B108" s="1">
        <v>42551</v>
      </c>
      <c r="C108" t="s">
        <v>701</v>
      </c>
      <c r="D108">
        <v>1</v>
      </c>
      <c r="E108" t="s">
        <v>489</v>
      </c>
      <c r="F108">
        <v>29207</v>
      </c>
      <c r="G108" t="s">
        <v>63</v>
      </c>
      <c r="H108" t="s">
        <v>64</v>
      </c>
      <c r="I108" t="s">
        <v>702</v>
      </c>
      <c r="L108" s="16">
        <v>425.95</v>
      </c>
      <c r="M108" s="14">
        <v>4</v>
      </c>
      <c r="N108" s="2">
        <v>6264.77</v>
      </c>
    </row>
    <row r="109" spans="1:14">
      <c r="A109" t="s">
        <v>703</v>
      </c>
      <c r="B109" s="1">
        <v>42551</v>
      </c>
      <c r="C109" t="s">
        <v>704</v>
      </c>
      <c r="D109">
        <v>1</v>
      </c>
      <c r="E109" t="s">
        <v>489</v>
      </c>
      <c r="F109">
        <v>29208</v>
      </c>
      <c r="G109" t="s">
        <v>63</v>
      </c>
      <c r="H109" t="s">
        <v>64</v>
      </c>
      <c r="I109" t="s">
        <v>690</v>
      </c>
      <c r="L109" s="16">
        <v>1499</v>
      </c>
      <c r="M109" s="14">
        <v>4</v>
      </c>
      <c r="N109" s="2">
        <v>4765.7700000000004</v>
      </c>
    </row>
    <row r="110" spans="1:14">
      <c r="A110" t="s">
        <v>705</v>
      </c>
      <c r="B110" s="1">
        <v>42551</v>
      </c>
      <c r="C110" t="s">
        <v>706</v>
      </c>
      <c r="D110">
        <v>1</v>
      </c>
      <c r="E110" t="s">
        <v>489</v>
      </c>
      <c r="F110">
        <v>29270</v>
      </c>
      <c r="G110" t="s">
        <v>63</v>
      </c>
      <c r="H110" t="s">
        <v>64</v>
      </c>
      <c r="I110" t="s">
        <v>707</v>
      </c>
      <c r="L110" s="16">
        <v>1233.23</v>
      </c>
      <c r="M110" s="14">
        <v>4</v>
      </c>
      <c r="N110" s="2">
        <v>3532.54</v>
      </c>
    </row>
    <row r="111" spans="1:14">
      <c r="A111" t="s">
        <v>705</v>
      </c>
      <c r="B111" s="1">
        <v>42551</v>
      </c>
      <c r="C111" t="s">
        <v>706</v>
      </c>
      <c r="D111">
        <v>1</v>
      </c>
      <c r="E111" t="s">
        <v>489</v>
      </c>
      <c r="F111">
        <v>29270</v>
      </c>
      <c r="G111" t="s">
        <v>63</v>
      </c>
      <c r="H111" t="s">
        <v>64</v>
      </c>
      <c r="I111" t="s">
        <v>707</v>
      </c>
      <c r="L111" s="16">
        <v>115</v>
      </c>
      <c r="M111" s="14">
        <v>4</v>
      </c>
      <c r="N111" s="2">
        <v>3417.54</v>
      </c>
    </row>
    <row r="112" spans="1:14">
      <c r="A112" t="s">
        <v>708</v>
      </c>
      <c r="B112" s="1">
        <v>42551</v>
      </c>
      <c r="C112" t="s">
        <v>709</v>
      </c>
      <c r="D112">
        <v>1</v>
      </c>
      <c r="E112" t="s">
        <v>489</v>
      </c>
      <c r="F112">
        <v>29274</v>
      </c>
      <c r="G112" t="s">
        <v>63</v>
      </c>
      <c r="H112" t="s">
        <v>64</v>
      </c>
      <c r="I112" t="s">
        <v>710</v>
      </c>
      <c r="L112" s="16">
        <v>300</v>
      </c>
      <c r="M112" s="14">
        <v>4</v>
      </c>
      <c r="N112" s="2">
        <v>3117.54</v>
      </c>
    </row>
    <row r="113" spans="1:15">
      <c r="A113" t="s">
        <v>711</v>
      </c>
      <c r="B113" s="1">
        <v>42570</v>
      </c>
      <c r="C113" t="s">
        <v>459</v>
      </c>
      <c r="D113">
        <v>1</v>
      </c>
      <c r="E113" t="s">
        <v>487</v>
      </c>
      <c r="F113" t="s">
        <v>712</v>
      </c>
      <c r="G113" t="s">
        <v>85</v>
      </c>
      <c r="H113" t="s">
        <v>64</v>
      </c>
      <c r="I113" t="s">
        <v>86</v>
      </c>
      <c r="J113" s="2">
        <v>1392.32</v>
      </c>
      <c r="K113" s="14">
        <v>5</v>
      </c>
      <c r="L113" s="16"/>
      <c r="N113" s="15">
        <v>4509.8599999999997</v>
      </c>
      <c r="O113" s="13"/>
    </row>
    <row r="114" spans="1:15">
      <c r="A114" t="s">
        <v>461</v>
      </c>
      <c r="L114" s="16">
        <v>1392.32</v>
      </c>
      <c r="M114" s="14">
        <v>5</v>
      </c>
      <c r="N114" s="28">
        <f>+N113+-L114</f>
        <v>3117.54</v>
      </c>
    </row>
    <row r="115" spans="1:15">
      <c r="A115" t="s">
        <v>462</v>
      </c>
    </row>
    <row r="116" spans="1:15">
      <c r="A116" t="s">
        <v>0</v>
      </c>
    </row>
    <row r="118" spans="1:15">
      <c r="A118" t="s">
        <v>3</v>
      </c>
    </row>
    <row r="119" spans="1:15">
      <c r="A119" t="s">
        <v>0</v>
      </c>
    </row>
    <row r="120" spans="1:15">
      <c r="A120" t="s">
        <v>4</v>
      </c>
    </row>
    <row r="121" spans="1:15">
      <c r="A121" t="s">
        <v>101</v>
      </c>
      <c r="B121" s="1">
        <v>42440</v>
      </c>
      <c r="C121" t="s">
        <v>102</v>
      </c>
      <c r="D121">
        <v>1</v>
      </c>
      <c r="E121" t="s">
        <v>487</v>
      </c>
      <c r="F121" t="s">
        <v>488</v>
      </c>
      <c r="G121" t="s">
        <v>85</v>
      </c>
      <c r="H121" t="s">
        <v>64</v>
      </c>
      <c r="I121" t="s">
        <v>104</v>
      </c>
      <c r="J121" s="2">
        <v>8000</v>
      </c>
      <c r="K121" s="14">
        <v>1</v>
      </c>
      <c r="N121" s="2">
        <v>8000</v>
      </c>
    </row>
    <row r="122" spans="1:15">
      <c r="A122" t="s">
        <v>105</v>
      </c>
      <c r="B122" s="1">
        <v>42460</v>
      </c>
      <c r="C122" t="s">
        <v>106</v>
      </c>
      <c r="D122">
        <v>1</v>
      </c>
      <c r="E122" t="s">
        <v>489</v>
      </c>
      <c r="F122">
        <v>27772</v>
      </c>
      <c r="G122" t="s">
        <v>63</v>
      </c>
      <c r="H122" t="s">
        <v>64</v>
      </c>
      <c r="I122" t="s">
        <v>108</v>
      </c>
      <c r="L122" s="2">
        <v>8578.01</v>
      </c>
      <c r="M122" s="14">
        <v>1</v>
      </c>
      <c r="N122">
        <v>-578.01</v>
      </c>
    </row>
    <row r="123" spans="1:15">
      <c r="A123" t="s">
        <v>109</v>
      </c>
      <c r="B123" s="1">
        <v>42466</v>
      </c>
      <c r="C123" t="s">
        <v>110</v>
      </c>
      <c r="D123">
        <v>1</v>
      </c>
      <c r="E123" t="s">
        <v>490</v>
      </c>
      <c r="F123">
        <v>27877</v>
      </c>
      <c r="G123" t="s">
        <v>112</v>
      </c>
      <c r="H123" t="s">
        <v>64</v>
      </c>
      <c r="I123" t="s">
        <v>113</v>
      </c>
      <c r="J123">
        <v>578</v>
      </c>
      <c r="N123">
        <v>-0.01</v>
      </c>
      <c r="O123" t="s">
        <v>114</v>
      </c>
    </row>
    <row r="124" spans="1:15">
      <c r="A124" t="s">
        <v>5</v>
      </c>
    </row>
    <row r="125" spans="1:15">
      <c r="A125" t="s">
        <v>6</v>
      </c>
    </row>
    <row r="126" spans="1:15">
      <c r="A126" t="s">
        <v>0</v>
      </c>
    </row>
    <row r="128" spans="1:15">
      <c r="A128" t="s">
        <v>7</v>
      </c>
    </row>
    <row r="129" spans="1:15">
      <c r="A129" t="s">
        <v>0</v>
      </c>
    </row>
    <row r="130" spans="1:15">
      <c r="A130" t="s">
        <v>4</v>
      </c>
    </row>
    <row r="131" spans="1:15">
      <c r="A131" t="s">
        <v>115</v>
      </c>
      <c r="B131" s="1">
        <v>42496</v>
      </c>
      <c r="C131" t="s">
        <v>116</v>
      </c>
      <c r="D131">
        <v>1</v>
      </c>
      <c r="E131" t="s">
        <v>487</v>
      </c>
      <c r="F131" t="s">
        <v>491</v>
      </c>
      <c r="G131" t="s">
        <v>85</v>
      </c>
      <c r="H131" t="s">
        <v>64</v>
      </c>
      <c r="I131" t="s">
        <v>86</v>
      </c>
      <c r="J131" s="2">
        <v>3300</v>
      </c>
      <c r="K131" s="14">
        <v>1</v>
      </c>
      <c r="N131" s="2">
        <v>3300</v>
      </c>
    </row>
    <row r="132" spans="1:15">
      <c r="A132" t="s">
        <v>492</v>
      </c>
      <c r="B132" s="1">
        <v>42578</v>
      </c>
      <c r="C132" t="s">
        <v>88</v>
      </c>
      <c r="D132">
        <v>1</v>
      </c>
      <c r="E132" t="s">
        <v>489</v>
      </c>
      <c r="F132">
        <v>29405</v>
      </c>
      <c r="G132" t="s">
        <v>63</v>
      </c>
      <c r="H132" t="s">
        <v>64</v>
      </c>
      <c r="I132" t="s">
        <v>493</v>
      </c>
      <c r="L132" s="2">
        <v>3320</v>
      </c>
      <c r="M132" s="14">
        <v>1</v>
      </c>
      <c r="N132">
        <v>-20</v>
      </c>
      <c r="O132" t="s">
        <v>114</v>
      </c>
    </row>
    <row r="133" spans="1:15">
      <c r="A133" t="s">
        <v>463</v>
      </c>
    </row>
    <row r="134" spans="1:15">
      <c r="A134" t="s">
        <v>464</v>
      </c>
    </row>
    <row r="135" spans="1:15">
      <c r="A135" t="s">
        <v>0</v>
      </c>
    </row>
    <row r="137" spans="1:15">
      <c r="A137" t="s">
        <v>10</v>
      </c>
    </row>
    <row r="138" spans="1:15">
      <c r="A138" t="s">
        <v>0</v>
      </c>
    </row>
    <row r="139" spans="1:15">
      <c r="A139" t="s">
        <v>4</v>
      </c>
    </row>
    <row r="140" spans="1:15">
      <c r="A140" t="s">
        <v>119</v>
      </c>
      <c r="B140" s="1">
        <v>42379</v>
      </c>
      <c r="C140" t="s">
        <v>120</v>
      </c>
      <c r="D140">
        <v>1</v>
      </c>
      <c r="E140" t="s">
        <v>487</v>
      </c>
      <c r="F140" t="s">
        <v>494</v>
      </c>
      <c r="G140" t="s">
        <v>85</v>
      </c>
      <c r="H140" t="s">
        <v>64</v>
      </c>
      <c r="I140" t="s">
        <v>86</v>
      </c>
      <c r="J140" s="2">
        <v>3700</v>
      </c>
      <c r="K140" s="14">
        <v>1</v>
      </c>
      <c r="N140" s="2">
        <v>3700</v>
      </c>
    </row>
    <row r="141" spans="1:15">
      <c r="A141" t="s">
        <v>122</v>
      </c>
      <c r="B141" s="1">
        <v>42399</v>
      </c>
      <c r="C141" t="s">
        <v>106</v>
      </c>
      <c r="D141">
        <v>1</v>
      </c>
      <c r="E141" t="s">
        <v>490</v>
      </c>
      <c r="F141">
        <v>27098</v>
      </c>
      <c r="G141" t="s">
        <v>112</v>
      </c>
      <c r="H141" t="s">
        <v>64</v>
      </c>
      <c r="I141" t="s">
        <v>124</v>
      </c>
      <c r="L141" s="2">
        <v>3698</v>
      </c>
      <c r="M141" s="14">
        <v>1</v>
      </c>
      <c r="N141">
        <v>2</v>
      </c>
    </row>
    <row r="142" spans="1:15">
      <c r="A142" t="s">
        <v>125</v>
      </c>
      <c r="B142" s="1">
        <v>42426</v>
      </c>
      <c r="C142" t="s">
        <v>126</v>
      </c>
      <c r="D142">
        <v>1</v>
      </c>
      <c r="E142" t="s">
        <v>487</v>
      </c>
      <c r="F142" t="s">
        <v>495</v>
      </c>
      <c r="G142" t="s">
        <v>85</v>
      </c>
      <c r="H142" t="s">
        <v>64</v>
      </c>
      <c r="I142" t="s">
        <v>86</v>
      </c>
      <c r="J142" s="2">
        <v>5500</v>
      </c>
      <c r="K142" s="14">
        <v>2</v>
      </c>
      <c r="N142" s="2">
        <v>5502</v>
      </c>
    </row>
    <row r="143" spans="1:15">
      <c r="A143" t="s">
        <v>128</v>
      </c>
      <c r="B143" s="1">
        <v>42441</v>
      </c>
      <c r="C143" t="s">
        <v>106</v>
      </c>
      <c r="D143">
        <v>1</v>
      </c>
      <c r="E143" t="s">
        <v>489</v>
      </c>
      <c r="F143">
        <v>27514</v>
      </c>
      <c r="G143" t="s">
        <v>63</v>
      </c>
      <c r="H143" t="s">
        <v>64</v>
      </c>
      <c r="I143" t="s">
        <v>130</v>
      </c>
      <c r="L143" s="2">
        <v>5510</v>
      </c>
      <c r="M143" s="14">
        <v>2</v>
      </c>
      <c r="N143">
        <v>-8</v>
      </c>
      <c r="O143" t="s">
        <v>114</v>
      </c>
    </row>
    <row r="144" spans="1:15">
      <c r="A144" t="s">
        <v>11</v>
      </c>
    </row>
    <row r="145" spans="1:15">
      <c r="A145" t="s">
        <v>465</v>
      </c>
    </row>
    <row r="146" spans="1:15">
      <c r="A146" t="s">
        <v>0</v>
      </c>
    </row>
    <row r="148" spans="1:15">
      <c r="A148" t="s">
        <v>13</v>
      </c>
    </row>
    <row r="149" spans="1:15">
      <c r="A149" t="s">
        <v>0</v>
      </c>
    </row>
    <row r="150" spans="1:15">
      <c r="A150" t="s">
        <v>4</v>
      </c>
    </row>
    <row r="151" spans="1:15">
      <c r="A151" t="s">
        <v>131</v>
      </c>
      <c r="B151" s="1">
        <v>42399</v>
      </c>
      <c r="C151" t="s">
        <v>132</v>
      </c>
      <c r="D151">
        <v>1</v>
      </c>
      <c r="E151" t="s">
        <v>487</v>
      </c>
      <c r="F151" t="s">
        <v>496</v>
      </c>
      <c r="G151" t="s">
        <v>85</v>
      </c>
      <c r="H151" t="s">
        <v>64</v>
      </c>
      <c r="I151" t="s">
        <v>86</v>
      </c>
      <c r="J151" s="20">
        <v>5500</v>
      </c>
      <c r="L151" s="2"/>
      <c r="N151" s="2">
        <v>5500</v>
      </c>
      <c r="O151" s="13" t="s">
        <v>715</v>
      </c>
    </row>
    <row r="152" spans="1:15">
      <c r="A152" t="s">
        <v>135</v>
      </c>
      <c r="B152" s="1">
        <v>42434</v>
      </c>
      <c r="C152" t="s">
        <v>136</v>
      </c>
      <c r="D152">
        <v>1</v>
      </c>
      <c r="E152" t="s">
        <v>487</v>
      </c>
      <c r="F152" t="s">
        <v>497</v>
      </c>
      <c r="G152" t="s">
        <v>85</v>
      </c>
      <c r="H152" t="s">
        <v>64</v>
      </c>
      <c r="I152" t="s">
        <v>86</v>
      </c>
      <c r="J152" s="20">
        <v>5500</v>
      </c>
      <c r="L152" s="2"/>
      <c r="N152" s="2">
        <v>11000</v>
      </c>
      <c r="O152" s="13" t="s">
        <v>716</v>
      </c>
    </row>
    <row r="153" spans="1:15">
      <c r="A153" t="s">
        <v>498</v>
      </c>
      <c r="B153" s="1">
        <v>42565</v>
      </c>
      <c r="C153" t="s">
        <v>499</v>
      </c>
      <c r="D153">
        <v>1</v>
      </c>
      <c r="E153" t="s">
        <v>487</v>
      </c>
      <c r="F153" t="s">
        <v>500</v>
      </c>
      <c r="G153" t="s">
        <v>85</v>
      </c>
      <c r="H153" t="s">
        <v>64</v>
      </c>
      <c r="I153" t="s">
        <v>86</v>
      </c>
      <c r="J153" s="2">
        <v>5600</v>
      </c>
      <c r="L153" s="2"/>
      <c r="N153" s="3">
        <v>16600</v>
      </c>
      <c r="O153" s="13" t="s">
        <v>507</v>
      </c>
    </row>
    <row r="154" spans="1:15">
      <c r="A154" t="s">
        <v>466</v>
      </c>
    </row>
    <row r="155" spans="1:15">
      <c r="A155" t="s">
        <v>467</v>
      </c>
    </row>
    <row r="156" spans="1:15">
      <c r="A156" t="s">
        <v>0</v>
      </c>
    </row>
    <row r="158" spans="1:15">
      <c r="A158" t="s">
        <v>16</v>
      </c>
    </row>
    <row r="159" spans="1:15">
      <c r="A159" t="s">
        <v>0</v>
      </c>
    </row>
    <row r="160" spans="1:15">
      <c r="A160" t="s">
        <v>4</v>
      </c>
    </row>
    <row r="161" spans="1:15">
      <c r="A161" t="s">
        <v>138</v>
      </c>
      <c r="B161" s="1">
        <v>42377</v>
      </c>
      <c r="C161" t="s">
        <v>139</v>
      </c>
      <c r="D161">
        <v>1</v>
      </c>
      <c r="E161" t="s">
        <v>487</v>
      </c>
      <c r="F161" t="s">
        <v>501</v>
      </c>
      <c r="G161" t="s">
        <v>85</v>
      </c>
      <c r="H161" t="s">
        <v>64</v>
      </c>
      <c r="I161" t="s">
        <v>141</v>
      </c>
      <c r="J161" s="20">
        <v>5500</v>
      </c>
      <c r="N161" s="2">
        <v>5500</v>
      </c>
      <c r="O161" s="13" t="s">
        <v>713</v>
      </c>
    </row>
    <row r="162" spans="1:15">
      <c r="A162" t="s">
        <v>142</v>
      </c>
      <c r="B162" s="1">
        <v>42426</v>
      </c>
      <c r="C162" t="s">
        <v>143</v>
      </c>
      <c r="D162">
        <v>1</v>
      </c>
      <c r="E162" t="s">
        <v>487</v>
      </c>
      <c r="F162" t="s">
        <v>502</v>
      </c>
      <c r="G162" t="s">
        <v>85</v>
      </c>
      <c r="H162" t="s">
        <v>64</v>
      </c>
      <c r="I162" t="s">
        <v>86</v>
      </c>
      <c r="J162" s="20">
        <v>2500</v>
      </c>
      <c r="N162" s="2">
        <v>8000</v>
      </c>
      <c r="O162" s="13" t="s">
        <v>714</v>
      </c>
    </row>
    <row r="163" spans="1:15">
      <c r="A163" t="s">
        <v>145</v>
      </c>
      <c r="B163" s="1">
        <v>42430</v>
      </c>
      <c r="C163" t="s">
        <v>146</v>
      </c>
      <c r="D163">
        <v>1</v>
      </c>
      <c r="E163" t="s">
        <v>487</v>
      </c>
      <c r="F163" t="s">
        <v>503</v>
      </c>
      <c r="G163" t="s">
        <v>85</v>
      </c>
      <c r="H163" t="s">
        <v>64</v>
      </c>
      <c r="I163" t="s">
        <v>86</v>
      </c>
      <c r="J163" s="20">
        <v>1000</v>
      </c>
      <c r="N163" s="2">
        <v>9000</v>
      </c>
      <c r="O163" s="13" t="s">
        <v>717</v>
      </c>
    </row>
    <row r="164" spans="1:15">
      <c r="A164" t="s">
        <v>148</v>
      </c>
      <c r="B164" s="1">
        <v>42440</v>
      </c>
      <c r="C164" t="s">
        <v>149</v>
      </c>
      <c r="D164">
        <v>1</v>
      </c>
      <c r="E164" t="s">
        <v>487</v>
      </c>
      <c r="F164" t="s">
        <v>504</v>
      </c>
      <c r="G164" t="s">
        <v>85</v>
      </c>
      <c r="H164" t="s">
        <v>64</v>
      </c>
      <c r="I164" t="s">
        <v>86</v>
      </c>
      <c r="J164" s="20">
        <v>5500</v>
      </c>
      <c r="K164" s="14">
        <v>1</v>
      </c>
      <c r="N164" s="2">
        <v>14500</v>
      </c>
      <c r="O164" s="13" t="s">
        <v>718</v>
      </c>
    </row>
    <row r="165" spans="1:15">
      <c r="A165" t="s">
        <v>151</v>
      </c>
      <c r="B165" s="1">
        <v>42460</v>
      </c>
      <c r="C165" t="s">
        <v>152</v>
      </c>
      <c r="D165">
        <v>1</v>
      </c>
      <c r="E165" t="s">
        <v>487</v>
      </c>
      <c r="F165" t="s">
        <v>505</v>
      </c>
      <c r="G165" t="s">
        <v>85</v>
      </c>
      <c r="H165" t="s">
        <v>64</v>
      </c>
      <c r="I165" t="s">
        <v>86</v>
      </c>
      <c r="J165" s="2">
        <v>5500</v>
      </c>
      <c r="K165" s="14">
        <v>2</v>
      </c>
      <c r="N165" s="2">
        <v>20000</v>
      </c>
    </row>
    <row r="166" spans="1:15">
      <c r="A166" t="s">
        <v>154</v>
      </c>
      <c r="B166" s="1">
        <v>42489</v>
      </c>
      <c r="C166" t="s">
        <v>155</v>
      </c>
      <c r="D166">
        <v>1</v>
      </c>
      <c r="E166" t="s">
        <v>487</v>
      </c>
      <c r="F166" t="s">
        <v>506</v>
      </c>
      <c r="G166" t="s">
        <v>85</v>
      </c>
      <c r="H166" t="s">
        <v>64</v>
      </c>
      <c r="I166" t="s">
        <v>86</v>
      </c>
      <c r="J166" s="29">
        <v>3800</v>
      </c>
      <c r="K166" s="14">
        <v>3</v>
      </c>
      <c r="N166" s="2">
        <v>23800</v>
      </c>
    </row>
    <row r="167" spans="1:15">
      <c r="A167" t="s">
        <v>157</v>
      </c>
      <c r="B167" s="1">
        <v>42490</v>
      </c>
      <c r="C167" t="s">
        <v>106</v>
      </c>
      <c r="D167">
        <v>1</v>
      </c>
      <c r="E167" t="s">
        <v>489</v>
      </c>
      <c r="F167">
        <v>28320</v>
      </c>
      <c r="G167" t="s">
        <v>63</v>
      </c>
      <c r="H167" t="s">
        <v>64</v>
      </c>
      <c r="I167" t="s">
        <v>159</v>
      </c>
      <c r="L167" s="2">
        <v>3945</v>
      </c>
      <c r="M167" s="14">
        <v>2</v>
      </c>
      <c r="N167" s="2">
        <v>19855</v>
      </c>
    </row>
    <row r="168" spans="1:15">
      <c r="A168" t="s">
        <v>160</v>
      </c>
      <c r="B168" s="1">
        <v>42490</v>
      </c>
      <c r="C168" t="s">
        <v>161</v>
      </c>
      <c r="D168">
        <v>1</v>
      </c>
      <c r="E168" t="s">
        <v>489</v>
      </c>
      <c r="F168">
        <v>28321</v>
      </c>
      <c r="G168" t="s">
        <v>63</v>
      </c>
      <c r="H168" t="s">
        <v>64</v>
      </c>
      <c r="I168" t="s">
        <v>159</v>
      </c>
      <c r="L168" s="2">
        <v>4961.99</v>
      </c>
      <c r="M168" s="14">
        <v>1</v>
      </c>
      <c r="N168" s="15">
        <v>14893.01</v>
      </c>
      <c r="O168" s="13" t="s">
        <v>507</v>
      </c>
    </row>
    <row r="169" spans="1:15">
      <c r="A169" t="s">
        <v>17</v>
      </c>
    </row>
    <row r="170" spans="1:15">
      <c r="A170" t="s">
        <v>468</v>
      </c>
    </row>
    <row r="171" spans="1:15">
      <c r="A171" t="s">
        <v>0</v>
      </c>
    </row>
    <row r="173" spans="1:15">
      <c r="A173" t="s">
        <v>19</v>
      </c>
    </row>
    <row r="174" spans="1:15">
      <c r="A174" t="s">
        <v>0</v>
      </c>
    </row>
    <row r="175" spans="1:15">
      <c r="A175" t="s">
        <v>4</v>
      </c>
    </row>
    <row r="176" spans="1:15">
      <c r="A176" t="s">
        <v>163</v>
      </c>
      <c r="B176" s="1">
        <v>42530</v>
      </c>
      <c r="C176" t="s">
        <v>164</v>
      </c>
      <c r="D176">
        <v>1</v>
      </c>
      <c r="E176" t="s">
        <v>487</v>
      </c>
      <c r="F176" t="s">
        <v>509</v>
      </c>
      <c r="G176" t="s">
        <v>85</v>
      </c>
      <c r="H176" t="s">
        <v>64</v>
      </c>
      <c r="I176" t="s">
        <v>86</v>
      </c>
      <c r="J176" s="20">
        <v>5500</v>
      </c>
      <c r="L176" s="2"/>
      <c r="N176" s="2">
        <v>5500</v>
      </c>
      <c r="O176" s="13" t="s">
        <v>719</v>
      </c>
    </row>
    <row r="177" spans="1:15">
      <c r="A177" t="s">
        <v>166</v>
      </c>
      <c r="B177" s="1">
        <v>42544</v>
      </c>
      <c r="C177" t="s">
        <v>167</v>
      </c>
      <c r="D177">
        <v>1</v>
      </c>
      <c r="E177" t="s">
        <v>487</v>
      </c>
      <c r="F177" t="s">
        <v>510</v>
      </c>
      <c r="G177" t="s">
        <v>85</v>
      </c>
      <c r="H177" t="s">
        <v>64</v>
      </c>
      <c r="I177" t="s">
        <v>86</v>
      </c>
      <c r="J177" s="20">
        <v>5600</v>
      </c>
      <c r="L177" s="2"/>
      <c r="N177" s="2">
        <v>11100</v>
      </c>
      <c r="O177" s="13" t="s">
        <v>720</v>
      </c>
    </row>
    <row r="178" spans="1:15">
      <c r="A178" t="s">
        <v>511</v>
      </c>
      <c r="B178" s="1">
        <v>42573</v>
      </c>
      <c r="C178" t="s">
        <v>512</v>
      </c>
      <c r="D178">
        <v>1</v>
      </c>
      <c r="E178" t="s">
        <v>487</v>
      </c>
      <c r="F178" t="s">
        <v>513</v>
      </c>
      <c r="G178" t="s">
        <v>85</v>
      </c>
      <c r="H178" t="s">
        <v>64</v>
      </c>
      <c r="I178" t="s">
        <v>86</v>
      </c>
      <c r="J178" s="2">
        <v>4600</v>
      </c>
      <c r="L178" s="2"/>
      <c r="N178" s="15">
        <v>15700</v>
      </c>
      <c r="O178" s="13"/>
    </row>
    <row r="179" spans="1:15">
      <c r="A179" t="s">
        <v>469</v>
      </c>
      <c r="L179">
        <f>5613+5231+3995.01</f>
        <v>14839.01</v>
      </c>
      <c r="N179" s="2">
        <f>+N178-L179</f>
        <v>860.98999999999978</v>
      </c>
      <c r="O179" s="5" t="s">
        <v>772</v>
      </c>
    </row>
    <row r="180" spans="1:15">
      <c r="A180" t="s">
        <v>470</v>
      </c>
    </row>
    <row r="181" spans="1:15">
      <c r="A181" t="s">
        <v>0</v>
      </c>
    </row>
    <row r="183" spans="1:15">
      <c r="A183" t="s">
        <v>22</v>
      </c>
    </row>
    <row r="184" spans="1:15">
      <c r="A184" t="s">
        <v>0</v>
      </c>
    </row>
    <row r="185" spans="1:15">
      <c r="A185" t="s">
        <v>4</v>
      </c>
    </row>
    <row r="186" spans="1:15">
      <c r="A186" t="s">
        <v>169</v>
      </c>
      <c r="B186" s="1">
        <v>42412</v>
      </c>
      <c r="C186" t="s">
        <v>170</v>
      </c>
      <c r="D186">
        <v>1</v>
      </c>
      <c r="E186" t="s">
        <v>487</v>
      </c>
      <c r="F186" t="s">
        <v>514</v>
      </c>
      <c r="G186" t="s">
        <v>85</v>
      </c>
      <c r="H186" t="s">
        <v>64</v>
      </c>
      <c r="I186" t="s">
        <v>86</v>
      </c>
      <c r="J186" s="2">
        <v>5000</v>
      </c>
      <c r="K186" s="14">
        <v>1</v>
      </c>
      <c r="L186" s="2"/>
      <c r="N186" s="2">
        <v>5000</v>
      </c>
    </row>
    <row r="187" spans="1:15">
      <c r="A187" t="s">
        <v>172</v>
      </c>
      <c r="B187" s="1">
        <v>42446</v>
      </c>
      <c r="C187" t="s">
        <v>106</v>
      </c>
      <c r="D187">
        <v>1</v>
      </c>
      <c r="E187" t="s">
        <v>489</v>
      </c>
      <c r="F187">
        <v>27633</v>
      </c>
      <c r="G187" t="s">
        <v>63</v>
      </c>
      <c r="H187" t="s">
        <v>64</v>
      </c>
      <c r="I187" t="s">
        <v>91</v>
      </c>
      <c r="L187" s="16">
        <v>5008</v>
      </c>
      <c r="M187" s="14">
        <v>1</v>
      </c>
      <c r="N187">
        <v>-8</v>
      </c>
      <c r="O187" t="s">
        <v>114</v>
      </c>
    </row>
    <row r="188" spans="1:15">
      <c r="A188" t="s">
        <v>23</v>
      </c>
    </row>
    <row r="189" spans="1:15">
      <c r="A189" t="s">
        <v>465</v>
      </c>
    </row>
    <row r="190" spans="1:15">
      <c r="A190" t="s">
        <v>0</v>
      </c>
    </row>
    <row r="192" spans="1:15">
      <c r="A192" t="s">
        <v>25</v>
      </c>
    </row>
    <row r="193" spans="1:15">
      <c r="A193" t="s">
        <v>0</v>
      </c>
    </row>
    <row r="194" spans="1:15">
      <c r="A194" t="s">
        <v>4</v>
      </c>
      <c r="L194" s="17"/>
    </row>
    <row r="195" spans="1:15">
      <c r="A195" t="s">
        <v>174</v>
      </c>
      <c r="B195" s="1">
        <v>42377</v>
      </c>
      <c r="C195" t="s">
        <v>175</v>
      </c>
      <c r="D195">
        <v>1</v>
      </c>
      <c r="E195" t="s">
        <v>487</v>
      </c>
      <c r="F195" t="s">
        <v>515</v>
      </c>
      <c r="G195" t="s">
        <v>85</v>
      </c>
      <c r="H195" t="s">
        <v>64</v>
      </c>
      <c r="I195" t="s">
        <v>177</v>
      </c>
      <c r="J195" s="2">
        <v>3700</v>
      </c>
      <c r="K195" s="14">
        <v>1</v>
      </c>
      <c r="L195" s="16"/>
      <c r="N195" s="2">
        <v>3700</v>
      </c>
    </row>
    <row r="196" spans="1:15">
      <c r="A196" t="s">
        <v>178</v>
      </c>
      <c r="B196" s="1">
        <v>42382</v>
      </c>
      <c r="C196" t="s">
        <v>106</v>
      </c>
      <c r="D196">
        <v>1</v>
      </c>
      <c r="E196" t="s">
        <v>489</v>
      </c>
      <c r="F196">
        <v>27182</v>
      </c>
      <c r="G196" t="s">
        <v>63</v>
      </c>
      <c r="H196" t="s">
        <v>64</v>
      </c>
      <c r="I196" t="s">
        <v>180</v>
      </c>
      <c r="L196" s="16">
        <v>3700</v>
      </c>
      <c r="M196" s="14">
        <v>1</v>
      </c>
      <c r="N196">
        <v>0</v>
      </c>
    </row>
    <row r="197" spans="1:15">
      <c r="A197" t="s">
        <v>181</v>
      </c>
      <c r="B197" s="1">
        <v>42399</v>
      </c>
      <c r="C197" t="s">
        <v>182</v>
      </c>
      <c r="D197">
        <v>1</v>
      </c>
      <c r="E197" t="s">
        <v>487</v>
      </c>
      <c r="F197" t="s">
        <v>516</v>
      </c>
      <c r="G197" t="s">
        <v>85</v>
      </c>
      <c r="H197" t="s">
        <v>64</v>
      </c>
      <c r="I197" t="s">
        <v>86</v>
      </c>
      <c r="J197" s="2">
        <v>3700</v>
      </c>
      <c r="K197" s="14">
        <v>2</v>
      </c>
      <c r="L197" s="16"/>
      <c r="N197" s="2">
        <v>3700</v>
      </c>
    </row>
    <row r="198" spans="1:15">
      <c r="A198" t="s">
        <v>184</v>
      </c>
      <c r="B198" s="1">
        <v>42426</v>
      </c>
      <c r="C198" t="s">
        <v>185</v>
      </c>
      <c r="D198">
        <v>1</v>
      </c>
      <c r="E198" t="s">
        <v>487</v>
      </c>
      <c r="F198" t="s">
        <v>517</v>
      </c>
      <c r="G198" t="s">
        <v>85</v>
      </c>
      <c r="H198" t="s">
        <v>64</v>
      </c>
      <c r="I198" t="s">
        <v>187</v>
      </c>
      <c r="J198" s="2">
        <v>5500</v>
      </c>
      <c r="K198" s="14">
        <v>3</v>
      </c>
      <c r="L198" s="16"/>
      <c r="N198" s="2">
        <v>9200</v>
      </c>
    </row>
    <row r="199" spans="1:15">
      <c r="A199" t="s">
        <v>188</v>
      </c>
      <c r="B199" s="1">
        <v>42446</v>
      </c>
      <c r="C199" t="s">
        <v>106</v>
      </c>
      <c r="D199">
        <v>1</v>
      </c>
      <c r="E199" t="s">
        <v>489</v>
      </c>
      <c r="F199">
        <v>27615</v>
      </c>
      <c r="G199" t="s">
        <v>63</v>
      </c>
      <c r="H199" t="s">
        <v>64</v>
      </c>
      <c r="I199" t="s">
        <v>190</v>
      </c>
      <c r="L199" s="16">
        <v>3700</v>
      </c>
      <c r="M199" s="14">
        <v>2</v>
      </c>
      <c r="N199" s="2">
        <v>5500</v>
      </c>
    </row>
    <row r="200" spans="1:15">
      <c r="A200" t="s">
        <v>191</v>
      </c>
      <c r="B200" s="1">
        <v>42446</v>
      </c>
      <c r="C200" t="s">
        <v>106</v>
      </c>
      <c r="D200">
        <v>1</v>
      </c>
      <c r="E200" t="s">
        <v>489</v>
      </c>
      <c r="F200">
        <v>27634</v>
      </c>
      <c r="G200" t="s">
        <v>63</v>
      </c>
      <c r="H200" t="s">
        <v>64</v>
      </c>
      <c r="I200" t="s">
        <v>193</v>
      </c>
      <c r="L200" s="16">
        <v>5499.99</v>
      </c>
      <c r="M200" s="14">
        <v>3</v>
      </c>
      <c r="N200">
        <v>0.01</v>
      </c>
      <c r="O200" t="s">
        <v>114</v>
      </c>
    </row>
    <row r="201" spans="1:15">
      <c r="A201" t="s">
        <v>26</v>
      </c>
      <c r="L201" s="18"/>
    </row>
    <row r="202" spans="1:15">
      <c r="A202" t="s">
        <v>471</v>
      </c>
      <c r="L202" s="19"/>
    </row>
    <row r="203" spans="1:15">
      <c r="A203" t="s">
        <v>0</v>
      </c>
      <c r="L203" s="19"/>
    </row>
    <row r="204" spans="1:15">
      <c r="I204" s="12"/>
    </row>
    <row r="205" spans="1:15">
      <c r="A205" t="s">
        <v>28</v>
      </c>
    </row>
    <row r="206" spans="1:15">
      <c r="A206" t="s">
        <v>194</v>
      </c>
      <c r="B206" s="1">
        <v>42377</v>
      </c>
      <c r="C206" t="s">
        <v>195</v>
      </c>
      <c r="D206">
        <v>1</v>
      </c>
      <c r="E206" t="s">
        <v>487</v>
      </c>
      <c r="F206" t="s">
        <v>518</v>
      </c>
      <c r="G206" t="s">
        <v>85</v>
      </c>
      <c r="H206" t="s">
        <v>64</v>
      </c>
      <c r="I206" t="s">
        <v>177</v>
      </c>
      <c r="J206" s="2">
        <v>3700</v>
      </c>
      <c r="K206" s="14">
        <v>1</v>
      </c>
      <c r="L206" s="16"/>
      <c r="N206" s="2">
        <v>3700</v>
      </c>
    </row>
    <row r="207" spans="1:15">
      <c r="A207" t="s">
        <v>197</v>
      </c>
      <c r="B207" s="1">
        <v>42388</v>
      </c>
      <c r="C207" t="s">
        <v>106</v>
      </c>
      <c r="D207">
        <v>1</v>
      </c>
      <c r="E207" t="s">
        <v>489</v>
      </c>
      <c r="F207">
        <v>26977</v>
      </c>
      <c r="G207" t="s">
        <v>63</v>
      </c>
      <c r="H207" t="s">
        <v>64</v>
      </c>
      <c r="I207" t="s">
        <v>199</v>
      </c>
      <c r="L207" s="16">
        <v>3730.13</v>
      </c>
      <c r="M207" s="14">
        <v>1</v>
      </c>
      <c r="N207">
        <v>-30.13</v>
      </c>
    </row>
    <row r="208" spans="1:15">
      <c r="A208" t="s">
        <v>200</v>
      </c>
      <c r="B208" s="1">
        <v>42423</v>
      </c>
      <c r="C208" t="s">
        <v>201</v>
      </c>
      <c r="D208">
        <v>1</v>
      </c>
      <c r="E208" t="s">
        <v>487</v>
      </c>
      <c r="F208" t="s">
        <v>519</v>
      </c>
      <c r="G208" t="s">
        <v>85</v>
      </c>
      <c r="H208" t="s">
        <v>64</v>
      </c>
      <c r="I208" t="s">
        <v>86</v>
      </c>
      <c r="J208" s="2">
        <v>2500</v>
      </c>
      <c r="K208" s="14">
        <v>2</v>
      </c>
      <c r="L208" s="16"/>
      <c r="N208" s="2">
        <v>2469.87</v>
      </c>
    </row>
    <row r="209" spans="1:15">
      <c r="A209" t="s">
        <v>203</v>
      </c>
      <c r="B209" s="1">
        <v>42433</v>
      </c>
      <c r="C209" t="s">
        <v>106</v>
      </c>
      <c r="D209">
        <v>1</v>
      </c>
      <c r="E209" t="s">
        <v>489</v>
      </c>
      <c r="F209">
        <v>27449</v>
      </c>
      <c r="G209" t="s">
        <v>63</v>
      </c>
      <c r="H209" t="s">
        <v>64</v>
      </c>
      <c r="I209" t="s">
        <v>91</v>
      </c>
      <c r="L209" s="16">
        <v>1450</v>
      </c>
      <c r="M209" s="14">
        <v>2</v>
      </c>
      <c r="N209" s="2">
        <v>1019.87</v>
      </c>
      <c r="O209" t="s">
        <v>525</v>
      </c>
    </row>
    <row r="210" spans="1:15">
      <c r="A210" t="s">
        <v>205</v>
      </c>
      <c r="B210" s="1">
        <v>42466</v>
      </c>
      <c r="C210" t="s">
        <v>206</v>
      </c>
      <c r="D210">
        <v>1</v>
      </c>
      <c r="E210" t="s">
        <v>487</v>
      </c>
      <c r="F210">
        <v>13852</v>
      </c>
      <c r="G210" t="s">
        <v>85</v>
      </c>
      <c r="H210" t="s">
        <v>64</v>
      </c>
      <c r="I210" t="s">
        <v>86</v>
      </c>
      <c r="J210" s="20">
        <v>3500</v>
      </c>
      <c r="L210" s="16"/>
      <c r="N210" s="2">
        <v>4519.87</v>
      </c>
    </row>
    <row r="211" spans="1:15">
      <c r="A211" t="s">
        <v>208</v>
      </c>
      <c r="B211" s="1">
        <v>42489</v>
      </c>
      <c r="C211" t="s">
        <v>209</v>
      </c>
      <c r="D211">
        <v>1</v>
      </c>
      <c r="E211" t="s">
        <v>487</v>
      </c>
      <c r="F211" t="s">
        <v>520</v>
      </c>
      <c r="G211" t="s">
        <v>85</v>
      </c>
      <c r="H211" t="s">
        <v>64</v>
      </c>
      <c r="I211" t="s">
        <v>86</v>
      </c>
      <c r="J211" s="2">
        <v>2800</v>
      </c>
      <c r="K211" s="14">
        <v>3</v>
      </c>
      <c r="L211" s="16"/>
      <c r="N211" s="2">
        <v>7319.87</v>
      </c>
    </row>
    <row r="212" spans="1:15">
      <c r="A212" t="s">
        <v>211</v>
      </c>
      <c r="B212" s="1">
        <v>42491</v>
      </c>
      <c r="C212" t="s">
        <v>106</v>
      </c>
      <c r="D212">
        <v>1</v>
      </c>
      <c r="E212" t="s">
        <v>489</v>
      </c>
      <c r="F212">
        <v>28323</v>
      </c>
      <c r="G212" t="s">
        <v>63</v>
      </c>
      <c r="H212" t="s">
        <v>64</v>
      </c>
      <c r="I212" t="s">
        <v>91</v>
      </c>
      <c r="L212" s="16">
        <v>2800</v>
      </c>
      <c r="M212" s="14">
        <v>3</v>
      </c>
      <c r="N212" s="2">
        <v>4519.87</v>
      </c>
    </row>
    <row r="213" spans="1:15">
      <c r="A213" t="s">
        <v>213</v>
      </c>
      <c r="B213" s="1">
        <v>42496</v>
      </c>
      <c r="C213" t="s">
        <v>214</v>
      </c>
      <c r="D213">
        <v>1</v>
      </c>
      <c r="E213" t="s">
        <v>487</v>
      </c>
      <c r="F213" t="s">
        <v>521</v>
      </c>
      <c r="G213" t="s">
        <v>85</v>
      </c>
      <c r="H213" t="s">
        <v>64</v>
      </c>
      <c r="I213" t="s">
        <v>86</v>
      </c>
      <c r="J213" s="2">
        <v>3000</v>
      </c>
      <c r="K213" s="14">
        <v>4</v>
      </c>
      <c r="L213" s="16"/>
      <c r="N213" s="2">
        <v>7519.87</v>
      </c>
    </row>
    <row r="214" spans="1:15">
      <c r="A214" t="s">
        <v>216</v>
      </c>
      <c r="B214" s="1">
        <v>42502</v>
      </c>
      <c r="C214" t="s">
        <v>217</v>
      </c>
      <c r="D214">
        <v>1</v>
      </c>
      <c r="E214" t="s">
        <v>487</v>
      </c>
      <c r="F214" t="s">
        <v>522</v>
      </c>
      <c r="G214" t="s">
        <v>85</v>
      </c>
      <c r="H214" t="s">
        <v>64</v>
      </c>
      <c r="I214" t="s">
        <v>86</v>
      </c>
      <c r="J214" s="2">
        <v>2000</v>
      </c>
      <c r="K214" s="14">
        <v>5</v>
      </c>
      <c r="L214" s="16"/>
      <c r="N214" s="2">
        <v>9519.8700000000008</v>
      </c>
    </row>
    <row r="215" spans="1:15">
      <c r="A215" t="s">
        <v>219</v>
      </c>
      <c r="B215" s="1">
        <v>42506</v>
      </c>
      <c r="C215" t="s">
        <v>220</v>
      </c>
      <c r="D215">
        <v>1</v>
      </c>
      <c r="E215" t="s">
        <v>489</v>
      </c>
      <c r="F215">
        <v>28355</v>
      </c>
      <c r="G215" t="s">
        <v>63</v>
      </c>
      <c r="H215" t="s">
        <v>64</v>
      </c>
      <c r="I215" t="s">
        <v>222</v>
      </c>
      <c r="L215" s="16">
        <v>3204</v>
      </c>
      <c r="M215" s="14">
        <v>4</v>
      </c>
      <c r="N215" s="2">
        <v>6315.87</v>
      </c>
    </row>
    <row r="216" spans="1:15">
      <c r="A216" t="s">
        <v>223</v>
      </c>
      <c r="B216" s="1">
        <v>42510</v>
      </c>
      <c r="C216" t="s">
        <v>224</v>
      </c>
      <c r="D216">
        <v>1</v>
      </c>
      <c r="E216" t="s">
        <v>487</v>
      </c>
      <c r="F216" t="s">
        <v>523</v>
      </c>
      <c r="G216" t="s">
        <v>85</v>
      </c>
      <c r="H216" t="s">
        <v>64</v>
      </c>
      <c r="I216" t="s">
        <v>86</v>
      </c>
      <c r="J216">
        <v>204</v>
      </c>
      <c r="K216" s="14">
        <v>4</v>
      </c>
      <c r="L216" s="16"/>
      <c r="N216" s="2">
        <v>6519.87</v>
      </c>
    </row>
    <row r="217" spans="1:15">
      <c r="A217" t="s">
        <v>226</v>
      </c>
      <c r="B217" s="1">
        <v>42510</v>
      </c>
      <c r="C217" t="s">
        <v>227</v>
      </c>
      <c r="D217">
        <v>1</v>
      </c>
      <c r="E217" t="s">
        <v>487</v>
      </c>
      <c r="F217" t="s">
        <v>524</v>
      </c>
      <c r="G217" t="s">
        <v>85</v>
      </c>
      <c r="H217" t="s">
        <v>64</v>
      </c>
      <c r="I217" t="s">
        <v>86</v>
      </c>
      <c r="J217" s="29">
        <v>2000</v>
      </c>
      <c r="L217" s="16"/>
      <c r="N217" s="2">
        <v>8519.8700000000008</v>
      </c>
      <c r="O217" t="s">
        <v>727</v>
      </c>
    </row>
    <row r="218" spans="1:15">
      <c r="A218" t="s">
        <v>229</v>
      </c>
      <c r="B218" s="1">
        <v>42534</v>
      </c>
      <c r="C218" t="s">
        <v>230</v>
      </c>
      <c r="D218">
        <v>1</v>
      </c>
      <c r="E218" t="s">
        <v>489</v>
      </c>
      <c r="F218">
        <v>28736</v>
      </c>
      <c r="G218" t="s">
        <v>63</v>
      </c>
      <c r="H218" t="s">
        <v>90</v>
      </c>
      <c r="I218" t="s">
        <v>232</v>
      </c>
      <c r="L218" s="16">
        <v>1852</v>
      </c>
      <c r="M218" s="14">
        <v>5</v>
      </c>
      <c r="N218" s="3">
        <v>6667.87</v>
      </c>
      <c r="O218" s="13" t="s">
        <v>508</v>
      </c>
    </row>
    <row r="219" spans="1:15">
      <c r="A219" t="s">
        <v>29</v>
      </c>
      <c r="L219" s="18"/>
    </row>
    <row r="220" spans="1:15">
      <c r="A220" t="s">
        <v>472</v>
      </c>
      <c r="L220" s="19"/>
    </row>
    <row r="221" spans="1:15">
      <c r="A221" t="s">
        <v>0</v>
      </c>
      <c r="L221" s="19"/>
    </row>
    <row r="222" spans="1:15">
      <c r="L222" s="19"/>
    </row>
    <row r="223" spans="1:15">
      <c r="A223" t="s">
        <v>473</v>
      </c>
      <c r="L223" s="19"/>
    </row>
    <row r="224" spans="1:15">
      <c r="A224" t="s">
        <v>0</v>
      </c>
      <c r="L224" s="19"/>
    </row>
    <row r="225" spans="1:15">
      <c r="A225" t="s">
        <v>4</v>
      </c>
    </row>
    <row r="226" spans="1:15">
      <c r="A226" t="s">
        <v>526</v>
      </c>
      <c r="B226" s="1">
        <v>42573</v>
      </c>
      <c r="C226" t="s">
        <v>527</v>
      </c>
      <c r="D226">
        <v>1</v>
      </c>
      <c r="E226" t="s">
        <v>487</v>
      </c>
      <c r="F226" t="s">
        <v>528</v>
      </c>
      <c r="G226" t="s">
        <v>85</v>
      </c>
      <c r="H226" t="s">
        <v>64</v>
      </c>
      <c r="I226" t="s">
        <v>86</v>
      </c>
      <c r="J226" s="29">
        <v>5600</v>
      </c>
      <c r="L226" s="2"/>
      <c r="N226" s="15">
        <v>5600</v>
      </c>
      <c r="O226" s="13" t="s">
        <v>508</v>
      </c>
    </row>
    <row r="227" spans="1:15">
      <c r="A227" t="s">
        <v>474</v>
      </c>
    </row>
    <row r="228" spans="1:15">
      <c r="A228" t="s">
        <v>475</v>
      </c>
    </row>
    <row r="229" spans="1:15">
      <c r="A229" t="s">
        <v>0</v>
      </c>
    </row>
    <row r="231" spans="1:15">
      <c r="A231" t="s">
        <v>31</v>
      </c>
    </row>
    <row r="232" spans="1:15">
      <c r="A232" t="s">
        <v>0</v>
      </c>
    </row>
    <row r="233" spans="1:15">
      <c r="A233" t="s">
        <v>4</v>
      </c>
    </row>
    <row r="234" spans="1:15">
      <c r="A234" t="s">
        <v>234</v>
      </c>
      <c r="B234" s="1">
        <v>42399</v>
      </c>
      <c r="C234" t="s">
        <v>235</v>
      </c>
      <c r="D234">
        <v>1</v>
      </c>
      <c r="E234" t="s">
        <v>487</v>
      </c>
      <c r="F234" t="s">
        <v>529</v>
      </c>
      <c r="G234" t="s">
        <v>85</v>
      </c>
      <c r="H234" t="s">
        <v>64</v>
      </c>
      <c r="I234" t="s">
        <v>96</v>
      </c>
      <c r="J234" s="2">
        <v>3200</v>
      </c>
      <c r="K234" s="14">
        <v>1</v>
      </c>
      <c r="L234" s="16"/>
      <c r="N234" s="2">
        <v>3200</v>
      </c>
    </row>
    <row r="235" spans="1:15">
      <c r="A235" t="s">
        <v>237</v>
      </c>
      <c r="B235" s="1">
        <v>42408</v>
      </c>
      <c r="C235" t="s">
        <v>238</v>
      </c>
      <c r="D235">
        <v>1</v>
      </c>
      <c r="E235" t="s">
        <v>487</v>
      </c>
      <c r="F235" t="s">
        <v>530</v>
      </c>
      <c r="G235" t="s">
        <v>85</v>
      </c>
      <c r="H235" t="s">
        <v>64</v>
      </c>
      <c r="I235" t="s">
        <v>86</v>
      </c>
      <c r="J235" s="2">
        <v>3070</v>
      </c>
      <c r="K235" s="14">
        <v>1</v>
      </c>
      <c r="L235" s="16"/>
      <c r="N235" s="2">
        <v>6270</v>
      </c>
    </row>
    <row r="236" spans="1:15">
      <c r="A236" t="s">
        <v>240</v>
      </c>
      <c r="B236" s="1">
        <v>42446</v>
      </c>
      <c r="C236" t="s">
        <v>106</v>
      </c>
      <c r="D236">
        <v>1</v>
      </c>
      <c r="E236" t="s">
        <v>489</v>
      </c>
      <c r="F236">
        <v>27621</v>
      </c>
      <c r="G236" t="s">
        <v>63</v>
      </c>
      <c r="H236" t="s">
        <v>64</v>
      </c>
      <c r="I236" t="s">
        <v>242</v>
      </c>
      <c r="L236" s="16">
        <v>6138.81</v>
      </c>
      <c r="M236" s="14">
        <v>1</v>
      </c>
      <c r="N236">
        <v>131.19</v>
      </c>
    </row>
    <row r="237" spans="1:15">
      <c r="A237" t="s">
        <v>243</v>
      </c>
      <c r="B237" s="1">
        <v>42466</v>
      </c>
      <c r="C237" t="s">
        <v>244</v>
      </c>
      <c r="D237">
        <v>1</v>
      </c>
      <c r="E237" t="s">
        <v>487</v>
      </c>
      <c r="F237" t="s">
        <v>531</v>
      </c>
      <c r="G237" t="s">
        <v>85</v>
      </c>
      <c r="H237" t="s">
        <v>64</v>
      </c>
      <c r="I237" t="s">
        <v>86</v>
      </c>
      <c r="J237" s="2">
        <v>5000</v>
      </c>
      <c r="K237" s="14">
        <v>2</v>
      </c>
      <c r="L237" s="16"/>
      <c r="N237" s="2">
        <v>5131.1899999999996</v>
      </c>
    </row>
    <row r="238" spans="1:15">
      <c r="A238" t="s">
        <v>363</v>
      </c>
      <c r="B238" s="1">
        <v>42490</v>
      </c>
      <c r="C238" t="s">
        <v>106</v>
      </c>
      <c r="D238">
        <v>1</v>
      </c>
      <c r="E238" t="s">
        <v>489</v>
      </c>
      <c r="F238">
        <v>28318</v>
      </c>
      <c r="G238" t="s">
        <v>63</v>
      </c>
      <c r="H238" t="s">
        <v>64</v>
      </c>
      <c r="I238" t="s">
        <v>533</v>
      </c>
      <c r="L238" s="16">
        <v>4999.83</v>
      </c>
      <c r="M238" s="14">
        <v>2</v>
      </c>
      <c r="N238" s="2">
        <v>4931.3599999999997</v>
      </c>
    </row>
    <row r="239" spans="1:15">
      <c r="A239" t="s">
        <v>246</v>
      </c>
      <c r="B239" s="1">
        <v>42514</v>
      </c>
      <c r="C239" t="s">
        <v>247</v>
      </c>
      <c r="D239">
        <v>1</v>
      </c>
      <c r="E239" t="s">
        <v>487</v>
      </c>
      <c r="F239" t="s">
        <v>534</v>
      </c>
      <c r="G239" t="s">
        <v>85</v>
      </c>
      <c r="H239" t="s">
        <v>64</v>
      </c>
      <c r="I239" t="s">
        <v>86</v>
      </c>
      <c r="J239" s="2">
        <v>2500</v>
      </c>
      <c r="K239" s="14">
        <v>3</v>
      </c>
      <c r="L239" s="16"/>
      <c r="N239" s="2">
        <v>7431.36</v>
      </c>
    </row>
    <row r="240" spans="1:15">
      <c r="A240" t="s">
        <v>249</v>
      </c>
      <c r="B240" s="1">
        <v>42521</v>
      </c>
      <c r="C240" t="s">
        <v>220</v>
      </c>
      <c r="D240">
        <v>1</v>
      </c>
      <c r="E240" t="s">
        <v>489</v>
      </c>
      <c r="F240">
        <v>28779</v>
      </c>
      <c r="G240" t="s">
        <v>63</v>
      </c>
      <c r="H240" t="s">
        <v>64</v>
      </c>
      <c r="I240" t="s">
        <v>251</v>
      </c>
      <c r="L240" s="16">
        <v>2500.0500000000002</v>
      </c>
      <c r="M240" s="14">
        <v>3</v>
      </c>
      <c r="N240" s="15">
        <v>4931.3100000000004</v>
      </c>
      <c r="O240" s="13" t="s">
        <v>508</v>
      </c>
    </row>
    <row r="241" spans="1:15">
      <c r="A241" t="s">
        <v>476</v>
      </c>
      <c r="L241" s="18"/>
    </row>
    <row r="242" spans="1:15">
      <c r="A242" t="s">
        <v>477</v>
      </c>
    </row>
    <row r="243" spans="1:15">
      <c r="A243" t="s">
        <v>0</v>
      </c>
    </row>
    <row r="245" spans="1:15">
      <c r="A245" t="s">
        <v>34</v>
      </c>
    </row>
    <row r="246" spans="1:15">
      <c r="A246" t="s">
        <v>0</v>
      </c>
    </row>
    <row r="247" spans="1:15">
      <c r="A247" t="s">
        <v>4</v>
      </c>
    </row>
    <row r="248" spans="1:15">
      <c r="A248" t="s">
        <v>252</v>
      </c>
      <c r="B248" s="1">
        <v>42379</v>
      </c>
      <c r="C248" t="s">
        <v>253</v>
      </c>
      <c r="D248">
        <v>1</v>
      </c>
      <c r="E248" t="s">
        <v>487</v>
      </c>
      <c r="F248" t="s">
        <v>535</v>
      </c>
      <c r="G248" t="s">
        <v>85</v>
      </c>
      <c r="H248" t="s">
        <v>64</v>
      </c>
      <c r="I248" t="s">
        <v>86</v>
      </c>
      <c r="J248" s="20">
        <v>1800</v>
      </c>
      <c r="L248" s="2"/>
      <c r="N248" s="2">
        <v>1800</v>
      </c>
      <c r="O248" s="13" t="s">
        <v>722</v>
      </c>
    </row>
    <row r="249" spans="1:15">
      <c r="A249" t="s">
        <v>255</v>
      </c>
      <c r="B249" s="1">
        <v>42379</v>
      </c>
      <c r="C249" t="s">
        <v>256</v>
      </c>
      <c r="D249">
        <v>1</v>
      </c>
      <c r="E249" t="s">
        <v>487</v>
      </c>
      <c r="F249" t="s">
        <v>536</v>
      </c>
      <c r="G249" t="s">
        <v>85</v>
      </c>
      <c r="H249" t="s">
        <v>64</v>
      </c>
      <c r="I249" t="s">
        <v>86</v>
      </c>
      <c r="J249" s="20">
        <v>3700</v>
      </c>
      <c r="L249" s="2"/>
      <c r="N249" s="2">
        <v>5500</v>
      </c>
      <c r="O249" s="13" t="s">
        <v>723</v>
      </c>
    </row>
    <row r="250" spans="1:15">
      <c r="A250" t="s">
        <v>258</v>
      </c>
      <c r="B250" s="1">
        <v>42399</v>
      </c>
      <c r="C250" t="s">
        <v>259</v>
      </c>
      <c r="D250">
        <v>1</v>
      </c>
      <c r="E250" t="s">
        <v>487</v>
      </c>
      <c r="F250" t="s">
        <v>537</v>
      </c>
      <c r="G250" t="s">
        <v>85</v>
      </c>
      <c r="H250" t="s">
        <v>64</v>
      </c>
      <c r="I250" t="s">
        <v>96</v>
      </c>
      <c r="J250" s="20">
        <v>3700</v>
      </c>
      <c r="L250" s="2"/>
      <c r="N250" s="2">
        <v>9200</v>
      </c>
      <c r="O250" s="13" t="s">
        <v>724</v>
      </c>
    </row>
    <row r="251" spans="1:15">
      <c r="A251" t="s">
        <v>261</v>
      </c>
      <c r="B251" s="1">
        <v>42451</v>
      </c>
      <c r="C251" t="s">
        <v>262</v>
      </c>
      <c r="D251">
        <v>1</v>
      </c>
      <c r="E251" t="s">
        <v>487</v>
      </c>
      <c r="F251" t="s">
        <v>538</v>
      </c>
      <c r="G251" t="s">
        <v>85</v>
      </c>
      <c r="H251" t="s">
        <v>64</v>
      </c>
      <c r="I251" t="s">
        <v>86</v>
      </c>
      <c r="J251" s="20">
        <v>3500</v>
      </c>
      <c r="L251" s="2"/>
      <c r="N251" s="15">
        <v>12700</v>
      </c>
      <c r="O251" s="13" t="s">
        <v>725</v>
      </c>
    </row>
    <row r="252" spans="1:15">
      <c r="A252" t="s">
        <v>35</v>
      </c>
    </row>
    <row r="253" spans="1:15">
      <c r="A253" t="s">
        <v>36</v>
      </c>
      <c r="N253" t="s">
        <v>774</v>
      </c>
    </row>
    <row r="254" spans="1:15">
      <c r="A254" t="s">
        <v>0</v>
      </c>
    </row>
    <row r="256" spans="1:15">
      <c r="A256" t="s">
        <v>37</v>
      </c>
    </row>
    <row r="257" spans="1:15">
      <c r="A257" t="s">
        <v>0</v>
      </c>
    </row>
    <row r="258" spans="1:15">
      <c r="A258" t="s">
        <v>4</v>
      </c>
    </row>
    <row r="259" spans="1:15">
      <c r="A259" t="s">
        <v>345</v>
      </c>
      <c r="B259" s="1">
        <v>42379</v>
      </c>
      <c r="C259" t="s">
        <v>346</v>
      </c>
      <c r="D259">
        <v>1</v>
      </c>
      <c r="E259" t="s">
        <v>487</v>
      </c>
      <c r="F259" t="s">
        <v>539</v>
      </c>
      <c r="G259" t="s">
        <v>85</v>
      </c>
      <c r="H259" t="s">
        <v>64</v>
      </c>
      <c r="I259" t="s">
        <v>540</v>
      </c>
      <c r="J259" s="2">
        <v>5290</v>
      </c>
      <c r="K259" s="14">
        <v>1</v>
      </c>
      <c r="L259" s="16"/>
      <c r="N259" s="2">
        <v>5290</v>
      </c>
    </row>
    <row r="260" spans="1:15">
      <c r="A260" t="s">
        <v>348</v>
      </c>
      <c r="B260" s="1">
        <v>42398</v>
      </c>
      <c r="C260" t="s">
        <v>349</v>
      </c>
      <c r="D260">
        <v>1</v>
      </c>
      <c r="E260" t="s">
        <v>487</v>
      </c>
      <c r="F260" t="s">
        <v>541</v>
      </c>
      <c r="G260" t="s">
        <v>85</v>
      </c>
      <c r="H260" t="s">
        <v>64</v>
      </c>
      <c r="I260" t="s">
        <v>96</v>
      </c>
      <c r="J260" s="2">
        <v>2500</v>
      </c>
      <c r="K260" s="14">
        <v>1</v>
      </c>
      <c r="L260" s="16"/>
      <c r="N260" s="2">
        <f>+N259+J260-L260</f>
        <v>7790</v>
      </c>
    </row>
    <row r="261" spans="1:15">
      <c r="A261" t="s">
        <v>351</v>
      </c>
      <c r="B261" s="1">
        <v>42408</v>
      </c>
      <c r="C261" t="s">
        <v>352</v>
      </c>
      <c r="D261">
        <v>1</v>
      </c>
      <c r="E261" t="s">
        <v>487</v>
      </c>
      <c r="F261" t="s">
        <v>542</v>
      </c>
      <c r="G261" t="s">
        <v>85</v>
      </c>
      <c r="H261" t="s">
        <v>64</v>
      </c>
      <c r="I261" t="s">
        <v>96</v>
      </c>
      <c r="J261" s="2">
        <v>1628.14</v>
      </c>
      <c r="K261" s="14">
        <v>1</v>
      </c>
      <c r="L261" s="16"/>
      <c r="N261" s="2">
        <f t="shared" ref="N261:N270" si="0">+N260+J261-L261</f>
        <v>9418.14</v>
      </c>
    </row>
    <row r="262" spans="1:15">
      <c r="A262" t="s">
        <v>354</v>
      </c>
      <c r="B262" s="1">
        <v>42429</v>
      </c>
      <c r="C262" t="s">
        <v>106</v>
      </c>
      <c r="D262">
        <v>1</v>
      </c>
      <c r="E262" t="s">
        <v>489</v>
      </c>
      <c r="F262">
        <v>27418</v>
      </c>
      <c r="G262" t="s">
        <v>63</v>
      </c>
      <c r="H262" t="s">
        <v>64</v>
      </c>
      <c r="I262" t="s">
        <v>356</v>
      </c>
      <c r="L262" s="16">
        <v>9624.4500000000007</v>
      </c>
      <c r="M262" s="14">
        <v>1</v>
      </c>
      <c r="N262" s="2">
        <f t="shared" si="0"/>
        <v>-206.31000000000131</v>
      </c>
    </row>
    <row r="263" spans="1:15">
      <c r="A263" t="s">
        <v>357</v>
      </c>
      <c r="B263" s="1">
        <v>42496</v>
      </c>
      <c r="C263" t="s">
        <v>358</v>
      </c>
      <c r="D263">
        <v>1</v>
      </c>
      <c r="E263" t="s">
        <v>487</v>
      </c>
      <c r="F263" t="s">
        <v>543</v>
      </c>
      <c r="G263" t="s">
        <v>85</v>
      </c>
      <c r="H263" t="s">
        <v>64</v>
      </c>
      <c r="I263" t="s">
        <v>96</v>
      </c>
      <c r="J263" s="2">
        <v>5100</v>
      </c>
      <c r="K263" s="14">
        <v>2</v>
      </c>
      <c r="L263" s="16"/>
      <c r="N263" s="2">
        <f t="shared" si="0"/>
        <v>4893.6899999999987</v>
      </c>
    </row>
    <row r="264" spans="1:15">
      <c r="A264" t="s">
        <v>264</v>
      </c>
      <c r="B264" s="1">
        <v>42513</v>
      </c>
      <c r="C264" t="s">
        <v>265</v>
      </c>
      <c r="D264">
        <v>1</v>
      </c>
      <c r="E264" t="s">
        <v>487</v>
      </c>
      <c r="F264" t="s">
        <v>544</v>
      </c>
      <c r="G264" t="s">
        <v>85</v>
      </c>
      <c r="H264" t="s">
        <v>64</v>
      </c>
      <c r="I264" t="s">
        <v>86</v>
      </c>
      <c r="J264" s="2">
        <v>4000</v>
      </c>
      <c r="K264" s="14">
        <v>3</v>
      </c>
      <c r="L264" s="16"/>
      <c r="N264" s="2">
        <f t="shared" si="0"/>
        <v>8893.6899999999987</v>
      </c>
    </row>
    <row r="265" spans="1:15">
      <c r="A265" t="s">
        <v>267</v>
      </c>
      <c r="B265" s="1">
        <v>42517</v>
      </c>
      <c r="C265" t="s">
        <v>268</v>
      </c>
      <c r="D265">
        <v>1</v>
      </c>
      <c r="E265" t="s">
        <v>487</v>
      </c>
      <c r="F265" t="s">
        <v>545</v>
      </c>
      <c r="G265" t="s">
        <v>85</v>
      </c>
      <c r="H265" t="s">
        <v>64</v>
      </c>
      <c r="I265" t="s">
        <v>86</v>
      </c>
      <c r="J265" s="2">
        <v>4800</v>
      </c>
      <c r="K265" s="14">
        <v>4</v>
      </c>
      <c r="L265" s="16"/>
      <c r="N265" s="2">
        <f t="shared" si="0"/>
        <v>13693.689999999999</v>
      </c>
    </row>
    <row r="266" spans="1:15">
      <c r="A266" t="s">
        <v>270</v>
      </c>
      <c r="B266" s="1">
        <v>42521</v>
      </c>
      <c r="C266" t="s">
        <v>88</v>
      </c>
      <c r="D266">
        <v>1</v>
      </c>
      <c r="E266" t="s">
        <v>489</v>
      </c>
      <c r="F266">
        <v>28676</v>
      </c>
      <c r="G266" t="s">
        <v>63</v>
      </c>
      <c r="H266" t="s">
        <v>64</v>
      </c>
      <c r="I266" t="s">
        <v>272</v>
      </c>
      <c r="L266" s="16">
        <v>5100</v>
      </c>
      <c r="M266" s="14">
        <v>2</v>
      </c>
      <c r="N266" s="2">
        <f t="shared" si="0"/>
        <v>8593.6899999999987</v>
      </c>
    </row>
    <row r="267" spans="1:15">
      <c r="A267" t="s">
        <v>273</v>
      </c>
      <c r="B267" s="1">
        <v>42521</v>
      </c>
      <c r="C267" t="s">
        <v>88</v>
      </c>
      <c r="D267">
        <v>1</v>
      </c>
      <c r="E267" t="s">
        <v>489</v>
      </c>
      <c r="F267">
        <v>28677</v>
      </c>
      <c r="G267" t="s">
        <v>63</v>
      </c>
      <c r="H267" t="s">
        <v>64</v>
      </c>
      <c r="I267" t="s">
        <v>275</v>
      </c>
      <c r="L267" s="16">
        <v>4000.49</v>
      </c>
      <c r="M267" s="14">
        <v>3</v>
      </c>
      <c r="N267" s="2">
        <f t="shared" si="0"/>
        <v>4593.1999999999989</v>
      </c>
    </row>
    <row r="268" spans="1:15">
      <c r="A268" t="s">
        <v>339</v>
      </c>
      <c r="B268" s="1">
        <v>42537</v>
      </c>
      <c r="C268" t="s">
        <v>340</v>
      </c>
      <c r="D268">
        <v>1</v>
      </c>
      <c r="E268" t="s">
        <v>487</v>
      </c>
      <c r="F268" t="s">
        <v>546</v>
      </c>
      <c r="G268" t="s">
        <v>85</v>
      </c>
      <c r="H268" t="s">
        <v>64</v>
      </c>
      <c r="I268" t="s">
        <v>96</v>
      </c>
      <c r="J268" s="2">
        <v>4800</v>
      </c>
      <c r="K268" s="14">
        <v>8</v>
      </c>
      <c r="L268" s="16"/>
      <c r="N268" s="2">
        <f t="shared" si="0"/>
        <v>9393.1999999999989</v>
      </c>
    </row>
    <row r="269" spans="1:15">
      <c r="A269" t="s">
        <v>342</v>
      </c>
      <c r="B269" s="1">
        <v>42548</v>
      </c>
      <c r="C269" t="s">
        <v>220</v>
      </c>
      <c r="D269">
        <v>1</v>
      </c>
      <c r="E269" t="s">
        <v>489</v>
      </c>
      <c r="F269">
        <v>28967</v>
      </c>
      <c r="G269" t="s">
        <v>63</v>
      </c>
      <c r="H269" t="s">
        <v>64</v>
      </c>
      <c r="I269" t="s">
        <v>344</v>
      </c>
      <c r="L269" s="16">
        <v>4800.97</v>
      </c>
      <c r="M269" s="14">
        <v>4</v>
      </c>
      <c r="N269" s="2">
        <f t="shared" si="0"/>
        <v>4592.2299999999987</v>
      </c>
    </row>
    <row r="270" spans="1:15">
      <c r="A270" t="s">
        <v>547</v>
      </c>
      <c r="B270" s="1">
        <v>42551</v>
      </c>
      <c r="C270" t="s">
        <v>88</v>
      </c>
      <c r="D270">
        <v>1</v>
      </c>
      <c r="E270" t="s">
        <v>489</v>
      </c>
      <c r="F270">
        <v>29312</v>
      </c>
      <c r="G270" t="s">
        <v>63</v>
      </c>
      <c r="H270" t="s">
        <v>64</v>
      </c>
      <c r="I270" t="s">
        <v>548</v>
      </c>
      <c r="L270" s="16">
        <v>4887.47</v>
      </c>
      <c r="M270" s="14">
        <v>8</v>
      </c>
      <c r="N270" s="2">
        <f t="shared" si="0"/>
        <v>-295.2400000000016</v>
      </c>
    </row>
    <row r="271" spans="1:15">
      <c r="A271" t="s">
        <v>282</v>
      </c>
      <c r="B271" s="1">
        <v>42549</v>
      </c>
      <c r="C271" t="s">
        <v>283</v>
      </c>
      <c r="D271">
        <v>1</v>
      </c>
      <c r="E271" t="s">
        <v>487</v>
      </c>
      <c r="F271" t="s">
        <v>550</v>
      </c>
      <c r="G271" t="s">
        <v>85</v>
      </c>
      <c r="H271" t="s">
        <v>64</v>
      </c>
      <c r="I271" t="s">
        <v>86</v>
      </c>
      <c r="J271" s="29">
        <v>4800</v>
      </c>
      <c r="L271" s="16"/>
      <c r="N271" s="2">
        <f>+N270+J271-L271</f>
        <v>4504.7599999999984</v>
      </c>
      <c r="O271" t="s">
        <v>730</v>
      </c>
    </row>
    <row r="272" spans="1:15">
      <c r="L272" s="16"/>
    </row>
    <row r="274" spans="1:15">
      <c r="A274" t="s">
        <v>0</v>
      </c>
    </row>
    <row r="276" spans="1:15">
      <c r="A276" t="s">
        <v>478</v>
      </c>
    </row>
    <row r="277" spans="1:15">
      <c r="A277" t="s">
        <v>0</v>
      </c>
    </row>
    <row r="278" spans="1:15">
      <c r="A278" t="s">
        <v>4</v>
      </c>
    </row>
    <row r="279" spans="1:15">
      <c r="A279" t="s">
        <v>276</v>
      </c>
      <c r="B279" s="1">
        <v>42412</v>
      </c>
      <c r="C279" t="s">
        <v>277</v>
      </c>
      <c r="D279">
        <v>1</v>
      </c>
      <c r="E279" t="s">
        <v>487</v>
      </c>
      <c r="F279" t="s">
        <v>549</v>
      </c>
      <c r="G279" t="s">
        <v>85</v>
      </c>
      <c r="H279" t="s">
        <v>64</v>
      </c>
      <c r="I279" t="s">
        <v>96</v>
      </c>
      <c r="J279" s="2">
        <v>6000</v>
      </c>
      <c r="K279" s="14">
        <v>1</v>
      </c>
      <c r="L279" s="16"/>
      <c r="N279" s="2">
        <v>6000</v>
      </c>
    </row>
    <row r="280" spans="1:15">
      <c r="A280" t="s">
        <v>279</v>
      </c>
      <c r="B280" s="1">
        <v>42446</v>
      </c>
      <c r="C280" t="s">
        <v>106</v>
      </c>
      <c r="D280">
        <v>1</v>
      </c>
      <c r="E280" t="s">
        <v>489</v>
      </c>
      <c r="F280">
        <v>27608</v>
      </c>
      <c r="G280" t="s">
        <v>63</v>
      </c>
      <c r="H280" t="s">
        <v>64</v>
      </c>
      <c r="I280" t="s">
        <v>281</v>
      </c>
      <c r="L280" s="16">
        <v>5999.16</v>
      </c>
      <c r="M280" s="14">
        <v>1</v>
      </c>
      <c r="N280">
        <v>0.84</v>
      </c>
    </row>
    <row r="281" spans="1:15">
      <c r="B281" s="1"/>
      <c r="J281" s="2"/>
      <c r="L281" s="16"/>
      <c r="N281" s="11"/>
      <c r="O281" s="13"/>
    </row>
    <row r="282" spans="1:15">
      <c r="A282" t="s">
        <v>40</v>
      </c>
    </row>
    <row r="283" spans="1:15">
      <c r="A283" t="s">
        <v>41</v>
      </c>
    </row>
    <row r="284" spans="1:15">
      <c r="A284" t="s">
        <v>0</v>
      </c>
    </row>
    <row r="286" spans="1:15">
      <c r="A286" t="s">
        <v>479</v>
      </c>
    </row>
    <row r="287" spans="1:15">
      <c r="A287" t="s">
        <v>0</v>
      </c>
    </row>
    <row r="288" spans="1:15">
      <c r="A288" t="s">
        <v>4</v>
      </c>
    </row>
    <row r="289" spans="1:15">
      <c r="A289" t="s">
        <v>551</v>
      </c>
      <c r="B289" s="1">
        <v>42573</v>
      </c>
      <c r="C289" t="s">
        <v>552</v>
      </c>
      <c r="D289">
        <v>1</v>
      </c>
      <c r="E289" t="s">
        <v>487</v>
      </c>
      <c r="F289" t="s">
        <v>553</v>
      </c>
      <c r="G289" t="s">
        <v>85</v>
      </c>
      <c r="H289" t="s">
        <v>64</v>
      </c>
      <c r="I289" t="s">
        <v>86</v>
      </c>
      <c r="J289" s="2">
        <v>2800</v>
      </c>
      <c r="N289" s="15">
        <v>2800</v>
      </c>
    </row>
    <row r="290" spans="1:15">
      <c r="A290" t="s">
        <v>480</v>
      </c>
    </row>
    <row r="291" spans="1:15">
      <c r="A291" t="s">
        <v>481</v>
      </c>
    </row>
    <row r="292" spans="1:15">
      <c r="A292" t="s">
        <v>0</v>
      </c>
    </row>
    <row r="294" spans="1:15">
      <c r="A294" t="s">
        <v>42</v>
      </c>
    </row>
    <row r="295" spans="1:15">
      <c r="A295" t="s">
        <v>0</v>
      </c>
    </row>
    <row r="296" spans="1:15">
      <c r="A296" t="s">
        <v>4</v>
      </c>
    </row>
    <row r="297" spans="1:15">
      <c r="A297" t="s">
        <v>285</v>
      </c>
      <c r="B297" s="1">
        <v>42399</v>
      </c>
      <c r="C297" t="s">
        <v>286</v>
      </c>
      <c r="D297">
        <v>1</v>
      </c>
      <c r="E297" t="s">
        <v>487</v>
      </c>
      <c r="F297" t="s">
        <v>554</v>
      </c>
      <c r="G297" t="s">
        <v>85</v>
      </c>
      <c r="H297" t="s">
        <v>64</v>
      </c>
      <c r="I297" t="s">
        <v>86</v>
      </c>
      <c r="J297" s="2">
        <v>4500</v>
      </c>
      <c r="K297" s="14">
        <v>1</v>
      </c>
      <c r="L297" s="16"/>
      <c r="N297" s="2">
        <v>4500</v>
      </c>
    </row>
    <row r="298" spans="1:15">
      <c r="A298" t="s">
        <v>288</v>
      </c>
      <c r="B298" s="1">
        <v>42402</v>
      </c>
      <c r="C298" t="s">
        <v>106</v>
      </c>
      <c r="D298">
        <v>1</v>
      </c>
      <c r="E298" t="s">
        <v>489</v>
      </c>
      <c r="F298">
        <v>27417</v>
      </c>
      <c r="G298" t="s">
        <v>63</v>
      </c>
      <c r="H298" t="s">
        <v>64</v>
      </c>
      <c r="I298" t="s">
        <v>290</v>
      </c>
      <c r="L298" s="16">
        <v>3671.01</v>
      </c>
      <c r="M298" s="14">
        <v>1</v>
      </c>
      <c r="N298">
        <v>828.99</v>
      </c>
    </row>
    <row r="299" spans="1:15">
      <c r="A299" t="s">
        <v>291</v>
      </c>
      <c r="B299" s="1">
        <v>42425</v>
      </c>
      <c r="C299" t="s">
        <v>106</v>
      </c>
      <c r="D299">
        <v>1</v>
      </c>
      <c r="E299" t="s">
        <v>489</v>
      </c>
      <c r="F299">
        <v>27349</v>
      </c>
      <c r="G299" t="s">
        <v>63</v>
      </c>
      <c r="H299" t="s">
        <v>64</v>
      </c>
      <c r="I299" t="s">
        <v>293</v>
      </c>
      <c r="L299" s="16">
        <v>610</v>
      </c>
      <c r="M299" s="14">
        <v>1</v>
      </c>
      <c r="N299">
        <v>218.99</v>
      </c>
    </row>
    <row r="300" spans="1:15">
      <c r="A300" t="s">
        <v>294</v>
      </c>
      <c r="B300" s="1">
        <v>42523</v>
      </c>
      <c r="C300" t="s">
        <v>106</v>
      </c>
      <c r="D300">
        <v>1</v>
      </c>
      <c r="E300" t="s">
        <v>489</v>
      </c>
      <c r="F300">
        <v>27416</v>
      </c>
      <c r="G300" t="s">
        <v>63</v>
      </c>
      <c r="H300" t="s">
        <v>64</v>
      </c>
      <c r="I300" t="s">
        <v>296</v>
      </c>
      <c r="L300" s="16">
        <v>0</v>
      </c>
      <c r="M300" s="14">
        <v>1</v>
      </c>
      <c r="N300">
        <v>218.99</v>
      </c>
    </row>
    <row r="301" spans="1:15">
      <c r="A301" t="s">
        <v>555</v>
      </c>
      <c r="B301" s="1">
        <v>42567</v>
      </c>
      <c r="C301" t="s">
        <v>556</v>
      </c>
      <c r="D301">
        <v>1</v>
      </c>
      <c r="E301" t="s">
        <v>489</v>
      </c>
      <c r="F301">
        <v>29216</v>
      </c>
      <c r="G301" t="s">
        <v>63</v>
      </c>
      <c r="H301" t="s">
        <v>64</v>
      </c>
      <c r="I301" t="s">
        <v>557</v>
      </c>
      <c r="L301" s="16">
        <v>219</v>
      </c>
      <c r="M301" s="14">
        <v>1</v>
      </c>
      <c r="N301">
        <v>-0.01</v>
      </c>
      <c r="O301" t="s">
        <v>114</v>
      </c>
    </row>
    <row r="302" spans="1:15">
      <c r="A302" t="s">
        <v>482</v>
      </c>
    </row>
    <row r="303" spans="1:15">
      <c r="A303" t="s">
        <v>6</v>
      </c>
    </row>
    <row r="304" spans="1:15">
      <c r="A304" t="s">
        <v>0</v>
      </c>
    </row>
    <row r="306" spans="1:15">
      <c r="A306" t="s">
        <v>45</v>
      </c>
    </row>
    <row r="307" spans="1:15">
      <c r="A307" t="s">
        <v>0</v>
      </c>
    </row>
    <row r="308" spans="1:15">
      <c r="A308" t="s">
        <v>4</v>
      </c>
    </row>
    <row r="309" spans="1:15">
      <c r="A309" t="s">
        <v>297</v>
      </c>
      <c r="B309" s="1">
        <v>42408</v>
      </c>
      <c r="C309" t="s">
        <v>298</v>
      </c>
      <c r="D309">
        <v>1</v>
      </c>
      <c r="E309" t="s">
        <v>487</v>
      </c>
      <c r="F309" t="s">
        <v>558</v>
      </c>
      <c r="G309" t="s">
        <v>85</v>
      </c>
      <c r="H309" t="s">
        <v>64</v>
      </c>
      <c r="I309" t="s">
        <v>86</v>
      </c>
      <c r="J309" s="20">
        <v>5500</v>
      </c>
      <c r="L309" s="16"/>
      <c r="N309" s="2">
        <v>5500</v>
      </c>
      <c r="O309" t="s">
        <v>726</v>
      </c>
    </row>
    <row r="310" spans="1:15">
      <c r="A310" t="s">
        <v>300</v>
      </c>
      <c r="B310" s="1">
        <v>42441</v>
      </c>
      <c r="C310" t="s">
        <v>106</v>
      </c>
      <c r="D310">
        <v>1</v>
      </c>
      <c r="E310" t="s">
        <v>489</v>
      </c>
      <c r="F310">
        <v>27515</v>
      </c>
      <c r="G310" t="s">
        <v>63</v>
      </c>
      <c r="H310" t="s">
        <v>64</v>
      </c>
      <c r="I310" t="s">
        <v>302</v>
      </c>
      <c r="L310" s="16">
        <v>4260</v>
      </c>
      <c r="N310" s="2">
        <v>1240</v>
      </c>
    </row>
    <row r="311" spans="1:15">
      <c r="A311" t="s">
        <v>303</v>
      </c>
      <c r="B311" s="1">
        <v>42473</v>
      </c>
      <c r="C311" t="s">
        <v>304</v>
      </c>
      <c r="D311">
        <v>1</v>
      </c>
      <c r="E311" t="s">
        <v>487</v>
      </c>
      <c r="F311" t="s">
        <v>559</v>
      </c>
      <c r="G311" t="s">
        <v>85</v>
      </c>
      <c r="H311" t="s">
        <v>64</v>
      </c>
      <c r="I311" t="s">
        <v>96</v>
      </c>
      <c r="J311" s="20">
        <v>5500</v>
      </c>
      <c r="L311" s="16"/>
      <c r="N311" s="15">
        <v>6740</v>
      </c>
      <c r="O311" t="s">
        <v>729</v>
      </c>
    </row>
    <row r="312" spans="1:15">
      <c r="A312" t="s">
        <v>360</v>
      </c>
      <c r="B312" s="1">
        <v>42489</v>
      </c>
      <c r="C312" t="s">
        <v>361</v>
      </c>
      <c r="D312">
        <v>1</v>
      </c>
      <c r="E312" t="s">
        <v>487</v>
      </c>
      <c r="F312" t="s">
        <v>532</v>
      </c>
      <c r="G312" t="s">
        <v>85</v>
      </c>
      <c r="H312" t="s">
        <v>64</v>
      </c>
      <c r="I312" t="s">
        <v>96</v>
      </c>
      <c r="J312" s="20">
        <v>4800</v>
      </c>
      <c r="L312" s="16"/>
      <c r="N312" s="15"/>
    </row>
    <row r="313" spans="1:15">
      <c r="A313" t="s">
        <v>46</v>
      </c>
      <c r="L313" s="18"/>
    </row>
    <row r="314" spans="1:15">
      <c r="A314" t="s">
        <v>47</v>
      </c>
    </row>
    <row r="315" spans="1:15">
      <c r="A315" t="s">
        <v>0</v>
      </c>
    </row>
    <row r="317" spans="1:15">
      <c r="A317" t="s">
        <v>48</v>
      </c>
    </row>
    <row r="318" spans="1:15">
      <c r="A318" t="s">
        <v>0</v>
      </c>
    </row>
    <row r="319" spans="1:15">
      <c r="A319" t="s">
        <v>4</v>
      </c>
    </row>
    <row r="320" spans="1:15">
      <c r="A320" t="s">
        <v>306</v>
      </c>
      <c r="B320" s="1">
        <v>42479</v>
      </c>
      <c r="C320" t="s">
        <v>307</v>
      </c>
      <c r="D320">
        <v>1</v>
      </c>
      <c r="E320" t="s">
        <v>487</v>
      </c>
      <c r="F320" t="s">
        <v>560</v>
      </c>
      <c r="G320" t="s">
        <v>85</v>
      </c>
      <c r="H320" t="s">
        <v>64</v>
      </c>
      <c r="I320" t="s">
        <v>96</v>
      </c>
      <c r="J320" s="2">
        <v>6000</v>
      </c>
      <c r="L320" s="16"/>
      <c r="N320" s="2">
        <v>6000</v>
      </c>
    </row>
    <row r="321" spans="1:15">
      <c r="A321" t="s">
        <v>309</v>
      </c>
      <c r="B321" s="1">
        <v>42490</v>
      </c>
      <c r="C321" t="s">
        <v>310</v>
      </c>
      <c r="D321">
        <v>1</v>
      </c>
      <c r="E321" t="s">
        <v>489</v>
      </c>
      <c r="F321">
        <v>28237</v>
      </c>
      <c r="G321" t="s">
        <v>63</v>
      </c>
      <c r="H321" t="s">
        <v>64</v>
      </c>
      <c r="I321" t="s">
        <v>312</v>
      </c>
      <c r="L321" s="16">
        <v>6074.01</v>
      </c>
      <c r="N321">
        <v>-74.010000000000005</v>
      </c>
      <c r="O321" t="s">
        <v>114</v>
      </c>
    </row>
    <row r="322" spans="1:15">
      <c r="A322" t="s">
        <v>49</v>
      </c>
      <c r="L322" s="18"/>
    </row>
    <row r="323" spans="1:15">
      <c r="A323" t="s">
        <v>50</v>
      </c>
    </row>
    <row r="324" spans="1:15">
      <c r="A324" t="s">
        <v>0</v>
      </c>
    </row>
    <row r="326" spans="1:15">
      <c r="A326" t="s">
        <v>51</v>
      </c>
    </row>
    <row r="327" spans="1:15">
      <c r="A327" t="s">
        <v>0</v>
      </c>
    </row>
    <row r="328" spans="1:15">
      <c r="A328" t="s">
        <v>4</v>
      </c>
    </row>
    <row r="329" spans="1:15">
      <c r="A329" t="s">
        <v>313</v>
      </c>
      <c r="B329" s="1">
        <v>42489</v>
      </c>
      <c r="C329" t="s">
        <v>314</v>
      </c>
      <c r="D329">
        <v>1</v>
      </c>
      <c r="E329" t="s">
        <v>487</v>
      </c>
      <c r="F329" t="s">
        <v>561</v>
      </c>
      <c r="G329" t="s">
        <v>85</v>
      </c>
      <c r="H329" t="s">
        <v>64</v>
      </c>
      <c r="I329" t="s">
        <v>86</v>
      </c>
      <c r="J329" s="20">
        <v>1600</v>
      </c>
      <c r="L329" s="2"/>
      <c r="N329" s="15">
        <v>1600</v>
      </c>
      <c r="O329" s="13" t="s">
        <v>507</v>
      </c>
    </row>
    <row r="330" spans="1:15">
      <c r="A330" t="s">
        <v>52</v>
      </c>
      <c r="L330">
        <v>1600</v>
      </c>
      <c r="O330" t="s">
        <v>728</v>
      </c>
    </row>
    <row r="331" spans="1:15">
      <c r="A331" t="s">
        <v>53</v>
      </c>
      <c r="N331">
        <v>0</v>
      </c>
      <c r="O331" t="s">
        <v>114</v>
      </c>
    </row>
    <row r="332" spans="1:15">
      <c r="A332" t="s">
        <v>0</v>
      </c>
    </row>
    <row r="334" spans="1:15">
      <c r="A334" t="s">
        <v>54</v>
      </c>
    </row>
    <row r="335" spans="1:15">
      <c r="A335" t="s">
        <v>0</v>
      </c>
    </row>
    <row r="336" spans="1:15">
      <c r="A336" t="s">
        <v>4</v>
      </c>
    </row>
    <row r="337" spans="1:15">
      <c r="A337" t="s">
        <v>316</v>
      </c>
      <c r="B337" s="1">
        <v>42496</v>
      </c>
      <c r="C337" t="s">
        <v>317</v>
      </c>
      <c r="D337">
        <v>1</v>
      </c>
      <c r="E337" t="s">
        <v>487</v>
      </c>
      <c r="F337" t="s">
        <v>562</v>
      </c>
      <c r="G337" t="s">
        <v>85</v>
      </c>
      <c r="H337" t="s">
        <v>64</v>
      </c>
      <c r="I337" t="s">
        <v>86</v>
      </c>
      <c r="J337" s="2">
        <v>2800</v>
      </c>
      <c r="K337" s="14">
        <v>1</v>
      </c>
      <c r="L337" s="16"/>
      <c r="N337" s="2">
        <v>2800</v>
      </c>
    </row>
    <row r="338" spans="1:15">
      <c r="A338" t="s">
        <v>319</v>
      </c>
      <c r="B338" s="1">
        <v>42521</v>
      </c>
      <c r="C338" t="s">
        <v>88</v>
      </c>
      <c r="D338">
        <v>1</v>
      </c>
      <c r="E338" t="s">
        <v>489</v>
      </c>
      <c r="F338">
        <v>28678</v>
      </c>
      <c r="G338" t="s">
        <v>63</v>
      </c>
      <c r="H338" t="s">
        <v>64</v>
      </c>
      <c r="I338" t="s">
        <v>321</v>
      </c>
      <c r="L338" s="16">
        <v>2800</v>
      </c>
      <c r="M338" s="14">
        <v>1</v>
      </c>
      <c r="N338">
        <v>0</v>
      </c>
    </row>
    <row r="339" spans="1:15">
      <c r="A339" t="s">
        <v>322</v>
      </c>
      <c r="B339" s="1">
        <v>42530</v>
      </c>
      <c r="C339" t="s">
        <v>323</v>
      </c>
      <c r="D339">
        <v>1</v>
      </c>
      <c r="E339" t="s">
        <v>487</v>
      </c>
      <c r="F339" t="s">
        <v>563</v>
      </c>
      <c r="G339" t="s">
        <v>85</v>
      </c>
      <c r="H339" t="s">
        <v>64</v>
      </c>
      <c r="I339" t="s">
        <v>86</v>
      </c>
      <c r="J339" s="2">
        <v>3600</v>
      </c>
      <c r="K339" s="14">
        <v>2</v>
      </c>
      <c r="L339" s="16"/>
      <c r="N339" s="2">
        <v>3600</v>
      </c>
    </row>
    <row r="340" spans="1:15">
      <c r="A340" t="s">
        <v>564</v>
      </c>
      <c r="B340" s="1">
        <v>42551</v>
      </c>
      <c r="C340" t="s">
        <v>220</v>
      </c>
      <c r="D340">
        <v>1</v>
      </c>
      <c r="E340" t="s">
        <v>489</v>
      </c>
      <c r="F340">
        <v>29314</v>
      </c>
      <c r="G340" t="s">
        <v>63</v>
      </c>
      <c r="H340" t="s">
        <v>64</v>
      </c>
      <c r="I340" t="s">
        <v>565</v>
      </c>
      <c r="L340" s="16">
        <v>3575</v>
      </c>
      <c r="M340" s="14">
        <v>2</v>
      </c>
      <c r="N340">
        <v>25</v>
      </c>
      <c r="O340" t="s">
        <v>114</v>
      </c>
    </row>
    <row r="341" spans="1:15">
      <c r="A341" t="s">
        <v>483</v>
      </c>
    </row>
    <row r="342" spans="1:15">
      <c r="A342" t="s">
        <v>484</v>
      </c>
    </row>
    <row r="343" spans="1:15">
      <c r="A343" t="s">
        <v>0</v>
      </c>
    </row>
    <row r="345" spans="1:15">
      <c r="A345" t="s">
        <v>57</v>
      </c>
    </row>
    <row r="346" spans="1:15">
      <c r="A346" t="s">
        <v>0</v>
      </c>
    </row>
    <row r="347" spans="1:15">
      <c r="A347" t="s">
        <v>4</v>
      </c>
    </row>
    <row r="348" spans="1:15">
      <c r="A348" t="s">
        <v>325</v>
      </c>
      <c r="B348" s="1">
        <v>42466</v>
      </c>
      <c r="C348" t="s">
        <v>326</v>
      </c>
      <c r="D348">
        <v>1</v>
      </c>
      <c r="E348" t="s">
        <v>566</v>
      </c>
      <c r="F348">
        <v>17363</v>
      </c>
      <c r="G348" t="s">
        <v>328</v>
      </c>
      <c r="H348" t="s">
        <v>329</v>
      </c>
      <c r="I348" t="s">
        <v>330</v>
      </c>
      <c r="J348" s="2">
        <v>3500</v>
      </c>
      <c r="K348" s="14">
        <v>1</v>
      </c>
      <c r="L348" s="16"/>
      <c r="N348" s="2">
        <v>3500</v>
      </c>
    </row>
    <row r="349" spans="1:15">
      <c r="A349" t="s">
        <v>331</v>
      </c>
      <c r="B349" s="1">
        <v>42490</v>
      </c>
      <c r="C349" t="s">
        <v>332</v>
      </c>
      <c r="D349">
        <v>1</v>
      </c>
      <c r="E349" t="s">
        <v>489</v>
      </c>
      <c r="F349">
        <v>28324</v>
      </c>
      <c r="G349" t="s">
        <v>63</v>
      </c>
      <c r="H349" t="s">
        <v>64</v>
      </c>
      <c r="I349" t="s">
        <v>334</v>
      </c>
      <c r="L349" s="16">
        <v>3499.8</v>
      </c>
      <c r="M349" s="14">
        <v>1</v>
      </c>
      <c r="N349">
        <v>0.2</v>
      </c>
    </row>
    <row r="350" spans="1:15">
      <c r="A350" t="s">
        <v>335</v>
      </c>
      <c r="B350" s="1">
        <v>42528</v>
      </c>
      <c r="C350" t="s">
        <v>336</v>
      </c>
      <c r="D350">
        <v>1</v>
      </c>
      <c r="E350" t="s">
        <v>487</v>
      </c>
      <c r="F350" t="s">
        <v>567</v>
      </c>
      <c r="G350" t="s">
        <v>85</v>
      </c>
      <c r="H350" t="s">
        <v>64</v>
      </c>
      <c r="I350" t="s">
        <v>86</v>
      </c>
      <c r="J350" s="2">
        <v>4000</v>
      </c>
      <c r="K350" s="14">
        <v>2</v>
      </c>
      <c r="L350" s="16"/>
      <c r="N350" s="2">
        <v>4000.2</v>
      </c>
    </row>
    <row r="351" spans="1:15">
      <c r="A351" t="s">
        <v>568</v>
      </c>
      <c r="B351" s="1">
        <v>42551</v>
      </c>
      <c r="C351" t="s">
        <v>220</v>
      </c>
      <c r="D351">
        <v>1</v>
      </c>
      <c r="E351" t="s">
        <v>489</v>
      </c>
      <c r="F351">
        <v>29215</v>
      </c>
      <c r="G351" t="s">
        <v>63</v>
      </c>
      <c r="H351" t="s">
        <v>64</v>
      </c>
      <c r="I351" t="s">
        <v>569</v>
      </c>
      <c r="L351" s="16">
        <v>4000</v>
      </c>
      <c r="M351" s="14">
        <v>2</v>
      </c>
      <c r="N351">
        <v>0.2</v>
      </c>
    </row>
    <row r="352" spans="1:15">
      <c r="A352" t="s">
        <v>570</v>
      </c>
      <c r="B352" s="1">
        <v>42579</v>
      </c>
      <c r="C352" t="s">
        <v>88</v>
      </c>
      <c r="D352">
        <v>1</v>
      </c>
      <c r="E352" t="s">
        <v>489</v>
      </c>
      <c r="F352">
        <v>29480</v>
      </c>
      <c r="G352" t="s">
        <v>63</v>
      </c>
      <c r="H352" t="s">
        <v>64</v>
      </c>
      <c r="I352" t="s">
        <v>571</v>
      </c>
      <c r="L352" s="16">
        <v>2001.29</v>
      </c>
      <c r="N352" s="2">
        <v>-2001.09</v>
      </c>
      <c r="O352" t="s">
        <v>572</v>
      </c>
    </row>
    <row r="353" spans="1:1">
      <c r="A353" t="s">
        <v>485</v>
      </c>
    </row>
    <row r="354" spans="1:1">
      <c r="A354" t="s">
        <v>486</v>
      </c>
    </row>
    <row r="355" spans="1:1">
      <c r="A355" t="s">
        <v>0</v>
      </c>
    </row>
  </sheetData>
  <mergeCells count="1">
    <mergeCell ref="E7:F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F54"/>
  <sheetViews>
    <sheetView topLeftCell="A31" workbookViewId="0">
      <selection activeCell="F54" sqref="F54"/>
    </sheetView>
  </sheetViews>
  <sheetFormatPr baseColWidth="10" defaultRowHeight="15"/>
  <cols>
    <col min="4" max="4" width="36.28515625" bestFit="1" customWidth="1"/>
  </cols>
  <sheetData>
    <row r="2" spans="1:6">
      <c r="D2" s="30" t="s">
        <v>742</v>
      </c>
    </row>
    <row r="3" spans="1:6">
      <c r="D3" s="30" t="s">
        <v>781</v>
      </c>
    </row>
    <row r="6" spans="1:6">
      <c r="A6" t="s">
        <v>13</v>
      </c>
      <c r="E6" s="12"/>
    </row>
    <row r="7" spans="1:6">
      <c r="C7" s="1">
        <v>42399</v>
      </c>
      <c r="D7" t="s">
        <v>86</v>
      </c>
      <c r="E7" s="11">
        <v>5500</v>
      </c>
      <c r="F7" s="13" t="s">
        <v>715</v>
      </c>
    </row>
    <row r="8" spans="1:6">
      <c r="C8" s="1">
        <v>42434</v>
      </c>
      <c r="D8" t="s">
        <v>86</v>
      </c>
      <c r="E8" s="11">
        <v>5500</v>
      </c>
      <c r="F8" s="13" t="s">
        <v>716</v>
      </c>
    </row>
    <row r="9" spans="1:6">
      <c r="C9" s="1">
        <v>42565</v>
      </c>
      <c r="D9" t="s">
        <v>86</v>
      </c>
      <c r="E9" s="11">
        <v>5600</v>
      </c>
      <c r="F9" s="13" t="s">
        <v>743</v>
      </c>
    </row>
    <row r="10" spans="1:6">
      <c r="E10" s="12"/>
    </row>
    <row r="11" spans="1:6">
      <c r="A11" t="s">
        <v>777</v>
      </c>
      <c r="E11" s="12"/>
    </row>
    <row r="12" spans="1:6">
      <c r="C12" s="24">
        <v>42585</v>
      </c>
      <c r="D12" t="s">
        <v>86</v>
      </c>
      <c r="E12" s="11">
        <v>2600</v>
      </c>
    </row>
    <row r="13" spans="1:6">
      <c r="E13" s="12"/>
    </row>
    <row r="14" spans="1:6">
      <c r="A14" t="s">
        <v>16</v>
      </c>
      <c r="E14" s="12"/>
    </row>
    <row r="15" spans="1:6">
      <c r="C15" s="1">
        <v>42377</v>
      </c>
      <c r="D15" t="s">
        <v>141</v>
      </c>
      <c r="E15" s="11">
        <v>5500</v>
      </c>
      <c r="F15" s="13" t="s">
        <v>713</v>
      </c>
    </row>
    <row r="16" spans="1:6">
      <c r="C16" s="1">
        <v>42426</v>
      </c>
      <c r="D16" t="s">
        <v>86</v>
      </c>
      <c r="E16" s="11">
        <v>2500</v>
      </c>
      <c r="F16" s="13" t="s">
        <v>714</v>
      </c>
    </row>
    <row r="17" spans="1:6">
      <c r="C17" s="1">
        <v>42430</v>
      </c>
      <c r="D17" t="s">
        <v>86</v>
      </c>
      <c r="E17" s="11">
        <v>1000</v>
      </c>
      <c r="F17" s="13" t="s">
        <v>717</v>
      </c>
    </row>
    <row r="18" spans="1:6">
      <c r="C18" s="1"/>
      <c r="E18" s="11"/>
      <c r="F18" s="13"/>
    </row>
    <row r="19" spans="1:6">
      <c r="E19" s="12"/>
    </row>
    <row r="20" spans="1:6">
      <c r="A20" t="s">
        <v>19</v>
      </c>
      <c r="E20" s="12"/>
    </row>
    <row r="21" spans="1:6">
      <c r="C21" s="1"/>
      <c r="D21" t="s">
        <v>778</v>
      </c>
      <c r="E21" s="11">
        <v>860</v>
      </c>
      <c r="F21" s="13" t="s">
        <v>776</v>
      </c>
    </row>
    <row r="22" spans="1:6">
      <c r="C22" s="1">
        <v>42587</v>
      </c>
      <c r="D22" t="s">
        <v>86</v>
      </c>
      <c r="E22" s="11">
        <v>2800</v>
      </c>
      <c r="F22" s="13"/>
    </row>
    <row r="23" spans="1:6">
      <c r="E23" s="12"/>
    </row>
    <row r="24" spans="1:6">
      <c r="A24" t="s">
        <v>28</v>
      </c>
      <c r="E24" s="12"/>
    </row>
    <row r="25" spans="1:6">
      <c r="C25" s="1">
        <v>42423</v>
      </c>
      <c r="D25" t="s">
        <v>86</v>
      </c>
      <c r="E25" s="11">
        <v>1198</v>
      </c>
      <c r="F25" s="13"/>
    </row>
    <row r="26" spans="1:6">
      <c r="C26" s="1"/>
      <c r="E26" s="11"/>
      <c r="F26" s="13"/>
    </row>
    <row r="27" spans="1:6">
      <c r="E27" s="12"/>
    </row>
    <row r="28" spans="1:6">
      <c r="A28" t="s">
        <v>473</v>
      </c>
      <c r="E28" s="12"/>
    </row>
    <row r="29" spans="1:6">
      <c r="C29" s="1">
        <v>42573</v>
      </c>
      <c r="D29" t="s">
        <v>86</v>
      </c>
      <c r="E29" s="11">
        <v>5600</v>
      </c>
      <c r="F29" s="13" t="s">
        <v>721</v>
      </c>
    </row>
    <row r="30" spans="1:6">
      <c r="C30" s="24">
        <v>42585</v>
      </c>
      <c r="D30" t="s">
        <v>86</v>
      </c>
      <c r="E30" s="12">
        <v>4600</v>
      </c>
    </row>
    <row r="31" spans="1:6">
      <c r="E31" s="12"/>
    </row>
    <row r="32" spans="1:6">
      <c r="A32" t="s">
        <v>34</v>
      </c>
      <c r="E32" s="12"/>
    </row>
    <row r="33" spans="1:6">
      <c r="C33" s="1">
        <v>42379</v>
      </c>
      <c r="D33" t="s">
        <v>86</v>
      </c>
      <c r="E33" s="11">
        <v>1800</v>
      </c>
      <c r="F33" s="13" t="s">
        <v>722</v>
      </c>
    </row>
    <row r="34" spans="1:6">
      <c r="C34" s="1">
        <v>42379</v>
      </c>
      <c r="D34" t="s">
        <v>86</v>
      </c>
      <c r="E34" s="11">
        <v>3700</v>
      </c>
      <c r="F34" s="13" t="s">
        <v>723</v>
      </c>
    </row>
    <row r="35" spans="1:6">
      <c r="C35" s="1">
        <v>42399</v>
      </c>
      <c r="D35" t="s">
        <v>96</v>
      </c>
      <c r="E35" s="11">
        <v>3700</v>
      </c>
      <c r="F35" s="13" t="s">
        <v>724</v>
      </c>
    </row>
    <row r="36" spans="1:6">
      <c r="C36" s="1">
        <v>42451</v>
      </c>
      <c r="D36" t="s">
        <v>86</v>
      </c>
      <c r="E36" s="11">
        <v>3500</v>
      </c>
      <c r="F36" s="13" t="s">
        <v>725</v>
      </c>
    </row>
    <row r="37" spans="1:6">
      <c r="E37" s="12"/>
    </row>
    <row r="38" spans="1:6">
      <c r="A38" t="s">
        <v>37</v>
      </c>
      <c r="E38" s="12"/>
    </row>
    <row r="39" spans="1:6">
      <c r="C39" s="1">
        <v>42549</v>
      </c>
      <c r="D39" t="s">
        <v>86</v>
      </c>
      <c r="E39" s="11">
        <v>4800</v>
      </c>
      <c r="F39" s="13" t="s">
        <v>744</v>
      </c>
    </row>
    <row r="40" spans="1:6">
      <c r="E40" s="12"/>
    </row>
    <row r="41" spans="1:6">
      <c r="A41" t="s">
        <v>479</v>
      </c>
      <c r="E41" s="12"/>
    </row>
    <row r="42" spans="1:6">
      <c r="C42" s="1">
        <v>42573</v>
      </c>
      <c r="D42" t="s">
        <v>86</v>
      </c>
      <c r="E42" s="11">
        <v>2800</v>
      </c>
      <c r="F42" s="13" t="s">
        <v>745</v>
      </c>
    </row>
    <row r="43" spans="1:6">
      <c r="E43" s="12"/>
    </row>
    <row r="44" spans="1:6">
      <c r="A44" t="s">
        <v>45</v>
      </c>
      <c r="E44" s="12"/>
    </row>
    <row r="45" spans="1:6">
      <c r="C45" s="1">
        <v>42408</v>
      </c>
      <c r="D45" t="s">
        <v>86</v>
      </c>
      <c r="E45" s="11">
        <v>1240</v>
      </c>
      <c r="F45" s="13" t="s">
        <v>726</v>
      </c>
    </row>
    <row r="46" spans="1:6">
      <c r="C46" s="1">
        <v>42473</v>
      </c>
      <c r="D46" t="s">
        <v>86</v>
      </c>
      <c r="E46" s="11">
        <v>5500</v>
      </c>
      <c r="F46" s="13" t="s">
        <v>729</v>
      </c>
    </row>
    <row r="47" spans="1:6">
      <c r="C47" s="1">
        <v>42489</v>
      </c>
      <c r="D47" t="s">
        <v>86</v>
      </c>
      <c r="E47" s="11">
        <v>4800</v>
      </c>
      <c r="F47" s="13" t="s">
        <v>721</v>
      </c>
    </row>
    <row r="48" spans="1:6">
      <c r="E48" s="12"/>
    </row>
    <row r="50" spans="1:5">
      <c r="A50" t="s">
        <v>779</v>
      </c>
    </row>
    <row r="51" spans="1:5">
      <c r="C51" s="24">
        <v>42585</v>
      </c>
      <c r="D51" t="s">
        <v>86</v>
      </c>
      <c r="E51">
        <v>5600</v>
      </c>
    </row>
    <row r="53" spans="1:5">
      <c r="A53" t="s">
        <v>780</v>
      </c>
    </row>
    <row r="54" spans="1:5">
      <c r="C54" s="24">
        <v>42585</v>
      </c>
      <c r="D54" t="s">
        <v>86</v>
      </c>
      <c r="E54">
        <v>2600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21"/>
  <sheetViews>
    <sheetView topLeftCell="B109" workbookViewId="0">
      <selection activeCell="M364" sqref="M364"/>
    </sheetView>
  </sheetViews>
  <sheetFormatPr baseColWidth="10" defaultRowHeight="15"/>
  <cols>
    <col min="2" max="2" width="10.7109375" bestFit="1" customWidth="1"/>
    <col min="3" max="3" width="13.140625" bestFit="1" customWidth="1"/>
    <col min="5" max="5" width="16.5703125" bestFit="1" customWidth="1"/>
    <col min="6" max="6" width="22" bestFit="1" customWidth="1"/>
    <col min="8" max="8" width="41.28515625" bestFit="1" customWidth="1"/>
    <col min="10" max="10" width="3.7109375" customWidth="1"/>
    <col min="12" max="12" width="3.7109375" customWidth="1"/>
  </cols>
  <sheetData>
    <row r="1" spans="1:13">
      <c r="J1" s="4"/>
    </row>
    <row r="2" spans="1:13">
      <c r="J2" s="4"/>
    </row>
    <row r="3" spans="1:13">
      <c r="D3" s="60" t="s">
        <v>740</v>
      </c>
      <c r="E3" s="60"/>
      <c r="F3" s="60"/>
      <c r="J3" s="4"/>
    </row>
    <row r="4" spans="1:13">
      <c r="D4" s="60" t="s">
        <v>310</v>
      </c>
      <c r="E4" s="60"/>
      <c r="F4" s="60"/>
      <c r="J4" s="4"/>
    </row>
    <row r="5" spans="1:13">
      <c r="D5" s="60" t="s">
        <v>741</v>
      </c>
      <c r="E5" s="60"/>
      <c r="F5" s="60"/>
      <c r="J5" s="4"/>
    </row>
    <row r="6" spans="1:13">
      <c r="D6" s="61" t="s">
        <v>966</v>
      </c>
      <c r="E6" s="60"/>
      <c r="F6" s="60"/>
      <c r="J6" s="4"/>
    </row>
    <row r="7" spans="1:13">
      <c r="A7" s="31" t="s">
        <v>731</v>
      </c>
      <c r="B7" s="31" t="s">
        <v>732</v>
      </c>
      <c r="C7" s="62" t="s">
        <v>733</v>
      </c>
      <c r="D7" s="62"/>
      <c r="E7" s="31" t="s">
        <v>735</v>
      </c>
      <c r="F7" s="31" t="s">
        <v>967</v>
      </c>
      <c r="G7" s="31" t="s">
        <v>736</v>
      </c>
      <c r="H7" s="31" t="s">
        <v>737</v>
      </c>
      <c r="I7" s="31" t="s">
        <v>738</v>
      </c>
      <c r="J7" s="31"/>
      <c r="K7" s="14" t="s">
        <v>739</v>
      </c>
      <c r="L7" s="31"/>
      <c r="M7" s="31" t="s">
        <v>968</v>
      </c>
    </row>
    <row r="8" spans="1:13">
      <c r="J8" s="31"/>
      <c r="L8" s="31"/>
    </row>
    <row r="9" spans="1:13">
      <c r="A9" t="s">
        <v>782</v>
      </c>
      <c r="J9" s="31"/>
      <c r="L9" s="31"/>
    </row>
    <row r="10" spans="1:13">
      <c r="A10" t="s">
        <v>0</v>
      </c>
      <c r="J10" s="31"/>
      <c r="L10" s="31"/>
    </row>
    <row r="11" spans="1:13">
      <c r="B11" s="1"/>
      <c r="H11" t="s">
        <v>955</v>
      </c>
      <c r="I11" s="2"/>
      <c r="J11" s="31"/>
      <c r="K11" s="38"/>
      <c r="L11" s="31"/>
      <c r="M11" s="38">
        <v>0</v>
      </c>
    </row>
    <row r="12" spans="1:13">
      <c r="A12" t="s">
        <v>367</v>
      </c>
      <c r="B12" s="1">
        <v>42423</v>
      </c>
      <c r="C12" t="s">
        <v>368</v>
      </c>
      <c r="D12">
        <v>1</v>
      </c>
      <c r="E12" t="s">
        <v>369</v>
      </c>
      <c r="F12" t="s">
        <v>85</v>
      </c>
      <c r="G12" t="s">
        <v>64</v>
      </c>
      <c r="H12" t="s">
        <v>370</v>
      </c>
      <c r="I12" s="2">
        <v>25000</v>
      </c>
      <c r="J12" s="31">
        <v>1</v>
      </c>
      <c r="K12" s="38"/>
      <c r="L12" s="31"/>
      <c r="M12" s="38">
        <v>25000</v>
      </c>
    </row>
    <row r="13" spans="1:13">
      <c r="A13" t="s">
        <v>371</v>
      </c>
      <c r="B13" s="1">
        <v>42429</v>
      </c>
      <c r="C13" t="s">
        <v>372</v>
      </c>
      <c r="D13">
        <v>1</v>
      </c>
      <c r="E13" t="s">
        <v>373</v>
      </c>
      <c r="F13" t="s">
        <v>63</v>
      </c>
      <c r="G13" t="s">
        <v>64</v>
      </c>
      <c r="H13" t="s">
        <v>374</v>
      </c>
      <c r="J13" s="31"/>
      <c r="K13" s="35">
        <v>117</v>
      </c>
      <c r="L13" s="31">
        <v>1</v>
      </c>
      <c r="M13" s="38">
        <v>24883</v>
      </c>
    </row>
    <row r="14" spans="1:13">
      <c r="A14" t="s">
        <v>375</v>
      </c>
      <c r="B14" s="1">
        <v>42429</v>
      </c>
      <c r="C14" t="s">
        <v>376</v>
      </c>
      <c r="D14">
        <v>1</v>
      </c>
      <c r="E14" t="s">
        <v>377</v>
      </c>
      <c r="F14" t="s">
        <v>63</v>
      </c>
      <c r="G14" t="s">
        <v>64</v>
      </c>
      <c r="H14" t="s">
        <v>378</v>
      </c>
      <c r="J14" s="31"/>
      <c r="K14" s="35">
        <v>48</v>
      </c>
      <c r="L14" s="31">
        <v>1</v>
      </c>
      <c r="M14" s="38">
        <v>24835</v>
      </c>
    </row>
    <row r="15" spans="1:13">
      <c r="A15" t="s">
        <v>379</v>
      </c>
      <c r="B15" s="1">
        <v>42429</v>
      </c>
      <c r="C15" t="s">
        <v>380</v>
      </c>
      <c r="D15">
        <v>1</v>
      </c>
      <c r="E15" t="s">
        <v>381</v>
      </c>
      <c r="F15" t="s">
        <v>63</v>
      </c>
      <c r="G15" t="s">
        <v>64</v>
      </c>
      <c r="H15" t="s">
        <v>382</v>
      </c>
      <c r="J15" s="31"/>
      <c r="K15" s="35">
        <v>580</v>
      </c>
      <c r="L15" s="31">
        <v>1</v>
      </c>
      <c r="M15" s="38">
        <v>24255</v>
      </c>
    </row>
    <row r="16" spans="1:13">
      <c r="A16" t="s">
        <v>383</v>
      </c>
      <c r="B16" s="1">
        <v>42429</v>
      </c>
      <c r="C16" t="s">
        <v>384</v>
      </c>
      <c r="D16">
        <v>1</v>
      </c>
      <c r="E16" t="s">
        <v>385</v>
      </c>
      <c r="F16" t="s">
        <v>63</v>
      </c>
      <c r="G16" t="s">
        <v>64</v>
      </c>
      <c r="H16" t="s">
        <v>386</v>
      </c>
      <c r="J16" s="31"/>
      <c r="K16" s="35">
        <v>35</v>
      </c>
      <c r="L16" s="31">
        <v>1</v>
      </c>
      <c r="M16" s="38">
        <v>24220</v>
      </c>
    </row>
    <row r="17" spans="1:13">
      <c r="A17" t="s">
        <v>387</v>
      </c>
      <c r="B17" s="1">
        <v>42429</v>
      </c>
      <c r="C17" t="s">
        <v>388</v>
      </c>
      <c r="D17">
        <v>1</v>
      </c>
      <c r="E17" t="s">
        <v>389</v>
      </c>
      <c r="F17" t="s">
        <v>63</v>
      </c>
      <c r="G17" t="s">
        <v>64</v>
      </c>
      <c r="H17" t="s">
        <v>65</v>
      </c>
      <c r="J17" s="31"/>
      <c r="K17" s="35">
        <v>60</v>
      </c>
      <c r="L17" s="31">
        <v>1</v>
      </c>
      <c r="M17" s="38">
        <v>24160</v>
      </c>
    </row>
    <row r="18" spans="1:13">
      <c r="A18" t="s">
        <v>387</v>
      </c>
      <c r="B18" s="1">
        <v>42429</v>
      </c>
      <c r="C18" t="s">
        <v>388</v>
      </c>
      <c r="D18">
        <v>1</v>
      </c>
      <c r="E18" t="s">
        <v>389</v>
      </c>
      <c r="F18" t="s">
        <v>63</v>
      </c>
      <c r="G18" t="s">
        <v>64</v>
      </c>
      <c r="H18" t="s">
        <v>65</v>
      </c>
      <c r="J18" s="31"/>
      <c r="K18" s="35">
        <v>126</v>
      </c>
      <c r="L18" s="31">
        <v>1</v>
      </c>
      <c r="M18" s="38">
        <v>24034</v>
      </c>
    </row>
    <row r="19" spans="1:13">
      <c r="A19" t="s">
        <v>390</v>
      </c>
      <c r="B19" s="1">
        <v>42429</v>
      </c>
      <c r="C19" t="s">
        <v>391</v>
      </c>
      <c r="D19">
        <v>1</v>
      </c>
      <c r="E19" t="s">
        <v>392</v>
      </c>
      <c r="F19" t="s">
        <v>63</v>
      </c>
      <c r="G19" t="s">
        <v>64</v>
      </c>
      <c r="H19" t="s">
        <v>65</v>
      </c>
      <c r="J19" s="32"/>
      <c r="K19" s="34">
        <v>105</v>
      </c>
      <c r="L19" s="31">
        <v>1</v>
      </c>
      <c r="M19" s="38">
        <v>23929</v>
      </c>
    </row>
    <row r="20" spans="1:13">
      <c r="A20" t="s">
        <v>390</v>
      </c>
      <c r="B20" s="1">
        <v>42429</v>
      </c>
      <c r="C20" t="s">
        <v>391</v>
      </c>
      <c r="D20">
        <v>1</v>
      </c>
      <c r="E20" t="s">
        <v>392</v>
      </c>
      <c r="F20" t="s">
        <v>63</v>
      </c>
      <c r="G20" t="s">
        <v>64</v>
      </c>
      <c r="H20" t="s">
        <v>65</v>
      </c>
      <c r="J20" s="32"/>
      <c r="K20" s="34">
        <v>1175.05</v>
      </c>
      <c r="L20" s="31">
        <v>1</v>
      </c>
      <c r="M20" s="38">
        <v>22753.95</v>
      </c>
    </row>
    <row r="21" spans="1:13">
      <c r="A21" t="s">
        <v>393</v>
      </c>
      <c r="B21" s="1">
        <v>42429</v>
      </c>
      <c r="C21" t="s">
        <v>394</v>
      </c>
      <c r="D21">
        <v>1</v>
      </c>
      <c r="E21" t="s">
        <v>395</v>
      </c>
      <c r="F21" t="s">
        <v>63</v>
      </c>
      <c r="G21" t="s">
        <v>64</v>
      </c>
      <c r="H21" t="s">
        <v>65</v>
      </c>
      <c r="J21" s="32"/>
      <c r="K21" s="34">
        <v>2545.25</v>
      </c>
      <c r="L21" s="31">
        <v>1</v>
      </c>
      <c r="M21" s="38">
        <v>20208.7</v>
      </c>
    </row>
    <row r="22" spans="1:13">
      <c r="A22" t="s">
        <v>393</v>
      </c>
      <c r="B22" s="1">
        <v>42429</v>
      </c>
      <c r="C22" t="s">
        <v>394</v>
      </c>
      <c r="D22">
        <v>1</v>
      </c>
      <c r="E22" t="s">
        <v>395</v>
      </c>
      <c r="F22" t="s">
        <v>63</v>
      </c>
      <c r="G22" t="s">
        <v>64</v>
      </c>
      <c r="H22" t="s">
        <v>65</v>
      </c>
      <c r="J22" s="32"/>
      <c r="K22" s="34">
        <v>110</v>
      </c>
      <c r="L22" s="31">
        <v>1</v>
      </c>
      <c r="M22" s="38">
        <v>20098.7</v>
      </c>
    </row>
    <row r="23" spans="1:13">
      <c r="A23" t="s">
        <v>396</v>
      </c>
      <c r="B23" s="1">
        <v>42429</v>
      </c>
      <c r="C23" t="s">
        <v>397</v>
      </c>
      <c r="D23">
        <v>1</v>
      </c>
      <c r="E23" t="s">
        <v>398</v>
      </c>
      <c r="F23" t="s">
        <v>63</v>
      </c>
      <c r="G23" t="s">
        <v>64</v>
      </c>
      <c r="H23" t="s">
        <v>65</v>
      </c>
      <c r="J23" s="32"/>
      <c r="K23" s="34">
        <v>1026.42</v>
      </c>
      <c r="L23" s="31">
        <v>1</v>
      </c>
      <c r="M23" s="38">
        <v>19072.28</v>
      </c>
    </row>
    <row r="24" spans="1:13">
      <c r="A24" t="s">
        <v>396</v>
      </c>
      <c r="B24" s="1">
        <v>42429</v>
      </c>
      <c r="C24" t="s">
        <v>397</v>
      </c>
      <c r="D24">
        <v>1</v>
      </c>
      <c r="E24" t="s">
        <v>398</v>
      </c>
      <c r="F24" t="s">
        <v>63</v>
      </c>
      <c r="G24" t="s">
        <v>64</v>
      </c>
      <c r="H24" t="s">
        <v>65</v>
      </c>
      <c r="J24" s="32"/>
      <c r="K24" s="34">
        <v>115</v>
      </c>
      <c r="L24" s="31">
        <v>1</v>
      </c>
      <c r="M24" s="38">
        <v>18957.28</v>
      </c>
    </row>
    <row r="25" spans="1:13">
      <c r="A25" t="s">
        <v>399</v>
      </c>
      <c r="B25" s="1">
        <v>42429</v>
      </c>
      <c r="C25" t="s">
        <v>400</v>
      </c>
      <c r="D25">
        <v>1</v>
      </c>
      <c r="E25" t="s">
        <v>401</v>
      </c>
      <c r="F25" t="s">
        <v>63</v>
      </c>
      <c r="G25" t="s">
        <v>64</v>
      </c>
      <c r="H25" t="s">
        <v>65</v>
      </c>
      <c r="J25" s="32"/>
      <c r="K25" s="34">
        <v>1017</v>
      </c>
      <c r="L25" s="31">
        <v>1</v>
      </c>
      <c r="M25" s="38">
        <v>17940.28</v>
      </c>
    </row>
    <row r="26" spans="1:13">
      <c r="A26" t="s">
        <v>399</v>
      </c>
      <c r="B26" s="1">
        <v>42429</v>
      </c>
      <c r="C26" t="s">
        <v>400</v>
      </c>
      <c r="D26">
        <v>1</v>
      </c>
      <c r="E26" t="s">
        <v>401</v>
      </c>
      <c r="F26" t="s">
        <v>63</v>
      </c>
      <c r="G26" t="s">
        <v>64</v>
      </c>
      <c r="H26" t="s">
        <v>65</v>
      </c>
      <c r="J26" s="31"/>
      <c r="K26" s="35">
        <v>118</v>
      </c>
      <c r="L26" s="31">
        <v>1</v>
      </c>
      <c r="M26" s="38">
        <v>17822.28</v>
      </c>
    </row>
    <row r="27" spans="1:13">
      <c r="A27" t="s">
        <v>402</v>
      </c>
      <c r="B27" s="1">
        <v>42429</v>
      </c>
      <c r="C27" t="s">
        <v>403</v>
      </c>
      <c r="D27">
        <v>1</v>
      </c>
      <c r="E27" t="s">
        <v>404</v>
      </c>
      <c r="F27" t="s">
        <v>63</v>
      </c>
      <c r="G27" t="s">
        <v>64</v>
      </c>
      <c r="H27" t="s">
        <v>65</v>
      </c>
      <c r="J27" s="31"/>
      <c r="K27" s="35">
        <v>475.15</v>
      </c>
      <c r="L27" s="31">
        <v>1</v>
      </c>
      <c r="M27" s="38">
        <v>17347.13</v>
      </c>
    </row>
    <row r="28" spans="1:13">
      <c r="A28" t="s">
        <v>402</v>
      </c>
      <c r="B28" s="1">
        <v>42429</v>
      </c>
      <c r="C28" t="s">
        <v>403</v>
      </c>
      <c r="D28">
        <v>1</v>
      </c>
      <c r="E28" t="s">
        <v>404</v>
      </c>
      <c r="F28" t="s">
        <v>63</v>
      </c>
      <c r="G28" t="s">
        <v>64</v>
      </c>
      <c r="H28" t="s">
        <v>65</v>
      </c>
      <c r="J28" s="32"/>
      <c r="K28" s="34">
        <v>45</v>
      </c>
      <c r="L28" s="31">
        <v>1</v>
      </c>
      <c r="M28" s="38">
        <v>17302.13</v>
      </c>
    </row>
    <row r="29" spans="1:13">
      <c r="A29" t="s">
        <v>405</v>
      </c>
      <c r="B29" s="1">
        <v>42429</v>
      </c>
      <c r="C29" t="s">
        <v>406</v>
      </c>
      <c r="D29">
        <v>1</v>
      </c>
      <c r="E29" t="s">
        <v>407</v>
      </c>
      <c r="F29" t="s">
        <v>63</v>
      </c>
      <c r="G29" t="s">
        <v>64</v>
      </c>
      <c r="H29" t="s">
        <v>65</v>
      </c>
      <c r="J29" s="32"/>
      <c r="K29" s="34">
        <v>2591</v>
      </c>
      <c r="L29" s="31">
        <v>1</v>
      </c>
      <c r="M29" s="38">
        <v>14711.13</v>
      </c>
    </row>
    <row r="30" spans="1:13">
      <c r="A30" t="s">
        <v>405</v>
      </c>
      <c r="B30" s="1">
        <v>42429</v>
      </c>
      <c r="C30" t="s">
        <v>406</v>
      </c>
      <c r="D30">
        <v>1</v>
      </c>
      <c r="E30" t="s">
        <v>407</v>
      </c>
      <c r="F30" t="s">
        <v>63</v>
      </c>
      <c r="G30" t="s">
        <v>64</v>
      </c>
      <c r="H30" t="s">
        <v>65</v>
      </c>
      <c r="J30" s="32"/>
      <c r="K30" s="34">
        <v>206</v>
      </c>
      <c r="L30" s="31">
        <v>1</v>
      </c>
      <c r="M30" s="38">
        <v>14505.13</v>
      </c>
    </row>
    <row r="31" spans="1:13">
      <c r="A31" t="s">
        <v>408</v>
      </c>
      <c r="B31" s="1">
        <v>42429</v>
      </c>
      <c r="C31" t="s">
        <v>409</v>
      </c>
      <c r="D31">
        <v>1</v>
      </c>
      <c r="E31" t="s">
        <v>410</v>
      </c>
      <c r="F31" t="s">
        <v>63</v>
      </c>
      <c r="G31" t="s">
        <v>64</v>
      </c>
      <c r="H31" t="s">
        <v>65</v>
      </c>
      <c r="J31" s="32"/>
      <c r="K31" s="34">
        <v>1036</v>
      </c>
      <c r="L31" s="31">
        <v>1</v>
      </c>
      <c r="M31" s="38">
        <v>13469.13</v>
      </c>
    </row>
    <row r="32" spans="1:13">
      <c r="A32" t="s">
        <v>408</v>
      </c>
      <c r="B32" s="1">
        <v>42429</v>
      </c>
      <c r="C32" t="s">
        <v>409</v>
      </c>
      <c r="D32">
        <v>1</v>
      </c>
      <c r="E32" t="s">
        <v>410</v>
      </c>
      <c r="F32" t="s">
        <v>63</v>
      </c>
      <c r="G32" t="s">
        <v>64</v>
      </c>
      <c r="H32" t="s">
        <v>65</v>
      </c>
      <c r="J32" s="31"/>
      <c r="K32" s="35">
        <v>50</v>
      </c>
      <c r="L32" s="31">
        <v>1</v>
      </c>
      <c r="M32" s="38">
        <v>13419.13</v>
      </c>
    </row>
    <row r="33" spans="1:13">
      <c r="A33" t="s">
        <v>411</v>
      </c>
      <c r="B33" s="1">
        <v>42429</v>
      </c>
      <c r="C33" t="s">
        <v>412</v>
      </c>
      <c r="D33">
        <v>1</v>
      </c>
      <c r="E33" t="s">
        <v>413</v>
      </c>
      <c r="F33" t="s">
        <v>63</v>
      </c>
      <c r="G33" t="s">
        <v>64</v>
      </c>
      <c r="H33" t="s">
        <v>414</v>
      </c>
      <c r="J33" s="31"/>
      <c r="K33" s="35">
        <v>58.59</v>
      </c>
      <c r="L33" s="31">
        <v>1</v>
      </c>
      <c r="M33" s="38">
        <v>13360.54</v>
      </c>
    </row>
    <row r="34" spans="1:13">
      <c r="A34" t="s">
        <v>415</v>
      </c>
      <c r="B34" s="1">
        <v>42429</v>
      </c>
      <c r="C34" t="s">
        <v>416</v>
      </c>
      <c r="D34">
        <v>1</v>
      </c>
      <c r="E34" t="s">
        <v>417</v>
      </c>
      <c r="F34" t="s">
        <v>63</v>
      </c>
      <c r="G34" t="s">
        <v>64</v>
      </c>
      <c r="H34" t="s">
        <v>65</v>
      </c>
      <c r="J34" s="31"/>
      <c r="K34" s="35">
        <v>986</v>
      </c>
      <c r="L34" s="31">
        <v>1</v>
      </c>
      <c r="M34" s="38">
        <v>12374.54</v>
      </c>
    </row>
    <row r="35" spans="1:13">
      <c r="A35" t="s">
        <v>415</v>
      </c>
      <c r="B35" s="1">
        <v>42429</v>
      </c>
      <c r="C35" t="s">
        <v>416</v>
      </c>
      <c r="D35">
        <v>1</v>
      </c>
      <c r="E35" t="s">
        <v>417</v>
      </c>
      <c r="F35" t="s">
        <v>63</v>
      </c>
      <c r="G35" t="s">
        <v>64</v>
      </c>
      <c r="H35" t="s">
        <v>65</v>
      </c>
      <c r="J35" s="32"/>
      <c r="K35" s="34">
        <v>50</v>
      </c>
      <c r="L35" s="31">
        <v>1</v>
      </c>
      <c r="M35" s="38">
        <v>12324.54</v>
      </c>
    </row>
    <row r="36" spans="1:13">
      <c r="A36" t="s">
        <v>418</v>
      </c>
      <c r="B36" s="1">
        <v>42429</v>
      </c>
      <c r="C36" t="s">
        <v>419</v>
      </c>
      <c r="D36">
        <v>1</v>
      </c>
      <c r="E36" t="s">
        <v>420</v>
      </c>
      <c r="F36" t="s">
        <v>63</v>
      </c>
      <c r="G36" t="s">
        <v>64</v>
      </c>
      <c r="H36" t="s">
        <v>65</v>
      </c>
      <c r="J36" s="32"/>
      <c r="K36" s="34">
        <v>1970.63</v>
      </c>
      <c r="L36" s="31">
        <v>1</v>
      </c>
      <c r="M36" s="38">
        <v>10353.91</v>
      </c>
    </row>
    <row r="37" spans="1:13">
      <c r="A37" t="s">
        <v>418</v>
      </c>
      <c r="B37" s="1">
        <v>42429</v>
      </c>
      <c r="C37" t="s">
        <v>419</v>
      </c>
      <c r="D37">
        <v>1</v>
      </c>
      <c r="E37" t="s">
        <v>420</v>
      </c>
      <c r="F37" t="s">
        <v>63</v>
      </c>
      <c r="G37" t="s">
        <v>64</v>
      </c>
      <c r="H37" t="s">
        <v>65</v>
      </c>
      <c r="J37" s="31"/>
      <c r="K37" s="35">
        <v>110</v>
      </c>
      <c r="L37" s="31">
        <v>1</v>
      </c>
      <c r="M37" s="38">
        <v>10243.91</v>
      </c>
    </row>
    <row r="38" spans="1:13">
      <c r="A38" t="s">
        <v>421</v>
      </c>
      <c r="B38" s="1">
        <v>42429</v>
      </c>
      <c r="C38" t="s">
        <v>422</v>
      </c>
      <c r="D38">
        <v>1</v>
      </c>
      <c r="E38" t="s">
        <v>423</v>
      </c>
      <c r="F38" t="s">
        <v>63</v>
      </c>
      <c r="G38" t="s">
        <v>64</v>
      </c>
      <c r="H38" t="s">
        <v>65</v>
      </c>
      <c r="J38" s="31"/>
      <c r="K38" s="35">
        <v>971</v>
      </c>
      <c r="L38" s="31">
        <v>1</v>
      </c>
      <c r="M38" s="38">
        <v>9272.91</v>
      </c>
    </row>
    <row r="39" spans="1:13">
      <c r="A39" t="s">
        <v>421</v>
      </c>
      <c r="B39" s="1">
        <v>42429</v>
      </c>
      <c r="C39" t="s">
        <v>422</v>
      </c>
      <c r="D39">
        <v>1</v>
      </c>
      <c r="E39" t="s">
        <v>423</v>
      </c>
      <c r="F39" t="s">
        <v>63</v>
      </c>
      <c r="G39" t="s">
        <v>64</v>
      </c>
      <c r="H39" t="s">
        <v>65</v>
      </c>
      <c r="J39" s="31"/>
      <c r="K39" s="35">
        <v>85</v>
      </c>
      <c r="L39" s="31">
        <v>1</v>
      </c>
      <c r="M39" s="38">
        <v>9187.91</v>
      </c>
    </row>
    <row r="40" spans="1:13">
      <c r="A40" t="s">
        <v>249</v>
      </c>
      <c r="B40" s="1">
        <v>42429</v>
      </c>
      <c r="C40" t="s">
        <v>424</v>
      </c>
      <c r="D40">
        <v>1</v>
      </c>
      <c r="E40" t="s">
        <v>425</v>
      </c>
      <c r="F40" t="s">
        <v>63</v>
      </c>
      <c r="G40" t="s">
        <v>64</v>
      </c>
      <c r="H40" t="s">
        <v>65</v>
      </c>
      <c r="J40" s="32"/>
      <c r="K40" s="34">
        <v>61.08</v>
      </c>
      <c r="L40" s="31">
        <v>1</v>
      </c>
      <c r="M40" s="38">
        <v>9126.83</v>
      </c>
    </row>
    <row r="41" spans="1:13">
      <c r="A41" t="s">
        <v>426</v>
      </c>
      <c r="B41" s="1">
        <v>42429</v>
      </c>
      <c r="C41" t="s">
        <v>427</v>
      </c>
      <c r="D41">
        <v>1</v>
      </c>
      <c r="E41" t="s">
        <v>428</v>
      </c>
      <c r="F41" t="s">
        <v>63</v>
      </c>
      <c r="G41" t="s">
        <v>64</v>
      </c>
      <c r="H41" t="s">
        <v>65</v>
      </c>
      <c r="J41" s="32"/>
      <c r="K41" s="34">
        <v>6716.35</v>
      </c>
      <c r="L41" s="31">
        <v>1</v>
      </c>
      <c r="M41" s="38">
        <v>2410.48</v>
      </c>
    </row>
    <row r="42" spans="1:13">
      <c r="A42" t="s">
        <v>426</v>
      </c>
      <c r="B42" s="1">
        <v>42429</v>
      </c>
      <c r="C42" t="s">
        <v>427</v>
      </c>
      <c r="D42">
        <v>1</v>
      </c>
      <c r="E42" t="s">
        <v>428</v>
      </c>
      <c r="F42" t="s">
        <v>63</v>
      </c>
      <c r="G42" t="s">
        <v>64</v>
      </c>
      <c r="H42" t="s">
        <v>65</v>
      </c>
      <c r="J42" s="32"/>
      <c r="K42" s="34">
        <v>350</v>
      </c>
      <c r="L42" s="31">
        <v>1</v>
      </c>
      <c r="M42" s="38">
        <v>2060.48</v>
      </c>
    </row>
    <row r="43" spans="1:13">
      <c r="A43" t="s">
        <v>429</v>
      </c>
      <c r="B43" s="1">
        <v>42429</v>
      </c>
      <c r="C43" t="s">
        <v>430</v>
      </c>
      <c r="D43">
        <v>1</v>
      </c>
      <c r="E43" t="s">
        <v>431</v>
      </c>
      <c r="F43" t="s">
        <v>63</v>
      </c>
      <c r="G43" t="s">
        <v>64</v>
      </c>
      <c r="H43" t="s">
        <v>65</v>
      </c>
      <c r="J43" s="32"/>
      <c r="K43" s="34">
        <v>1920.82</v>
      </c>
      <c r="L43" s="31">
        <v>1</v>
      </c>
      <c r="M43" s="38">
        <v>139.66</v>
      </c>
    </row>
    <row r="44" spans="1:13">
      <c r="A44" t="s">
        <v>429</v>
      </c>
      <c r="B44" s="1">
        <v>42429</v>
      </c>
      <c r="C44" t="s">
        <v>430</v>
      </c>
      <c r="D44">
        <v>1</v>
      </c>
      <c r="E44" t="s">
        <v>431</v>
      </c>
      <c r="F44" t="s">
        <v>63</v>
      </c>
      <c r="G44" t="s">
        <v>64</v>
      </c>
      <c r="H44" t="s">
        <v>65</v>
      </c>
      <c r="J44" s="31"/>
      <c r="K44" s="35">
        <v>110</v>
      </c>
      <c r="L44" s="31">
        <v>1</v>
      </c>
      <c r="M44" s="38">
        <v>29.66</v>
      </c>
    </row>
    <row r="45" spans="1:13">
      <c r="A45" t="s">
        <v>898</v>
      </c>
      <c r="B45" s="1">
        <v>42429</v>
      </c>
      <c r="C45" t="s">
        <v>899</v>
      </c>
      <c r="D45">
        <v>1</v>
      </c>
      <c r="E45" t="s">
        <v>900</v>
      </c>
      <c r="F45" t="s">
        <v>63</v>
      </c>
      <c r="G45" t="s">
        <v>64</v>
      </c>
      <c r="H45" t="s">
        <v>901</v>
      </c>
      <c r="I45" s="2"/>
      <c r="J45" s="31"/>
      <c r="K45" s="35">
        <v>29.66</v>
      </c>
      <c r="L45" s="31">
        <v>1</v>
      </c>
      <c r="M45" s="38">
        <v>0</v>
      </c>
    </row>
    <row r="46" spans="1:13">
      <c r="A46" t="s">
        <v>432</v>
      </c>
      <c r="B46" s="1">
        <v>42457</v>
      </c>
      <c r="C46" t="s">
        <v>433</v>
      </c>
      <c r="D46">
        <v>1</v>
      </c>
      <c r="E46" t="s">
        <v>434</v>
      </c>
      <c r="F46" t="s">
        <v>85</v>
      </c>
      <c r="G46" t="s">
        <v>64</v>
      </c>
      <c r="H46" t="s">
        <v>100</v>
      </c>
      <c r="I46" s="2">
        <v>20000</v>
      </c>
      <c r="J46" s="14">
        <v>2</v>
      </c>
      <c r="K46" s="34"/>
      <c r="L46" s="31"/>
      <c r="M46" s="38">
        <v>20000</v>
      </c>
    </row>
    <row r="47" spans="1:13">
      <c r="A47" t="s">
        <v>435</v>
      </c>
      <c r="B47" s="1">
        <v>42460</v>
      </c>
      <c r="C47" t="s">
        <v>436</v>
      </c>
      <c r="D47">
        <v>1</v>
      </c>
      <c r="E47" t="s">
        <v>437</v>
      </c>
      <c r="F47" t="s">
        <v>63</v>
      </c>
      <c r="G47" t="s">
        <v>64</v>
      </c>
      <c r="H47" t="s">
        <v>65</v>
      </c>
      <c r="J47" s="14"/>
      <c r="K47" s="34">
        <v>2594.1999999999998</v>
      </c>
      <c r="L47" s="31">
        <v>2</v>
      </c>
      <c r="M47" s="38">
        <v>17405.8</v>
      </c>
    </row>
    <row r="48" spans="1:13">
      <c r="A48" t="s">
        <v>435</v>
      </c>
      <c r="B48" s="1">
        <v>42460</v>
      </c>
      <c r="C48" t="s">
        <v>436</v>
      </c>
      <c r="D48">
        <v>1</v>
      </c>
      <c r="E48" t="s">
        <v>437</v>
      </c>
      <c r="F48" t="s">
        <v>63</v>
      </c>
      <c r="G48" t="s">
        <v>64</v>
      </c>
      <c r="H48" t="s">
        <v>65</v>
      </c>
      <c r="J48" s="14"/>
      <c r="K48" s="34">
        <v>78</v>
      </c>
      <c r="L48" s="31">
        <v>2</v>
      </c>
      <c r="M48" s="38">
        <v>17327.8</v>
      </c>
    </row>
    <row r="49" spans="1:13">
      <c r="A49" t="s">
        <v>438</v>
      </c>
      <c r="B49" s="1">
        <v>42460</v>
      </c>
      <c r="C49" t="s">
        <v>439</v>
      </c>
      <c r="D49">
        <v>1</v>
      </c>
      <c r="E49" t="s">
        <v>440</v>
      </c>
      <c r="F49" t="s">
        <v>63</v>
      </c>
      <c r="G49" t="s">
        <v>64</v>
      </c>
      <c r="H49" t="s">
        <v>310</v>
      </c>
      <c r="J49" s="14"/>
      <c r="K49" s="34">
        <v>2014</v>
      </c>
      <c r="L49" s="31">
        <v>2</v>
      </c>
      <c r="M49" s="38">
        <v>15313.8</v>
      </c>
    </row>
    <row r="50" spans="1:13">
      <c r="A50" t="s">
        <v>438</v>
      </c>
      <c r="B50" s="1">
        <v>42460</v>
      </c>
      <c r="C50" t="s">
        <v>439</v>
      </c>
      <c r="D50">
        <v>1</v>
      </c>
      <c r="E50" t="s">
        <v>440</v>
      </c>
      <c r="F50" t="s">
        <v>63</v>
      </c>
      <c r="G50" t="s">
        <v>64</v>
      </c>
      <c r="H50" t="s">
        <v>310</v>
      </c>
      <c r="J50" s="14"/>
      <c r="K50" s="34">
        <v>50</v>
      </c>
      <c r="L50" s="31">
        <v>2</v>
      </c>
      <c r="M50" s="38">
        <v>15263.8</v>
      </c>
    </row>
    <row r="51" spans="1:13">
      <c r="A51" t="s">
        <v>441</v>
      </c>
      <c r="B51" s="1">
        <v>42460</v>
      </c>
      <c r="C51" t="s">
        <v>442</v>
      </c>
      <c r="D51">
        <v>1</v>
      </c>
      <c r="E51" t="s">
        <v>443</v>
      </c>
      <c r="F51" t="s">
        <v>63</v>
      </c>
      <c r="G51" t="s">
        <v>64</v>
      </c>
      <c r="H51" t="s">
        <v>65</v>
      </c>
      <c r="J51" s="14"/>
      <c r="K51" s="34">
        <v>1546</v>
      </c>
      <c r="L51" s="31">
        <v>2</v>
      </c>
      <c r="M51" s="38">
        <v>13717.8</v>
      </c>
    </row>
    <row r="52" spans="1:13">
      <c r="A52" t="s">
        <v>441</v>
      </c>
      <c r="B52" s="1">
        <v>42460</v>
      </c>
      <c r="C52" t="s">
        <v>442</v>
      </c>
      <c r="D52">
        <v>1</v>
      </c>
      <c r="E52" t="s">
        <v>443</v>
      </c>
      <c r="F52" t="s">
        <v>63</v>
      </c>
      <c r="G52" t="s">
        <v>64</v>
      </c>
      <c r="H52" t="s">
        <v>65</v>
      </c>
      <c r="J52" s="14"/>
      <c r="K52" s="34">
        <v>220</v>
      </c>
      <c r="L52" s="31">
        <v>2</v>
      </c>
      <c r="M52" s="38">
        <v>13497.8</v>
      </c>
    </row>
    <row r="53" spans="1:13">
      <c r="A53" t="s">
        <v>444</v>
      </c>
      <c r="B53" s="1">
        <v>42460</v>
      </c>
      <c r="C53" t="s">
        <v>445</v>
      </c>
      <c r="D53">
        <v>1</v>
      </c>
      <c r="E53" t="s">
        <v>446</v>
      </c>
      <c r="F53" t="s">
        <v>63</v>
      </c>
      <c r="G53" t="s">
        <v>64</v>
      </c>
      <c r="H53" t="s">
        <v>310</v>
      </c>
      <c r="J53" s="14"/>
      <c r="K53" s="34">
        <v>2413.65</v>
      </c>
      <c r="L53" s="31">
        <v>2</v>
      </c>
      <c r="M53" s="38">
        <v>11084.15</v>
      </c>
    </row>
    <row r="54" spans="1:13">
      <c r="A54" t="s">
        <v>444</v>
      </c>
      <c r="B54" s="1">
        <v>42460</v>
      </c>
      <c r="C54" t="s">
        <v>445</v>
      </c>
      <c r="D54">
        <v>1</v>
      </c>
      <c r="E54" t="s">
        <v>446</v>
      </c>
      <c r="F54" t="s">
        <v>63</v>
      </c>
      <c r="G54" t="s">
        <v>64</v>
      </c>
      <c r="H54" t="s">
        <v>310</v>
      </c>
      <c r="J54" s="14"/>
      <c r="K54" s="35">
        <v>100</v>
      </c>
      <c r="L54" s="31">
        <v>2</v>
      </c>
      <c r="M54" s="38">
        <v>10984.15</v>
      </c>
    </row>
    <row r="55" spans="1:13">
      <c r="A55" t="s">
        <v>447</v>
      </c>
      <c r="B55" s="1">
        <v>42460</v>
      </c>
      <c r="C55" t="s">
        <v>448</v>
      </c>
      <c r="D55">
        <v>1</v>
      </c>
      <c r="E55" t="s">
        <v>449</v>
      </c>
      <c r="F55" t="s">
        <v>63</v>
      </c>
      <c r="G55" t="s">
        <v>64</v>
      </c>
      <c r="H55" t="s">
        <v>450</v>
      </c>
      <c r="J55" s="14"/>
      <c r="K55" s="35">
        <v>58.6</v>
      </c>
      <c r="L55" s="31">
        <v>2</v>
      </c>
      <c r="M55" s="38">
        <v>10925.55</v>
      </c>
    </row>
    <row r="56" spans="1:13">
      <c r="A56" t="s">
        <v>451</v>
      </c>
      <c r="B56" s="1">
        <v>42460</v>
      </c>
      <c r="C56" t="s">
        <v>452</v>
      </c>
      <c r="D56">
        <v>1</v>
      </c>
      <c r="E56" t="s">
        <v>453</v>
      </c>
      <c r="F56" t="s">
        <v>63</v>
      </c>
      <c r="G56" t="s">
        <v>64</v>
      </c>
      <c r="H56" t="s">
        <v>65</v>
      </c>
      <c r="J56" s="14"/>
      <c r="K56" s="35">
        <v>876.12</v>
      </c>
      <c r="L56" s="31">
        <v>2</v>
      </c>
      <c r="M56" s="38">
        <v>10049.43</v>
      </c>
    </row>
    <row r="57" spans="1:13">
      <c r="A57" t="s">
        <v>451</v>
      </c>
      <c r="B57" s="1">
        <v>42460</v>
      </c>
      <c r="C57" t="s">
        <v>452</v>
      </c>
      <c r="D57">
        <v>1</v>
      </c>
      <c r="E57" t="s">
        <v>453</v>
      </c>
      <c r="F57" t="s">
        <v>63</v>
      </c>
      <c r="G57" t="s">
        <v>64</v>
      </c>
      <c r="H57" t="s">
        <v>65</v>
      </c>
      <c r="J57" s="14"/>
      <c r="K57" s="35">
        <v>110</v>
      </c>
      <c r="L57" s="31">
        <v>2</v>
      </c>
      <c r="M57" s="38">
        <v>9939.43</v>
      </c>
    </row>
    <row r="58" spans="1:13">
      <c r="A58" t="s">
        <v>454</v>
      </c>
      <c r="B58" s="1">
        <v>42460</v>
      </c>
      <c r="C58" t="s">
        <v>455</v>
      </c>
      <c r="D58">
        <v>1</v>
      </c>
      <c r="E58" t="s">
        <v>456</v>
      </c>
      <c r="F58" t="s">
        <v>63</v>
      </c>
      <c r="G58" t="s">
        <v>64</v>
      </c>
      <c r="H58" t="s">
        <v>310</v>
      </c>
      <c r="J58" s="14"/>
      <c r="K58" s="34">
        <v>78</v>
      </c>
      <c r="L58" s="31">
        <v>2</v>
      </c>
      <c r="M58" s="38">
        <v>9861.43</v>
      </c>
    </row>
    <row r="59" spans="1:13">
      <c r="A59" t="s">
        <v>454</v>
      </c>
      <c r="B59" s="1">
        <v>42460</v>
      </c>
      <c r="C59" t="s">
        <v>455</v>
      </c>
      <c r="D59">
        <v>1</v>
      </c>
      <c r="E59" t="s">
        <v>456</v>
      </c>
      <c r="F59" t="s">
        <v>63</v>
      </c>
      <c r="G59" t="s">
        <v>64</v>
      </c>
      <c r="H59" t="s">
        <v>310</v>
      </c>
      <c r="J59" s="14"/>
      <c r="K59" s="34">
        <v>2274.69</v>
      </c>
      <c r="L59" s="31">
        <v>2</v>
      </c>
      <c r="M59" s="38">
        <v>7586.74</v>
      </c>
    </row>
    <row r="60" spans="1:13">
      <c r="A60" t="s">
        <v>60</v>
      </c>
      <c r="B60" s="1">
        <v>42460</v>
      </c>
      <c r="C60" t="s">
        <v>61</v>
      </c>
      <c r="D60">
        <v>1</v>
      </c>
      <c r="E60" t="s">
        <v>62</v>
      </c>
      <c r="F60" t="s">
        <v>63</v>
      </c>
      <c r="G60" t="s">
        <v>64</v>
      </c>
      <c r="H60" t="s">
        <v>65</v>
      </c>
      <c r="J60" s="14"/>
      <c r="K60" s="34">
        <v>6189.44</v>
      </c>
      <c r="L60" s="31">
        <v>2</v>
      </c>
      <c r="M60" s="38">
        <v>1397.3</v>
      </c>
    </row>
    <row r="61" spans="1:13">
      <c r="A61" t="s">
        <v>60</v>
      </c>
      <c r="B61" s="1">
        <v>42460</v>
      </c>
      <c r="C61" t="s">
        <v>61</v>
      </c>
      <c r="D61">
        <v>1</v>
      </c>
      <c r="E61" t="s">
        <v>62</v>
      </c>
      <c r="F61" t="s">
        <v>63</v>
      </c>
      <c r="G61" t="s">
        <v>64</v>
      </c>
      <c r="H61" t="s">
        <v>65</v>
      </c>
      <c r="J61" s="14"/>
      <c r="K61" s="35">
        <v>120</v>
      </c>
      <c r="L61" s="31">
        <v>2</v>
      </c>
      <c r="M61" s="38">
        <v>1277.3</v>
      </c>
    </row>
    <row r="62" spans="1:13">
      <c r="A62" t="s">
        <v>66</v>
      </c>
      <c r="B62" s="1">
        <v>42460</v>
      </c>
      <c r="C62" t="s">
        <v>67</v>
      </c>
      <c r="D62">
        <v>1</v>
      </c>
      <c r="E62" t="s">
        <v>68</v>
      </c>
      <c r="F62" t="s">
        <v>63</v>
      </c>
      <c r="G62" t="s">
        <v>64</v>
      </c>
      <c r="H62" t="s">
        <v>956</v>
      </c>
      <c r="J62" s="14"/>
      <c r="K62" s="35">
        <v>164</v>
      </c>
      <c r="L62" s="31">
        <v>2</v>
      </c>
      <c r="M62" s="38">
        <v>1113.3</v>
      </c>
    </row>
    <row r="63" spans="1:13">
      <c r="A63" t="s">
        <v>70</v>
      </c>
      <c r="B63" s="1">
        <v>42460</v>
      </c>
      <c r="C63" t="s">
        <v>71</v>
      </c>
      <c r="D63">
        <v>1</v>
      </c>
      <c r="E63" t="s">
        <v>72</v>
      </c>
      <c r="F63" t="s">
        <v>63</v>
      </c>
      <c r="G63" t="s">
        <v>64</v>
      </c>
      <c r="H63" t="s">
        <v>73</v>
      </c>
      <c r="J63" s="14"/>
      <c r="K63" s="35">
        <v>600</v>
      </c>
      <c r="L63" s="31">
        <v>2</v>
      </c>
      <c r="M63" s="38">
        <v>513.29999999999995</v>
      </c>
    </row>
    <row r="64" spans="1:13">
      <c r="A64" t="s">
        <v>74</v>
      </c>
      <c r="B64" s="1">
        <v>42460</v>
      </c>
      <c r="C64" t="s">
        <v>75</v>
      </c>
      <c r="D64">
        <v>1</v>
      </c>
      <c r="E64" t="s">
        <v>76</v>
      </c>
      <c r="F64" t="s">
        <v>63</v>
      </c>
      <c r="G64" t="s">
        <v>64</v>
      </c>
      <c r="H64" t="s">
        <v>77</v>
      </c>
      <c r="J64" s="14"/>
      <c r="K64" s="35">
        <v>236</v>
      </c>
      <c r="L64" s="31">
        <v>2</v>
      </c>
      <c r="M64" s="38">
        <v>277.3</v>
      </c>
    </row>
    <row r="65" spans="1:13">
      <c r="A65" t="s">
        <v>78</v>
      </c>
      <c r="B65" s="1">
        <v>42460</v>
      </c>
      <c r="C65" t="s">
        <v>79</v>
      </c>
      <c r="D65">
        <v>1</v>
      </c>
      <c r="E65" t="s">
        <v>80</v>
      </c>
      <c r="F65" t="s">
        <v>63</v>
      </c>
      <c r="G65" t="s">
        <v>64</v>
      </c>
      <c r="H65" t="s">
        <v>81</v>
      </c>
      <c r="J65" s="14"/>
      <c r="K65" s="35">
        <v>300.01</v>
      </c>
      <c r="L65" s="31">
        <v>2</v>
      </c>
      <c r="M65" s="38">
        <v>-22.71</v>
      </c>
    </row>
    <row r="66" spans="1:13">
      <c r="A66" t="s">
        <v>804</v>
      </c>
      <c r="B66" s="1">
        <v>42460</v>
      </c>
      <c r="C66" t="s">
        <v>801</v>
      </c>
      <c r="D66">
        <v>1</v>
      </c>
      <c r="E66" t="s">
        <v>805</v>
      </c>
      <c r="F66" t="s">
        <v>63</v>
      </c>
      <c r="G66" t="s">
        <v>64</v>
      </c>
      <c r="H66" t="s">
        <v>957</v>
      </c>
      <c r="I66">
        <v>22.71</v>
      </c>
      <c r="J66" s="14">
        <v>2</v>
      </c>
      <c r="K66" s="34"/>
      <c r="L66" s="31"/>
      <c r="M66" s="38">
        <v>0</v>
      </c>
    </row>
    <row r="67" spans="1:13">
      <c r="A67" t="s">
        <v>82</v>
      </c>
      <c r="B67" s="1">
        <v>42502</v>
      </c>
      <c r="C67" t="s">
        <v>83</v>
      </c>
      <c r="D67">
        <v>1</v>
      </c>
      <c r="E67" t="s">
        <v>84</v>
      </c>
      <c r="F67" t="s">
        <v>85</v>
      </c>
      <c r="G67" t="s">
        <v>64</v>
      </c>
      <c r="H67" t="s">
        <v>958</v>
      </c>
      <c r="I67" s="2">
        <v>3800</v>
      </c>
      <c r="J67" s="14">
        <v>3</v>
      </c>
      <c r="K67" s="40"/>
      <c r="L67" s="31"/>
      <c r="M67" s="38">
        <v>3800</v>
      </c>
    </row>
    <row r="68" spans="1:13">
      <c r="A68" t="s">
        <v>87</v>
      </c>
      <c r="B68" s="1">
        <v>42510</v>
      </c>
      <c r="C68" t="s">
        <v>88</v>
      </c>
      <c r="D68">
        <v>1</v>
      </c>
      <c r="E68" t="s">
        <v>89</v>
      </c>
      <c r="F68" t="s">
        <v>63</v>
      </c>
      <c r="G68" t="s">
        <v>90</v>
      </c>
      <c r="H68" t="s">
        <v>91</v>
      </c>
      <c r="I68" s="2"/>
      <c r="J68" s="14"/>
      <c r="K68" s="34">
        <v>3800</v>
      </c>
      <c r="L68" s="31">
        <v>3</v>
      </c>
      <c r="M68" s="38">
        <v>0</v>
      </c>
    </row>
    <row r="69" spans="1:13">
      <c r="A69" t="s">
        <v>92</v>
      </c>
      <c r="B69" s="1">
        <v>42514</v>
      </c>
      <c r="C69" t="s">
        <v>93</v>
      </c>
      <c r="D69">
        <v>1</v>
      </c>
      <c r="E69" t="s">
        <v>94</v>
      </c>
      <c r="F69" t="s">
        <v>95</v>
      </c>
      <c r="G69" t="s">
        <v>64</v>
      </c>
      <c r="H69" t="s">
        <v>958</v>
      </c>
      <c r="I69" s="2">
        <v>2190</v>
      </c>
      <c r="J69" s="14"/>
      <c r="K69" s="35"/>
      <c r="L69" s="31"/>
      <c r="M69" s="38">
        <v>2190</v>
      </c>
    </row>
    <row r="70" spans="1:13">
      <c r="A70" t="s">
        <v>97</v>
      </c>
      <c r="B70" s="1">
        <v>42548</v>
      </c>
      <c r="C70" t="s">
        <v>98</v>
      </c>
      <c r="D70">
        <v>1</v>
      </c>
      <c r="E70" t="s">
        <v>99</v>
      </c>
      <c r="F70" t="s">
        <v>85</v>
      </c>
      <c r="G70" t="s">
        <v>64</v>
      </c>
      <c r="H70" t="s">
        <v>100</v>
      </c>
      <c r="I70" s="2">
        <v>20000</v>
      </c>
      <c r="J70" s="14">
        <v>4</v>
      </c>
      <c r="K70" s="35"/>
      <c r="L70" s="31"/>
      <c r="M70" s="38">
        <v>22190</v>
      </c>
    </row>
    <row r="71" spans="1:13">
      <c r="A71" t="s">
        <v>579</v>
      </c>
      <c r="B71" s="1">
        <v>42549</v>
      </c>
      <c r="C71" t="s">
        <v>580</v>
      </c>
      <c r="D71">
        <v>1</v>
      </c>
      <c r="E71" t="s">
        <v>902</v>
      </c>
      <c r="F71" t="s">
        <v>63</v>
      </c>
      <c r="G71" t="s">
        <v>64</v>
      </c>
      <c r="H71" t="s">
        <v>581</v>
      </c>
      <c r="J71" s="41"/>
      <c r="K71" s="35">
        <v>406</v>
      </c>
      <c r="L71" s="31">
        <v>4</v>
      </c>
      <c r="M71" s="38">
        <v>21784</v>
      </c>
    </row>
    <row r="72" spans="1:13">
      <c r="A72" t="s">
        <v>582</v>
      </c>
      <c r="B72" s="1">
        <v>42551</v>
      </c>
      <c r="C72" t="s">
        <v>583</v>
      </c>
      <c r="D72">
        <v>1</v>
      </c>
      <c r="E72" t="s">
        <v>903</v>
      </c>
      <c r="F72" t="s">
        <v>63</v>
      </c>
      <c r="G72" t="s">
        <v>64</v>
      </c>
      <c r="H72" t="s">
        <v>959</v>
      </c>
      <c r="J72" s="14"/>
      <c r="K72" s="35">
        <v>617.5</v>
      </c>
      <c r="L72" s="31">
        <v>4</v>
      </c>
      <c r="M72" s="38">
        <v>21166.5</v>
      </c>
    </row>
    <row r="73" spans="1:13">
      <c r="A73" t="s">
        <v>585</v>
      </c>
      <c r="B73" s="1">
        <v>42551</v>
      </c>
      <c r="C73" t="s">
        <v>586</v>
      </c>
      <c r="D73">
        <v>1</v>
      </c>
      <c r="E73" t="s">
        <v>904</v>
      </c>
      <c r="F73" t="s">
        <v>63</v>
      </c>
      <c r="G73" t="s">
        <v>64</v>
      </c>
      <c r="H73" t="s">
        <v>587</v>
      </c>
      <c r="J73" s="14"/>
      <c r="K73" s="35">
        <v>300</v>
      </c>
      <c r="L73" s="31">
        <v>4</v>
      </c>
      <c r="M73" s="38">
        <v>20866.5</v>
      </c>
    </row>
    <row r="74" spans="1:13">
      <c r="A74" t="s">
        <v>588</v>
      </c>
      <c r="B74" s="1">
        <v>42551</v>
      </c>
      <c r="C74" t="s">
        <v>589</v>
      </c>
      <c r="D74">
        <v>1</v>
      </c>
      <c r="E74" t="s">
        <v>905</v>
      </c>
      <c r="F74" t="s">
        <v>63</v>
      </c>
      <c r="G74" t="s">
        <v>64</v>
      </c>
      <c r="H74" t="s">
        <v>590</v>
      </c>
      <c r="J74" s="14"/>
      <c r="K74" s="35">
        <v>438.77</v>
      </c>
      <c r="L74" s="31">
        <v>4</v>
      </c>
      <c r="M74" s="38">
        <v>20427.73</v>
      </c>
    </row>
    <row r="75" spans="1:13">
      <c r="A75" t="s">
        <v>591</v>
      </c>
      <c r="B75" s="1">
        <v>42551</v>
      </c>
      <c r="C75" t="s">
        <v>592</v>
      </c>
      <c r="D75">
        <v>1</v>
      </c>
      <c r="E75" t="s">
        <v>906</v>
      </c>
      <c r="F75" t="s">
        <v>63</v>
      </c>
      <c r="G75" t="s">
        <v>64</v>
      </c>
      <c r="H75" t="s">
        <v>956</v>
      </c>
      <c r="J75" s="14"/>
      <c r="K75" s="35">
        <v>123</v>
      </c>
      <c r="L75" s="31">
        <v>4</v>
      </c>
      <c r="M75" s="38">
        <v>20304.73</v>
      </c>
    </row>
    <row r="76" spans="1:13">
      <c r="A76" t="s">
        <v>593</v>
      </c>
      <c r="B76" s="1">
        <v>42551</v>
      </c>
      <c r="C76" t="s">
        <v>594</v>
      </c>
      <c r="D76">
        <v>1</v>
      </c>
      <c r="E76" t="s">
        <v>907</v>
      </c>
      <c r="F76" t="s">
        <v>63</v>
      </c>
      <c r="G76" t="s">
        <v>64</v>
      </c>
      <c r="H76" t="s">
        <v>960</v>
      </c>
      <c r="J76" s="14"/>
      <c r="K76" s="35">
        <v>175</v>
      </c>
      <c r="L76" s="31">
        <v>4</v>
      </c>
      <c r="M76" s="38">
        <v>20129.73</v>
      </c>
    </row>
    <row r="77" spans="1:13">
      <c r="A77" t="s">
        <v>596</v>
      </c>
      <c r="B77" s="1">
        <v>42551</v>
      </c>
      <c r="C77" t="s">
        <v>597</v>
      </c>
      <c r="D77">
        <v>1</v>
      </c>
      <c r="E77" t="s">
        <v>908</v>
      </c>
      <c r="F77" t="s">
        <v>63</v>
      </c>
      <c r="G77" t="s">
        <v>64</v>
      </c>
      <c r="H77" t="s">
        <v>960</v>
      </c>
      <c r="J77" s="14"/>
      <c r="K77" s="35">
        <v>599</v>
      </c>
      <c r="L77" s="31">
        <v>4</v>
      </c>
      <c r="M77" s="38">
        <v>19530.73</v>
      </c>
    </row>
    <row r="78" spans="1:13">
      <c r="A78" t="s">
        <v>598</v>
      </c>
      <c r="B78" s="1">
        <v>42551</v>
      </c>
      <c r="C78" t="s">
        <v>599</v>
      </c>
      <c r="D78">
        <v>1</v>
      </c>
      <c r="E78" t="s">
        <v>909</v>
      </c>
      <c r="F78" t="s">
        <v>63</v>
      </c>
      <c r="G78" t="s">
        <v>64</v>
      </c>
      <c r="H78" t="s">
        <v>961</v>
      </c>
      <c r="J78" s="14"/>
      <c r="K78" s="35">
        <v>127.6</v>
      </c>
      <c r="L78" s="31">
        <v>4</v>
      </c>
      <c r="M78" s="38">
        <v>19403.13</v>
      </c>
    </row>
    <row r="79" spans="1:13">
      <c r="A79" t="s">
        <v>601</v>
      </c>
      <c r="B79" s="1">
        <v>42551</v>
      </c>
      <c r="C79" t="s">
        <v>602</v>
      </c>
      <c r="D79">
        <v>1</v>
      </c>
      <c r="E79" t="s">
        <v>910</v>
      </c>
      <c r="F79" t="s">
        <v>63</v>
      </c>
      <c r="G79" t="s">
        <v>64</v>
      </c>
      <c r="H79" t="s">
        <v>962</v>
      </c>
      <c r="J79" s="14"/>
      <c r="K79" s="35">
        <v>450.03</v>
      </c>
      <c r="L79" s="31">
        <v>4</v>
      </c>
      <c r="M79" s="38">
        <v>18953.099999999999</v>
      </c>
    </row>
    <row r="80" spans="1:13">
      <c r="A80" t="s">
        <v>604</v>
      </c>
      <c r="B80" s="1">
        <v>42551</v>
      </c>
      <c r="C80" t="s">
        <v>605</v>
      </c>
      <c r="D80">
        <v>1</v>
      </c>
      <c r="E80" t="s">
        <v>911</v>
      </c>
      <c r="F80" t="s">
        <v>63</v>
      </c>
      <c r="G80" t="s">
        <v>64</v>
      </c>
      <c r="H80" t="s">
        <v>963</v>
      </c>
      <c r="J80" s="14"/>
      <c r="K80" s="35">
        <v>86</v>
      </c>
      <c r="L80" s="31">
        <v>4</v>
      </c>
      <c r="M80" s="38">
        <v>18867.099999999999</v>
      </c>
    </row>
    <row r="81" spans="1:13">
      <c r="A81" t="s">
        <v>607</v>
      </c>
      <c r="B81" s="1">
        <v>42551</v>
      </c>
      <c r="C81" t="s">
        <v>608</v>
      </c>
      <c r="D81">
        <v>1</v>
      </c>
      <c r="E81" t="s">
        <v>912</v>
      </c>
      <c r="F81" t="s">
        <v>63</v>
      </c>
      <c r="G81" t="s">
        <v>64</v>
      </c>
      <c r="H81" t="s">
        <v>960</v>
      </c>
      <c r="J81" s="14"/>
      <c r="K81" s="35">
        <v>299.5</v>
      </c>
      <c r="L81" s="31">
        <v>4</v>
      </c>
      <c r="M81" s="38">
        <v>18567.599999999999</v>
      </c>
    </row>
    <row r="82" spans="1:13">
      <c r="A82" t="s">
        <v>609</v>
      </c>
      <c r="B82" s="1">
        <v>42551</v>
      </c>
      <c r="C82" t="s">
        <v>610</v>
      </c>
      <c r="D82">
        <v>1</v>
      </c>
      <c r="E82" t="s">
        <v>913</v>
      </c>
      <c r="F82" t="s">
        <v>63</v>
      </c>
      <c r="G82" t="s">
        <v>64</v>
      </c>
      <c r="H82" t="s">
        <v>611</v>
      </c>
      <c r="J82" s="14"/>
      <c r="K82" s="35">
        <v>430</v>
      </c>
      <c r="L82" s="31">
        <v>4</v>
      </c>
      <c r="M82" s="38">
        <v>18137.599999999999</v>
      </c>
    </row>
    <row r="83" spans="1:13">
      <c r="A83" t="s">
        <v>612</v>
      </c>
      <c r="B83" s="1">
        <v>42551</v>
      </c>
      <c r="C83" t="s">
        <v>613</v>
      </c>
      <c r="D83">
        <v>1</v>
      </c>
      <c r="E83" t="s">
        <v>914</v>
      </c>
      <c r="F83" t="s">
        <v>63</v>
      </c>
      <c r="G83" t="s">
        <v>64</v>
      </c>
      <c r="H83" t="s">
        <v>614</v>
      </c>
      <c r="J83" s="14"/>
      <c r="K83" s="35">
        <v>299.7</v>
      </c>
      <c r="L83" s="31">
        <v>4</v>
      </c>
      <c r="M83" s="38">
        <v>17837.900000000001</v>
      </c>
    </row>
    <row r="84" spans="1:13">
      <c r="A84" t="s">
        <v>615</v>
      </c>
      <c r="B84" s="1">
        <v>42551</v>
      </c>
      <c r="C84" t="s">
        <v>616</v>
      </c>
      <c r="D84">
        <v>1</v>
      </c>
      <c r="E84" t="s">
        <v>915</v>
      </c>
      <c r="F84" t="s">
        <v>63</v>
      </c>
      <c r="G84" t="s">
        <v>64</v>
      </c>
      <c r="H84" t="s">
        <v>964</v>
      </c>
      <c r="J84" s="14"/>
      <c r="K84" s="35">
        <v>157.85</v>
      </c>
      <c r="L84" s="31">
        <v>4</v>
      </c>
      <c r="M84" s="38">
        <v>17680.05</v>
      </c>
    </row>
    <row r="85" spans="1:13">
      <c r="A85" t="s">
        <v>618</v>
      </c>
      <c r="B85" s="1">
        <v>42551</v>
      </c>
      <c r="C85" t="s">
        <v>619</v>
      </c>
      <c r="D85">
        <v>1</v>
      </c>
      <c r="E85" t="s">
        <v>916</v>
      </c>
      <c r="F85" t="s">
        <v>63</v>
      </c>
      <c r="G85" t="s">
        <v>64</v>
      </c>
      <c r="H85" t="s">
        <v>965</v>
      </c>
      <c r="J85" s="14"/>
      <c r="K85" s="35">
        <v>74</v>
      </c>
      <c r="L85" s="31">
        <v>4</v>
      </c>
      <c r="M85" s="38">
        <v>17606.05</v>
      </c>
    </row>
    <row r="86" spans="1:13">
      <c r="A86" t="s">
        <v>621</v>
      </c>
      <c r="B86" s="1">
        <v>42551</v>
      </c>
      <c r="C86" t="s">
        <v>622</v>
      </c>
      <c r="D86">
        <v>1</v>
      </c>
      <c r="E86" t="s">
        <v>917</v>
      </c>
      <c r="F86" t="s">
        <v>63</v>
      </c>
      <c r="G86" t="s">
        <v>64</v>
      </c>
      <c r="H86" t="s">
        <v>614</v>
      </c>
      <c r="J86" s="14"/>
      <c r="K86" s="35">
        <v>199.9</v>
      </c>
      <c r="L86" s="31">
        <v>4</v>
      </c>
      <c r="M86" s="38">
        <v>17406.150000000001</v>
      </c>
    </row>
    <row r="87" spans="1:13">
      <c r="A87" t="s">
        <v>623</v>
      </c>
      <c r="B87" s="1">
        <v>42551</v>
      </c>
      <c r="C87" t="s">
        <v>624</v>
      </c>
      <c r="D87">
        <v>1</v>
      </c>
      <c r="E87" t="s">
        <v>918</v>
      </c>
      <c r="F87" t="s">
        <v>63</v>
      </c>
      <c r="G87" t="s">
        <v>64</v>
      </c>
      <c r="H87" t="s">
        <v>625</v>
      </c>
      <c r="J87" s="14"/>
      <c r="K87" s="35">
        <v>440.8</v>
      </c>
      <c r="L87" s="31">
        <v>4</v>
      </c>
      <c r="M87" s="38">
        <v>16965.349999999999</v>
      </c>
    </row>
    <row r="88" spans="1:13">
      <c r="A88" t="s">
        <v>626</v>
      </c>
      <c r="B88" s="1">
        <v>42551</v>
      </c>
      <c r="C88" t="s">
        <v>627</v>
      </c>
      <c r="D88">
        <v>1</v>
      </c>
      <c r="E88" t="s">
        <v>919</v>
      </c>
      <c r="F88" t="s">
        <v>63</v>
      </c>
      <c r="G88" t="s">
        <v>64</v>
      </c>
      <c r="H88" t="s">
        <v>628</v>
      </c>
      <c r="J88" s="14"/>
      <c r="K88" s="35">
        <v>123</v>
      </c>
      <c r="L88" s="31">
        <v>4</v>
      </c>
      <c r="M88" s="38">
        <v>16842.349999999999</v>
      </c>
    </row>
    <row r="89" spans="1:13">
      <c r="A89" t="s">
        <v>629</v>
      </c>
      <c r="B89" s="1">
        <v>42551</v>
      </c>
      <c r="C89" t="s">
        <v>630</v>
      </c>
      <c r="D89">
        <v>1</v>
      </c>
      <c r="E89" t="s">
        <v>920</v>
      </c>
      <c r="F89" t="s">
        <v>63</v>
      </c>
      <c r="G89" t="s">
        <v>64</v>
      </c>
      <c r="H89" t="s">
        <v>631</v>
      </c>
      <c r="J89" s="14"/>
      <c r="K89" s="35">
        <v>700</v>
      </c>
      <c r="L89" s="31">
        <v>4</v>
      </c>
      <c r="M89" s="38">
        <v>16142.35</v>
      </c>
    </row>
    <row r="90" spans="1:13">
      <c r="A90" t="s">
        <v>632</v>
      </c>
      <c r="B90" s="1">
        <v>42551</v>
      </c>
      <c r="C90" t="s">
        <v>633</v>
      </c>
      <c r="D90">
        <v>1</v>
      </c>
      <c r="E90" t="s">
        <v>921</v>
      </c>
      <c r="F90" t="s">
        <v>63</v>
      </c>
      <c r="G90" t="s">
        <v>64</v>
      </c>
      <c r="H90" t="s">
        <v>634</v>
      </c>
      <c r="J90" s="14"/>
      <c r="K90" s="35">
        <v>25</v>
      </c>
      <c r="L90" s="31">
        <v>4</v>
      </c>
      <c r="M90" s="38">
        <v>16117.35</v>
      </c>
    </row>
    <row r="91" spans="1:13">
      <c r="A91" t="s">
        <v>635</v>
      </c>
      <c r="B91" s="1">
        <v>42551</v>
      </c>
      <c r="C91" t="s">
        <v>636</v>
      </c>
      <c r="D91">
        <v>1</v>
      </c>
      <c r="E91" t="s">
        <v>922</v>
      </c>
      <c r="F91" t="s">
        <v>63</v>
      </c>
      <c r="G91" t="s">
        <v>64</v>
      </c>
      <c r="H91" t="s">
        <v>637</v>
      </c>
      <c r="J91" s="14"/>
      <c r="K91" s="35">
        <v>100</v>
      </c>
      <c r="L91" s="31">
        <v>4</v>
      </c>
      <c r="M91" s="38">
        <v>16017.35</v>
      </c>
    </row>
    <row r="92" spans="1:13">
      <c r="A92" t="s">
        <v>638</v>
      </c>
      <c r="B92" s="1">
        <v>42551</v>
      </c>
      <c r="C92" t="s">
        <v>639</v>
      </c>
      <c r="D92">
        <v>1</v>
      </c>
      <c r="E92" t="s">
        <v>923</v>
      </c>
      <c r="F92" t="s">
        <v>63</v>
      </c>
      <c r="G92" t="s">
        <v>64</v>
      </c>
      <c r="H92" t="s">
        <v>640</v>
      </c>
      <c r="J92" s="14"/>
      <c r="K92" s="35">
        <v>44</v>
      </c>
      <c r="L92" s="31">
        <v>4</v>
      </c>
      <c r="M92" s="38">
        <v>15973.35</v>
      </c>
    </row>
    <row r="93" spans="1:13">
      <c r="A93" t="s">
        <v>641</v>
      </c>
      <c r="B93" s="1">
        <v>42551</v>
      </c>
      <c r="C93" t="s">
        <v>642</v>
      </c>
      <c r="D93">
        <v>1</v>
      </c>
      <c r="E93" t="s">
        <v>924</v>
      </c>
      <c r="F93" t="s">
        <v>63</v>
      </c>
      <c r="G93" t="s">
        <v>64</v>
      </c>
      <c r="H93" t="s">
        <v>643</v>
      </c>
      <c r="J93" s="14"/>
      <c r="K93" s="35">
        <v>109</v>
      </c>
      <c r="L93" s="31">
        <v>4</v>
      </c>
      <c r="M93" s="38">
        <v>15864.35</v>
      </c>
    </row>
    <row r="94" spans="1:13">
      <c r="A94" t="s">
        <v>644</v>
      </c>
      <c r="B94" s="1">
        <v>42551</v>
      </c>
      <c r="C94" t="s">
        <v>645</v>
      </c>
      <c r="D94">
        <v>1</v>
      </c>
      <c r="E94" t="s">
        <v>925</v>
      </c>
      <c r="F94" t="s">
        <v>63</v>
      </c>
      <c r="G94" t="s">
        <v>64</v>
      </c>
      <c r="H94" t="s">
        <v>643</v>
      </c>
      <c r="J94" s="14"/>
      <c r="K94" s="35">
        <v>198</v>
      </c>
      <c r="L94" s="31">
        <v>4</v>
      </c>
      <c r="M94" s="38">
        <v>15666.35</v>
      </c>
    </row>
    <row r="95" spans="1:13">
      <c r="A95" t="s">
        <v>646</v>
      </c>
      <c r="B95" s="1">
        <v>42551</v>
      </c>
      <c r="C95" t="s">
        <v>647</v>
      </c>
      <c r="D95">
        <v>1</v>
      </c>
      <c r="E95" t="s">
        <v>926</v>
      </c>
      <c r="F95" t="s">
        <v>63</v>
      </c>
      <c r="G95" t="s">
        <v>64</v>
      </c>
      <c r="H95" t="s">
        <v>648</v>
      </c>
      <c r="J95" s="14"/>
      <c r="K95" s="35">
        <v>405.64</v>
      </c>
      <c r="L95" s="31">
        <v>4</v>
      </c>
      <c r="M95" s="38">
        <v>15260.71</v>
      </c>
    </row>
    <row r="96" spans="1:13">
      <c r="A96" t="s">
        <v>649</v>
      </c>
      <c r="B96" s="1">
        <v>42551</v>
      </c>
      <c r="C96" t="s">
        <v>650</v>
      </c>
      <c r="D96">
        <v>1</v>
      </c>
      <c r="E96" t="s">
        <v>927</v>
      </c>
      <c r="F96" t="s">
        <v>63</v>
      </c>
      <c r="G96" t="s">
        <v>64</v>
      </c>
      <c r="H96" t="s">
        <v>651</v>
      </c>
      <c r="J96" s="14"/>
      <c r="K96" s="35">
        <v>586.53</v>
      </c>
      <c r="L96" s="31">
        <v>4</v>
      </c>
      <c r="M96" s="38">
        <v>14674.18</v>
      </c>
    </row>
    <row r="97" spans="1:13">
      <c r="A97" t="s">
        <v>652</v>
      </c>
      <c r="B97" s="1">
        <v>42551</v>
      </c>
      <c r="C97" t="s">
        <v>653</v>
      </c>
      <c r="D97">
        <v>1</v>
      </c>
      <c r="E97" t="s">
        <v>928</v>
      </c>
      <c r="F97" t="s">
        <v>63</v>
      </c>
      <c r="G97" t="s">
        <v>64</v>
      </c>
      <c r="H97" t="s">
        <v>654</v>
      </c>
      <c r="J97" s="14"/>
      <c r="K97" s="35">
        <v>599</v>
      </c>
      <c r="L97" s="31">
        <v>4</v>
      </c>
      <c r="M97" s="38">
        <v>14075.18</v>
      </c>
    </row>
    <row r="98" spans="1:13">
      <c r="A98" t="s">
        <v>655</v>
      </c>
      <c r="B98" s="1">
        <v>42551</v>
      </c>
      <c r="C98" t="s">
        <v>656</v>
      </c>
      <c r="D98">
        <v>1</v>
      </c>
      <c r="E98" t="s">
        <v>929</v>
      </c>
      <c r="F98" t="s">
        <v>63</v>
      </c>
      <c r="G98" t="s">
        <v>64</v>
      </c>
      <c r="H98" t="s">
        <v>628</v>
      </c>
      <c r="J98" s="14"/>
      <c r="K98" s="35">
        <v>164</v>
      </c>
      <c r="L98" s="31">
        <v>4</v>
      </c>
      <c r="M98" s="38">
        <v>13911.18</v>
      </c>
    </row>
    <row r="99" spans="1:13">
      <c r="A99" t="s">
        <v>657</v>
      </c>
      <c r="B99" s="1">
        <v>42551</v>
      </c>
      <c r="C99" t="s">
        <v>658</v>
      </c>
      <c r="D99">
        <v>1</v>
      </c>
      <c r="E99" t="s">
        <v>930</v>
      </c>
      <c r="F99" t="s">
        <v>63</v>
      </c>
      <c r="G99" t="s">
        <v>64</v>
      </c>
      <c r="H99" t="s">
        <v>659</v>
      </c>
      <c r="J99" s="14"/>
      <c r="K99" s="35">
        <v>159</v>
      </c>
      <c r="L99" s="31">
        <v>4</v>
      </c>
      <c r="M99" s="38">
        <v>13752.18</v>
      </c>
    </row>
    <row r="100" spans="1:13">
      <c r="A100" t="s">
        <v>660</v>
      </c>
      <c r="B100" s="1">
        <v>42551</v>
      </c>
      <c r="C100" t="s">
        <v>661</v>
      </c>
      <c r="D100">
        <v>1</v>
      </c>
      <c r="E100" t="s">
        <v>931</v>
      </c>
      <c r="F100" t="s">
        <v>63</v>
      </c>
      <c r="G100" t="s">
        <v>64</v>
      </c>
      <c r="H100" t="s">
        <v>662</v>
      </c>
      <c r="J100" s="14"/>
      <c r="K100" s="34">
        <v>91.99</v>
      </c>
      <c r="L100" s="31">
        <v>4</v>
      </c>
      <c r="M100" s="38">
        <v>13660.19</v>
      </c>
    </row>
    <row r="101" spans="1:13">
      <c r="A101" t="s">
        <v>663</v>
      </c>
      <c r="B101" s="1">
        <v>42551</v>
      </c>
      <c r="C101" t="s">
        <v>664</v>
      </c>
      <c r="D101">
        <v>1</v>
      </c>
      <c r="E101" t="s">
        <v>932</v>
      </c>
      <c r="F101" t="s">
        <v>63</v>
      </c>
      <c r="G101" t="s">
        <v>64</v>
      </c>
      <c r="H101" t="s">
        <v>665</v>
      </c>
      <c r="J101" s="14"/>
      <c r="K101" s="34">
        <v>1382.6</v>
      </c>
      <c r="L101" s="31">
        <v>4</v>
      </c>
      <c r="M101" s="38">
        <v>12277.59</v>
      </c>
    </row>
    <row r="102" spans="1:13">
      <c r="A102" t="s">
        <v>666</v>
      </c>
      <c r="B102" s="1">
        <v>42551</v>
      </c>
      <c r="C102" t="s">
        <v>667</v>
      </c>
      <c r="D102">
        <v>1</v>
      </c>
      <c r="E102" t="s">
        <v>933</v>
      </c>
      <c r="F102" t="s">
        <v>63</v>
      </c>
      <c r="G102" t="s">
        <v>64</v>
      </c>
      <c r="H102" t="s">
        <v>668</v>
      </c>
      <c r="J102" s="14"/>
      <c r="K102" s="34">
        <v>1570</v>
      </c>
      <c r="L102" s="31">
        <v>4</v>
      </c>
      <c r="M102" s="38">
        <v>10707.59</v>
      </c>
    </row>
    <row r="103" spans="1:13">
      <c r="A103" t="s">
        <v>669</v>
      </c>
      <c r="B103" s="1">
        <v>42551</v>
      </c>
      <c r="C103" t="s">
        <v>670</v>
      </c>
      <c r="D103">
        <v>1</v>
      </c>
      <c r="E103" t="s">
        <v>934</v>
      </c>
      <c r="F103" t="s">
        <v>63</v>
      </c>
      <c r="G103" t="s">
        <v>64</v>
      </c>
      <c r="H103" t="s">
        <v>671</v>
      </c>
      <c r="J103" s="14"/>
      <c r="K103" s="34">
        <v>1160</v>
      </c>
      <c r="L103" s="31">
        <v>4</v>
      </c>
      <c r="M103" s="38">
        <v>9547.59</v>
      </c>
    </row>
    <row r="104" spans="1:13">
      <c r="A104" t="s">
        <v>672</v>
      </c>
      <c r="B104" s="1">
        <v>42551</v>
      </c>
      <c r="C104" t="s">
        <v>673</v>
      </c>
      <c r="D104">
        <v>1</v>
      </c>
      <c r="E104" t="s">
        <v>935</v>
      </c>
      <c r="F104" t="s">
        <v>63</v>
      </c>
      <c r="G104" t="s">
        <v>64</v>
      </c>
      <c r="H104" t="s">
        <v>674</v>
      </c>
      <c r="J104" s="14"/>
      <c r="K104" s="35">
        <v>100</v>
      </c>
      <c r="L104" s="31">
        <v>4</v>
      </c>
      <c r="M104" s="38">
        <v>9447.59</v>
      </c>
    </row>
    <row r="105" spans="1:13">
      <c r="A105" t="s">
        <v>675</v>
      </c>
      <c r="B105" s="1">
        <v>42551</v>
      </c>
      <c r="C105" t="s">
        <v>676</v>
      </c>
      <c r="D105">
        <v>1</v>
      </c>
      <c r="E105" t="s">
        <v>936</v>
      </c>
      <c r="F105" t="s">
        <v>63</v>
      </c>
      <c r="G105" t="s">
        <v>64</v>
      </c>
      <c r="H105" t="s">
        <v>581</v>
      </c>
      <c r="J105" s="14"/>
      <c r="K105" s="35">
        <v>250</v>
      </c>
      <c r="L105" s="31">
        <v>4</v>
      </c>
      <c r="M105" s="38">
        <v>9197.59</v>
      </c>
    </row>
    <row r="106" spans="1:13">
      <c r="A106" t="s">
        <v>677</v>
      </c>
      <c r="B106" s="1">
        <v>42551</v>
      </c>
      <c r="C106" t="s">
        <v>678</v>
      </c>
      <c r="D106">
        <v>1</v>
      </c>
      <c r="E106" t="s">
        <v>937</v>
      </c>
      <c r="F106" t="s">
        <v>63</v>
      </c>
      <c r="G106" t="s">
        <v>64</v>
      </c>
      <c r="H106" t="s">
        <v>679</v>
      </c>
      <c r="J106" s="14"/>
      <c r="K106" s="35">
        <v>250</v>
      </c>
      <c r="L106" s="31">
        <v>4</v>
      </c>
      <c r="M106" s="38">
        <v>8947.59</v>
      </c>
    </row>
    <row r="107" spans="1:13">
      <c r="A107" t="s">
        <v>680</v>
      </c>
      <c r="B107" s="1">
        <v>42551</v>
      </c>
      <c r="C107" t="s">
        <v>681</v>
      </c>
      <c r="D107">
        <v>1</v>
      </c>
      <c r="E107" t="s">
        <v>938</v>
      </c>
      <c r="F107" t="s">
        <v>63</v>
      </c>
      <c r="G107" t="s">
        <v>64</v>
      </c>
      <c r="H107" t="s">
        <v>682</v>
      </c>
      <c r="J107" s="14"/>
      <c r="K107" s="35">
        <v>173</v>
      </c>
      <c r="L107" s="31">
        <v>4</v>
      </c>
      <c r="M107" s="38">
        <v>8774.59</v>
      </c>
    </row>
    <row r="108" spans="1:13">
      <c r="A108" t="s">
        <v>683</v>
      </c>
      <c r="B108" s="1">
        <v>42551</v>
      </c>
      <c r="C108" t="s">
        <v>684</v>
      </c>
      <c r="D108">
        <v>1</v>
      </c>
      <c r="E108" t="s">
        <v>939</v>
      </c>
      <c r="F108" t="s">
        <v>63</v>
      </c>
      <c r="G108" t="s">
        <v>64</v>
      </c>
      <c r="H108" t="s">
        <v>628</v>
      </c>
      <c r="J108" s="14"/>
      <c r="K108" s="35">
        <v>123</v>
      </c>
      <c r="L108" s="31">
        <v>4</v>
      </c>
      <c r="M108" s="38">
        <v>8651.59</v>
      </c>
    </row>
    <row r="109" spans="1:13">
      <c r="A109" t="s">
        <v>685</v>
      </c>
      <c r="B109" s="1">
        <v>42551</v>
      </c>
      <c r="C109" t="s">
        <v>686</v>
      </c>
      <c r="D109">
        <v>1</v>
      </c>
      <c r="E109" t="s">
        <v>940</v>
      </c>
      <c r="F109" t="s">
        <v>63</v>
      </c>
      <c r="G109" t="s">
        <v>64</v>
      </c>
      <c r="H109" t="s">
        <v>687</v>
      </c>
      <c r="J109" s="14"/>
      <c r="K109" s="35">
        <v>64</v>
      </c>
      <c r="L109" s="31">
        <v>4</v>
      </c>
      <c r="M109" s="2">
        <v>8587.59</v>
      </c>
    </row>
    <row r="110" spans="1:13">
      <c r="A110" t="s">
        <v>688</v>
      </c>
      <c r="B110" s="1">
        <v>42551</v>
      </c>
      <c r="C110" t="s">
        <v>689</v>
      </c>
      <c r="D110">
        <v>1</v>
      </c>
      <c r="E110" t="s">
        <v>941</v>
      </c>
      <c r="F110" t="s">
        <v>63</v>
      </c>
      <c r="G110" t="s">
        <v>64</v>
      </c>
      <c r="H110" t="s">
        <v>690</v>
      </c>
      <c r="J110" s="14"/>
      <c r="K110" s="34">
        <v>1064.2</v>
      </c>
      <c r="L110" s="31">
        <v>4</v>
      </c>
      <c r="M110" s="2">
        <v>7523.39</v>
      </c>
    </row>
    <row r="111" spans="1:13">
      <c r="A111" t="s">
        <v>691</v>
      </c>
      <c r="B111" s="1">
        <v>42551</v>
      </c>
      <c r="C111" t="s">
        <v>692</v>
      </c>
      <c r="D111">
        <v>1</v>
      </c>
      <c r="E111" t="s">
        <v>942</v>
      </c>
      <c r="F111" t="s">
        <v>63</v>
      </c>
      <c r="G111" t="s">
        <v>64</v>
      </c>
      <c r="H111" t="s">
        <v>693</v>
      </c>
      <c r="J111" s="14"/>
      <c r="K111" s="35">
        <v>272</v>
      </c>
      <c r="L111" s="31">
        <v>4</v>
      </c>
      <c r="M111" s="2">
        <v>7251.39</v>
      </c>
    </row>
    <row r="112" spans="1:13">
      <c r="A112" t="s">
        <v>694</v>
      </c>
      <c r="B112" s="1">
        <v>42551</v>
      </c>
      <c r="C112" t="s">
        <v>695</v>
      </c>
      <c r="D112">
        <v>1</v>
      </c>
      <c r="E112" t="s">
        <v>943</v>
      </c>
      <c r="F112" t="s">
        <v>63</v>
      </c>
      <c r="G112" t="s">
        <v>64</v>
      </c>
      <c r="H112" t="s">
        <v>696</v>
      </c>
      <c r="J112" s="14"/>
      <c r="K112" s="35">
        <v>100</v>
      </c>
      <c r="L112" s="31">
        <v>4</v>
      </c>
      <c r="M112" s="2">
        <v>7151.39</v>
      </c>
    </row>
    <row r="113" spans="1:14">
      <c r="A113" t="s">
        <v>697</v>
      </c>
      <c r="B113" s="1">
        <v>42551</v>
      </c>
      <c r="C113" t="s">
        <v>698</v>
      </c>
      <c r="D113">
        <v>1</v>
      </c>
      <c r="E113" t="s">
        <v>944</v>
      </c>
      <c r="F113" t="s">
        <v>63</v>
      </c>
      <c r="G113" t="s">
        <v>64</v>
      </c>
      <c r="H113" t="s">
        <v>699</v>
      </c>
      <c r="J113" s="14"/>
      <c r="K113" s="35">
        <v>467.62</v>
      </c>
      <c r="L113" s="31">
        <v>4</v>
      </c>
      <c r="M113" s="2">
        <v>6683.77</v>
      </c>
    </row>
    <row r="114" spans="1:14">
      <c r="A114" t="s">
        <v>700</v>
      </c>
      <c r="B114" s="1">
        <v>42551</v>
      </c>
      <c r="C114" t="s">
        <v>701</v>
      </c>
      <c r="D114">
        <v>1</v>
      </c>
      <c r="E114" t="s">
        <v>945</v>
      </c>
      <c r="F114" t="s">
        <v>63</v>
      </c>
      <c r="G114" t="s">
        <v>64</v>
      </c>
      <c r="H114" t="s">
        <v>702</v>
      </c>
      <c r="J114" s="42"/>
      <c r="K114" s="18">
        <v>425.95</v>
      </c>
      <c r="L114" s="31">
        <v>4</v>
      </c>
      <c r="M114" s="2">
        <v>6257.82</v>
      </c>
    </row>
    <row r="115" spans="1:14">
      <c r="A115" t="s">
        <v>703</v>
      </c>
      <c r="B115" s="1">
        <v>42551</v>
      </c>
      <c r="C115" t="s">
        <v>704</v>
      </c>
      <c r="D115">
        <v>1</v>
      </c>
      <c r="E115" t="s">
        <v>946</v>
      </c>
      <c r="F115" t="s">
        <v>63</v>
      </c>
      <c r="G115" t="s">
        <v>64</v>
      </c>
      <c r="H115" t="s">
        <v>690</v>
      </c>
      <c r="J115" s="14"/>
      <c r="K115" s="34">
        <v>1499</v>
      </c>
      <c r="L115" s="31">
        <v>4</v>
      </c>
      <c r="M115" s="2">
        <v>4758.82</v>
      </c>
    </row>
    <row r="116" spans="1:14">
      <c r="A116" t="s">
        <v>705</v>
      </c>
      <c r="B116" s="1">
        <v>42551</v>
      </c>
      <c r="C116" t="s">
        <v>706</v>
      </c>
      <c r="D116">
        <v>1</v>
      </c>
      <c r="E116" t="s">
        <v>947</v>
      </c>
      <c r="F116" t="s">
        <v>63</v>
      </c>
      <c r="G116" t="s">
        <v>64</v>
      </c>
      <c r="H116" t="s">
        <v>707</v>
      </c>
      <c r="J116" s="14"/>
      <c r="K116" s="34">
        <v>1233.23</v>
      </c>
      <c r="L116" s="31">
        <v>4</v>
      </c>
      <c r="M116" s="2">
        <v>3525.59</v>
      </c>
    </row>
    <row r="117" spans="1:14">
      <c r="A117" t="s">
        <v>705</v>
      </c>
      <c r="B117" s="1">
        <v>42551</v>
      </c>
      <c r="C117" t="s">
        <v>706</v>
      </c>
      <c r="D117">
        <v>1</v>
      </c>
      <c r="E117" t="s">
        <v>947</v>
      </c>
      <c r="F117" t="s">
        <v>63</v>
      </c>
      <c r="G117" t="s">
        <v>64</v>
      </c>
      <c r="H117" t="s">
        <v>707</v>
      </c>
      <c r="J117" s="14"/>
      <c r="K117" s="35">
        <v>115</v>
      </c>
      <c r="L117" s="31">
        <v>4</v>
      </c>
      <c r="M117" s="2">
        <v>3410.59</v>
      </c>
    </row>
    <row r="118" spans="1:14">
      <c r="A118" t="s">
        <v>708</v>
      </c>
      <c r="B118" s="1">
        <v>42551</v>
      </c>
      <c r="C118" t="s">
        <v>709</v>
      </c>
      <c r="D118">
        <v>1</v>
      </c>
      <c r="E118" t="s">
        <v>948</v>
      </c>
      <c r="F118" t="s">
        <v>63</v>
      </c>
      <c r="G118" t="s">
        <v>64</v>
      </c>
      <c r="H118" t="s">
        <v>710</v>
      </c>
      <c r="J118" s="14"/>
      <c r="K118" s="35">
        <v>300</v>
      </c>
      <c r="L118" s="31">
        <v>4</v>
      </c>
      <c r="M118" s="2">
        <v>3110.59</v>
      </c>
      <c r="N118">
        <f>20000-19079.41</f>
        <v>920.59000000000015</v>
      </c>
    </row>
    <row r="119" spans="1:14">
      <c r="A119" t="s">
        <v>711</v>
      </c>
      <c r="B119" s="1">
        <v>42570</v>
      </c>
      <c r="C119" t="s">
        <v>459</v>
      </c>
      <c r="D119">
        <v>1</v>
      </c>
      <c r="E119" t="s">
        <v>460</v>
      </c>
      <c r="F119" t="s">
        <v>85</v>
      </c>
      <c r="G119" t="s">
        <v>64</v>
      </c>
      <c r="H119" t="s">
        <v>86</v>
      </c>
      <c r="I119" s="2">
        <v>1392.32</v>
      </c>
      <c r="J119" s="14">
        <v>5</v>
      </c>
      <c r="K119" s="35"/>
      <c r="L119" s="31"/>
      <c r="M119" s="2">
        <v>4502.91</v>
      </c>
    </row>
    <row r="120" spans="1:14">
      <c r="A120" t="s">
        <v>949</v>
      </c>
      <c r="B120" s="1">
        <v>42582</v>
      </c>
      <c r="C120" t="s">
        <v>950</v>
      </c>
      <c r="D120">
        <v>1</v>
      </c>
      <c r="E120" t="s">
        <v>951</v>
      </c>
      <c r="F120" t="s">
        <v>63</v>
      </c>
      <c r="G120" t="s">
        <v>64</v>
      </c>
      <c r="H120" t="s">
        <v>952</v>
      </c>
      <c r="J120" s="14"/>
      <c r="K120" s="34">
        <v>1392.32</v>
      </c>
      <c r="L120" s="31">
        <v>5</v>
      </c>
      <c r="M120" s="2">
        <v>3110.59</v>
      </c>
    </row>
    <row r="121" spans="1:14">
      <c r="A121" t="s">
        <v>953</v>
      </c>
      <c r="J121" s="14"/>
      <c r="K121" s="18"/>
      <c r="L121" s="31"/>
    </row>
    <row r="122" spans="1:14">
      <c r="A122" t="s">
        <v>954</v>
      </c>
      <c r="J122" s="31"/>
      <c r="K122" s="18"/>
      <c r="L122" s="31"/>
    </row>
    <row r="123" spans="1:14">
      <c r="A123" t="s">
        <v>0</v>
      </c>
      <c r="J123" s="31"/>
      <c r="K123" s="18"/>
      <c r="L123" s="31"/>
    </row>
    <row r="124" spans="1:14">
      <c r="J124" s="31"/>
      <c r="K124" s="18"/>
      <c r="L124" s="31"/>
    </row>
    <row r="125" spans="1:14">
      <c r="J125" s="31"/>
      <c r="L125" s="31"/>
    </row>
    <row r="126" spans="1:14">
      <c r="A126" t="s">
        <v>0</v>
      </c>
      <c r="J126" s="31"/>
      <c r="L126" s="31"/>
    </row>
    <row r="127" spans="1:14">
      <c r="J127" s="31"/>
      <c r="L127" s="31"/>
    </row>
    <row r="128" spans="1:14">
      <c r="A128" t="s">
        <v>783</v>
      </c>
      <c r="J128" s="31"/>
      <c r="L128" s="31"/>
    </row>
    <row r="129" spans="1:15">
      <c r="A129" t="s">
        <v>0</v>
      </c>
      <c r="J129" s="31"/>
      <c r="L129" s="31"/>
    </row>
    <row r="130" spans="1:15">
      <c r="A130" t="s">
        <v>4</v>
      </c>
      <c r="J130" s="31"/>
      <c r="L130" s="31"/>
    </row>
    <row r="131" spans="1:15">
      <c r="A131" t="s">
        <v>784</v>
      </c>
      <c r="B131" s="1">
        <v>42585</v>
      </c>
      <c r="C131" t="s">
        <v>785</v>
      </c>
      <c r="D131">
        <v>1</v>
      </c>
      <c r="E131" t="s">
        <v>786</v>
      </c>
      <c r="F131" t="s">
        <v>85</v>
      </c>
      <c r="G131" t="s">
        <v>64</v>
      </c>
      <c r="H131" t="s">
        <v>86</v>
      </c>
      <c r="I131" s="2"/>
      <c r="J131" s="32"/>
      <c r="K131" s="2">
        <v>2600</v>
      </c>
      <c r="L131" s="32"/>
      <c r="M131" s="11">
        <v>2600</v>
      </c>
      <c r="N131" t="s">
        <v>787</v>
      </c>
    </row>
    <row r="132" spans="1:15">
      <c r="A132" t="s">
        <v>788</v>
      </c>
      <c r="J132" s="31"/>
      <c r="L132" s="31"/>
      <c r="M132" t="s">
        <v>789</v>
      </c>
      <c r="N132">
        <v>155</v>
      </c>
      <c r="O132" t="s">
        <v>977</v>
      </c>
    </row>
    <row r="133" spans="1:15">
      <c r="A133" t="s">
        <v>790</v>
      </c>
      <c r="J133" s="31"/>
      <c r="L133" s="31"/>
    </row>
    <row r="134" spans="1:15">
      <c r="A134" t="s">
        <v>0</v>
      </c>
      <c r="J134" s="31"/>
      <c r="L134" s="31"/>
    </row>
    <row r="135" spans="1:15">
      <c r="J135" s="31"/>
      <c r="L135" s="31"/>
    </row>
    <row r="136" spans="1:15">
      <c r="A136" t="s">
        <v>3</v>
      </c>
      <c r="J136" s="31"/>
      <c r="L136" s="31"/>
    </row>
    <row r="137" spans="1:15">
      <c r="A137" t="s">
        <v>0</v>
      </c>
      <c r="J137" s="31"/>
      <c r="L137" s="31"/>
    </row>
    <row r="138" spans="1:15">
      <c r="A138" t="s">
        <v>4</v>
      </c>
      <c r="J138" s="31"/>
      <c r="L138" s="31"/>
    </row>
    <row r="139" spans="1:15">
      <c r="A139" t="s">
        <v>101</v>
      </c>
      <c r="B139" s="1">
        <v>42440</v>
      </c>
      <c r="C139" t="s">
        <v>102</v>
      </c>
      <c r="D139">
        <v>1</v>
      </c>
      <c r="E139" t="s">
        <v>103</v>
      </c>
      <c r="F139" t="s">
        <v>85</v>
      </c>
      <c r="G139" t="s">
        <v>64</v>
      </c>
      <c r="H139" t="s">
        <v>104</v>
      </c>
      <c r="I139" s="2">
        <v>8000</v>
      </c>
      <c r="J139" s="32"/>
      <c r="L139" s="31"/>
      <c r="M139" s="2">
        <v>8000</v>
      </c>
    </row>
    <row r="140" spans="1:15">
      <c r="A140" t="s">
        <v>105</v>
      </c>
      <c r="B140" s="1">
        <v>42460</v>
      </c>
      <c r="C140" t="s">
        <v>106</v>
      </c>
      <c r="D140">
        <v>1</v>
      </c>
      <c r="E140" t="s">
        <v>107</v>
      </c>
      <c r="F140" t="s">
        <v>63</v>
      </c>
      <c r="G140" t="s">
        <v>64</v>
      </c>
      <c r="H140" t="s">
        <v>108</v>
      </c>
      <c r="J140" s="31"/>
      <c r="K140" s="2">
        <v>8578.01</v>
      </c>
      <c r="L140" s="32"/>
      <c r="M140">
        <v>-578.01</v>
      </c>
    </row>
    <row r="141" spans="1:15">
      <c r="A141" t="s">
        <v>109</v>
      </c>
      <c r="B141" s="1">
        <v>42466</v>
      </c>
      <c r="C141" t="s">
        <v>110</v>
      </c>
      <c r="D141">
        <v>1</v>
      </c>
      <c r="E141" t="s">
        <v>111</v>
      </c>
      <c r="F141" t="s">
        <v>112</v>
      </c>
      <c r="G141" t="s">
        <v>64</v>
      </c>
      <c r="H141" t="s">
        <v>113</v>
      </c>
      <c r="I141">
        <v>578</v>
      </c>
      <c r="J141" s="31"/>
      <c r="L141" s="31"/>
      <c r="M141">
        <v>-0.01</v>
      </c>
    </row>
    <row r="142" spans="1:15">
      <c r="A142" t="s">
        <v>655</v>
      </c>
      <c r="B142" s="1">
        <v>42490</v>
      </c>
      <c r="C142" t="s">
        <v>791</v>
      </c>
      <c r="D142">
        <v>1</v>
      </c>
      <c r="E142" t="s">
        <v>792</v>
      </c>
      <c r="F142" t="s">
        <v>63</v>
      </c>
      <c r="G142" t="s">
        <v>64</v>
      </c>
      <c r="H142" t="s">
        <v>793</v>
      </c>
      <c r="I142">
        <v>0.01</v>
      </c>
      <c r="J142" s="31"/>
      <c r="L142" s="31"/>
      <c r="M142">
        <v>0</v>
      </c>
      <c r="N142" t="s">
        <v>787</v>
      </c>
    </row>
    <row r="143" spans="1:15">
      <c r="A143" t="s">
        <v>794</v>
      </c>
      <c r="J143" s="31"/>
      <c r="L143" s="31"/>
    </row>
    <row r="144" spans="1:15">
      <c r="A144" t="s">
        <v>795</v>
      </c>
      <c r="J144" s="31"/>
      <c r="L144" s="31"/>
    </row>
    <row r="145" spans="1:14">
      <c r="A145" t="s">
        <v>0</v>
      </c>
      <c r="J145" s="31"/>
      <c r="L145" s="31"/>
    </row>
    <row r="146" spans="1:14">
      <c r="J146" s="31"/>
      <c r="L146" s="31"/>
    </row>
    <row r="147" spans="1:14">
      <c r="A147" t="s">
        <v>7</v>
      </c>
      <c r="J147" s="31"/>
      <c r="L147" s="31"/>
    </row>
    <row r="148" spans="1:14">
      <c r="A148" t="s">
        <v>0</v>
      </c>
      <c r="J148" s="31"/>
      <c r="L148" s="31"/>
    </row>
    <row r="149" spans="1:14">
      <c r="A149" t="s">
        <v>4</v>
      </c>
      <c r="J149" s="31"/>
      <c r="L149" s="31"/>
    </row>
    <row r="150" spans="1:14">
      <c r="A150" t="s">
        <v>115</v>
      </c>
      <c r="B150" s="1">
        <v>42496</v>
      </c>
      <c r="C150" t="s">
        <v>116</v>
      </c>
      <c r="D150">
        <v>1</v>
      </c>
      <c r="E150" t="s">
        <v>117</v>
      </c>
      <c r="F150" t="s">
        <v>85</v>
      </c>
      <c r="G150" t="s">
        <v>64</v>
      </c>
      <c r="H150" t="s">
        <v>86</v>
      </c>
      <c r="I150" s="2">
        <v>3300</v>
      </c>
      <c r="J150" s="32"/>
      <c r="L150" s="31"/>
      <c r="M150" s="2">
        <v>3300</v>
      </c>
    </row>
    <row r="151" spans="1:14">
      <c r="A151" t="s">
        <v>492</v>
      </c>
      <c r="B151" s="1">
        <v>42578</v>
      </c>
      <c r="C151" t="s">
        <v>88</v>
      </c>
      <c r="D151">
        <v>1</v>
      </c>
      <c r="E151" t="s">
        <v>796</v>
      </c>
      <c r="F151" t="s">
        <v>63</v>
      </c>
      <c r="G151" t="s">
        <v>64</v>
      </c>
      <c r="H151" t="s">
        <v>493</v>
      </c>
      <c r="J151" s="31"/>
      <c r="K151" s="2">
        <v>3320</v>
      </c>
      <c r="L151" s="32"/>
      <c r="M151">
        <v>-20</v>
      </c>
    </row>
    <row r="152" spans="1:14">
      <c r="A152" t="s">
        <v>683</v>
      </c>
      <c r="B152" s="1">
        <v>42582</v>
      </c>
      <c r="C152" t="s">
        <v>791</v>
      </c>
      <c r="D152">
        <v>1</v>
      </c>
      <c r="E152" t="s">
        <v>797</v>
      </c>
      <c r="F152" t="s">
        <v>63</v>
      </c>
      <c r="G152" t="s">
        <v>64</v>
      </c>
      <c r="H152" t="s">
        <v>798</v>
      </c>
      <c r="I152">
        <v>20</v>
      </c>
      <c r="J152" s="31"/>
      <c r="L152" s="31"/>
      <c r="M152">
        <v>0</v>
      </c>
      <c r="N152" t="s">
        <v>787</v>
      </c>
    </row>
    <row r="153" spans="1:14">
      <c r="A153" t="s">
        <v>799</v>
      </c>
      <c r="J153" s="31"/>
      <c r="L153" s="31"/>
    </row>
    <row r="154" spans="1:14">
      <c r="A154" t="s">
        <v>795</v>
      </c>
      <c r="J154" s="31"/>
      <c r="L154" s="31"/>
    </row>
    <row r="155" spans="1:14">
      <c r="A155" t="s">
        <v>0</v>
      </c>
      <c r="J155" s="31"/>
      <c r="L155" s="31"/>
    </row>
    <row r="156" spans="1:14">
      <c r="J156" s="31"/>
      <c r="L156" s="31"/>
    </row>
    <row r="157" spans="1:14">
      <c r="A157" t="s">
        <v>10</v>
      </c>
      <c r="J157" s="31"/>
      <c r="L157" s="31"/>
    </row>
    <row r="158" spans="1:14">
      <c r="A158" t="s">
        <v>0</v>
      </c>
      <c r="J158" s="31"/>
      <c r="L158" s="31"/>
    </row>
    <row r="159" spans="1:14">
      <c r="A159" t="s">
        <v>4</v>
      </c>
      <c r="J159" s="31"/>
      <c r="L159" s="31"/>
    </row>
    <row r="160" spans="1:14">
      <c r="A160" t="s">
        <v>119</v>
      </c>
      <c r="B160" s="1">
        <v>42379</v>
      </c>
      <c r="C160" t="s">
        <v>120</v>
      </c>
      <c r="D160">
        <v>1</v>
      </c>
      <c r="E160" t="s">
        <v>121</v>
      </c>
      <c r="F160" t="s">
        <v>85</v>
      </c>
      <c r="G160" t="s">
        <v>64</v>
      </c>
      <c r="H160" t="s">
        <v>86</v>
      </c>
      <c r="I160" s="2">
        <v>3700</v>
      </c>
      <c r="J160" s="32"/>
      <c r="L160" s="31"/>
      <c r="M160" s="2">
        <v>3700</v>
      </c>
    </row>
    <row r="161" spans="1:14">
      <c r="A161" t="s">
        <v>800</v>
      </c>
      <c r="B161" s="1">
        <v>42399</v>
      </c>
      <c r="C161" t="s">
        <v>801</v>
      </c>
      <c r="D161">
        <v>1</v>
      </c>
      <c r="E161" t="s">
        <v>802</v>
      </c>
      <c r="F161" t="s">
        <v>63</v>
      </c>
      <c r="G161" t="s">
        <v>64</v>
      </c>
      <c r="H161" t="s">
        <v>803</v>
      </c>
      <c r="J161" s="31"/>
      <c r="K161">
        <v>2</v>
      </c>
      <c r="L161" s="31"/>
      <c r="M161" s="2">
        <v>3698</v>
      </c>
    </row>
    <row r="162" spans="1:14">
      <c r="A162" t="s">
        <v>122</v>
      </c>
      <c r="B162" s="1">
        <v>42399</v>
      </c>
      <c r="C162" t="s">
        <v>106</v>
      </c>
      <c r="D162">
        <v>1</v>
      </c>
      <c r="E162" t="s">
        <v>123</v>
      </c>
      <c r="F162" t="s">
        <v>112</v>
      </c>
      <c r="G162" t="s">
        <v>64</v>
      </c>
      <c r="H162" t="s">
        <v>124</v>
      </c>
      <c r="J162" s="31"/>
      <c r="K162" s="2">
        <v>3698</v>
      </c>
      <c r="L162" s="32"/>
      <c r="M162">
        <v>0</v>
      </c>
    </row>
    <row r="163" spans="1:14">
      <c r="A163" t="s">
        <v>125</v>
      </c>
      <c r="B163" s="1">
        <v>42426</v>
      </c>
      <c r="C163" t="s">
        <v>126</v>
      </c>
      <c r="D163">
        <v>1</v>
      </c>
      <c r="E163" t="s">
        <v>127</v>
      </c>
      <c r="F163" t="s">
        <v>85</v>
      </c>
      <c r="G163" t="s">
        <v>64</v>
      </c>
      <c r="H163" t="s">
        <v>86</v>
      </c>
      <c r="I163" s="2">
        <v>5500</v>
      </c>
      <c r="J163" s="32"/>
      <c r="L163" s="31"/>
      <c r="M163" s="2">
        <v>5500</v>
      </c>
    </row>
    <row r="164" spans="1:14">
      <c r="A164" t="s">
        <v>128</v>
      </c>
      <c r="B164" s="1">
        <v>42441</v>
      </c>
      <c r="C164" t="s">
        <v>106</v>
      </c>
      <c r="D164">
        <v>1</v>
      </c>
      <c r="E164" t="s">
        <v>129</v>
      </c>
      <c r="F164" t="s">
        <v>63</v>
      </c>
      <c r="G164" t="s">
        <v>64</v>
      </c>
      <c r="H164" t="s">
        <v>130</v>
      </c>
      <c r="J164" s="31"/>
      <c r="K164" s="2">
        <v>5510</v>
      </c>
      <c r="L164" s="32"/>
      <c r="M164">
        <v>-10</v>
      </c>
    </row>
    <row r="165" spans="1:14">
      <c r="A165" t="s">
        <v>804</v>
      </c>
      <c r="B165" s="1">
        <v>42460</v>
      </c>
      <c r="C165" t="s">
        <v>801</v>
      </c>
      <c r="D165">
        <v>1</v>
      </c>
      <c r="E165" t="s">
        <v>805</v>
      </c>
      <c r="F165" t="s">
        <v>63</v>
      </c>
      <c r="G165" t="s">
        <v>64</v>
      </c>
      <c r="H165" t="s">
        <v>793</v>
      </c>
      <c r="I165">
        <v>10</v>
      </c>
      <c r="J165" s="31"/>
      <c r="L165" s="31"/>
      <c r="M165">
        <v>0</v>
      </c>
    </row>
    <row r="166" spans="1:14">
      <c r="H166" t="s">
        <v>806</v>
      </c>
      <c r="I166" s="2">
        <v>9210</v>
      </c>
      <c r="J166" s="32"/>
      <c r="K166" s="2">
        <v>9210</v>
      </c>
      <c r="L166" s="32"/>
    </row>
    <row r="167" spans="1:14">
      <c r="H167" t="s">
        <v>807</v>
      </c>
      <c r="J167" s="31"/>
      <c r="L167" s="31"/>
      <c r="M167">
        <v>0</v>
      </c>
      <c r="N167" t="s">
        <v>787</v>
      </c>
    </row>
    <row r="168" spans="1:14">
      <c r="A168" t="s">
        <v>13</v>
      </c>
      <c r="J168" s="31"/>
      <c r="L168" s="31"/>
    </row>
    <row r="169" spans="1:14">
      <c r="A169" t="s">
        <v>0</v>
      </c>
      <c r="J169" s="31"/>
      <c r="L169" s="31"/>
    </row>
    <row r="170" spans="1:14">
      <c r="A170" t="s">
        <v>4</v>
      </c>
      <c r="J170" s="31"/>
      <c r="L170" s="31"/>
    </row>
    <row r="171" spans="1:14">
      <c r="A171" t="s">
        <v>131</v>
      </c>
      <c r="B171" s="1">
        <v>42399</v>
      </c>
      <c r="C171" t="s">
        <v>132</v>
      </c>
      <c r="D171">
        <v>1</v>
      </c>
      <c r="E171" t="s">
        <v>133</v>
      </c>
      <c r="F171" t="s">
        <v>85</v>
      </c>
      <c r="G171" t="s">
        <v>64</v>
      </c>
      <c r="H171" t="s">
        <v>86</v>
      </c>
      <c r="I171" s="2">
        <v>5500</v>
      </c>
      <c r="J171" s="32"/>
      <c r="L171" s="31"/>
      <c r="M171" s="2">
        <v>5500</v>
      </c>
    </row>
    <row r="172" spans="1:14">
      <c r="A172" t="s">
        <v>135</v>
      </c>
      <c r="B172" s="1">
        <v>42434</v>
      </c>
      <c r="C172" t="s">
        <v>136</v>
      </c>
      <c r="D172">
        <v>1</v>
      </c>
      <c r="E172" t="s">
        <v>137</v>
      </c>
      <c r="F172" t="s">
        <v>85</v>
      </c>
      <c r="G172" t="s">
        <v>64</v>
      </c>
      <c r="H172" t="s">
        <v>86</v>
      </c>
      <c r="I172" s="2">
        <v>5500</v>
      </c>
      <c r="J172" s="32"/>
      <c r="L172" s="31"/>
      <c r="M172" s="33">
        <v>11000</v>
      </c>
    </row>
    <row r="173" spans="1:14">
      <c r="A173" t="s">
        <v>498</v>
      </c>
      <c r="B173" s="1">
        <v>42565</v>
      </c>
      <c r="C173" t="s">
        <v>499</v>
      </c>
      <c r="D173">
        <v>1</v>
      </c>
      <c r="E173" t="s">
        <v>808</v>
      </c>
      <c r="F173" t="s">
        <v>85</v>
      </c>
      <c r="G173" t="s">
        <v>64</v>
      </c>
      <c r="H173" t="s">
        <v>86</v>
      </c>
      <c r="I173" s="2">
        <v>5600</v>
      </c>
      <c r="J173" s="32"/>
      <c r="L173" s="31"/>
      <c r="M173" s="3">
        <v>16600</v>
      </c>
      <c r="N173" t="s">
        <v>809</v>
      </c>
    </row>
    <row r="174" spans="1:14">
      <c r="A174" t="s">
        <v>466</v>
      </c>
      <c r="J174" s="31"/>
      <c r="L174" s="31"/>
    </row>
    <row r="175" spans="1:14">
      <c r="A175" t="s">
        <v>467</v>
      </c>
      <c r="J175" s="31"/>
      <c r="L175" s="31"/>
    </row>
    <row r="176" spans="1:14">
      <c r="A176" t="s">
        <v>0</v>
      </c>
      <c r="J176" s="31"/>
      <c r="L176" s="31"/>
    </row>
    <row r="177" spans="1:14">
      <c r="J177" s="31"/>
      <c r="L177" s="31"/>
    </row>
    <row r="178" spans="1:14">
      <c r="A178" t="s">
        <v>16</v>
      </c>
      <c r="J178" s="31"/>
      <c r="L178" s="31"/>
    </row>
    <row r="179" spans="1:14">
      <c r="A179" t="s">
        <v>0</v>
      </c>
      <c r="J179" s="31"/>
      <c r="L179" s="31"/>
    </row>
    <row r="180" spans="1:14">
      <c r="A180" t="s">
        <v>4</v>
      </c>
      <c r="J180" s="31"/>
      <c r="L180" s="31"/>
    </row>
    <row r="181" spans="1:14">
      <c r="A181" t="s">
        <v>138</v>
      </c>
      <c r="B181" s="1">
        <v>42377</v>
      </c>
      <c r="C181" t="s">
        <v>139</v>
      </c>
      <c r="D181">
        <v>1</v>
      </c>
      <c r="E181" t="s">
        <v>140</v>
      </c>
      <c r="F181" t="s">
        <v>85</v>
      </c>
      <c r="G181" t="s">
        <v>64</v>
      </c>
      <c r="H181" t="s">
        <v>141</v>
      </c>
      <c r="I181" s="2">
        <v>5500</v>
      </c>
      <c r="J181" s="32"/>
      <c r="L181" s="31"/>
      <c r="M181" s="2">
        <v>5500</v>
      </c>
    </row>
    <row r="182" spans="1:14">
      <c r="A182" t="s">
        <v>142</v>
      </c>
      <c r="B182" s="1">
        <v>42426</v>
      </c>
      <c r="C182" t="s">
        <v>143</v>
      </c>
      <c r="D182">
        <v>1</v>
      </c>
      <c r="E182" t="s">
        <v>144</v>
      </c>
      <c r="F182" t="s">
        <v>85</v>
      </c>
      <c r="G182" t="s">
        <v>64</v>
      </c>
      <c r="H182" t="s">
        <v>86</v>
      </c>
      <c r="I182" s="2">
        <v>2500</v>
      </c>
      <c r="J182" s="32"/>
      <c r="L182" s="31"/>
      <c r="M182" s="2">
        <v>8000</v>
      </c>
    </row>
    <row r="183" spans="1:14">
      <c r="A183" t="s">
        <v>145</v>
      </c>
      <c r="B183" s="1">
        <v>42430</v>
      </c>
      <c r="C183" t="s">
        <v>146</v>
      </c>
      <c r="D183">
        <v>1</v>
      </c>
      <c r="E183" t="s">
        <v>147</v>
      </c>
      <c r="F183" t="s">
        <v>85</v>
      </c>
      <c r="G183" t="s">
        <v>64</v>
      </c>
      <c r="H183" t="s">
        <v>86</v>
      </c>
      <c r="I183" s="2">
        <v>1000</v>
      </c>
      <c r="J183" s="32"/>
      <c r="L183" s="31"/>
      <c r="M183" s="2">
        <v>9000</v>
      </c>
    </row>
    <row r="184" spans="1:14">
      <c r="A184" t="s">
        <v>148</v>
      </c>
      <c r="B184" s="1">
        <v>42440</v>
      </c>
      <c r="C184" t="s">
        <v>149</v>
      </c>
      <c r="D184">
        <v>1</v>
      </c>
      <c r="E184" t="s">
        <v>150</v>
      </c>
      <c r="F184" t="s">
        <v>85</v>
      </c>
      <c r="G184" t="s">
        <v>64</v>
      </c>
      <c r="H184" t="s">
        <v>86</v>
      </c>
      <c r="I184" s="2">
        <v>5500</v>
      </c>
      <c r="J184" s="32"/>
      <c r="L184" s="31"/>
      <c r="M184" s="2">
        <v>14500</v>
      </c>
    </row>
    <row r="185" spans="1:14">
      <c r="A185" t="s">
        <v>151</v>
      </c>
      <c r="B185" s="1">
        <v>42460</v>
      </c>
      <c r="C185" t="s">
        <v>152</v>
      </c>
      <c r="D185">
        <v>1</v>
      </c>
      <c r="E185" t="s">
        <v>153</v>
      </c>
      <c r="F185" t="s">
        <v>85</v>
      </c>
      <c r="G185" t="s">
        <v>64</v>
      </c>
      <c r="H185" t="s">
        <v>86</v>
      </c>
      <c r="I185" s="2">
        <v>5500</v>
      </c>
      <c r="J185" s="14">
        <v>1</v>
      </c>
      <c r="L185" s="14"/>
      <c r="M185" s="2">
        <v>20000</v>
      </c>
    </row>
    <row r="186" spans="1:14">
      <c r="A186" t="s">
        <v>154</v>
      </c>
      <c r="B186" s="1">
        <v>42489</v>
      </c>
      <c r="C186" t="s">
        <v>155</v>
      </c>
      <c r="D186">
        <v>1</v>
      </c>
      <c r="E186" t="s">
        <v>156</v>
      </c>
      <c r="F186" t="s">
        <v>85</v>
      </c>
      <c r="G186" t="s">
        <v>64</v>
      </c>
      <c r="H186" t="s">
        <v>86</v>
      </c>
      <c r="I186" s="2">
        <v>3800</v>
      </c>
      <c r="J186" s="14">
        <v>2</v>
      </c>
      <c r="L186" s="14"/>
      <c r="M186" s="2">
        <v>23800</v>
      </c>
    </row>
    <row r="187" spans="1:14">
      <c r="A187" t="s">
        <v>157</v>
      </c>
      <c r="B187" s="1">
        <v>42490</v>
      </c>
      <c r="C187" t="s">
        <v>106</v>
      </c>
      <c r="D187">
        <v>1</v>
      </c>
      <c r="E187" t="s">
        <v>158</v>
      </c>
      <c r="F187" t="s">
        <v>63</v>
      </c>
      <c r="G187" t="s">
        <v>64</v>
      </c>
      <c r="H187" t="s">
        <v>159</v>
      </c>
      <c r="J187" s="14"/>
      <c r="K187" s="2">
        <v>3945</v>
      </c>
      <c r="L187" s="14">
        <v>2</v>
      </c>
      <c r="M187" s="2">
        <v>19855</v>
      </c>
    </row>
    <row r="188" spans="1:14">
      <c r="A188" t="s">
        <v>160</v>
      </c>
      <c r="B188" s="1">
        <v>42490</v>
      </c>
      <c r="C188" t="s">
        <v>161</v>
      </c>
      <c r="D188">
        <v>1</v>
      </c>
      <c r="E188" t="s">
        <v>162</v>
      </c>
      <c r="F188" t="s">
        <v>63</v>
      </c>
      <c r="G188" t="s">
        <v>64</v>
      </c>
      <c r="H188" t="s">
        <v>159</v>
      </c>
      <c r="J188" s="14"/>
      <c r="K188" s="2">
        <v>4961.99</v>
      </c>
      <c r="L188" s="14">
        <v>1</v>
      </c>
      <c r="M188" s="2">
        <v>14893.01</v>
      </c>
    </row>
    <row r="189" spans="1:14">
      <c r="A189" t="s">
        <v>82</v>
      </c>
      <c r="B189" s="1">
        <v>42502</v>
      </c>
      <c r="C189" t="s">
        <v>83</v>
      </c>
      <c r="D189">
        <v>1</v>
      </c>
      <c r="E189" t="s">
        <v>84</v>
      </c>
      <c r="F189" t="s">
        <v>85</v>
      </c>
      <c r="G189" t="s">
        <v>64</v>
      </c>
      <c r="H189" t="s">
        <v>96</v>
      </c>
      <c r="I189" s="2">
        <v>3800</v>
      </c>
      <c r="J189" s="14">
        <v>3</v>
      </c>
      <c r="L189" s="14"/>
      <c r="M189" s="2">
        <v>18693.009999999998</v>
      </c>
    </row>
    <row r="190" spans="1:14">
      <c r="A190" t="s">
        <v>657</v>
      </c>
      <c r="B190" s="1">
        <v>42582</v>
      </c>
      <c r="C190" t="s">
        <v>220</v>
      </c>
      <c r="D190">
        <v>1</v>
      </c>
      <c r="E190" t="s">
        <v>810</v>
      </c>
      <c r="F190" t="s">
        <v>63</v>
      </c>
      <c r="G190" t="s">
        <v>64</v>
      </c>
      <c r="H190" t="s">
        <v>811</v>
      </c>
      <c r="J190" s="14"/>
      <c r="K190" s="2">
        <v>3214.99</v>
      </c>
      <c r="L190" s="14">
        <v>3</v>
      </c>
      <c r="M190" s="2">
        <v>15478.02</v>
      </c>
    </row>
    <row r="191" spans="1:14">
      <c r="H191" t="s">
        <v>806</v>
      </c>
      <c r="I191" s="2">
        <v>27600</v>
      </c>
      <c r="J191" s="32"/>
      <c r="K191" s="2">
        <v>12121.98</v>
      </c>
      <c r="L191" s="14"/>
    </row>
    <row r="192" spans="1:14">
      <c r="H192" t="s">
        <v>807</v>
      </c>
      <c r="J192" s="31"/>
      <c r="L192" s="31"/>
      <c r="M192" s="3">
        <v>15478.02</v>
      </c>
      <c r="N192" t="s">
        <v>812</v>
      </c>
    </row>
    <row r="193" spans="1:14">
      <c r="A193" t="s">
        <v>0</v>
      </c>
      <c r="J193" s="31"/>
      <c r="L193" s="31"/>
    </row>
    <row r="194" spans="1:14">
      <c r="J194" s="31"/>
      <c r="L194" s="31"/>
    </row>
    <row r="195" spans="1:14">
      <c r="A195" t="s">
        <v>19</v>
      </c>
      <c r="J195" s="31"/>
      <c r="L195" s="31"/>
    </row>
    <row r="196" spans="1:14">
      <c r="A196" t="s">
        <v>0</v>
      </c>
      <c r="J196" s="31"/>
      <c r="L196" s="31"/>
    </row>
    <row r="197" spans="1:14">
      <c r="A197" t="s">
        <v>4</v>
      </c>
      <c r="J197" s="31"/>
      <c r="L197" s="31"/>
    </row>
    <row r="198" spans="1:14">
      <c r="A198" t="s">
        <v>163</v>
      </c>
      <c r="B198" s="1">
        <v>42530</v>
      </c>
      <c r="C198" t="s">
        <v>164</v>
      </c>
      <c r="D198">
        <v>1</v>
      </c>
      <c r="E198" t="s">
        <v>165</v>
      </c>
      <c r="F198" t="s">
        <v>85</v>
      </c>
      <c r="G198" t="s">
        <v>64</v>
      </c>
      <c r="H198" t="s">
        <v>86</v>
      </c>
      <c r="I198" s="2">
        <v>5500</v>
      </c>
      <c r="J198" s="31"/>
      <c r="K198" s="2"/>
      <c r="L198" s="31"/>
      <c r="M198" s="2">
        <v>5500</v>
      </c>
    </row>
    <row r="199" spans="1:14">
      <c r="A199" t="s">
        <v>166</v>
      </c>
      <c r="B199" s="1">
        <v>42544</v>
      </c>
      <c r="C199" t="s">
        <v>167</v>
      </c>
      <c r="D199">
        <v>1</v>
      </c>
      <c r="E199" t="s">
        <v>168</v>
      </c>
      <c r="F199" t="s">
        <v>85</v>
      </c>
      <c r="G199" t="s">
        <v>64</v>
      </c>
      <c r="H199" t="s">
        <v>86</v>
      </c>
      <c r="I199" s="2">
        <v>5600</v>
      </c>
      <c r="J199" s="31"/>
      <c r="K199" s="2"/>
      <c r="L199" s="31"/>
      <c r="M199" s="2">
        <v>11100</v>
      </c>
    </row>
    <row r="200" spans="1:14">
      <c r="A200" t="s">
        <v>511</v>
      </c>
      <c r="B200" s="1">
        <v>42573</v>
      </c>
      <c r="C200" t="s">
        <v>512</v>
      </c>
      <c r="D200">
        <v>1</v>
      </c>
      <c r="E200" t="s">
        <v>813</v>
      </c>
      <c r="F200" t="s">
        <v>85</v>
      </c>
      <c r="G200" t="s">
        <v>64</v>
      </c>
      <c r="H200" t="s">
        <v>86</v>
      </c>
      <c r="I200" s="2">
        <v>4600</v>
      </c>
      <c r="J200" s="31"/>
      <c r="K200" s="2"/>
      <c r="L200" s="31"/>
      <c r="M200" s="2">
        <v>15700</v>
      </c>
    </row>
    <row r="201" spans="1:14">
      <c r="A201" t="s">
        <v>814</v>
      </c>
      <c r="B201" s="1">
        <v>42582</v>
      </c>
      <c r="C201" t="s">
        <v>106</v>
      </c>
      <c r="D201">
        <v>1</v>
      </c>
      <c r="E201" t="s">
        <v>815</v>
      </c>
      <c r="F201" t="s">
        <v>63</v>
      </c>
      <c r="G201" t="s">
        <v>64</v>
      </c>
      <c r="H201" t="s">
        <v>816</v>
      </c>
      <c r="J201" s="32"/>
      <c r="K201" s="34">
        <v>3995.01</v>
      </c>
      <c r="L201" s="31"/>
      <c r="M201" s="2">
        <v>11704.99</v>
      </c>
    </row>
    <row r="202" spans="1:14">
      <c r="A202" t="s">
        <v>817</v>
      </c>
      <c r="B202" s="1">
        <v>42582</v>
      </c>
      <c r="C202" t="s">
        <v>106</v>
      </c>
      <c r="D202">
        <v>1</v>
      </c>
      <c r="E202" t="s">
        <v>818</v>
      </c>
      <c r="F202" t="s">
        <v>63</v>
      </c>
      <c r="G202" t="s">
        <v>64</v>
      </c>
      <c r="H202" t="s">
        <v>819</v>
      </c>
      <c r="J202" s="32"/>
      <c r="K202" s="34">
        <v>5231</v>
      </c>
      <c r="L202" s="31"/>
      <c r="M202" s="2">
        <v>6473.99</v>
      </c>
    </row>
    <row r="203" spans="1:14">
      <c r="A203" t="s">
        <v>820</v>
      </c>
      <c r="B203" s="1">
        <v>42582</v>
      </c>
      <c r="C203" t="s">
        <v>106</v>
      </c>
      <c r="D203">
        <v>1</v>
      </c>
      <c r="E203" t="s">
        <v>821</v>
      </c>
      <c r="F203" t="s">
        <v>63</v>
      </c>
      <c r="G203" t="s">
        <v>64</v>
      </c>
      <c r="H203" t="s">
        <v>819</v>
      </c>
      <c r="J203" s="32"/>
      <c r="K203" s="34">
        <v>5613</v>
      </c>
      <c r="L203" s="31"/>
      <c r="M203">
        <v>860.99</v>
      </c>
    </row>
    <row r="204" spans="1:14">
      <c r="A204" t="s">
        <v>822</v>
      </c>
      <c r="B204" s="1">
        <v>42587</v>
      </c>
      <c r="C204" t="s">
        <v>823</v>
      </c>
      <c r="D204">
        <v>1</v>
      </c>
      <c r="E204" t="s">
        <v>824</v>
      </c>
      <c r="F204" t="s">
        <v>85</v>
      </c>
      <c r="G204" t="s">
        <v>64</v>
      </c>
      <c r="H204" t="s">
        <v>86</v>
      </c>
      <c r="I204" s="2">
        <v>2800</v>
      </c>
      <c r="J204" s="31"/>
      <c r="K204" s="35"/>
      <c r="L204" s="31"/>
      <c r="M204" s="2">
        <v>3660.99</v>
      </c>
    </row>
    <row r="205" spans="1:14">
      <c r="H205" t="s">
        <v>806</v>
      </c>
      <c r="I205" s="2">
        <v>18500</v>
      </c>
      <c r="J205" s="32"/>
      <c r="K205" s="34">
        <v>14839.01</v>
      </c>
      <c r="L205" s="31"/>
      <c r="N205" t="s">
        <v>114</v>
      </c>
    </row>
    <row r="206" spans="1:14">
      <c r="H206" t="s">
        <v>807</v>
      </c>
      <c r="J206" s="31"/>
      <c r="K206" s="36"/>
      <c r="L206" s="31"/>
      <c r="M206" s="3">
        <f>3660.99-2874.33</f>
        <v>786.65999999999985</v>
      </c>
      <c r="N206" t="s">
        <v>812</v>
      </c>
    </row>
    <row r="207" spans="1:14">
      <c r="A207" t="s">
        <v>0</v>
      </c>
      <c r="J207" s="31"/>
      <c r="L207" s="31"/>
    </row>
    <row r="208" spans="1:14">
      <c r="J208" s="31"/>
      <c r="L208" s="31"/>
    </row>
    <row r="209" spans="1:13">
      <c r="A209" t="s">
        <v>22</v>
      </c>
      <c r="J209" s="31"/>
      <c r="L209" s="31"/>
    </row>
    <row r="210" spans="1:13">
      <c r="A210" t="s">
        <v>0</v>
      </c>
      <c r="J210" s="31"/>
      <c r="L210" s="31"/>
    </row>
    <row r="211" spans="1:13">
      <c r="A211" t="s">
        <v>4</v>
      </c>
      <c r="J211" s="31"/>
      <c r="L211" s="31"/>
    </row>
    <row r="212" spans="1:13">
      <c r="A212" t="s">
        <v>169</v>
      </c>
      <c r="B212" s="1">
        <v>42412</v>
      </c>
      <c r="C212" t="s">
        <v>170</v>
      </c>
      <c r="D212">
        <v>1</v>
      </c>
      <c r="E212" t="s">
        <v>171</v>
      </c>
      <c r="F212" t="s">
        <v>85</v>
      </c>
      <c r="G212" t="s">
        <v>64</v>
      </c>
      <c r="H212" t="s">
        <v>86</v>
      </c>
      <c r="I212" s="2">
        <v>5000</v>
      </c>
      <c r="J212" s="31">
        <v>1</v>
      </c>
      <c r="K212" s="2"/>
      <c r="L212" s="31"/>
      <c r="M212" s="2">
        <v>5000</v>
      </c>
    </row>
    <row r="213" spans="1:13">
      <c r="A213" t="s">
        <v>172</v>
      </c>
      <c r="B213" s="1">
        <v>42446</v>
      </c>
      <c r="C213" t="s">
        <v>106</v>
      </c>
      <c r="D213">
        <v>1</v>
      </c>
      <c r="E213" t="s">
        <v>173</v>
      </c>
      <c r="F213" t="s">
        <v>63</v>
      </c>
      <c r="G213" t="s">
        <v>64</v>
      </c>
      <c r="H213" t="s">
        <v>91</v>
      </c>
      <c r="J213" s="32"/>
      <c r="K213" s="34">
        <v>5008</v>
      </c>
      <c r="L213" s="31">
        <v>1</v>
      </c>
      <c r="M213">
        <v>-8</v>
      </c>
    </row>
    <row r="214" spans="1:13">
      <c r="A214" t="s">
        <v>804</v>
      </c>
      <c r="B214" s="1">
        <v>42460</v>
      </c>
      <c r="C214" t="s">
        <v>801</v>
      </c>
      <c r="D214">
        <v>1</v>
      </c>
      <c r="E214" t="s">
        <v>805</v>
      </c>
      <c r="F214" t="s">
        <v>63</v>
      </c>
      <c r="G214" t="s">
        <v>64</v>
      </c>
      <c r="H214" t="s">
        <v>793</v>
      </c>
      <c r="I214">
        <v>8</v>
      </c>
      <c r="J214" s="31">
        <v>1</v>
      </c>
      <c r="K214" s="35"/>
      <c r="L214" s="31"/>
      <c r="M214">
        <v>0</v>
      </c>
    </row>
    <row r="215" spans="1:13">
      <c r="A215" t="s">
        <v>825</v>
      </c>
      <c r="B215" s="1">
        <v>42601</v>
      </c>
      <c r="C215" t="s">
        <v>826</v>
      </c>
      <c r="D215">
        <v>1</v>
      </c>
      <c r="E215" t="s">
        <v>827</v>
      </c>
      <c r="F215" t="s">
        <v>85</v>
      </c>
      <c r="G215" t="s">
        <v>64</v>
      </c>
      <c r="H215" t="s">
        <v>86</v>
      </c>
      <c r="I215" s="2">
        <v>3800</v>
      </c>
      <c r="J215" s="31"/>
      <c r="K215" s="35"/>
      <c r="L215" s="31"/>
      <c r="M215" s="2">
        <v>3800</v>
      </c>
    </row>
    <row r="216" spans="1:13">
      <c r="H216" t="s">
        <v>806</v>
      </c>
      <c r="I216" s="2">
        <v>8808</v>
      </c>
      <c r="J216" s="32"/>
      <c r="K216" s="34">
        <v>5008</v>
      </c>
      <c r="L216" s="31"/>
    </row>
    <row r="217" spans="1:13">
      <c r="H217" t="s">
        <v>807</v>
      </c>
      <c r="J217" s="31"/>
      <c r="K217" s="2"/>
      <c r="L217" s="31"/>
      <c r="M217" s="15">
        <v>3800</v>
      </c>
    </row>
    <row r="218" spans="1:13">
      <c r="J218" s="31"/>
      <c r="L218" s="31"/>
    </row>
    <row r="219" spans="1:13">
      <c r="A219" t="s">
        <v>25</v>
      </c>
      <c r="J219" s="31"/>
      <c r="L219" s="31"/>
    </row>
    <row r="220" spans="1:13">
      <c r="A220" t="s">
        <v>0</v>
      </c>
      <c r="J220" s="31"/>
      <c r="L220" s="31"/>
    </row>
    <row r="221" spans="1:13">
      <c r="A221" t="s">
        <v>4</v>
      </c>
      <c r="J221" s="31"/>
      <c r="L221" s="31"/>
    </row>
    <row r="222" spans="1:13">
      <c r="A222" t="s">
        <v>174</v>
      </c>
      <c r="B222" s="1">
        <v>42377</v>
      </c>
      <c r="C222" t="s">
        <v>175</v>
      </c>
      <c r="D222">
        <v>1</v>
      </c>
      <c r="E222" t="s">
        <v>176</v>
      </c>
      <c r="F222" t="s">
        <v>85</v>
      </c>
      <c r="G222" t="s">
        <v>64</v>
      </c>
      <c r="H222" t="s">
        <v>177</v>
      </c>
      <c r="I222" s="2">
        <v>3700</v>
      </c>
      <c r="J222" s="31"/>
      <c r="K222" s="2"/>
      <c r="L222" s="31"/>
      <c r="M222" s="2">
        <v>3700</v>
      </c>
    </row>
    <row r="223" spans="1:13">
      <c r="A223" t="s">
        <v>178</v>
      </c>
      <c r="B223" s="1">
        <v>42382</v>
      </c>
      <c r="C223" t="s">
        <v>106</v>
      </c>
      <c r="D223">
        <v>1</v>
      </c>
      <c r="E223" t="s">
        <v>179</v>
      </c>
      <c r="F223" t="s">
        <v>63</v>
      </c>
      <c r="G223" t="s">
        <v>64</v>
      </c>
      <c r="H223" t="s">
        <v>180</v>
      </c>
      <c r="J223" s="32"/>
      <c r="K223" s="34">
        <v>3700</v>
      </c>
      <c r="L223" s="31"/>
      <c r="M223">
        <v>0</v>
      </c>
    </row>
    <row r="224" spans="1:13">
      <c r="A224" t="s">
        <v>181</v>
      </c>
      <c r="B224" s="1">
        <v>42399</v>
      </c>
      <c r="C224" t="s">
        <v>182</v>
      </c>
      <c r="D224">
        <v>1</v>
      </c>
      <c r="E224" t="s">
        <v>183</v>
      </c>
      <c r="F224" t="s">
        <v>85</v>
      </c>
      <c r="G224" t="s">
        <v>64</v>
      </c>
      <c r="H224" t="s">
        <v>86</v>
      </c>
      <c r="I224" s="2">
        <v>3700</v>
      </c>
      <c r="J224" s="31"/>
      <c r="K224" s="35"/>
      <c r="L224" s="31"/>
      <c r="M224" s="2">
        <v>3700</v>
      </c>
    </row>
    <row r="225" spans="1:14">
      <c r="A225" t="s">
        <v>184</v>
      </c>
      <c r="B225" s="1">
        <v>42426</v>
      </c>
      <c r="C225" t="s">
        <v>185</v>
      </c>
      <c r="D225">
        <v>1</v>
      </c>
      <c r="E225" t="s">
        <v>186</v>
      </c>
      <c r="F225" t="s">
        <v>85</v>
      </c>
      <c r="G225" t="s">
        <v>64</v>
      </c>
      <c r="H225" t="s">
        <v>187</v>
      </c>
      <c r="I225" s="2">
        <v>5500</v>
      </c>
      <c r="J225" s="31"/>
      <c r="K225" s="35"/>
      <c r="L225" s="31"/>
      <c r="M225" s="2">
        <v>9200</v>
      </c>
    </row>
    <row r="226" spans="1:14">
      <c r="A226" t="s">
        <v>188</v>
      </c>
      <c r="B226" s="1">
        <v>42446</v>
      </c>
      <c r="C226" t="s">
        <v>106</v>
      </c>
      <c r="D226">
        <v>1</v>
      </c>
      <c r="E226" t="s">
        <v>189</v>
      </c>
      <c r="F226" t="s">
        <v>63</v>
      </c>
      <c r="G226" t="s">
        <v>64</v>
      </c>
      <c r="H226" t="s">
        <v>190</v>
      </c>
      <c r="J226" s="32"/>
      <c r="K226" s="34">
        <v>3700</v>
      </c>
      <c r="L226" s="31"/>
      <c r="M226" s="2">
        <v>5500</v>
      </c>
    </row>
    <row r="227" spans="1:14">
      <c r="A227" t="s">
        <v>191</v>
      </c>
      <c r="B227" s="1">
        <v>42446</v>
      </c>
      <c r="C227" t="s">
        <v>106</v>
      </c>
      <c r="D227">
        <v>1</v>
      </c>
      <c r="E227" t="s">
        <v>192</v>
      </c>
      <c r="F227" t="s">
        <v>63</v>
      </c>
      <c r="G227" t="s">
        <v>64</v>
      </c>
      <c r="H227" t="s">
        <v>193</v>
      </c>
      <c r="J227" s="32"/>
      <c r="K227" s="34">
        <v>5499.99</v>
      </c>
      <c r="L227" s="31"/>
      <c r="M227">
        <v>0.01</v>
      </c>
    </row>
    <row r="228" spans="1:14">
      <c r="A228" t="s">
        <v>804</v>
      </c>
      <c r="B228" s="1">
        <v>42460</v>
      </c>
      <c r="C228" t="s">
        <v>801</v>
      </c>
      <c r="D228">
        <v>1</v>
      </c>
      <c r="E228" t="s">
        <v>805</v>
      </c>
      <c r="F228" t="s">
        <v>63</v>
      </c>
      <c r="G228" t="s">
        <v>64</v>
      </c>
      <c r="H228" t="s">
        <v>793</v>
      </c>
      <c r="J228" s="31"/>
      <c r="K228" s="35">
        <v>0.01</v>
      </c>
      <c r="L228" s="31"/>
      <c r="M228">
        <v>0</v>
      </c>
    </row>
    <row r="229" spans="1:14">
      <c r="H229" t="s">
        <v>806</v>
      </c>
      <c r="I229" s="2">
        <v>12900</v>
      </c>
      <c r="J229" s="32"/>
      <c r="K229" s="34">
        <v>12900</v>
      </c>
      <c r="L229" s="31"/>
    </row>
    <row r="230" spans="1:14">
      <c r="H230" t="s">
        <v>807</v>
      </c>
      <c r="J230" s="31"/>
      <c r="K230" s="18">
        <v>0</v>
      </c>
      <c r="L230" s="31"/>
      <c r="M230">
        <v>0</v>
      </c>
      <c r="N230" t="s">
        <v>787</v>
      </c>
    </row>
    <row r="231" spans="1:14">
      <c r="A231" t="s">
        <v>0</v>
      </c>
      <c r="J231" s="31"/>
      <c r="L231" s="31"/>
    </row>
    <row r="232" spans="1:14">
      <c r="J232" s="31"/>
      <c r="L232" s="31"/>
    </row>
    <row r="233" spans="1:14">
      <c r="A233" t="s">
        <v>828</v>
      </c>
      <c r="J233" s="31"/>
      <c r="L233" s="31"/>
    </row>
    <row r="234" spans="1:14">
      <c r="A234" t="s">
        <v>0</v>
      </c>
      <c r="J234" s="31"/>
      <c r="L234" s="31"/>
    </row>
    <row r="235" spans="1:14">
      <c r="A235" t="s">
        <v>4</v>
      </c>
      <c r="J235" s="31"/>
      <c r="L235" s="31"/>
    </row>
    <row r="236" spans="1:14">
      <c r="A236" t="s">
        <v>829</v>
      </c>
      <c r="B236" s="1">
        <v>42594</v>
      </c>
      <c r="C236" t="s">
        <v>830</v>
      </c>
      <c r="D236">
        <v>1</v>
      </c>
      <c r="E236" t="s">
        <v>831</v>
      </c>
      <c r="F236" t="s">
        <v>85</v>
      </c>
      <c r="G236" t="s">
        <v>64</v>
      </c>
      <c r="H236" t="s">
        <v>86</v>
      </c>
      <c r="I236" s="2">
        <v>5000</v>
      </c>
      <c r="J236" s="31"/>
      <c r="K236" s="2"/>
      <c r="L236" s="31"/>
      <c r="M236" s="11">
        <v>5000</v>
      </c>
      <c r="N236" t="s">
        <v>787</v>
      </c>
    </row>
    <row r="237" spans="1:14">
      <c r="A237" t="s">
        <v>832</v>
      </c>
      <c r="J237" s="31"/>
      <c r="L237" s="31"/>
    </row>
    <row r="238" spans="1:14">
      <c r="A238" t="s">
        <v>833</v>
      </c>
      <c r="J238" s="31"/>
      <c r="L238" s="31"/>
    </row>
    <row r="239" spans="1:14">
      <c r="A239" t="s">
        <v>0</v>
      </c>
      <c r="J239" s="31"/>
      <c r="L239" s="31"/>
    </row>
    <row r="240" spans="1:14">
      <c r="J240" s="31"/>
      <c r="L240" s="31"/>
    </row>
    <row r="241" spans="1:14">
      <c r="A241" t="s">
        <v>28</v>
      </c>
      <c r="J241" s="31"/>
      <c r="L241" s="31"/>
    </row>
    <row r="242" spans="1:14">
      <c r="A242" t="s">
        <v>0</v>
      </c>
      <c r="J242" s="31"/>
      <c r="L242" s="31"/>
    </row>
    <row r="243" spans="1:14">
      <c r="A243" t="s">
        <v>4</v>
      </c>
      <c r="J243" s="31"/>
      <c r="L243" s="31"/>
    </row>
    <row r="244" spans="1:14">
      <c r="A244" t="s">
        <v>194</v>
      </c>
      <c r="B244" s="1">
        <v>42377</v>
      </c>
      <c r="C244" t="s">
        <v>195</v>
      </c>
      <c r="D244">
        <v>1</v>
      </c>
      <c r="E244" t="s">
        <v>196</v>
      </c>
      <c r="F244" t="s">
        <v>85</v>
      </c>
      <c r="G244" t="s">
        <v>64</v>
      </c>
      <c r="H244" t="s">
        <v>177</v>
      </c>
      <c r="I244" s="2">
        <v>3700</v>
      </c>
      <c r="J244" s="31">
        <v>1</v>
      </c>
      <c r="K244" s="35"/>
      <c r="L244" s="31"/>
      <c r="M244" s="2">
        <v>3700</v>
      </c>
    </row>
    <row r="245" spans="1:14">
      <c r="A245" t="s">
        <v>197</v>
      </c>
      <c r="B245" s="1">
        <v>42388</v>
      </c>
      <c r="C245" t="s">
        <v>106</v>
      </c>
      <c r="D245">
        <v>1</v>
      </c>
      <c r="E245" t="s">
        <v>198</v>
      </c>
      <c r="F245" t="s">
        <v>63</v>
      </c>
      <c r="G245" t="s">
        <v>64</v>
      </c>
      <c r="H245" t="s">
        <v>199</v>
      </c>
      <c r="J245" s="32"/>
      <c r="K245" s="34">
        <v>3730.13</v>
      </c>
      <c r="L245" s="31">
        <v>1</v>
      </c>
      <c r="M245">
        <v>-30.13</v>
      </c>
    </row>
    <row r="246" spans="1:14">
      <c r="A246" t="s">
        <v>800</v>
      </c>
      <c r="B246" s="1">
        <v>42399</v>
      </c>
      <c r="C246" t="s">
        <v>801</v>
      </c>
      <c r="D246">
        <v>1</v>
      </c>
      <c r="E246" t="s">
        <v>802</v>
      </c>
      <c r="F246" t="s">
        <v>63</v>
      </c>
      <c r="G246" t="s">
        <v>64</v>
      </c>
      <c r="H246" t="s">
        <v>803</v>
      </c>
      <c r="I246">
        <v>30.13</v>
      </c>
      <c r="J246" s="31">
        <v>1</v>
      </c>
      <c r="K246" s="35"/>
      <c r="L246" s="31"/>
      <c r="M246">
        <v>0</v>
      </c>
    </row>
    <row r="247" spans="1:14">
      <c r="A247" t="s">
        <v>200</v>
      </c>
      <c r="B247" s="1">
        <v>42423</v>
      </c>
      <c r="C247" t="s">
        <v>201</v>
      </c>
      <c r="D247">
        <v>1</v>
      </c>
      <c r="E247" t="s">
        <v>202</v>
      </c>
      <c r="F247" t="s">
        <v>85</v>
      </c>
      <c r="G247" t="s">
        <v>64</v>
      </c>
      <c r="H247" t="s">
        <v>86</v>
      </c>
      <c r="I247" s="2">
        <v>2500</v>
      </c>
      <c r="J247" s="31">
        <v>2</v>
      </c>
      <c r="K247" s="35"/>
      <c r="L247" s="31"/>
      <c r="M247" s="2">
        <v>2500</v>
      </c>
    </row>
    <row r="248" spans="1:14">
      <c r="A248" t="s">
        <v>203</v>
      </c>
      <c r="B248" s="1">
        <v>42433</v>
      </c>
      <c r="C248" t="s">
        <v>106</v>
      </c>
      <c r="D248">
        <v>1</v>
      </c>
      <c r="E248" t="s">
        <v>204</v>
      </c>
      <c r="F248" t="s">
        <v>63</v>
      </c>
      <c r="G248" t="s">
        <v>64</v>
      </c>
      <c r="H248" t="s">
        <v>91</v>
      </c>
      <c r="J248" s="32"/>
      <c r="K248" s="34">
        <v>1450</v>
      </c>
      <c r="L248" s="31">
        <v>2</v>
      </c>
      <c r="M248" s="2">
        <v>1050</v>
      </c>
      <c r="N248" t="s">
        <v>834</v>
      </c>
    </row>
    <row r="249" spans="1:14">
      <c r="A249" t="s">
        <v>205</v>
      </c>
      <c r="B249" s="1">
        <v>42466</v>
      </c>
      <c r="C249" t="s">
        <v>206</v>
      </c>
      <c r="D249">
        <v>1</v>
      </c>
      <c r="E249" t="s">
        <v>207</v>
      </c>
      <c r="F249" t="s">
        <v>85</v>
      </c>
      <c r="G249" t="s">
        <v>64</v>
      </c>
      <c r="H249" t="s">
        <v>86</v>
      </c>
      <c r="I249" s="2">
        <v>3500</v>
      </c>
      <c r="J249" s="31">
        <v>3</v>
      </c>
      <c r="K249" s="35"/>
      <c r="L249" s="31"/>
      <c r="M249" s="2">
        <v>4550</v>
      </c>
    </row>
    <row r="250" spans="1:14">
      <c r="A250" t="s">
        <v>208</v>
      </c>
      <c r="B250" s="1">
        <v>42489</v>
      </c>
      <c r="C250" t="s">
        <v>209</v>
      </c>
      <c r="D250">
        <v>1</v>
      </c>
      <c r="E250" t="s">
        <v>210</v>
      </c>
      <c r="F250" t="s">
        <v>85</v>
      </c>
      <c r="G250" t="s">
        <v>64</v>
      </c>
      <c r="H250" t="s">
        <v>86</v>
      </c>
      <c r="I250" s="2">
        <v>2800</v>
      </c>
      <c r="J250" s="31">
        <v>4</v>
      </c>
      <c r="K250" s="35"/>
      <c r="L250" s="31"/>
      <c r="M250" s="2">
        <v>7350</v>
      </c>
    </row>
    <row r="251" spans="1:14">
      <c r="A251" t="s">
        <v>660</v>
      </c>
      <c r="B251" s="1">
        <v>42490</v>
      </c>
      <c r="C251" t="s">
        <v>835</v>
      </c>
      <c r="D251">
        <v>1</v>
      </c>
      <c r="E251" t="s">
        <v>836</v>
      </c>
      <c r="F251" t="s">
        <v>63</v>
      </c>
      <c r="G251" t="s">
        <v>64</v>
      </c>
      <c r="H251" t="s">
        <v>837</v>
      </c>
      <c r="J251" s="32"/>
      <c r="K251" s="34">
        <v>3500</v>
      </c>
      <c r="L251" s="31">
        <v>3</v>
      </c>
      <c r="M251" s="2">
        <v>3850</v>
      </c>
    </row>
    <row r="252" spans="1:14">
      <c r="A252" t="s">
        <v>211</v>
      </c>
      <c r="B252" s="1">
        <v>42491</v>
      </c>
      <c r="C252" t="s">
        <v>106</v>
      </c>
      <c r="D252">
        <v>1</v>
      </c>
      <c r="E252" t="s">
        <v>212</v>
      </c>
      <c r="F252" t="s">
        <v>63</v>
      </c>
      <c r="G252" t="s">
        <v>64</v>
      </c>
      <c r="H252" t="s">
        <v>91</v>
      </c>
      <c r="J252" s="32"/>
      <c r="K252" s="34">
        <v>2800</v>
      </c>
      <c r="L252" s="31">
        <v>4</v>
      </c>
      <c r="M252" s="2">
        <v>1050</v>
      </c>
    </row>
    <row r="253" spans="1:14">
      <c r="A253" t="s">
        <v>213</v>
      </c>
      <c r="B253" s="1">
        <v>42496</v>
      </c>
      <c r="C253" t="s">
        <v>214</v>
      </c>
      <c r="D253">
        <v>1</v>
      </c>
      <c r="E253" t="s">
        <v>215</v>
      </c>
      <c r="F253" t="s">
        <v>85</v>
      </c>
      <c r="G253" t="s">
        <v>64</v>
      </c>
      <c r="H253" t="s">
        <v>86</v>
      </c>
      <c r="I253" s="2">
        <v>3000</v>
      </c>
      <c r="J253" s="31">
        <v>5</v>
      </c>
      <c r="K253" s="35"/>
      <c r="L253" s="31"/>
      <c r="M253" s="2">
        <v>4050</v>
      </c>
    </row>
    <row r="254" spans="1:14">
      <c r="A254" t="s">
        <v>216</v>
      </c>
      <c r="B254" s="1">
        <v>42502</v>
      </c>
      <c r="C254" t="s">
        <v>217</v>
      </c>
      <c r="D254">
        <v>1</v>
      </c>
      <c r="E254" t="s">
        <v>218</v>
      </c>
      <c r="F254" t="s">
        <v>85</v>
      </c>
      <c r="G254" t="s">
        <v>64</v>
      </c>
      <c r="H254" t="s">
        <v>86</v>
      </c>
      <c r="I254" s="2">
        <v>2000</v>
      </c>
      <c r="J254" s="31">
        <v>6</v>
      </c>
      <c r="K254" s="35"/>
      <c r="L254" s="31"/>
      <c r="M254" s="2">
        <v>6050</v>
      </c>
    </row>
    <row r="255" spans="1:14">
      <c r="A255" t="s">
        <v>219</v>
      </c>
      <c r="B255" s="1">
        <v>42506</v>
      </c>
      <c r="C255" t="s">
        <v>220</v>
      </c>
      <c r="D255">
        <v>1</v>
      </c>
      <c r="E255" t="s">
        <v>221</v>
      </c>
      <c r="F255" t="s">
        <v>63</v>
      </c>
      <c r="G255" t="s">
        <v>64</v>
      </c>
      <c r="H255" t="s">
        <v>222</v>
      </c>
      <c r="J255" s="32"/>
      <c r="K255" s="34">
        <v>3204</v>
      </c>
      <c r="L255" s="31">
        <v>5</v>
      </c>
      <c r="M255" s="2">
        <v>2846</v>
      </c>
    </row>
    <row r="256" spans="1:14">
      <c r="A256" t="s">
        <v>223</v>
      </c>
      <c r="B256" s="1">
        <v>42510</v>
      </c>
      <c r="C256" t="s">
        <v>224</v>
      </c>
      <c r="D256">
        <v>1</v>
      </c>
      <c r="E256" t="s">
        <v>225</v>
      </c>
      <c r="F256" t="s">
        <v>85</v>
      </c>
      <c r="G256" t="s">
        <v>64</v>
      </c>
      <c r="H256" t="s">
        <v>86</v>
      </c>
      <c r="I256">
        <v>204</v>
      </c>
      <c r="J256" s="31">
        <v>5</v>
      </c>
      <c r="K256" s="35"/>
      <c r="L256" s="31"/>
      <c r="M256" s="2">
        <v>3050</v>
      </c>
    </row>
    <row r="257" spans="1:14">
      <c r="A257" t="s">
        <v>226</v>
      </c>
      <c r="B257" s="1">
        <v>42510</v>
      </c>
      <c r="C257" t="s">
        <v>227</v>
      </c>
      <c r="D257">
        <v>1</v>
      </c>
      <c r="E257" t="s">
        <v>228</v>
      </c>
      <c r="F257" t="s">
        <v>85</v>
      </c>
      <c r="G257" t="s">
        <v>64</v>
      </c>
      <c r="H257" t="s">
        <v>86</v>
      </c>
      <c r="I257" s="2">
        <v>2000</v>
      </c>
      <c r="J257" s="31">
        <v>7</v>
      </c>
      <c r="K257" s="35"/>
      <c r="L257" s="31"/>
      <c r="M257" s="2">
        <v>5050</v>
      </c>
    </row>
    <row r="258" spans="1:14">
      <c r="A258" t="s">
        <v>229</v>
      </c>
      <c r="B258" s="1">
        <v>42534</v>
      </c>
      <c r="C258" t="s">
        <v>230</v>
      </c>
      <c r="D258">
        <v>1</v>
      </c>
      <c r="E258" t="s">
        <v>231</v>
      </c>
      <c r="F258" t="s">
        <v>63</v>
      </c>
      <c r="G258" t="s">
        <v>90</v>
      </c>
      <c r="H258" t="s">
        <v>232</v>
      </c>
      <c r="J258" s="32"/>
      <c r="K258" s="34">
        <v>1852</v>
      </c>
      <c r="L258" s="31">
        <v>6</v>
      </c>
      <c r="M258" s="2">
        <v>3198</v>
      </c>
      <c r="N258">
        <v>148</v>
      </c>
    </row>
    <row r="259" spans="1:14">
      <c r="A259" t="s">
        <v>838</v>
      </c>
      <c r="B259" s="1">
        <v>42587</v>
      </c>
      <c r="C259" t="s">
        <v>839</v>
      </c>
      <c r="D259">
        <v>1</v>
      </c>
      <c r="E259" t="s">
        <v>840</v>
      </c>
      <c r="F259" t="s">
        <v>63</v>
      </c>
      <c r="G259" t="s">
        <v>64</v>
      </c>
      <c r="H259" t="s">
        <v>841</v>
      </c>
      <c r="J259" s="32"/>
      <c r="K259" s="34">
        <v>2000</v>
      </c>
      <c r="L259" s="31">
        <v>7</v>
      </c>
      <c r="M259" s="2">
        <v>1198</v>
      </c>
    </row>
    <row r="260" spans="1:14">
      <c r="H260" t="s">
        <v>806</v>
      </c>
      <c r="I260" s="2">
        <v>19734.13</v>
      </c>
      <c r="J260" s="32"/>
      <c r="K260" s="34">
        <v>18536.13</v>
      </c>
      <c r="L260" s="31"/>
    </row>
    <row r="261" spans="1:14">
      <c r="H261" t="s">
        <v>807</v>
      </c>
      <c r="J261" s="31"/>
      <c r="K261" s="2"/>
      <c r="L261" s="31"/>
      <c r="M261" s="3">
        <v>1198</v>
      </c>
      <c r="N261" t="s">
        <v>812</v>
      </c>
    </row>
    <row r="262" spans="1:14">
      <c r="A262" t="s">
        <v>0</v>
      </c>
      <c r="J262" s="31"/>
      <c r="L262" s="31"/>
    </row>
    <row r="263" spans="1:14">
      <c r="J263" s="31"/>
      <c r="L263" s="31"/>
    </row>
    <row r="264" spans="1:14">
      <c r="A264" t="s">
        <v>473</v>
      </c>
      <c r="J264" s="31"/>
      <c r="L264" s="31"/>
    </row>
    <row r="265" spans="1:14">
      <c r="A265" t="s">
        <v>0</v>
      </c>
      <c r="J265" s="31"/>
      <c r="L265" s="31"/>
    </row>
    <row r="266" spans="1:14">
      <c r="A266" t="s">
        <v>4</v>
      </c>
      <c r="J266" s="31"/>
      <c r="L266" s="31"/>
    </row>
    <row r="267" spans="1:14">
      <c r="A267" t="s">
        <v>526</v>
      </c>
      <c r="B267" s="1">
        <v>42573</v>
      </c>
      <c r="C267" t="s">
        <v>527</v>
      </c>
      <c r="D267">
        <v>1</v>
      </c>
      <c r="E267" t="s">
        <v>842</v>
      </c>
      <c r="F267" t="s">
        <v>85</v>
      </c>
      <c r="G267" t="s">
        <v>64</v>
      </c>
      <c r="H267" t="s">
        <v>86</v>
      </c>
      <c r="I267" s="2">
        <v>5600</v>
      </c>
      <c r="J267" s="31">
        <v>1</v>
      </c>
      <c r="K267" s="2"/>
      <c r="L267" s="31"/>
      <c r="M267" s="2">
        <v>5600</v>
      </c>
    </row>
    <row r="268" spans="1:14">
      <c r="A268" t="s">
        <v>843</v>
      </c>
      <c r="B268" s="1">
        <v>42582</v>
      </c>
      <c r="C268" t="s">
        <v>844</v>
      </c>
      <c r="D268">
        <v>1</v>
      </c>
      <c r="E268" t="s">
        <v>845</v>
      </c>
      <c r="F268" t="s">
        <v>63</v>
      </c>
      <c r="G268" t="s">
        <v>64</v>
      </c>
      <c r="H268" t="s">
        <v>846</v>
      </c>
      <c r="J268" s="32"/>
      <c r="K268" s="34">
        <v>5600</v>
      </c>
      <c r="L268" s="31">
        <v>1</v>
      </c>
      <c r="M268">
        <v>0</v>
      </c>
    </row>
    <row r="269" spans="1:14">
      <c r="A269" t="s">
        <v>847</v>
      </c>
      <c r="B269" s="1">
        <v>42585</v>
      </c>
      <c r="C269" t="s">
        <v>848</v>
      </c>
      <c r="D269">
        <v>1</v>
      </c>
      <c r="E269" t="s">
        <v>849</v>
      </c>
      <c r="F269" t="s">
        <v>85</v>
      </c>
      <c r="G269" t="s">
        <v>64</v>
      </c>
      <c r="H269" t="s">
        <v>86</v>
      </c>
      <c r="I269" s="2">
        <v>4600</v>
      </c>
      <c r="J269" s="31"/>
      <c r="K269" s="2"/>
      <c r="L269" s="31"/>
      <c r="M269" s="2">
        <v>4600</v>
      </c>
    </row>
    <row r="270" spans="1:14">
      <c r="A270" t="s">
        <v>850</v>
      </c>
      <c r="B270" s="1">
        <v>42591</v>
      </c>
      <c r="C270" t="s">
        <v>851</v>
      </c>
      <c r="D270">
        <v>1</v>
      </c>
      <c r="E270" t="s">
        <v>852</v>
      </c>
      <c r="F270" t="s">
        <v>85</v>
      </c>
      <c r="G270" t="s">
        <v>64</v>
      </c>
      <c r="H270" t="s">
        <v>86</v>
      </c>
      <c r="I270" s="2">
        <v>5600</v>
      </c>
      <c r="J270" s="31"/>
      <c r="K270" s="2"/>
      <c r="L270" s="31"/>
      <c r="M270" s="11">
        <f>10200-5600-4600</f>
        <v>0</v>
      </c>
      <c r="N270" t="s">
        <v>787</v>
      </c>
    </row>
    <row r="271" spans="1:14">
      <c r="A271" t="s">
        <v>853</v>
      </c>
      <c r="J271" s="31"/>
      <c r="L271" s="31"/>
    </row>
    <row r="272" spans="1:14">
      <c r="A272" t="s">
        <v>854</v>
      </c>
      <c r="J272" s="31"/>
      <c r="L272" s="31"/>
    </row>
    <row r="273" spans="1:14">
      <c r="A273" t="s">
        <v>0</v>
      </c>
      <c r="J273" s="31"/>
      <c r="L273" s="31"/>
    </row>
    <row r="274" spans="1:14">
      <c r="J274" s="31"/>
      <c r="L274" s="31"/>
    </row>
    <row r="275" spans="1:14">
      <c r="A275" t="s">
        <v>31</v>
      </c>
      <c r="J275" s="31"/>
      <c r="L275" s="31"/>
    </row>
    <row r="276" spans="1:14">
      <c r="A276" t="s">
        <v>0</v>
      </c>
      <c r="J276" s="31"/>
      <c r="L276" s="31"/>
    </row>
    <row r="277" spans="1:14">
      <c r="A277" t="s">
        <v>4</v>
      </c>
      <c r="J277" s="31"/>
      <c r="L277" s="31"/>
    </row>
    <row r="278" spans="1:14">
      <c r="A278" t="s">
        <v>234</v>
      </c>
      <c r="B278" s="1">
        <v>42399</v>
      </c>
      <c r="C278" t="s">
        <v>235</v>
      </c>
      <c r="D278">
        <v>1</v>
      </c>
      <c r="E278" t="s">
        <v>236</v>
      </c>
      <c r="F278" t="s">
        <v>85</v>
      </c>
      <c r="G278" t="s">
        <v>64</v>
      </c>
      <c r="H278" t="s">
        <v>96</v>
      </c>
      <c r="I278" s="2">
        <v>3200</v>
      </c>
      <c r="J278" s="31"/>
      <c r="K278" s="2"/>
      <c r="L278" s="31"/>
      <c r="M278" s="2">
        <v>3200</v>
      </c>
    </row>
    <row r="279" spans="1:14">
      <c r="A279" t="s">
        <v>237</v>
      </c>
      <c r="B279" s="1">
        <v>42408</v>
      </c>
      <c r="C279" t="s">
        <v>238</v>
      </c>
      <c r="D279">
        <v>1</v>
      </c>
      <c r="E279" t="s">
        <v>239</v>
      </c>
      <c r="F279" t="s">
        <v>85</v>
      </c>
      <c r="G279" t="s">
        <v>64</v>
      </c>
      <c r="H279" t="s">
        <v>86</v>
      </c>
      <c r="I279" s="2">
        <v>3070</v>
      </c>
      <c r="J279" s="31"/>
      <c r="K279" s="2"/>
      <c r="L279" s="31"/>
      <c r="M279" s="2">
        <v>6270</v>
      </c>
    </row>
    <row r="280" spans="1:14">
      <c r="A280" t="s">
        <v>240</v>
      </c>
      <c r="B280" s="1">
        <v>42446</v>
      </c>
      <c r="C280" t="s">
        <v>106</v>
      </c>
      <c r="D280">
        <v>1</v>
      </c>
      <c r="E280" t="s">
        <v>241</v>
      </c>
      <c r="F280" t="s">
        <v>63</v>
      </c>
      <c r="G280" t="s">
        <v>64</v>
      </c>
      <c r="H280" t="s">
        <v>242</v>
      </c>
      <c r="J280" s="32"/>
      <c r="K280" s="34">
        <v>6138.81</v>
      </c>
      <c r="L280" s="31"/>
      <c r="M280">
        <v>131.19</v>
      </c>
    </row>
    <row r="281" spans="1:14">
      <c r="A281" t="s">
        <v>243</v>
      </c>
      <c r="B281" s="1">
        <v>42466</v>
      </c>
      <c r="C281" t="s">
        <v>244</v>
      </c>
      <c r="D281">
        <v>1</v>
      </c>
      <c r="E281" t="s">
        <v>245</v>
      </c>
      <c r="F281" t="s">
        <v>85</v>
      </c>
      <c r="G281" t="s">
        <v>64</v>
      </c>
      <c r="H281" t="s">
        <v>86</v>
      </c>
      <c r="I281" s="2">
        <v>5000</v>
      </c>
      <c r="J281" s="31"/>
      <c r="K281" s="35"/>
      <c r="L281" s="31"/>
      <c r="M281" s="2">
        <v>5131.1899999999996</v>
      </c>
    </row>
    <row r="282" spans="1:14">
      <c r="A282" t="s">
        <v>363</v>
      </c>
      <c r="B282" s="1">
        <v>42490</v>
      </c>
      <c r="C282" t="s">
        <v>106</v>
      </c>
      <c r="D282">
        <v>1</v>
      </c>
      <c r="E282" t="s">
        <v>364</v>
      </c>
      <c r="F282" t="s">
        <v>63</v>
      </c>
      <c r="G282" t="s">
        <v>64</v>
      </c>
      <c r="H282" t="s">
        <v>533</v>
      </c>
      <c r="J282" s="32"/>
      <c r="K282" s="34">
        <v>4999.83</v>
      </c>
      <c r="L282" s="31"/>
      <c r="M282">
        <v>131.36000000000001</v>
      </c>
    </row>
    <row r="283" spans="1:14">
      <c r="A283" t="s">
        <v>246</v>
      </c>
      <c r="B283" s="1">
        <v>42514</v>
      </c>
      <c r="C283" t="s">
        <v>247</v>
      </c>
      <c r="D283">
        <v>1</v>
      </c>
      <c r="E283" t="s">
        <v>248</v>
      </c>
      <c r="F283" t="s">
        <v>85</v>
      </c>
      <c r="G283" t="s">
        <v>64</v>
      </c>
      <c r="H283" t="s">
        <v>86</v>
      </c>
      <c r="I283" s="2">
        <v>2500</v>
      </c>
      <c r="J283" s="31"/>
      <c r="K283" s="35"/>
      <c r="L283" s="31"/>
      <c r="M283" s="2">
        <v>2631.36</v>
      </c>
    </row>
    <row r="284" spans="1:14">
      <c r="A284" t="s">
        <v>249</v>
      </c>
      <c r="B284" s="1">
        <v>42521</v>
      </c>
      <c r="C284" t="s">
        <v>220</v>
      </c>
      <c r="D284">
        <v>1</v>
      </c>
      <c r="E284" t="s">
        <v>250</v>
      </c>
      <c r="F284" t="s">
        <v>63</v>
      </c>
      <c r="G284" t="s">
        <v>64</v>
      </c>
      <c r="H284" t="s">
        <v>251</v>
      </c>
      <c r="J284" s="32"/>
      <c r="K284" s="34">
        <v>2500.0500000000002</v>
      </c>
      <c r="L284" s="31"/>
      <c r="M284">
        <v>131.31</v>
      </c>
    </row>
    <row r="285" spans="1:14">
      <c r="H285" t="s">
        <v>806</v>
      </c>
      <c r="I285" s="2">
        <v>13770</v>
      </c>
      <c r="J285" s="32"/>
      <c r="K285" s="34">
        <v>13638.69</v>
      </c>
      <c r="L285" s="31"/>
    </row>
    <row r="286" spans="1:14">
      <c r="H286" t="s">
        <v>807</v>
      </c>
      <c r="J286" s="31"/>
      <c r="L286" s="31"/>
      <c r="M286">
        <v>131.31</v>
      </c>
      <c r="N286" t="s">
        <v>787</v>
      </c>
    </row>
    <row r="287" spans="1:14">
      <c r="A287" t="s">
        <v>0</v>
      </c>
      <c r="J287" s="31"/>
      <c r="L287" s="31"/>
    </row>
    <row r="288" spans="1:14">
      <c r="J288" s="31"/>
      <c r="L288" s="31"/>
    </row>
    <row r="289" spans="1:14">
      <c r="A289" t="s">
        <v>34</v>
      </c>
      <c r="J289" s="31"/>
      <c r="L289" s="31"/>
    </row>
    <row r="290" spans="1:14">
      <c r="A290" t="s">
        <v>0</v>
      </c>
      <c r="J290" s="31"/>
      <c r="L290" s="31"/>
    </row>
    <row r="291" spans="1:14">
      <c r="A291" t="s">
        <v>4</v>
      </c>
      <c r="J291" s="31"/>
      <c r="L291" s="31"/>
    </row>
    <row r="292" spans="1:14">
      <c r="A292" t="s">
        <v>252</v>
      </c>
      <c r="B292" s="1">
        <v>42379</v>
      </c>
      <c r="C292" t="s">
        <v>253</v>
      </c>
      <c r="D292">
        <v>1</v>
      </c>
      <c r="E292" t="s">
        <v>254</v>
      </c>
      <c r="F292" t="s">
        <v>85</v>
      </c>
      <c r="G292" t="s">
        <v>64</v>
      </c>
      <c r="H292" t="s">
        <v>86</v>
      </c>
      <c r="I292" s="2">
        <v>1800</v>
      </c>
      <c r="J292" s="31"/>
      <c r="K292" s="2"/>
      <c r="L292" s="31"/>
      <c r="M292" s="2">
        <v>1800</v>
      </c>
    </row>
    <row r="293" spans="1:14">
      <c r="A293" t="s">
        <v>255</v>
      </c>
      <c r="B293" s="1">
        <v>42379</v>
      </c>
      <c r="C293" t="s">
        <v>256</v>
      </c>
      <c r="D293">
        <v>1</v>
      </c>
      <c r="E293" t="s">
        <v>257</v>
      </c>
      <c r="F293" t="s">
        <v>85</v>
      </c>
      <c r="G293" t="s">
        <v>64</v>
      </c>
      <c r="H293" t="s">
        <v>86</v>
      </c>
      <c r="I293" s="2">
        <v>3700</v>
      </c>
      <c r="J293" s="31"/>
      <c r="K293" s="2"/>
      <c r="L293" s="31"/>
      <c r="M293" s="2">
        <v>5500</v>
      </c>
    </row>
    <row r="294" spans="1:14">
      <c r="A294" t="s">
        <v>258</v>
      </c>
      <c r="B294" s="1">
        <v>42399</v>
      </c>
      <c r="C294" t="s">
        <v>259</v>
      </c>
      <c r="D294">
        <v>1</v>
      </c>
      <c r="E294" t="s">
        <v>260</v>
      </c>
      <c r="F294" t="s">
        <v>85</v>
      </c>
      <c r="G294" t="s">
        <v>64</v>
      </c>
      <c r="H294" t="s">
        <v>96</v>
      </c>
      <c r="I294" s="2">
        <v>3700</v>
      </c>
      <c r="J294" s="31"/>
      <c r="K294" s="2"/>
      <c r="L294" s="31"/>
      <c r="M294" s="2">
        <v>9200</v>
      </c>
    </row>
    <row r="295" spans="1:14">
      <c r="A295" t="s">
        <v>261</v>
      </c>
      <c r="B295" s="1">
        <v>42451</v>
      </c>
      <c r="C295" t="s">
        <v>262</v>
      </c>
      <c r="D295">
        <v>1</v>
      </c>
      <c r="E295" t="s">
        <v>263</v>
      </c>
      <c r="F295" t="s">
        <v>85</v>
      </c>
      <c r="G295" t="s">
        <v>64</v>
      </c>
      <c r="H295" t="s">
        <v>86</v>
      </c>
      <c r="I295" s="2">
        <v>3500</v>
      </c>
      <c r="J295" s="31"/>
      <c r="K295" s="2"/>
      <c r="L295" s="31"/>
      <c r="M295" s="2">
        <v>12700</v>
      </c>
    </row>
    <row r="296" spans="1:14">
      <c r="H296" t="s">
        <v>806</v>
      </c>
      <c r="I296" s="2">
        <v>12700</v>
      </c>
      <c r="J296" s="31"/>
      <c r="L296" s="31"/>
    </row>
    <row r="297" spans="1:14">
      <c r="H297" t="s">
        <v>807</v>
      </c>
      <c r="J297" s="31"/>
      <c r="K297" s="2"/>
      <c r="L297" s="31"/>
      <c r="M297" s="3">
        <v>12700</v>
      </c>
      <c r="N297" t="s">
        <v>855</v>
      </c>
    </row>
    <row r="298" spans="1:14">
      <c r="A298" t="s">
        <v>0</v>
      </c>
      <c r="J298" s="31"/>
      <c r="L298" s="31"/>
    </row>
    <row r="299" spans="1:14">
      <c r="J299" s="31"/>
      <c r="L299" s="31"/>
    </row>
    <row r="300" spans="1:14">
      <c r="A300" t="s">
        <v>37</v>
      </c>
      <c r="J300" s="31"/>
      <c r="L300" s="31"/>
    </row>
    <row r="301" spans="1:14">
      <c r="A301" t="s">
        <v>0</v>
      </c>
      <c r="J301" s="31"/>
      <c r="L301" s="31"/>
    </row>
    <row r="302" spans="1:14">
      <c r="A302" t="s">
        <v>4</v>
      </c>
      <c r="J302" s="31"/>
      <c r="L302" s="31"/>
    </row>
    <row r="303" spans="1:14">
      <c r="A303" t="s">
        <v>345</v>
      </c>
      <c r="B303" s="1">
        <v>42379</v>
      </c>
      <c r="C303" t="s">
        <v>346</v>
      </c>
      <c r="D303">
        <v>1</v>
      </c>
      <c r="E303" t="s">
        <v>347</v>
      </c>
      <c r="F303" t="s">
        <v>85</v>
      </c>
      <c r="G303" t="s">
        <v>64</v>
      </c>
      <c r="H303" t="s">
        <v>540</v>
      </c>
      <c r="I303" s="2">
        <v>5290</v>
      </c>
      <c r="J303" s="31">
        <v>1</v>
      </c>
      <c r="K303" s="2"/>
      <c r="L303" s="31"/>
      <c r="M303" s="2">
        <v>5290</v>
      </c>
    </row>
    <row r="304" spans="1:14">
      <c r="A304" t="s">
        <v>348</v>
      </c>
      <c r="B304" s="1">
        <v>42398</v>
      </c>
      <c r="C304" t="s">
        <v>349</v>
      </c>
      <c r="D304">
        <v>1</v>
      </c>
      <c r="E304" t="s">
        <v>350</v>
      </c>
      <c r="F304" t="s">
        <v>85</v>
      </c>
      <c r="G304" t="s">
        <v>64</v>
      </c>
      <c r="H304" t="s">
        <v>96</v>
      </c>
      <c r="I304" s="2">
        <v>2500</v>
      </c>
      <c r="J304" s="31">
        <v>1</v>
      </c>
      <c r="K304" s="2"/>
      <c r="L304" s="31"/>
      <c r="M304" s="2">
        <v>7790</v>
      </c>
    </row>
    <row r="305" spans="1:14">
      <c r="A305" t="s">
        <v>351</v>
      </c>
      <c r="B305" s="1">
        <v>42408</v>
      </c>
      <c r="C305" t="s">
        <v>352</v>
      </c>
      <c r="D305">
        <v>1</v>
      </c>
      <c r="E305" t="s">
        <v>353</v>
      </c>
      <c r="F305" t="s">
        <v>85</v>
      </c>
      <c r="G305" t="s">
        <v>64</v>
      </c>
      <c r="H305" t="s">
        <v>96</v>
      </c>
      <c r="I305" s="2">
        <v>1628.14</v>
      </c>
      <c r="J305" s="31">
        <v>1</v>
      </c>
      <c r="K305" s="2"/>
      <c r="L305" s="31"/>
      <c r="M305" s="2">
        <v>9418.14</v>
      </c>
    </row>
    <row r="306" spans="1:14">
      <c r="A306" t="s">
        <v>354</v>
      </c>
      <c r="B306" s="1">
        <v>42429</v>
      </c>
      <c r="C306" t="s">
        <v>106</v>
      </c>
      <c r="D306">
        <v>1</v>
      </c>
      <c r="E306" t="s">
        <v>355</v>
      </c>
      <c r="F306" t="s">
        <v>63</v>
      </c>
      <c r="G306" t="s">
        <v>64</v>
      </c>
      <c r="H306" t="s">
        <v>356</v>
      </c>
      <c r="J306" s="32"/>
      <c r="K306" s="34">
        <v>9624.4500000000007</v>
      </c>
      <c r="L306" s="31">
        <v>1</v>
      </c>
      <c r="M306">
        <v>-206.31</v>
      </c>
    </row>
    <row r="307" spans="1:14">
      <c r="A307" t="s">
        <v>357</v>
      </c>
      <c r="B307" s="1">
        <v>42496</v>
      </c>
      <c r="C307" t="s">
        <v>358</v>
      </c>
      <c r="D307">
        <v>1</v>
      </c>
      <c r="E307" t="s">
        <v>359</v>
      </c>
      <c r="F307" t="s">
        <v>85</v>
      </c>
      <c r="G307" t="s">
        <v>64</v>
      </c>
      <c r="H307" t="s">
        <v>96</v>
      </c>
      <c r="I307" s="2">
        <v>5100</v>
      </c>
      <c r="J307" s="31">
        <v>2</v>
      </c>
      <c r="K307" s="35"/>
      <c r="L307" s="31"/>
      <c r="M307" s="2">
        <v>4893.6899999999996</v>
      </c>
    </row>
    <row r="308" spans="1:14">
      <c r="A308" t="s">
        <v>264</v>
      </c>
      <c r="B308" s="1">
        <v>42513</v>
      </c>
      <c r="C308" t="s">
        <v>265</v>
      </c>
      <c r="D308">
        <v>1</v>
      </c>
      <c r="E308" t="s">
        <v>266</v>
      </c>
      <c r="F308" t="s">
        <v>85</v>
      </c>
      <c r="G308" t="s">
        <v>64</v>
      </c>
      <c r="H308" t="s">
        <v>86</v>
      </c>
      <c r="I308" s="2">
        <v>4000</v>
      </c>
      <c r="J308" s="31">
        <v>3</v>
      </c>
      <c r="K308" s="35"/>
      <c r="L308" s="31"/>
      <c r="M308" s="2">
        <v>8893.69</v>
      </c>
    </row>
    <row r="309" spans="1:14">
      <c r="A309" t="s">
        <v>267</v>
      </c>
      <c r="B309" s="1">
        <v>42517</v>
      </c>
      <c r="C309" t="s">
        <v>268</v>
      </c>
      <c r="D309">
        <v>1</v>
      </c>
      <c r="E309" t="s">
        <v>269</v>
      </c>
      <c r="F309" t="s">
        <v>85</v>
      </c>
      <c r="G309" t="s">
        <v>64</v>
      </c>
      <c r="H309" t="s">
        <v>86</v>
      </c>
      <c r="I309" s="2">
        <v>4800</v>
      </c>
      <c r="J309" s="31">
        <v>4</v>
      </c>
      <c r="K309" s="35"/>
      <c r="L309" s="31"/>
      <c r="M309" s="2">
        <v>13693.69</v>
      </c>
    </row>
    <row r="310" spans="1:14">
      <c r="A310" t="s">
        <v>270</v>
      </c>
      <c r="B310" s="1">
        <v>42521</v>
      </c>
      <c r="C310" t="s">
        <v>88</v>
      </c>
      <c r="D310">
        <v>1</v>
      </c>
      <c r="E310" t="s">
        <v>271</v>
      </c>
      <c r="F310" t="s">
        <v>63</v>
      </c>
      <c r="G310" t="s">
        <v>64</v>
      </c>
      <c r="H310" t="s">
        <v>272</v>
      </c>
      <c r="J310" s="32"/>
      <c r="K310" s="34">
        <v>5100</v>
      </c>
      <c r="L310" s="31">
        <v>2</v>
      </c>
      <c r="M310" s="2">
        <v>8593.69</v>
      </c>
    </row>
    <row r="311" spans="1:14">
      <c r="A311" t="s">
        <v>273</v>
      </c>
      <c r="B311" s="1">
        <v>42521</v>
      </c>
      <c r="C311" t="s">
        <v>88</v>
      </c>
      <c r="D311">
        <v>1</v>
      </c>
      <c r="E311" t="s">
        <v>274</v>
      </c>
      <c r="F311" t="s">
        <v>63</v>
      </c>
      <c r="G311" t="s">
        <v>64</v>
      </c>
      <c r="H311" t="s">
        <v>275</v>
      </c>
      <c r="J311" s="32"/>
      <c r="K311" s="34">
        <v>4000.49</v>
      </c>
      <c r="L311" s="31">
        <v>3</v>
      </c>
      <c r="M311" s="2">
        <v>4593.2</v>
      </c>
    </row>
    <row r="312" spans="1:14">
      <c r="A312" t="s">
        <v>339</v>
      </c>
      <c r="B312" s="1">
        <v>42537</v>
      </c>
      <c r="C312" t="s">
        <v>340</v>
      </c>
      <c r="D312">
        <v>1</v>
      </c>
      <c r="E312" t="s">
        <v>341</v>
      </c>
      <c r="F312" t="s">
        <v>85</v>
      </c>
      <c r="G312" t="s">
        <v>64</v>
      </c>
      <c r="H312" t="s">
        <v>96</v>
      </c>
      <c r="I312" s="2">
        <v>4800</v>
      </c>
      <c r="J312" s="31">
        <v>5</v>
      </c>
      <c r="K312" s="35"/>
      <c r="L312" s="31"/>
      <c r="M312" s="2">
        <v>9393.2000000000007</v>
      </c>
    </row>
    <row r="313" spans="1:14">
      <c r="A313" t="s">
        <v>342</v>
      </c>
      <c r="B313" s="1">
        <v>42548</v>
      </c>
      <c r="C313" t="s">
        <v>220</v>
      </c>
      <c r="D313">
        <v>1</v>
      </c>
      <c r="E313" t="s">
        <v>343</v>
      </c>
      <c r="F313" t="s">
        <v>63</v>
      </c>
      <c r="G313" t="s">
        <v>64</v>
      </c>
      <c r="H313" t="s">
        <v>344</v>
      </c>
      <c r="J313" s="32"/>
      <c r="K313" s="34">
        <v>4800.97</v>
      </c>
      <c r="L313" s="31">
        <v>4</v>
      </c>
      <c r="M313" s="2">
        <v>4592.2299999999996</v>
      </c>
    </row>
    <row r="314" spans="1:14">
      <c r="A314" t="s">
        <v>282</v>
      </c>
      <c r="B314" s="1">
        <v>42549</v>
      </c>
      <c r="C314" t="s">
        <v>283</v>
      </c>
      <c r="D314">
        <v>1</v>
      </c>
      <c r="E314" t="s">
        <v>284</v>
      </c>
      <c r="F314" t="s">
        <v>85</v>
      </c>
      <c r="G314" t="s">
        <v>64</v>
      </c>
      <c r="H314" t="s">
        <v>96</v>
      </c>
      <c r="I314" s="2">
        <v>4800</v>
      </c>
      <c r="J314" s="31"/>
      <c r="K314" s="35"/>
      <c r="L314" s="31"/>
      <c r="M314" s="2">
        <v>9392.23</v>
      </c>
    </row>
    <row r="315" spans="1:14">
      <c r="A315" t="s">
        <v>547</v>
      </c>
      <c r="B315" s="1">
        <v>42551</v>
      </c>
      <c r="C315" t="s">
        <v>88</v>
      </c>
      <c r="D315">
        <v>1</v>
      </c>
      <c r="E315" t="s">
        <v>856</v>
      </c>
      <c r="F315" t="s">
        <v>63</v>
      </c>
      <c r="G315" t="s">
        <v>64</v>
      </c>
      <c r="H315" t="s">
        <v>548</v>
      </c>
      <c r="J315" s="32"/>
      <c r="K315" s="34">
        <v>4887.47</v>
      </c>
      <c r="L315" s="31">
        <v>5</v>
      </c>
      <c r="M315" s="2">
        <v>4504.76</v>
      </c>
    </row>
    <row r="316" spans="1:14">
      <c r="H316" t="s">
        <v>806</v>
      </c>
      <c r="I316" s="2">
        <v>32918.14</v>
      </c>
      <c r="J316" s="32"/>
      <c r="K316" s="34">
        <v>28413.38</v>
      </c>
      <c r="L316" s="31"/>
    </row>
    <row r="317" spans="1:14">
      <c r="H317" t="s">
        <v>807</v>
      </c>
      <c r="J317" s="31"/>
      <c r="K317" s="2"/>
      <c r="L317" s="31"/>
      <c r="M317" s="3">
        <v>4504.76</v>
      </c>
      <c r="N317" t="s">
        <v>812</v>
      </c>
    </row>
    <row r="318" spans="1:14">
      <c r="A318" t="s">
        <v>0</v>
      </c>
      <c r="J318" s="31"/>
      <c r="L318" s="31"/>
    </row>
    <row r="319" spans="1:14">
      <c r="J319" s="31"/>
      <c r="L319" s="31"/>
    </row>
    <row r="320" spans="1:14">
      <c r="A320" t="s">
        <v>478</v>
      </c>
      <c r="J320" s="31"/>
      <c r="L320" s="31"/>
    </row>
    <row r="321" spans="1:13">
      <c r="A321" t="s">
        <v>0</v>
      </c>
      <c r="J321" s="31"/>
      <c r="L321" s="31"/>
    </row>
    <row r="322" spans="1:13">
      <c r="A322" t="s">
        <v>4</v>
      </c>
      <c r="J322" s="31"/>
      <c r="L322" s="31"/>
    </row>
    <row r="323" spans="1:13">
      <c r="A323" t="s">
        <v>276</v>
      </c>
      <c r="B323" s="1">
        <v>42412</v>
      </c>
      <c r="C323" t="s">
        <v>277</v>
      </c>
      <c r="D323">
        <v>1</v>
      </c>
      <c r="E323" t="s">
        <v>278</v>
      </c>
      <c r="F323" t="s">
        <v>85</v>
      </c>
      <c r="G323" t="s">
        <v>64</v>
      </c>
      <c r="H323" t="s">
        <v>96</v>
      </c>
      <c r="I323" s="2">
        <v>6000</v>
      </c>
      <c r="J323" s="31"/>
      <c r="K323" s="2"/>
      <c r="L323" s="31"/>
      <c r="M323" s="2">
        <v>6000</v>
      </c>
    </row>
    <row r="324" spans="1:13">
      <c r="A324" t="s">
        <v>279</v>
      </c>
      <c r="B324" s="1">
        <v>42446</v>
      </c>
      <c r="C324" t="s">
        <v>106</v>
      </c>
      <c r="D324">
        <v>1</v>
      </c>
      <c r="E324" t="s">
        <v>280</v>
      </c>
      <c r="F324" t="s">
        <v>63</v>
      </c>
      <c r="G324" t="s">
        <v>64</v>
      </c>
      <c r="H324" t="s">
        <v>281</v>
      </c>
      <c r="J324" s="32"/>
      <c r="K324" s="34">
        <v>5999.16</v>
      </c>
      <c r="L324" s="31"/>
      <c r="M324">
        <v>0.84</v>
      </c>
    </row>
    <row r="325" spans="1:13">
      <c r="A325" t="s">
        <v>804</v>
      </c>
      <c r="B325" s="1">
        <v>42460</v>
      </c>
      <c r="C325" t="s">
        <v>801</v>
      </c>
      <c r="D325">
        <v>1</v>
      </c>
      <c r="E325" t="s">
        <v>805</v>
      </c>
      <c r="F325" t="s">
        <v>63</v>
      </c>
      <c r="G325" t="s">
        <v>64</v>
      </c>
      <c r="H325" t="s">
        <v>793</v>
      </c>
      <c r="J325" s="31"/>
      <c r="K325" s="35">
        <v>0.84</v>
      </c>
      <c r="L325" s="31"/>
      <c r="M325">
        <v>0</v>
      </c>
    </row>
    <row r="326" spans="1:13">
      <c r="H326" t="s">
        <v>806</v>
      </c>
      <c r="I326" s="2">
        <v>6000</v>
      </c>
      <c r="J326" s="32"/>
      <c r="K326" s="34">
        <v>6000</v>
      </c>
      <c r="L326" s="31"/>
    </row>
    <row r="327" spans="1:13">
      <c r="H327" t="s">
        <v>807</v>
      </c>
      <c r="J327" s="31"/>
      <c r="K327" s="18"/>
      <c r="L327" s="31"/>
      <c r="M327">
        <v>0</v>
      </c>
    </row>
    <row r="328" spans="1:13">
      <c r="A328" t="s">
        <v>0</v>
      </c>
      <c r="J328" s="31"/>
      <c r="L328" s="31"/>
    </row>
    <row r="329" spans="1:13">
      <c r="J329" s="31"/>
      <c r="L329" s="31"/>
    </row>
    <row r="330" spans="1:13">
      <c r="A330" t="s">
        <v>479</v>
      </c>
      <c r="J330" s="31"/>
      <c r="L330" s="31"/>
    </row>
    <row r="331" spans="1:13">
      <c r="A331" t="s">
        <v>0</v>
      </c>
      <c r="J331" s="31"/>
      <c r="L331" s="31"/>
    </row>
    <row r="332" spans="1:13">
      <c r="A332" t="s">
        <v>4</v>
      </c>
      <c r="J332" s="31"/>
      <c r="L332" s="31"/>
    </row>
    <row r="333" spans="1:13">
      <c r="A333" t="s">
        <v>551</v>
      </c>
      <c r="B333" s="1">
        <v>42573</v>
      </c>
      <c r="C333" t="s">
        <v>552</v>
      </c>
      <c r="D333">
        <v>1</v>
      </c>
      <c r="E333" t="s">
        <v>857</v>
      </c>
      <c r="F333" t="s">
        <v>85</v>
      </c>
      <c r="G333" t="s">
        <v>64</v>
      </c>
      <c r="H333" t="s">
        <v>86</v>
      </c>
      <c r="I333" s="2">
        <v>2800</v>
      </c>
      <c r="J333" s="31"/>
      <c r="K333" s="2"/>
      <c r="L333" s="31"/>
      <c r="M333" s="2">
        <v>2800</v>
      </c>
    </row>
    <row r="334" spans="1:13">
      <c r="A334" t="s">
        <v>660</v>
      </c>
      <c r="B334" s="1">
        <v>42582</v>
      </c>
      <c r="C334" t="s">
        <v>220</v>
      </c>
      <c r="D334">
        <v>1</v>
      </c>
      <c r="E334" t="s">
        <v>858</v>
      </c>
      <c r="F334" t="s">
        <v>63</v>
      </c>
      <c r="G334" t="s">
        <v>64</v>
      </c>
      <c r="H334" t="s">
        <v>859</v>
      </c>
      <c r="J334" s="32"/>
      <c r="K334" s="34">
        <v>2799.99</v>
      </c>
      <c r="L334" s="31"/>
      <c r="M334">
        <v>0.01</v>
      </c>
    </row>
    <row r="335" spans="1:13">
      <c r="A335" t="s">
        <v>683</v>
      </c>
      <c r="B335" s="1">
        <v>42582</v>
      </c>
      <c r="C335" t="s">
        <v>791</v>
      </c>
      <c r="D335">
        <v>1</v>
      </c>
      <c r="E335" t="s">
        <v>797</v>
      </c>
      <c r="F335" t="s">
        <v>63</v>
      </c>
      <c r="G335" t="s">
        <v>64</v>
      </c>
      <c r="H335" t="s">
        <v>798</v>
      </c>
      <c r="J335" s="31"/>
      <c r="K335" s="35">
        <v>0.01</v>
      </c>
      <c r="L335" s="31"/>
      <c r="M335">
        <v>0</v>
      </c>
    </row>
    <row r="336" spans="1:13">
      <c r="H336" t="s">
        <v>806</v>
      </c>
      <c r="I336" s="2">
        <v>2800</v>
      </c>
      <c r="J336" s="32"/>
      <c r="K336" s="34">
        <v>2800</v>
      </c>
      <c r="L336" s="31"/>
    </row>
    <row r="337" spans="1:13">
      <c r="H337" t="s">
        <v>807</v>
      </c>
      <c r="J337" s="31"/>
      <c r="L337" s="31"/>
      <c r="M337">
        <v>0</v>
      </c>
    </row>
    <row r="338" spans="1:13">
      <c r="A338" t="s">
        <v>0</v>
      </c>
      <c r="J338" s="31"/>
      <c r="L338" s="31"/>
    </row>
    <row r="339" spans="1:13">
      <c r="J339" s="31"/>
      <c r="L339" s="31"/>
    </row>
    <row r="340" spans="1:13">
      <c r="A340" t="s">
        <v>42</v>
      </c>
      <c r="J340" s="31"/>
      <c r="L340" s="31"/>
    </row>
    <row r="341" spans="1:13">
      <c r="A341" t="s">
        <v>0</v>
      </c>
      <c r="J341" s="31"/>
      <c r="L341" s="31"/>
    </row>
    <row r="342" spans="1:13">
      <c r="A342" t="s">
        <v>4</v>
      </c>
      <c r="J342" s="31"/>
      <c r="L342" s="31"/>
    </row>
    <row r="343" spans="1:13">
      <c r="A343" t="s">
        <v>285</v>
      </c>
      <c r="B343" s="1">
        <v>42399</v>
      </c>
      <c r="C343" t="s">
        <v>286</v>
      </c>
      <c r="D343">
        <v>1</v>
      </c>
      <c r="E343" t="s">
        <v>287</v>
      </c>
      <c r="F343" t="s">
        <v>860</v>
      </c>
      <c r="G343" t="s">
        <v>861</v>
      </c>
      <c r="H343" t="s">
        <v>86</v>
      </c>
      <c r="I343" s="34">
        <v>4500</v>
      </c>
      <c r="J343" s="32"/>
      <c r="L343" s="32"/>
      <c r="M343" s="34">
        <v>4500</v>
      </c>
    </row>
    <row r="344" spans="1:13">
      <c r="A344" t="s">
        <v>288</v>
      </c>
      <c r="B344" s="1">
        <v>42402</v>
      </c>
      <c r="C344" t="s">
        <v>106</v>
      </c>
      <c r="D344">
        <v>1</v>
      </c>
      <c r="E344" t="s">
        <v>289</v>
      </c>
      <c r="F344" t="s">
        <v>862</v>
      </c>
      <c r="G344" t="s">
        <v>863</v>
      </c>
      <c r="H344" t="s">
        <v>290</v>
      </c>
      <c r="I344" s="35"/>
      <c r="J344" s="31"/>
      <c r="K344" s="2">
        <v>3671.01</v>
      </c>
      <c r="L344" s="31"/>
      <c r="M344" s="35">
        <v>828.99</v>
      </c>
    </row>
    <row r="345" spans="1:13">
      <c r="A345" t="s">
        <v>291</v>
      </c>
      <c r="B345" s="1">
        <v>42425</v>
      </c>
      <c r="C345" t="s">
        <v>106</v>
      </c>
      <c r="D345">
        <v>1</v>
      </c>
      <c r="E345" t="s">
        <v>292</v>
      </c>
      <c r="F345" t="s">
        <v>862</v>
      </c>
      <c r="G345" t="s">
        <v>863</v>
      </c>
      <c r="H345" t="s">
        <v>293</v>
      </c>
      <c r="I345" s="35"/>
      <c r="J345" s="31"/>
      <c r="K345">
        <v>610</v>
      </c>
      <c r="L345" s="31"/>
      <c r="M345" s="35">
        <v>218.99</v>
      </c>
    </row>
    <row r="346" spans="1:13">
      <c r="A346" t="s">
        <v>294</v>
      </c>
      <c r="B346" s="1">
        <v>42523</v>
      </c>
      <c r="C346" t="s">
        <v>106</v>
      </c>
      <c r="D346">
        <v>1</v>
      </c>
      <c r="E346" t="s">
        <v>295</v>
      </c>
      <c r="F346" t="s">
        <v>862</v>
      </c>
      <c r="G346" t="s">
        <v>863</v>
      </c>
      <c r="H346" t="s">
        <v>296</v>
      </c>
      <c r="I346" s="35"/>
      <c r="J346" s="31"/>
      <c r="K346">
        <v>0</v>
      </c>
      <c r="L346" s="31"/>
      <c r="M346" s="35">
        <v>218.99</v>
      </c>
    </row>
    <row r="347" spans="1:13">
      <c r="A347" t="s">
        <v>555</v>
      </c>
      <c r="B347" s="1">
        <v>42567</v>
      </c>
      <c r="C347" t="s">
        <v>556</v>
      </c>
      <c r="D347">
        <v>1</v>
      </c>
      <c r="E347" t="s">
        <v>864</v>
      </c>
      <c r="F347" t="s">
        <v>862</v>
      </c>
      <c r="G347" t="s">
        <v>863</v>
      </c>
      <c r="H347" t="s">
        <v>557</v>
      </c>
      <c r="I347" s="35"/>
      <c r="J347" s="31"/>
      <c r="K347">
        <v>219</v>
      </c>
      <c r="L347" s="31"/>
      <c r="M347" s="35">
        <v>-0.01</v>
      </c>
    </row>
    <row r="348" spans="1:13">
      <c r="A348" t="s">
        <v>683</v>
      </c>
      <c r="B348" s="1">
        <v>42582</v>
      </c>
      <c r="C348" t="s">
        <v>791</v>
      </c>
      <c r="D348">
        <v>1</v>
      </c>
      <c r="E348" t="s">
        <v>797</v>
      </c>
      <c r="F348" t="s">
        <v>862</v>
      </c>
      <c r="G348" t="s">
        <v>863</v>
      </c>
      <c r="H348" t="s">
        <v>798</v>
      </c>
      <c r="I348" s="35">
        <v>0.01</v>
      </c>
      <c r="J348" s="31"/>
      <c r="L348" s="31"/>
      <c r="M348" s="35">
        <v>0</v>
      </c>
    </row>
    <row r="349" spans="1:13">
      <c r="A349" t="s">
        <v>865</v>
      </c>
      <c r="B349" s="1">
        <v>42600</v>
      </c>
      <c r="C349" t="s">
        <v>220</v>
      </c>
      <c r="D349">
        <v>1</v>
      </c>
      <c r="E349" t="s">
        <v>866</v>
      </c>
      <c r="F349" t="s">
        <v>862</v>
      </c>
      <c r="G349" t="s">
        <v>863</v>
      </c>
      <c r="H349" t="s">
        <v>867</v>
      </c>
      <c r="I349" s="35"/>
      <c r="J349" s="31"/>
      <c r="K349" s="2">
        <v>1398.4</v>
      </c>
      <c r="L349" s="32"/>
      <c r="M349" s="34">
        <v>-1398.4</v>
      </c>
    </row>
    <row r="350" spans="1:13">
      <c r="A350" t="s">
        <v>868</v>
      </c>
      <c r="B350" s="1">
        <v>42601</v>
      </c>
      <c r="C350" t="s">
        <v>869</v>
      </c>
      <c r="D350">
        <v>1</v>
      </c>
      <c r="E350" t="s">
        <v>870</v>
      </c>
      <c r="F350" t="s">
        <v>862</v>
      </c>
      <c r="G350" t="s">
        <v>871</v>
      </c>
      <c r="H350" t="s">
        <v>86</v>
      </c>
      <c r="I350" s="34">
        <v>1398.4</v>
      </c>
      <c r="J350" s="32"/>
      <c r="L350" s="31"/>
      <c r="M350" s="35">
        <v>0</v>
      </c>
    </row>
    <row r="351" spans="1:13">
      <c r="H351" t="s">
        <v>806</v>
      </c>
      <c r="I351" s="34">
        <v>5898.41</v>
      </c>
      <c r="J351" s="32"/>
      <c r="K351" s="2">
        <v>5898.41</v>
      </c>
      <c r="L351" s="31"/>
      <c r="M351" s="35"/>
    </row>
    <row r="352" spans="1:13">
      <c r="H352" t="s">
        <v>807</v>
      </c>
      <c r="J352" s="31"/>
      <c r="L352" s="31"/>
      <c r="M352" s="35">
        <v>0</v>
      </c>
    </row>
    <row r="353" spans="1:14">
      <c r="A353" t="s">
        <v>0</v>
      </c>
      <c r="J353" s="31"/>
      <c r="L353" s="31"/>
    </row>
    <row r="354" spans="1:14">
      <c r="J354" s="31"/>
      <c r="L354" s="31"/>
    </row>
    <row r="355" spans="1:14">
      <c r="A355" t="s">
        <v>45</v>
      </c>
      <c r="J355" s="31"/>
      <c r="L355" s="31"/>
    </row>
    <row r="356" spans="1:14">
      <c r="A356" t="s">
        <v>0</v>
      </c>
      <c r="J356" s="31"/>
      <c r="L356" s="31"/>
    </row>
    <row r="357" spans="1:14">
      <c r="A357" t="s">
        <v>4</v>
      </c>
      <c r="J357" s="31"/>
      <c r="L357" s="31"/>
    </row>
    <row r="358" spans="1:14">
      <c r="A358" t="s">
        <v>297</v>
      </c>
      <c r="B358" s="1">
        <v>42408</v>
      </c>
      <c r="C358" t="s">
        <v>298</v>
      </c>
      <c r="D358">
        <v>1</v>
      </c>
      <c r="E358" t="s">
        <v>299</v>
      </c>
      <c r="F358" t="s">
        <v>85</v>
      </c>
      <c r="G358" t="s">
        <v>64</v>
      </c>
      <c r="H358" t="s">
        <v>86</v>
      </c>
      <c r="I358" s="2">
        <v>5500</v>
      </c>
      <c r="J358" s="31"/>
      <c r="K358" s="2"/>
      <c r="L358" s="31"/>
      <c r="M358" s="2">
        <v>5500</v>
      </c>
    </row>
    <row r="359" spans="1:14">
      <c r="A359" t="s">
        <v>300</v>
      </c>
      <c r="B359" s="1">
        <v>42441</v>
      </c>
      <c r="C359" t="s">
        <v>106</v>
      </c>
      <c r="D359">
        <v>1</v>
      </c>
      <c r="E359" t="s">
        <v>301</v>
      </c>
      <c r="F359" t="s">
        <v>63</v>
      </c>
      <c r="G359" t="s">
        <v>64</v>
      </c>
      <c r="H359" t="s">
        <v>302</v>
      </c>
      <c r="J359" s="32"/>
      <c r="K359" s="34">
        <v>4260</v>
      </c>
      <c r="L359" s="31"/>
      <c r="M359" s="2">
        <v>1240</v>
      </c>
    </row>
    <row r="360" spans="1:14">
      <c r="A360" t="s">
        <v>303</v>
      </c>
      <c r="B360" s="1">
        <v>42473</v>
      </c>
      <c r="C360" t="s">
        <v>304</v>
      </c>
      <c r="D360">
        <v>1</v>
      </c>
      <c r="E360" t="s">
        <v>305</v>
      </c>
      <c r="F360" t="s">
        <v>85</v>
      </c>
      <c r="G360" t="s">
        <v>64</v>
      </c>
      <c r="H360" t="s">
        <v>96</v>
      </c>
      <c r="I360" s="2">
        <v>5500</v>
      </c>
      <c r="J360" s="31"/>
      <c r="K360" s="35"/>
      <c r="L360" s="31"/>
      <c r="M360" s="2">
        <v>6740</v>
      </c>
    </row>
    <row r="361" spans="1:14">
      <c r="A361" t="s">
        <v>360</v>
      </c>
      <c r="B361" s="1">
        <v>42489</v>
      </c>
      <c r="C361" t="s">
        <v>361</v>
      </c>
      <c r="D361">
        <v>1</v>
      </c>
      <c r="E361" t="s">
        <v>362</v>
      </c>
      <c r="F361" t="s">
        <v>85</v>
      </c>
      <c r="G361" t="s">
        <v>64</v>
      </c>
      <c r="H361" t="s">
        <v>96</v>
      </c>
      <c r="I361" s="2">
        <v>4800</v>
      </c>
      <c r="J361" s="31"/>
      <c r="K361" s="35"/>
      <c r="L361" s="31"/>
      <c r="M361" s="2">
        <v>11540</v>
      </c>
    </row>
    <row r="362" spans="1:14">
      <c r="B362" s="1"/>
      <c r="H362" t="s">
        <v>872</v>
      </c>
      <c r="I362" s="2"/>
      <c r="J362" s="31"/>
      <c r="K362" s="35">
        <f>5386+4786</f>
        <v>10172</v>
      </c>
      <c r="L362" s="31"/>
      <c r="M362" s="2">
        <f>+M361-K362</f>
        <v>1368</v>
      </c>
    </row>
    <row r="363" spans="1:14">
      <c r="H363" t="s">
        <v>806</v>
      </c>
      <c r="I363" s="2">
        <v>15800</v>
      </c>
      <c r="J363" s="32"/>
      <c r="K363" s="34">
        <v>4260</v>
      </c>
      <c r="L363" s="31"/>
    </row>
    <row r="364" spans="1:14">
      <c r="H364" t="s">
        <v>807</v>
      </c>
      <c r="J364" s="31"/>
      <c r="K364" s="2"/>
      <c r="L364" s="31"/>
      <c r="M364" s="3">
        <f>11540-K362</f>
        <v>1368</v>
      </c>
      <c r="N364" t="s">
        <v>873</v>
      </c>
    </row>
    <row r="365" spans="1:14">
      <c r="A365" t="s">
        <v>0</v>
      </c>
      <c r="J365" s="31"/>
      <c r="L365" s="31"/>
    </row>
    <row r="366" spans="1:14">
      <c r="J366" s="31"/>
      <c r="L366" s="31"/>
    </row>
    <row r="367" spans="1:14">
      <c r="A367" t="s">
        <v>874</v>
      </c>
      <c r="J367" s="31"/>
      <c r="L367" s="31"/>
    </row>
    <row r="368" spans="1:14">
      <c r="A368" t="s">
        <v>0</v>
      </c>
      <c r="J368" s="31"/>
      <c r="L368" s="31"/>
    </row>
    <row r="369" spans="1:14">
      <c r="A369" t="s">
        <v>4</v>
      </c>
      <c r="J369" s="31"/>
      <c r="L369" s="31"/>
    </row>
    <row r="370" spans="1:14">
      <c r="A370" t="s">
        <v>875</v>
      </c>
      <c r="B370" s="1">
        <v>42585</v>
      </c>
      <c r="C370" t="s">
        <v>876</v>
      </c>
      <c r="D370">
        <v>1</v>
      </c>
      <c r="E370" t="s">
        <v>877</v>
      </c>
      <c r="F370" t="s">
        <v>85</v>
      </c>
      <c r="G370" t="s">
        <v>64</v>
      </c>
      <c r="H370" t="s">
        <v>86</v>
      </c>
      <c r="I370" s="2">
        <v>5600</v>
      </c>
      <c r="J370" s="31"/>
      <c r="K370" s="2"/>
      <c r="L370" s="31"/>
      <c r="M370" s="2">
        <v>5600</v>
      </c>
    </row>
    <row r="371" spans="1:14">
      <c r="A371" t="s">
        <v>878</v>
      </c>
      <c r="B371" s="1">
        <v>42601</v>
      </c>
      <c r="C371" t="s">
        <v>879</v>
      </c>
      <c r="D371">
        <v>1</v>
      </c>
      <c r="E371" t="s">
        <v>880</v>
      </c>
      <c r="F371" t="s">
        <v>85</v>
      </c>
      <c r="G371" t="s">
        <v>64</v>
      </c>
      <c r="H371" t="s">
        <v>86</v>
      </c>
      <c r="I371" s="2">
        <v>4800</v>
      </c>
      <c r="J371" s="31"/>
      <c r="K371" s="2"/>
      <c r="L371" s="31"/>
      <c r="M371" s="2">
        <v>10400</v>
      </c>
    </row>
    <row r="372" spans="1:14">
      <c r="H372" t="s">
        <v>806</v>
      </c>
      <c r="I372" s="2">
        <v>10400</v>
      </c>
      <c r="J372" s="31"/>
      <c r="L372" s="31"/>
    </row>
    <row r="373" spans="1:14">
      <c r="H373" t="s">
        <v>807</v>
      </c>
      <c r="J373" s="31"/>
      <c r="K373" s="2"/>
      <c r="L373" s="31"/>
      <c r="M373" s="11">
        <f>10400-5064.33</f>
        <v>5335.67</v>
      </c>
      <c r="N373" t="s">
        <v>787</v>
      </c>
    </row>
    <row r="374" spans="1:14">
      <c r="A374" t="s">
        <v>0</v>
      </c>
      <c r="J374" s="31"/>
      <c r="L374" s="31"/>
    </row>
    <row r="375" spans="1:14">
      <c r="J375" s="31"/>
      <c r="L375" s="31"/>
    </row>
    <row r="376" spans="1:14">
      <c r="A376" t="s">
        <v>48</v>
      </c>
      <c r="J376" s="31"/>
      <c r="L376" s="31"/>
    </row>
    <row r="377" spans="1:14">
      <c r="A377" t="s">
        <v>0</v>
      </c>
      <c r="J377" s="31"/>
      <c r="L377" s="31"/>
    </row>
    <row r="378" spans="1:14">
      <c r="A378" t="s">
        <v>4</v>
      </c>
      <c r="J378" s="31"/>
      <c r="L378" s="31"/>
    </row>
    <row r="379" spans="1:14">
      <c r="A379" t="s">
        <v>881</v>
      </c>
      <c r="B379" s="37">
        <v>1484</v>
      </c>
      <c r="C379" s="1">
        <v>42479</v>
      </c>
      <c r="D379" t="s">
        <v>307</v>
      </c>
      <c r="E379">
        <v>1</v>
      </c>
      <c r="F379" t="s">
        <v>308</v>
      </c>
      <c r="G379" t="s">
        <v>85</v>
      </c>
      <c r="H379" t="s">
        <v>96</v>
      </c>
      <c r="I379" s="34"/>
      <c r="J379" s="32"/>
      <c r="L379" s="32"/>
      <c r="M379" s="34">
        <v>6000</v>
      </c>
    </row>
    <row r="380" spans="1:14">
      <c r="A380" t="s">
        <v>881</v>
      </c>
      <c r="B380" s="37">
        <v>2855</v>
      </c>
      <c r="C380" s="1">
        <v>42490</v>
      </c>
      <c r="D380" t="s">
        <v>310</v>
      </c>
      <c r="E380">
        <v>1</v>
      </c>
      <c r="F380" t="s">
        <v>311</v>
      </c>
      <c r="G380" t="s">
        <v>63</v>
      </c>
      <c r="H380" t="s">
        <v>312</v>
      </c>
      <c r="I380" s="35"/>
      <c r="J380" s="31"/>
      <c r="K380" s="2">
        <v>6074.01</v>
      </c>
      <c r="L380" s="31"/>
      <c r="M380" s="35">
        <v>-74.010000000000005</v>
      </c>
    </row>
    <row r="381" spans="1:14">
      <c r="A381" t="s">
        <v>881</v>
      </c>
      <c r="B381" s="37">
        <v>3087</v>
      </c>
      <c r="C381" s="1">
        <v>42490</v>
      </c>
      <c r="D381" t="s">
        <v>791</v>
      </c>
      <c r="E381">
        <v>1</v>
      </c>
      <c r="F381" t="s">
        <v>792</v>
      </c>
      <c r="G381" t="s">
        <v>63</v>
      </c>
      <c r="H381" t="s">
        <v>793</v>
      </c>
      <c r="I381" s="35"/>
      <c r="J381" s="31"/>
      <c r="L381" s="31"/>
      <c r="M381" s="35">
        <v>0</v>
      </c>
    </row>
    <row r="382" spans="1:14">
      <c r="H382" t="s">
        <v>806</v>
      </c>
      <c r="I382" s="34"/>
      <c r="J382" s="32"/>
      <c r="K382" s="2">
        <v>6074.01</v>
      </c>
      <c r="L382" s="31"/>
      <c r="M382" s="35"/>
    </row>
    <row r="383" spans="1:14">
      <c r="H383" t="s">
        <v>807</v>
      </c>
      <c r="J383" s="31"/>
      <c r="L383" s="31"/>
      <c r="M383" s="35">
        <v>0</v>
      </c>
    </row>
    <row r="384" spans="1:14">
      <c r="A384" t="s">
        <v>0</v>
      </c>
      <c r="J384" s="31"/>
      <c r="L384" s="31"/>
      <c r="M384" s="18"/>
    </row>
    <row r="385" spans="1:13">
      <c r="J385" s="31"/>
      <c r="L385" s="31"/>
    </row>
    <row r="386" spans="1:13">
      <c r="A386" t="s">
        <v>51</v>
      </c>
      <c r="J386" s="31"/>
      <c r="L386" s="31"/>
    </row>
    <row r="387" spans="1:13">
      <c r="A387" t="s">
        <v>0</v>
      </c>
      <c r="J387" s="31"/>
      <c r="L387" s="31"/>
    </row>
    <row r="388" spans="1:13">
      <c r="A388" t="s">
        <v>4</v>
      </c>
      <c r="J388" s="31"/>
      <c r="L388" s="31"/>
    </row>
    <row r="389" spans="1:13">
      <c r="A389" t="s">
        <v>313</v>
      </c>
      <c r="B389" s="1">
        <v>42489</v>
      </c>
      <c r="C389" t="s">
        <v>314</v>
      </c>
      <c r="D389">
        <v>1</v>
      </c>
      <c r="E389" t="s">
        <v>315</v>
      </c>
      <c r="F389" t="s">
        <v>85</v>
      </c>
      <c r="G389" t="s">
        <v>64</v>
      </c>
      <c r="H389" t="s">
        <v>86</v>
      </c>
      <c r="I389" s="2">
        <v>1600</v>
      </c>
      <c r="J389" s="31"/>
      <c r="K389" s="35"/>
      <c r="L389" s="31"/>
      <c r="M389" s="2">
        <v>1600</v>
      </c>
    </row>
    <row r="390" spans="1:13">
      <c r="A390" t="s">
        <v>882</v>
      </c>
      <c r="B390" s="1">
        <v>42582</v>
      </c>
      <c r="C390" t="s">
        <v>106</v>
      </c>
      <c r="D390">
        <v>1</v>
      </c>
      <c r="E390" t="s">
        <v>883</v>
      </c>
      <c r="F390" t="s">
        <v>63</v>
      </c>
      <c r="G390" t="s">
        <v>64</v>
      </c>
      <c r="H390" t="s">
        <v>884</v>
      </c>
      <c r="J390" s="32"/>
      <c r="K390" s="34">
        <v>1600</v>
      </c>
      <c r="L390" s="31"/>
      <c r="M390">
        <v>0</v>
      </c>
    </row>
    <row r="391" spans="1:13">
      <c r="H391" t="s">
        <v>806</v>
      </c>
      <c r="I391" s="2">
        <v>1600</v>
      </c>
      <c r="J391" s="32"/>
      <c r="K391" s="34">
        <v>1600</v>
      </c>
      <c r="L391" s="31"/>
    </row>
    <row r="392" spans="1:13">
      <c r="H392" t="s">
        <v>807</v>
      </c>
      <c r="J392" s="31"/>
      <c r="K392" s="18"/>
      <c r="L392" s="31"/>
      <c r="M392">
        <v>0</v>
      </c>
    </row>
    <row r="393" spans="1:13">
      <c r="A393" t="s">
        <v>0</v>
      </c>
      <c r="J393" s="31"/>
      <c r="L393" s="31"/>
    </row>
    <row r="394" spans="1:13">
      <c r="J394" s="31"/>
      <c r="L394" s="31"/>
    </row>
    <row r="395" spans="1:13">
      <c r="A395" t="s">
        <v>54</v>
      </c>
      <c r="J395" s="31"/>
      <c r="L395" s="31"/>
    </row>
    <row r="396" spans="1:13">
      <c r="A396" t="s">
        <v>0</v>
      </c>
      <c r="J396" s="31"/>
      <c r="L396" s="31"/>
    </row>
    <row r="397" spans="1:13">
      <c r="A397" t="s">
        <v>4</v>
      </c>
      <c r="J397" s="31"/>
      <c r="L397" s="31"/>
    </row>
    <row r="398" spans="1:13">
      <c r="A398" t="s">
        <v>316</v>
      </c>
      <c r="B398" s="1">
        <v>42496</v>
      </c>
      <c r="C398" t="s">
        <v>317</v>
      </c>
      <c r="D398">
        <v>1</v>
      </c>
      <c r="E398" t="s">
        <v>318</v>
      </c>
      <c r="F398" t="s">
        <v>85</v>
      </c>
      <c r="G398" t="s">
        <v>64</v>
      </c>
      <c r="H398" t="s">
        <v>86</v>
      </c>
      <c r="I398" s="2">
        <v>2800</v>
      </c>
      <c r="J398" s="31"/>
      <c r="K398" s="35"/>
      <c r="L398" s="31"/>
      <c r="M398" s="2">
        <v>2800</v>
      </c>
    </row>
    <row r="399" spans="1:13">
      <c r="A399" t="s">
        <v>319</v>
      </c>
      <c r="B399" s="1">
        <v>42521</v>
      </c>
      <c r="C399" t="s">
        <v>88</v>
      </c>
      <c r="D399">
        <v>1</v>
      </c>
      <c r="E399" t="s">
        <v>320</v>
      </c>
      <c r="F399" t="s">
        <v>63</v>
      </c>
      <c r="G399" t="s">
        <v>64</v>
      </c>
      <c r="H399" t="s">
        <v>321</v>
      </c>
      <c r="J399" s="32"/>
      <c r="K399" s="34">
        <v>2800</v>
      </c>
      <c r="L399" s="31"/>
      <c r="M399">
        <v>0</v>
      </c>
    </row>
    <row r="400" spans="1:13">
      <c r="A400" t="s">
        <v>322</v>
      </c>
      <c r="B400" s="1">
        <v>42530</v>
      </c>
      <c r="C400" t="s">
        <v>323</v>
      </c>
      <c r="D400">
        <v>1</v>
      </c>
      <c r="E400" t="s">
        <v>324</v>
      </c>
      <c r="F400" t="s">
        <v>85</v>
      </c>
      <c r="G400" t="s">
        <v>64</v>
      </c>
      <c r="H400" t="s">
        <v>86</v>
      </c>
      <c r="I400" s="2">
        <v>3600</v>
      </c>
      <c r="J400" s="31"/>
      <c r="K400" s="35"/>
      <c r="L400" s="31"/>
      <c r="M400" s="2">
        <v>3600</v>
      </c>
    </row>
    <row r="401" spans="1:14">
      <c r="A401" t="s">
        <v>564</v>
      </c>
      <c r="B401" s="1">
        <v>42551</v>
      </c>
      <c r="C401" t="s">
        <v>220</v>
      </c>
      <c r="D401">
        <v>1</v>
      </c>
      <c r="E401" t="s">
        <v>885</v>
      </c>
      <c r="F401" t="s">
        <v>63</v>
      </c>
      <c r="G401" t="s">
        <v>64</v>
      </c>
      <c r="H401" t="s">
        <v>565</v>
      </c>
      <c r="J401" s="32"/>
      <c r="K401" s="34">
        <v>3575</v>
      </c>
      <c r="L401" s="31"/>
      <c r="M401">
        <v>25</v>
      </c>
    </row>
    <row r="402" spans="1:14">
      <c r="A402" t="s">
        <v>886</v>
      </c>
      <c r="B402" s="1">
        <v>42551</v>
      </c>
      <c r="C402" t="s">
        <v>791</v>
      </c>
      <c r="D402">
        <v>1</v>
      </c>
      <c r="E402" t="s">
        <v>887</v>
      </c>
      <c r="F402" t="s">
        <v>63</v>
      </c>
      <c r="G402" t="s">
        <v>64</v>
      </c>
      <c r="H402" t="s">
        <v>793</v>
      </c>
      <c r="J402" s="31"/>
      <c r="K402" s="35">
        <v>25</v>
      </c>
      <c r="L402" s="31"/>
      <c r="M402">
        <v>0</v>
      </c>
    </row>
    <row r="403" spans="1:14">
      <c r="H403" t="s">
        <v>806</v>
      </c>
      <c r="I403" s="2">
        <v>6400</v>
      </c>
      <c r="J403" s="32"/>
      <c r="K403" s="34">
        <v>6400</v>
      </c>
      <c r="L403" s="31"/>
    </row>
    <row r="404" spans="1:14">
      <c r="H404" t="s">
        <v>807</v>
      </c>
      <c r="J404" s="31"/>
      <c r="L404" s="31"/>
      <c r="M404">
        <v>0</v>
      </c>
      <c r="N404" t="s">
        <v>787</v>
      </c>
    </row>
    <row r="405" spans="1:14">
      <c r="A405" t="s">
        <v>0</v>
      </c>
      <c r="J405" s="31"/>
      <c r="L405" s="31"/>
    </row>
    <row r="406" spans="1:14">
      <c r="J406" s="31"/>
      <c r="L406" s="31"/>
    </row>
    <row r="407" spans="1:14">
      <c r="A407" t="s">
        <v>57</v>
      </c>
      <c r="J407" s="31"/>
      <c r="L407" s="31"/>
    </row>
    <row r="408" spans="1:14">
      <c r="A408" t="s">
        <v>0</v>
      </c>
      <c r="J408" s="31"/>
      <c r="L408" s="31"/>
    </row>
    <row r="409" spans="1:14">
      <c r="A409" t="s">
        <v>4</v>
      </c>
      <c r="J409" s="31"/>
      <c r="L409" s="31"/>
    </row>
    <row r="410" spans="1:14">
      <c r="A410" t="s">
        <v>325</v>
      </c>
      <c r="B410" s="1">
        <v>42466</v>
      </c>
      <c r="C410" t="s">
        <v>326</v>
      </c>
      <c r="D410">
        <v>1</v>
      </c>
      <c r="E410" t="s">
        <v>327</v>
      </c>
      <c r="F410" t="s">
        <v>328</v>
      </c>
      <c r="G410" t="s">
        <v>329</v>
      </c>
      <c r="H410" t="s">
        <v>330</v>
      </c>
      <c r="I410" s="2">
        <v>3500</v>
      </c>
      <c r="J410" s="31">
        <v>1</v>
      </c>
      <c r="K410" s="35"/>
      <c r="L410" s="31"/>
      <c r="M410" s="2">
        <v>3500</v>
      </c>
    </row>
    <row r="411" spans="1:14">
      <c r="A411" t="s">
        <v>331</v>
      </c>
      <c r="B411" s="1">
        <v>42490</v>
      </c>
      <c r="C411" t="s">
        <v>332</v>
      </c>
      <c r="D411">
        <v>1</v>
      </c>
      <c r="E411" t="s">
        <v>333</v>
      </c>
      <c r="F411" t="s">
        <v>63</v>
      </c>
      <c r="G411" t="s">
        <v>64</v>
      </c>
      <c r="H411" t="s">
        <v>334</v>
      </c>
      <c r="J411" s="32"/>
      <c r="K411" s="34">
        <v>3499.8</v>
      </c>
      <c r="L411" s="31">
        <v>1</v>
      </c>
      <c r="M411">
        <v>0.2</v>
      </c>
    </row>
    <row r="412" spans="1:14">
      <c r="A412" t="s">
        <v>655</v>
      </c>
      <c r="B412" s="1">
        <v>42490</v>
      </c>
      <c r="C412" t="s">
        <v>791</v>
      </c>
      <c r="D412">
        <v>1</v>
      </c>
      <c r="E412" t="s">
        <v>792</v>
      </c>
      <c r="F412" t="s">
        <v>63</v>
      </c>
      <c r="G412" t="s">
        <v>64</v>
      </c>
      <c r="H412" t="s">
        <v>793</v>
      </c>
      <c r="J412" s="31"/>
      <c r="K412" s="35">
        <v>0.2</v>
      </c>
      <c r="L412" s="31">
        <v>1</v>
      </c>
      <c r="M412">
        <v>0</v>
      </c>
    </row>
    <row r="413" spans="1:14">
      <c r="A413" t="s">
        <v>335</v>
      </c>
      <c r="B413" s="1">
        <v>42528</v>
      </c>
      <c r="C413" t="s">
        <v>336</v>
      </c>
      <c r="D413">
        <v>1</v>
      </c>
      <c r="E413" t="s">
        <v>337</v>
      </c>
      <c r="F413" t="s">
        <v>85</v>
      </c>
      <c r="G413" t="s">
        <v>64</v>
      </c>
      <c r="H413" t="s">
        <v>86</v>
      </c>
      <c r="I413" s="2">
        <v>4000</v>
      </c>
      <c r="J413" s="31">
        <v>2</v>
      </c>
      <c r="K413" s="35"/>
      <c r="L413" s="31"/>
      <c r="M413" s="2">
        <v>4000</v>
      </c>
    </row>
    <row r="414" spans="1:14">
      <c r="A414" t="s">
        <v>568</v>
      </c>
      <c r="B414" s="1">
        <v>42551</v>
      </c>
      <c r="C414" t="s">
        <v>220</v>
      </c>
      <c r="D414">
        <v>1</v>
      </c>
      <c r="E414" t="s">
        <v>888</v>
      </c>
      <c r="F414" t="s">
        <v>63</v>
      </c>
      <c r="G414" t="s">
        <v>64</v>
      </c>
      <c r="H414" t="s">
        <v>569</v>
      </c>
      <c r="J414" s="32"/>
      <c r="K414" s="34">
        <v>4000</v>
      </c>
      <c r="L414" s="31">
        <v>2</v>
      </c>
      <c r="M414">
        <v>0</v>
      </c>
    </row>
    <row r="415" spans="1:14">
      <c r="A415" t="s">
        <v>570</v>
      </c>
      <c r="B415" s="1">
        <v>42579</v>
      </c>
      <c r="C415" t="s">
        <v>88</v>
      </c>
      <c r="D415">
        <v>1</v>
      </c>
      <c r="E415" t="s">
        <v>889</v>
      </c>
      <c r="F415" t="s">
        <v>63</v>
      </c>
      <c r="G415" t="s">
        <v>64</v>
      </c>
      <c r="H415" t="s">
        <v>571</v>
      </c>
      <c r="J415" s="32"/>
      <c r="K415" s="34">
        <v>2001.29</v>
      </c>
      <c r="L415" s="31">
        <v>3</v>
      </c>
      <c r="M415" s="2">
        <v>-2001.29</v>
      </c>
    </row>
    <row r="416" spans="1:14">
      <c r="A416" t="s">
        <v>890</v>
      </c>
      <c r="B416" s="1">
        <v>42585</v>
      </c>
      <c r="C416" t="s">
        <v>891</v>
      </c>
      <c r="D416">
        <v>1</v>
      </c>
      <c r="E416" t="s">
        <v>892</v>
      </c>
      <c r="F416" t="s">
        <v>85</v>
      </c>
      <c r="G416" t="s">
        <v>64</v>
      </c>
      <c r="H416" t="s">
        <v>86</v>
      </c>
      <c r="I416" s="2">
        <v>2600</v>
      </c>
      <c r="J416" s="31"/>
      <c r="K416" s="35"/>
      <c r="L416" s="31"/>
      <c r="M416">
        <v>598.71</v>
      </c>
    </row>
    <row r="417" spans="1:14">
      <c r="A417" t="s">
        <v>893</v>
      </c>
      <c r="B417" s="1">
        <v>42587</v>
      </c>
      <c r="C417" t="s">
        <v>894</v>
      </c>
      <c r="D417">
        <v>1</v>
      </c>
      <c r="E417" t="s">
        <v>895</v>
      </c>
      <c r="F417" t="s">
        <v>112</v>
      </c>
      <c r="G417" t="s">
        <v>64</v>
      </c>
      <c r="H417" t="s">
        <v>896</v>
      </c>
      <c r="I417" s="2">
        <v>2001.29</v>
      </c>
      <c r="J417" s="31">
        <v>3</v>
      </c>
      <c r="K417" s="35"/>
      <c r="L417" s="31"/>
      <c r="M417" s="2">
        <v>2600</v>
      </c>
    </row>
    <row r="418" spans="1:14">
      <c r="H418" t="s">
        <v>806</v>
      </c>
      <c r="I418" s="2">
        <v>12101.29</v>
      </c>
      <c r="J418" s="32"/>
      <c r="K418" s="34">
        <v>9501.2900000000009</v>
      </c>
      <c r="L418" s="31"/>
    </row>
    <row r="419" spans="1:14">
      <c r="H419" t="s">
        <v>807</v>
      </c>
      <c r="J419" s="31"/>
      <c r="K419" s="2"/>
      <c r="L419" s="31"/>
      <c r="M419" s="2">
        <v>2600</v>
      </c>
    </row>
    <row r="420" spans="1:14">
      <c r="A420" t="s">
        <v>0</v>
      </c>
      <c r="J420" s="31"/>
      <c r="L420" s="31"/>
      <c r="M420" t="s">
        <v>897</v>
      </c>
      <c r="N420" t="s">
        <v>787</v>
      </c>
    </row>
    <row r="421" spans="1:14">
      <c r="J421" s="31"/>
      <c r="L421" s="31"/>
    </row>
  </sheetData>
  <mergeCells count="5">
    <mergeCell ref="D3:F3"/>
    <mergeCell ref="D4:F4"/>
    <mergeCell ref="D5:F5"/>
    <mergeCell ref="D6:F6"/>
    <mergeCell ref="C7:D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09"/>
  <sheetViews>
    <sheetView workbookViewId="0">
      <selection activeCell="N5" sqref="N5"/>
    </sheetView>
  </sheetViews>
  <sheetFormatPr baseColWidth="10" defaultRowHeight="15"/>
  <cols>
    <col min="4" max="4" width="2" bestFit="1" customWidth="1"/>
    <col min="8" max="8" width="40" bestFit="1" customWidth="1"/>
    <col min="9" max="9" width="9.140625" bestFit="1" customWidth="1"/>
    <col min="10" max="10" width="4" customWidth="1"/>
    <col min="12" max="12" width="4" customWidth="1"/>
  </cols>
  <sheetData>
    <row r="1" spans="1:16">
      <c r="F1" s="60" t="s">
        <v>969</v>
      </c>
      <c r="G1" s="60"/>
      <c r="H1" s="60"/>
    </row>
    <row r="2" spans="1:16">
      <c r="F2" s="60" t="s">
        <v>970</v>
      </c>
      <c r="G2" s="60"/>
      <c r="H2" s="60"/>
    </row>
    <row r="3" spans="1:16">
      <c r="F3" s="61">
        <v>42583</v>
      </c>
      <c r="G3" s="61"/>
      <c r="H3" s="61"/>
    </row>
    <row r="6" spans="1:16">
      <c r="A6" t="s">
        <v>13</v>
      </c>
      <c r="J6" s="31"/>
      <c r="L6" s="31"/>
    </row>
    <row r="7" spans="1:16">
      <c r="J7" s="31"/>
      <c r="L7" s="31"/>
    </row>
    <row r="8" spans="1:16">
      <c r="A8" t="s">
        <v>4</v>
      </c>
      <c r="J8" s="31"/>
      <c r="L8" s="31"/>
    </row>
    <row r="9" spans="1:16">
      <c r="A9" t="s">
        <v>131</v>
      </c>
      <c r="B9" s="1">
        <v>42399</v>
      </c>
      <c r="C9" t="s">
        <v>132</v>
      </c>
      <c r="D9">
        <v>1</v>
      </c>
      <c r="E9" t="s">
        <v>133</v>
      </c>
      <c r="F9" t="s">
        <v>85</v>
      </c>
      <c r="G9" t="s">
        <v>64</v>
      </c>
      <c r="H9" t="s">
        <v>86</v>
      </c>
      <c r="I9" s="2">
        <v>5500</v>
      </c>
      <c r="J9" s="32"/>
      <c r="L9" s="31"/>
      <c r="M9" s="2">
        <v>5500</v>
      </c>
    </row>
    <row r="10" spans="1:16">
      <c r="A10" t="s">
        <v>135</v>
      </c>
      <c r="B10" s="1">
        <v>42434</v>
      </c>
      <c r="C10" t="s">
        <v>136</v>
      </c>
      <c r="D10">
        <v>1</v>
      </c>
      <c r="E10" t="s">
        <v>137</v>
      </c>
      <c r="F10" t="s">
        <v>85</v>
      </c>
      <c r="G10" t="s">
        <v>64</v>
      </c>
      <c r="H10" t="s">
        <v>86</v>
      </c>
      <c r="I10" s="2">
        <v>5500</v>
      </c>
      <c r="J10" s="32"/>
      <c r="L10" s="31"/>
      <c r="M10" s="33">
        <v>11000</v>
      </c>
    </row>
    <row r="11" spans="1:16">
      <c r="A11" t="s">
        <v>498</v>
      </c>
      <c r="B11" s="1">
        <v>42565</v>
      </c>
      <c r="C11" t="s">
        <v>499</v>
      </c>
      <c r="D11">
        <v>1</v>
      </c>
      <c r="E11" t="s">
        <v>808</v>
      </c>
      <c r="F11" t="s">
        <v>85</v>
      </c>
      <c r="G11" t="s">
        <v>64</v>
      </c>
      <c r="H11" t="s">
        <v>86</v>
      </c>
      <c r="I11" s="2">
        <v>5600</v>
      </c>
      <c r="J11" s="32"/>
      <c r="L11" s="31"/>
      <c r="M11" s="11">
        <v>16600</v>
      </c>
      <c r="O11" s="11"/>
      <c r="P11" s="45"/>
    </row>
    <row r="12" spans="1:16">
      <c r="J12" s="41"/>
      <c r="K12">
        <v>13227.01</v>
      </c>
      <c r="L12" s="41"/>
      <c r="M12" s="2">
        <f>+M11+I12-K12</f>
        <v>3372.99</v>
      </c>
      <c r="N12" t="s">
        <v>977</v>
      </c>
      <c r="O12" s="12"/>
      <c r="P12" s="12"/>
    </row>
    <row r="14" spans="1:16">
      <c r="A14" t="s">
        <v>16</v>
      </c>
      <c r="J14" s="31"/>
      <c r="L14" s="31"/>
    </row>
    <row r="15" spans="1:16">
      <c r="J15" s="31"/>
      <c r="L15" s="31"/>
    </row>
    <row r="16" spans="1:16">
      <c r="A16" t="s">
        <v>4</v>
      </c>
      <c r="J16" s="31"/>
      <c r="L16" s="31"/>
    </row>
    <row r="17" spans="1:15">
      <c r="A17" t="s">
        <v>138</v>
      </c>
      <c r="B17" s="1">
        <v>42377</v>
      </c>
      <c r="C17" t="s">
        <v>139</v>
      </c>
      <c r="D17">
        <v>1</v>
      </c>
      <c r="E17" t="s">
        <v>140</v>
      </c>
      <c r="F17" t="s">
        <v>85</v>
      </c>
      <c r="G17" t="s">
        <v>64</v>
      </c>
      <c r="H17" t="s">
        <v>141</v>
      </c>
      <c r="I17" s="2">
        <v>5500</v>
      </c>
      <c r="J17" s="32"/>
      <c r="L17" s="31"/>
      <c r="M17" s="2">
        <v>5500</v>
      </c>
    </row>
    <row r="18" spans="1:15">
      <c r="A18" t="s">
        <v>142</v>
      </c>
      <c r="B18" s="1">
        <v>42426</v>
      </c>
      <c r="C18" t="s">
        <v>143</v>
      </c>
      <c r="D18">
        <v>1</v>
      </c>
      <c r="E18" t="s">
        <v>144</v>
      </c>
      <c r="F18" t="s">
        <v>85</v>
      </c>
      <c r="G18" t="s">
        <v>64</v>
      </c>
      <c r="H18" t="s">
        <v>86</v>
      </c>
      <c r="I18" s="2">
        <v>2500</v>
      </c>
      <c r="J18" s="32"/>
      <c r="L18" s="31"/>
      <c r="M18" s="2">
        <f>+M17+I18-K18</f>
        <v>8000</v>
      </c>
    </row>
    <row r="19" spans="1:15">
      <c r="A19" t="s">
        <v>145</v>
      </c>
      <c r="B19" s="1">
        <v>42430</v>
      </c>
      <c r="C19" t="s">
        <v>146</v>
      </c>
      <c r="D19">
        <v>1</v>
      </c>
      <c r="E19" t="s">
        <v>147</v>
      </c>
      <c r="F19" t="s">
        <v>85</v>
      </c>
      <c r="G19" t="s">
        <v>64</v>
      </c>
      <c r="H19" t="s">
        <v>86</v>
      </c>
      <c r="I19" s="2">
        <v>1000</v>
      </c>
      <c r="J19" s="32"/>
      <c r="L19" s="31"/>
      <c r="M19" s="2">
        <f t="shared" ref="M19:M27" si="0">+M18+I19-K19</f>
        <v>9000</v>
      </c>
    </row>
    <row r="20" spans="1:15">
      <c r="A20" t="s">
        <v>148</v>
      </c>
      <c r="B20" s="1">
        <v>42440</v>
      </c>
      <c r="C20" t="s">
        <v>149</v>
      </c>
      <c r="D20">
        <v>1</v>
      </c>
      <c r="E20" t="s">
        <v>150</v>
      </c>
      <c r="F20" t="s">
        <v>85</v>
      </c>
      <c r="G20" t="s">
        <v>64</v>
      </c>
      <c r="H20" t="s">
        <v>86</v>
      </c>
      <c r="I20" s="2">
        <v>5500</v>
      </c>
      <c r="J20" s="39">
        <v>2</v>
      </c>
      <c r="L20" s="31"/>
      <c r="M20" s="2">
        <f t="shared" si="0"/>
        <v>14500</v>
      </c>
    </row>
    <row r="21" spans="1:15">
      <c r="A21" t="s">
        <v>151</v>
      </c>
      <c r="B21" s="1">
        <v>42460</v>
      </c>
      <c r="C21" t="s">
        <v>152</v>
      </c>
      <c r="D21">
        <v>1</v>
      </c>
      <c r="E21" t="s">
        <v>153</v>
      </c>
      <c r="F21" t="s">
        <v>85</v>
      </c>
      <c r="G21" t="s">
        <v>64</v>
      </c>
      <c r="H21" t="s">
        <v>86</v>
      </c>
      <c r="I21" s="2">
        <v>5500</v>
      </c>
      <c r="J21" s="14">
        <v>1</v>
      </c>
      <c r="L21" s="14"/>
      <c r="M21" s="2">
        <f t="shared" si="0"/>
        <v>20000</v>
      </c>
    </row>
    <row r="22" spans="1:15">
      <c r="A22" t="s">
        <v>154</v>
      </c>
      <c r="B22" s="1">
        <v>42489</v>
      </c>
      <c r="C22" t="s">
        <v>155</v>
      </c>
      <c r="D22">
        <v>1</v>
      </c>
      <c r="E22" t="s">
        <v>156</v>
      </c>
      <c r="F22" t="s">
        <v>85</v>
      </c>
      <c r="G22" t="s">
        <v>64</v>
      </c>
      <c r="H22" t="s">
        <v>86</v>
      </c>
      <c r="I22" s="2">
        <v>3800</v>
      </c>
      <c r="J22" s="14">
        <v>3</v>
      </c>
      <c r="L22" s="14"/>
      <c r="M22" s="2">
        <f t="shared" si="0"/>
        <v>23800</v>
      </c>
    </row>
    <row r="23" spans="1:15">
      <c r="A23" t="s">
        <v>157</v>
      </c>
      <c r="B23" s="1">
        <v>42490</v>
      </c>
      <c r="C23" t="s">
        <v>106</v>
      </c>
      <c r="D23">
        <v>1</v>
      </c>
      <c r="E23" t="s">
        <v>158</v>
      </c>
      <c r="F23" t="s">
        <v>63</v>
      </c>
      <c r="G23" t="s">
        <v>64</v>
      </c>
      <c r="H23" t="s">
        <v>159</v>
      </c>
      <c r="J23" s="14"/>
      <c r="K23" s="2">
        <v>3945</v>
      </c>
      <c r="L23" s="14">
        <v>2</v>
      </c>
      <c r="M23" s="2">
        <f t="shared" si="0"/>
        <v>19855</v>
      </c>
      <c r="N23" s="2"/>
    </row>
    <row r="24" spans="1:15">
      <c r="A24" t="s">
        <v>160</v>
      </c>
      <c r="B24" s="1">
        <v>42490</v>
      </c>
      <c r="C24" t="s">
        <v>161</v>
      </c>
      <c r="D24">
        <v>1</v>
      </c>
      <c r="E24" t="s">
        <v>162</v>
      </c>
      <c r="F24" t="s">
        <v>63</v>
      </c>
      <c r="G24" t="s">
        <v>64</v>
      </c>
      <c r="H24" t="s">
        <v>159</v>
      </c>
      <c r="J24" s="14"/>
      <c r="K24" s="2">
        <v>4961.99</v>
      </c>
      <c r="L24" s="14">
        <v>1</v>
      </c>
      <c r="M24" s="2">
        <f t="shared" si="0"/>
        <v>14893.01</v>
      </c>
      <c r="N24" s="2"/>
    </row>
    <row r="25" spans="1:15">
      <c r="A25" t="s">
        <v>82</v>
      </c>
      <c r="B25" s="1">
        <v>42502</v>
      </c>
      <c r="C25" t="s">
        <v>83</v>
      </c>
      <c r="D25">
        <v>1</v>
      </c>
      <c r="E25" t="s">
        <v>84</v>
      </c>
      <c r="F25" t="s">
        <v>85</v>
      </c>
      <c r="G25" t="s">
        <v>64</v>
      </c>
      <c r="H25" t="s">
        <v>96</v>
      </c>
      <c r="I25" s="2"/>
      <c r="J25" s="14"/>
      <c r="L25" s="14"/>
      <c r="M25" s="2">
        <f t="shared" si="0"/>
        <v>14893.01</v>
      </c>
    </row>
    <row r="26" spans="1:15">
      <c r="A26" t="s">
        <v>657</v>
      </c>
      <c r="B26" s="1">
        <v>42582</v>
      </c>
      <c r="C26" t="s">
        <v>220</v>
      </c>
      <c r="D26">
        <v>1</v>
      </c>
      <c r="E26" t="s">
        <v>810</v>
      </c>
      <c r="F26" t="s">
        <v>63</v>
      </c>
      <c r="G26" t="s">
        <v>64</v>
      </c>
      <c r="H26" t="s">
        <v>811</v>
      </c>
      <c r="J26" s="14"/>
      <c r="K26" s="2">
        <v>3214.99</v>
      </c>
      <c r="L26" s="14">
        <v>3</v>
      </c>
      <c r="M26" s="2">
        <f t="shared" si="0"/>
        <v>11678.02</v>
      </c>
      <c r="N26" s="2"/>
    </row>
    <row r="27" spans="1:15">
      <c r="B27" s="1"/>
      <c r="H27" t="s">
        <v>310</v>
      </c>
      <c r="J27" s="14"/>
      <c r="K27" s="2">
        <f>3500+2100</f>
        <v>5600</v>
      </c>
      <c r="L27" s="14"/>
      <c r="M27" s="2">
        <f t="shared" si="0"/>
        <v>6078.02</v>
      </c>
      <c r="N27" s="2"/>
    </row>
    <row r="28" spans="1:15">
      <c r="H28" t="s">
        <v>806</v>
      </c>
      <c r="I28" s="2">
        <v>27600</v>
      </c>
      <c r="J28" s="32"/>
      <c r="K28" s="2">
        <v>12121.98</v>
      </c>
      <c r="L28" s="14"/>
    </row>
    <row r="29" spans="1:15">
      <c r="H29" t="s">
        <v>807</v>
      </c>
      <c r="J29" s="31"/>
      <c r="L29" s="31"/>
      <c r="M29" s="3">
        <f>+M27</f>
        <v>6078.02</v>
      </c>
      <c r="N29" s="13" t="s">
        <v>971</v>
      </c>
      <c r="O29" s="2"/>
    </row>
    <row r="32" spans="1:15">
      <c r="A32" t="s">
        <v>19</v>
      </c>
      <c r="J32" s="31"/>
      <c r="L32" s="31"/>
    </row>
    <row r="33" spans="1:16">
      <c r="J33" s="31"/>
      <c r="L33" s="31"/>
    </row>
    <row r="34" spans="1:16">
      <c r="A34" t="s">
        <v>4</v>
      </c>
      <c r="J34" s="31"/>
      <c r="L34" s="31"/>
    </row>
    <row r="35" spans="1:16">
      <c r="A35" t="s">
        <v>163</v>
      </c>
      <c r="B35" s="1">
        <v>42530</v>
      </c>
      <c r="C35" t="s">
        <v>164</v>
      </c>
      <c r="D35">
        <v>1</v>
      </c>
      <c r="E35" t="s">
        <v>165</v>
      </c>
      <c r="F35" t="s">
        <v>85</v>
      </c>
      <c r="G35" t="s">
        <v>64</v>
      </c>
      <c r="H35" t="s">
        <v>86</v>
      </c>
      <c r="I35" s="2">
        <v>5500</v>
      </c>
      <c r="J35" s="31"/>
      <c r="K35" s="2"/>
      <c r="L35" s="31"/>
      <c r="M35" s="2">
        <v>5500</v>
      </c>
    </row>
    <row r="36" spans="1:16">
      <c r="A36" t="s">
        <v>166</v>
      </c>
      <c r="B36" s="1">
        <v>42544</v>
      </c>
      <c r="C36" t="s">
        <v>167</v>
      </c>
      <c r="D36">
        <v>1</v>
      </c>
      <c r="E36" t="s">
        <v>168</v>
      </c>
      <c r="F36" t="s">
        <v>85</v>
      </c>
      <c r="G36" t="s">
        <v>64</v>
      </c>
      <c r="H36" t="s">
        <v>86</v>
      </c>
      <c r="I36" s="2">
        <v>5600</v>
      </c>
      <c r="J36" s="31"/>
      <c r="K36" s="2"/>
      <c r="L36" s="31"/>
      <c r="M36" s="2">
        <v>11100</v>
      </c>
    </row>
    <row r="37" spans="1:16">
      <c r="A37" t="s">
        <v>511</v>
      </c>
      <c r="B37" s="1">
        <v>42573</v>
      </c>
      <c r="C37" t="s">
        <v>512</v>
      </c>
      <c r="D37">
        <v>1</v>
      </c>
      <c r="E37" t="s">
        <v>813</v>
      </c>
      <c r="F37" t="s">
        <v>85</v>
      </c>
      <c r="G37" t="s">
        <v>64</v>
      </c>
      <c r="H37" t="s">
        <v>86</v>
      </c>
      <c r="I37" s="2">
        <v>4600</v>
      </c>
      <c r="J37" s="31"/>
      <c r="K37" s="2"/>
      <c r="L37" s="31"/>
      <c r="M37" s="2">
        <v>15700</v>
      </c>
    </row>
    <row r="38" spans="1:16">
      <c r="A38" t="s">
        <v>814</v>
      </c>
      <c r="B38" s="1">
        <v>42582</v>
      </c>
      <c r="C38" t="s">
        <v>106</v>
      </c>
      <c r="D38">
        <v>1</v>
      </c>
      <c r="E38" t="s">
        <v>815</v>
      </c>
      <c r="F38" t="s">
        <v>63</v>
      </c>
      <c r="G38" t="s">
        <v>64</v>
      </c>
      <c r="H38" t="s">
        <v>816</v>
      </c>
      <c r="J38" s="32"/>
      <c r="K38" s="34">
        <v>3995.01</v>
      </c>
      <c r="L38" s="31"/>
      <c r="M38" s="2">
        <v>11704.99</v>
      </c>
    </row>
    <row r="39" spans="1:16">
      <c r="A39" t="s">
        <v>817</v>
      </c>
      <c r="B39" s="1">
        <v>42582</v>
      </c>
      <c r="C39" t="s">
        <v>106</v>
      </c>
      <c r="D39">
        <v>1</v>
      </c>
      <c r="E39" t="s">
        <v>818</v>
      </c>
      <c r="F39" t="s">
        <v>63</v>
      </c>
      <c r="G39" t="s">
        <v>64</v>
      </c>
      <c r="H39" t="s">
        <v>819</v>
      </c>
      <c r="J39" s="32"/>
      <c r="K39" s="34">
        <v>5231</v>
      </c>
      <c r="L39" s="31"/>
      <c r="M39" s="2">
        <v>6473.99</v>
      </c>
    </row>
    <row r="40" spans="1:16">
      <c r="A40" t="s">
        <v>820</v>
      </c>
      <c r="B40" s="1">
        <v>42582</v>
      </c>
      <c r="C40" t="s">
        <v>106</v>
      </c>
      <c r="D40">
        <v>1</v>
      </c>
      <c r="E40" t="s">
        <v>821</v>
      </c>
      <c r="F40" t="s">
        <v>63</v>
      </c>
      <c r="G40" t="s">
        <v>64</v>
      </c>
      <c r="H40" t="s">
        <v>819</v>
      </c>
      <c r="J40" s="32"/>
      <c r="K40" s="34">
        <v>5613</v>
      </c>
      <c r="L40" s="31"/>
      <c r="M40">
        <v>860.99</v>
      </c>
    </row>
    <row r="41" spans="1:16">
      <c r="A41" t="s">
        <v>822</v>
      </c>
      <c r="B41" s="1">
        <v>42587</v>
      </c>
      <c r="C41" t="s">
        <v>823</v>
      </c>
      <c r="D41">
        <v>1</v>
      </c>
      <c r="E41" t="s">
        <v>824</v>
      </c>
      <c r="F41" t="s">
        <v>85</v>
      </c>
      <c r="G41" t="s">
        <v>64</v>
      </c>
      <c r="H41" t="s">
        <v>86</v>
      </c>
      <c r="I41" s="2">
        <v>2800</v>
      </c>
      <c r="J41" s="31"/>
      <c r="K41" s="35"/>
      <c r="L41" s="31"/>
      <c r="M41" s="2">
        <v>3660.99</v>
      </c>
    </row>
    <row r="42" spans="1:16">
      <c r="H42" t="s">
        <v>806</v>
      </c>
      <c r="I42" s="2">
        <v>18500</v>
      </c>
      <c r="J42" s="32"/>
      <c r="K42" s="34">
        <v>14839.01</v>
      </c>
      <c r="L42" s="31"/>
    </row>
    <row r="43" spans="1:16">
      <c r="H43" t="s">
        <v>807</v>
      </c>
      <c r="J43" s="31"/>
      <c r="K43" s="36"/>
      <c r="L43" s="31"/>
      <c r="M43" s="3">
        <f>3660.99-2874.33</f>
        <v>786.65999999999985</v>
      </c>
      <c r="O43" s="13" t="s">
        <v>972</v>
      </c>
      <c r="P43" s="13">
        <f>786.66/2</f>
        <v>393.33</v>
      </c>
    </row>
    <row r="45" spans="1:16">
      <c r="A45" t="s">
        <v>28</v>
      </c>
      <c r="J45" s="31"/>
      <c r="L45" s="31"/>
    </row>
    <row r="46" spans="1:16">
      <c r="J46" s="31"/>
      <c r="L46" s="31"/>
    </row>
    <row r="47" spans="1:16">
      <c r="A47" t="s">
        <v>4</v>
      </c>
      <c r="J47" s="31"/>
      <c r="L47" s="31"/>
    </row>
    <row r="48" spans="1:16">
      <c r="A48" t="s">
        <v>194</v>
      </c>
      <c r="B48" s="1">
        <v>42377</v>
      </c>
      <c r="C48" t="s">
        <v>195</v>
      </c>
      <c r="D48">
        <v>1</v>
      </c>
      <c r="E48" t="s">
        <v>196</v>
      </c>
      <c r="F48" t="s">
        <v>85</v>
      </c>
      <c r="G48" t="s">
        <v>64</v>
      </c>
      <c r="H48" t="s">
        <v>177</v>
      </c>
      <c r="I48" s="2">
        <v>3700</v>
      </c>
      <c r="J48" s="31">
        <v>1</v>
      </c>
      <c r="K48" s="35"/>
      <c r="L48" s="31"/>
      <c r="M48" s="2">
        <v>3700</v>
      </c>
    </row>
    <row r="49" spans="1:13">
      <c r="A49" t="s">
        <v>197</v>
      </c>
      <c r="B49" s="1">
        <v>42388</v>
      </c>
      <c r="C49" t="s">
        <v>106</v>
      </c>
      <c r="D49">
        <v>1</v>
      </c>
      <c r="E49" t="s">
        <v>198</v>
      </c>
      <c r="F49" t="s">
        <v>63</v>
      </c>
      <c r="G49" t="s">
        <v>64</v>
      </c>
      <c r="H49" t="s">
        <v>199</v>
      </c>
      <c r="J49" s="32"/>
      <c r="K49" s="34">
        <v>3730.13</v>
      </c>
      <c r="L49" s="31">
        <v>1</v>
      </c>
      <c r="M49" s="2">
        <f>+M48+I49-K49</f>
        <v>-30.130000000000109</v>
      </c>
    </row>
    <row r="50" spans="1:13">
      <c r="A50" t="s">
        <v>800</v>
      </c>
      <c r="B50" s="1">
        <v>42399</v>
      </c>
      <c r="C50" t="s">
        <v>801</v>
      </c>
      <c r="D50">
        <v>1</v>
      </c>
      <c r="E50" t="s">
        <v>802</v>
      </c>
      <c r="F50" t="s">
        <v>63</v>
      </c>
      <c r="G50" t="s">
        <v>64</v>
      </c>
      <c r="H50" t="s">
        <v>803</v>
      </c>
      <c r="I50">
        <v>30.13</v>
      </c>
      <c r="J50" s="31">
        <v>1</v>
      </c>
      <c r="K50" s="35"/>
      <c r="L50" s="31"/>
      <c r="M50" s="2">
        <f t="shared" ref="M50:M63" si="1">+M49+I50-K50</f>
        <v>-1.1013412404281553E-13</v>
      </c>
    </row>
    <row r="51" spans="1:13">
      <c r="A51" t="s">
        <v>200</v>
      </c>
      <c r="B51" s="1">
        <v>42423</v>
      </c>
      <c r="C51" t="s">
        <v>201</v>
      </c>
      <c r="D51">
        <v>1</v>
      </c>
      <c r="E51" t="s">
        <v>202</v>
      </c>
      <c r="F51" t="s">
        <v>85</v>
      </c>
      <c r="G51" t="s">
        <v>64</v>
      </c>
      <c r="H51" t="s">
        <v>86</v>
      </c>
      <c r="I51" s="2">
        <v>2500</v>
      </c>
      <c r="J51" s="31">
        <v>2</v>
      </c>
      <c r="K51" s="35"/>
      <c r="L51" s="31"/>
      <c r="M51" s="2">
        <f t="shared" si="1"/>
        <v>2500</v>
      </c>
    </row>
    <row r="52" spans="1:13">
      <c r="A52" t="s">
        <v>203</v>
      </c>
      <c r="B52" s="1">
        <v>42433</v>
      </c>
      <c r="C52" t="s">
        <v>106</v>
      </c>
      <c r="D52">
        <v>1</v>
      </c>
      <c r="E52" t="s">
        <v>204</v>
      </c>
      <c r="F52" t="s">
        <v>63</v>
      </c>
      <c r="G52" t="s">
        <v>64</v>
      </c>
      <c r="H52" t="s">
        <v>91</v>
      </c>
      <c r="J52" s="32"/>
      <c r="K52" s="34">
        <v>2500</v>
      </c>
      <c r="L52" s="31">
        <v>2</v>
      </c>
      <c r="M52" s="2">
        <f t="shared" si="1"/>
        <v>0</v>
      </c>
    </row>
    <row r="53" spans="1:13">
      <c r="A53" t="s">
        <v>205</v>
      </c>
      <c r="B53" s="1">
        <v>42466</v>
      </c>
      <c r="C53" t="s">
        <v>206</v>
      </c>
      <c r="D53">
        <v>1</v>
      </c>
      <c r="E53" t="s">
        <v>207</v>
      </c>
      <c r="F53" t="s">
        <v>85</v>
      </c>
      <c r="G53" t="s">
        <v>64</v>
      </c>
      <c r="H53" t="s">
        <v>86</v>
      </c>
      <c r="I53" s="2">
        <v>3500</v>
      </c>
      <c r="J53" s="31">
        <v>3</v>
      </c>
      <c r="K53" s="35"/>
      <c r="L53" s="31"/>
      <c r="M53" s="2">
        <f t="shared" si="1"/>
        <v>3500</v>
      </c>
    </row>
    <row r="54" spans="1:13">
      <c r="A54" t="s">
        <v>208</v>
      </c>
      <c r="B54" s="1">
        <v>42489</v>
      </c>
      <c r="C54" t="s">
        <v>209</v>
      </c>
      <c r="D54">
        <v>1</v>
      </c>
      <c r="E54" t="s">
        <v>210</v>
      </c>
      <c r="F54" t="s">
        <v>85</v>
      </c>
      <c r="G54" t="s">
        <v>64</v>
      </c>
      <c r="H54" t="s">
        <v>86</v>
      </c>
      <c r="I54" s="2">
        <v>2800</v>
      </c>
      <c r="J54" s="31">
        <v>4</v>
      </c>
      <c r="K54" s="35"/>
      <c r="L54" s="31"/>
      <c r="M54" s="2">
        <f t="shared" si="1"/>
        <v>6300</v>
      </c>
    </row>
    <row r="55" spans="1:13">
      <c r="A55" t="s">
        <v>660</v>
      </c>
      <c r="B55" s="1">
        <v>42490</v>
      </c>
      <c r="C55" t="s">
        <v>835</v>
      </c>
      <c r="D55">
        <v>1</v>
      </c>
      <c r="E55" t="s">
        <v>836</v>
      </c>
      <c r="F55" t="s">
        <v>63</v>
      </c>
      <c r="G55" t="s">
        <v>64</v>
      </c>
      <c r="H55" t="s">
        <v>837</v>
      </c>
      <c r="J55" s="32"/>
      <c r="K55" s="34">
        <v>3500</v>
      </c>
      <c r="L55" s="31">
        <v>3</v>
      </c>
      <c r="M55" s="2">
        <f t="shared" si="1"/>
        <v>2800</v>
      </c>
    </row>
    <row r="56" spans="1:13">
      <c r="A56" t="s">
        <v>211</v>
      </c>
      <c r="B56" s="1">
        <v>42491</v>
      </c>
      <c r="C56" t="s">
        <v>106</v>
      </c>
      <c r="D56">
        <v>1</v>
      </c>
      <c r="E56" t="s">
        <v>212</v>
      </c>
      <c r="F56" t="s">
        <v>63</v>
      </c>
      <c r="G56" t="s">
        <v>64</v>
      </c>
      <c r="H56" t="s">
        <v>91</v>
      </c>
      <c r="J56" s="32"/>
      <c r="K56" s="34">
        <v>2800</v>
      </c>
      <c r="L56" s="31">
        <v>4</v>
      </c>
      <c r="M56" s="2">
        <f t="shared" si="1"/>
        <v>0</v>
      </c>
    </row>
    <row r="57" spans="1:13">
      <c r="A57" t="s">
        <v>213</v>
      </c>
      <c r="B57" s="1">
        <v>42496</v>
      </c>
      <c r="C57" t="s">
        <v>214</v>
      </c>
      <c r="D57">
        <v>1</v>
      </c>
      <c r="E57" t="s">
        <v>215</v>
      </c>
      <c r="F57" t="s">
        <v>85</v>
      </c>
      <c r="G57" t="s">
        <v>64</v>
      </c>
      <c r="H57" t="s">
        <v>86</v>
      </c>
      <c r="I57" s="2">
        <v>3000</v>
      </c>
      <c r="J57" s="31">
        <v>5</v>
      </c>
      <c r="K57" s="35"/>
      <c r="L57" s="31"/>
      <c r="M57" s="2">
        <f t="shared" si="1"/>
        <v>3000</v>
      </c>
    </row>
    <row r="58" spans="1:13">
      <c r="A58" t="s">
        <v>216</v>
      </c>
      <c r="B58" s="1">
        <v>42502</v>
      </c>
      <c r="C58" t="s">
        <v>217</v>
      </c>
      <c r="D58">
        <v>1</v>
      </c>
      <c r="E58" t="s">
        <v>218</v>
      </c>
      <c r="F58" t="s">
        <v>85</v>
      </c>
      <c r="G58" t="s">
        <v>64</v>
      </c>
      <c r="H58" t="s">
        <v>86</v>
      </c>
      <c r="I58" s="2">
        <v>2000</v>
      </c>
      <c r="J58" s="31">
        <v>6</v>
      </c>
      <c r="K58" s="35"/>
      <c r="L58" s="31"/>
      <c r="M58" s="2">
        <f t="shared" si="1"/>
        <v>5000</v>
      </c>
    </row>
    <row r="59" spans="1:13">
      <c r="A59" t="s">
        <v>219</v>
      </c>
      <c r="B59" s="1">
        <v>42506</v>
      </c>
      <c r="C59" t="s">
        <v>220</v>
      </c>
      <c r="D59">
        <v>1</v>
      </c>
      <c r="E59" t="s">
        <v>221</v>
      </c>
      <c r="F59" t="s">
        <v>63</v>
      </c>
      <c r="G59" t="s">
        <v>64</v>
      </c>
      <c r="H59" t="s">
        <v>222</v>
      </c>
      <c r="J59" s="32"/>
      <c r="K59" s="34">
        <v>3204</v>
      </c>
      <c r="L59" s="31">
        <v>5</v>
      </c>
      <c r="M59" s="2">
        <f t="shared" si="1"/>
        <v>1796</v>
      </c>
    </row>
    <row r="60" spans="1:13">
      <c r="A60" t="s">
        <v>223</v>
      </c>
      <c r="B60" s="1">
        <v>42510</v>
      </c>
      <c r="C60" t="s">
        <v>224</v>
      </c>
      <c r="D60">
        <v>1</v>
      </c>
      <c r="E60" t="s">
        <v>225</v>
      </c>
      <c r="F60" t="s">
        <v>85</v>
      </c>
      <c r="G60" t="s">
        <v>64</v>
      </c>
      <c r="H60" t="s">
        <v>86</v>
      </c>
      <c r="I60">
        <v>204</v>
      </c>
      <c r="J60" s="31">
        <v>5</v>
      </c>
      <c r="K60" s="35"/>
      <c r="L60" s="31"/>
      <c r="M60" s="2">
        <f t="shared" si="1"/>
        <v>2000</v>
      </c>
    </row>
    <row r="61" spans="1:13">
      <c r="A61" t="s">
        <v>226</v>
      </c>
      <c r="B61" s="1">
        <v>42510</v>
      </c>
      <c r="C61" t="s">
        <v>227</v>
      </c>
      <c r="D61">
        <v>1</v>
      </c>
      <c r="E61" t="s">
        <v>228</v>
      </c>
      <c r="F61" t="s">
        <v>85</v>
      </c>
      <c r="G61" t="s">
        <v>64</v>
      </c>
      <c r="H61" t="s">
        <v>86</v>
      </c>
      <c r="I61" s="2">
        <v>2000</v>
      </c>
      <c r="J61" s="31">
        <v>7</v>
      </c>
      <c r="K61" s="35"/>
      <c r="L61" s="31"/>
      <c r="M61" s="2">
        <f t="shared" si="1"/>
        <v>4000</v>
      </c>
    </row>
    <row r="62" spans="1:13">
      <c r="A62" t="s">
        <v>229</v>
      </c>
      <c r="B62" s="1">
        <v>42534</v>
      </c>
      <c r="C62" t="s">
        <v>230</v>
      </c>
      <c r="D62">
        <v>1</v>
      </c>
      <c r="E62" t="s">
        <v>231</v>
      </c>
      <c r="F62" t="s">
        <v>63</v>
      </c>
      <c r="G62" t="s">
        <v>90</v>
      </c>
      <c r="H62" t="s">
        <v>232</v>
      </c>
      <c r="J62" s="32"/>
      <c r="K62" s="34">
        <v>2000</v>
      </c>
      <c r="L62" s="31">
        <v>6</v>
      </c>
      <c r="M62" s="2">
        <f t="shared" si="1"/>
        <v>2000</v>
      </c>
    </row>
    <row r="63" spans="1:13">
      <c r="A63" t="s">
        <v>838</v>
      </c>
      <c r="B63" s="1">
        <v>42587</v>
      </c>
      <c r="C63" t="s">
        <v>839</v>
      </c>
      <c r="D63">
        <v>1</v>
      </c>
      <c r="E63" t="s">
        <v>840</v>
      </c>
      <c r="F63" t="s">
        <v>63</v>
      </c>
      <c r="G63" t="s">
        <v>64</v>
      </c>
      <c r="H63" t="s">
        <v>841</v>
      </c>
      <c r="J63" s="32"/>
      <c r="K63" s="34">
        <v>2000</v>
      </c>
      <c r="L63" s="31">
        <v>7</v>
      </c>
      <c r="M63" s="2">
        <f t="shared" si="1"/>
        <v>0</v>
      </c>
    </row>
    <row r="64" spans="1:13">
      <c r="H64" t="s">
        <v>806</v>
      </c>
      <c r="I64" s="2">
        <v>19734.13</v>
      </c>
      <c r="J64" s="32"/>
      <c r="K64" s="34">
        <v>18536.13</v>
      </c>
      <c r="L64" s="31"/>
    </row>
    <row r="65" spans="1:16">
      <c r="H65" t="s">
        <v>807</v>
      </c>
      <c r="J65" s="31"/>
      <c r="K65" s="2"/>
      <c r="L65" s="31"/>
      <c r="M65" s="11">
        <f>+M63</f>
        <v>0</v>
      </c>
      <c r="N65" t="s">
        <v>114</v>
      </c>
    </row>
    <row r="68" spans="1:16">
      <c r="A68" t="s">
        <v>34</v>
      </c>
      <c r="J68" s="31"/>
      <c r="L68" s="31"/>
    </row>
    <row r="69" spans="1:16">
      <c r="J69" s="31"/>
      <c r="L69" s="31"/>
    </row>
    <row r="70" spans="1:16">
      <c r="A70" t="s">
        <v>4</v>
      </c>
      <c r="J70" s="31"/>
      <c r="L70" s="31"/>
    </row>
    <row r="71" spans="1:16">
      <c r="A71" t="s">
        <v>252</v>
      </c>
      <c r="B71" s="1">
        <v>42379</v>
      </c>
      <c r="C71" t="s">
        <v>253</v>
      </c>
      <c r="D71">
        <v>1</v>
      </c>
      <c r="E71" t="s">
        <v>254</v>
      </c>
      <c r="F71" t="s">
        <v>85</v>
      </c>
      <c r="G71" t="s">
        <v>64</v>
      </c>
      <c r="H71" t="s">
        <v>86</v>
      </c>
      <c r="I71" s="2">
        <v>1800</v>
      </c>
      <c r="J71" s="31"/>
      <c r="K71" s="2"/>
      <c r="L71" s="31"/>
      <c r="M71" s="2">
        <v>1800</v>
      </c>
    </row>
    <row r="72" spans="1:16">
      <c r="A72" t="s">
        <v>255</v>
      </c>
      <c r="B72" s="1">
        <v>42379</v>
      </c>
      <c r="C72" t="s">
        <v>256</v>
      </c>
      <c r="D72">
        <v>1</v>
      </c>
      <c r="E72" t="s">
        <v>257</v>
      </c>
      <c r="F72" t="s">
        <v>85</v>
      </c>
      <c r="G72" t="s">
        <v>64</v>
      </c>
      <c r="H72" t="s">
        <v>86</v>
      </c>
      <c r="I72" s="2">
        <v>3700</v>
      </c>
      <c r="J72" s="31"/>
      <c r="K72" s="2"/>
      <c r="L72" s="31"/>
      <c r="M72" s="2">
        <v>5500</v>
      </c>
    </row>
    <row r="73" spans="1:16">
      <c r="A73" t="s">
        <v>258</v>
      </c>
      <c r="B73" s="1">
        <v>42399</v>
      </c>
      <c r="C73" t="s">
        <v>259</v>
      </c>
      <c r="D73">
        <v>1</v>
      </c>
      <c r="E73" t="s">
        <v>260</v>
      </c>
      <c r="F73" t="s">
        <v>85</v>
      </c>
      <c r="G73" t="s">
        <v>64</v>
      </c>
      <c r="H73" t="s">
        <v>96</v>
      </c>
      <c r="I73" s="2">
        <v>3700</v>
      </c>
      <c r="J73" s="31"/>
      <c r="K73" s="2"/>
      <c r="L73" s="31"/>
      <c r="M73" s="2">
        <v>9200</v>
      </c>
    </row>
    <row r="74" spans="1:16">
      <c r="A74" t="s">
        <v>261</v>
      </c>
      <c r="B74" s="1">
        <v>42451</v>
      </c>
      <c r="C74" t="s">
        <v>262</v>
      </c>
      <c r="D74">
        <v>1</v>
      </c>
      <c r="E74" t="s">
        <v>263</v>
      </c>
      <c r="F74" t="s">
        <v>85</v>
      </c>
      <c r="G74" t="s">
        <v>64</v>
      </c>
      <c r="H74" t="s">
        <v>86</v>
      </c>
      <c r="I74" s="2">
        <v>3500</v>
      </c>
      <c r="J74" s="31"/>
      <c r="K74" s="2"/>
      <c r="L74" s="31"/>
      <c r="M74" s="2">
        <v>12700</v>
      </c>
    </row>
    <row r="75" spans="1:16">
      <c r="H75" t="s">
        <v>806</v>
      </c>
      <c r="I75" s="2">
        <v>12700</v>
      </c>
      <c r="J75" s="31"/>
      <c r="L75" s="31"/>
    </row>
    <row r="76" spans="1:16">
      <c r="H76" t="s">
        <v>807</v>
      </c>
      <c r="J76" s="31"/>
      <c r="K76" s="2"/>
      <c r="L76" s="31"/>
      <c r="M76" s="11">
        <v>12700</v>
      </c>
    </row>
    <row r="77" spans="1:16">
      <c r="N77">
        <f>3500+2100</f>
        <v>5600</v>
      </c>
      <c r="O77" s="3">
        <f>+M76-N77</f>
        <v>7100</v>
      </c>
      <c r="P77" t="s">
        <v>973</v>
      </c>
    </row>
    <row r="78" spans="1:16">
      <c r="A78" t="s">
        <v>37</v>
      </c>
      <c r="J78" s="31"/>
      <c r="L78" s="31"/>
    </row>
    <row r="79" spans="1:16">
      <c r="J79" s="31"/>
      <c r="L79" s="31"/>
    </row>
    <row r="80" spans="1:16">
      <c r="A80" t="s">
        <v>4</v>
      </c>
      <c r="J80" s="31"/>
      <c r="L80" s="31"/>
    </row>
    <row r="81" spans="1:14">
      <c r="A81" t="s">
        <v>345</v>
      </c>
      <c r="B81" s="1">
        <v>42379</v>
      </c>
      <c r="C81" t="s">
        <v>346</v>
      </c>
      <c r="D81">
        <v>1</v>
      </c>
      <c r="E81" t="s">
        <v>347</v>
      </c>
      <c r="F81" t="s">
        <v>85</v>
      </c>
      <c r="G81" t="s">
        <v>64</v>
      </c>
      <c r="H81" t="s">
        <v>540</v>
      </c>
      <c r="I81" s="2">
        <v>5290</v>
      </c>
      <c r="J81" s="31">
        <v>1</v>
      </c>
      <c r="K81" s="2"/>
      <c r="L81" s="31"/>
      <c r="M81" s="2">
        <v>5290</v>
      </c>
    </row>
    <row r="82" spans="1:14">
      <c r="A82" t="s">
        <v>348</v>
      </c>
      <c r="B82" s="1">
        <v>42398</v>
      </c>
      <c r="C82" t="s">
        <v>349</v>
      </c>
      <c r="D82">
        <v>1</v>
      </c>
      <c r="E82" t="s">
        <v>350</v>
      </c>
      <c r="F82" t="s">
        <v>85</v>
      </c>
      <c r="G82" t="s">
        <v>64</v>
      </c>
      <c r="H82" t="s">
        <v>96</v>
      </c>
      <c r="I82" s="2">
        <v>2500</v>
      </c>
      <c r="J82" s="31">
        <v>1</v>
      </c>
      <c r="K82" s="2"/>
      <c r="L82" s="31"/>
      <c r="M82" s="2">
        <f>+M81+I82-K82</f>
        <v>7790</v>
      </c>
    </row>
    <row r="83" spans="1:14">
      <c r="A83" t="s">
        <v>351</v>
      </c>
      <c r="B83" s="1">
        <v>42408</v>
      </c>
      <c r="C83" t="s">
        <v>352</v>
      </c>
      <c r="D83">
        <v>1</v>
      </c>
      <c r="E83" t="s">
        <v>353</v>
      </c>
      <c r="F83" t="s">
        <v>85</v>
      </c>
      <c r="G83" t="s">
        <v>64</v>
      </c>
      <c r="H83" t="s">
        <v>96</v>
      </c>
      <c r="I83" s="2">
        <v>1628.14</v>
      </c>
      <c r="J83" s="31">
        <v>1</v>
      </c>
      <c r="K83" s="2"/>
      <c r="L83" s="31"/>
      <c r="M83" s="2">
        <f t="shared" ref="M83:M94" si="2">+M82+I83-K83</f>
        <v>9418.14</v>
      </c>
    </row>
    <row r="84" spans="1:14">
      <c r="A84" t="s">
        <v>354</v>
      </c>
      <c r="B84" s="1">
        <v>42429</v>
      </c>
      <c r="C84" t="s">
        <v>106</v>
      </c>
      <c r="D84">
        <v>1</v>
      </c>
      <c r="E84" t="s">
        <v>355</v>
      </c>
      <c r="F84" t="s">
        <v>63</v>
      </c>
      <c r="G84" t="s">
        <v>64</v>
      </c>
      <c r="H84" t="s">
        <v>356</v>
      </c>
      <c r="J84" s="32"/>
      <c r="K84" s="34">
        <v>9624.4500000000007</v>
      </c>
      <c r="L84" s="31">
        <v>1</v>
      </c>
      <c r="M84" s="2">
        <f t="shared" si="2"/>
        <v>-206.31000000000131</v>
      </c>
    </row>
    <row r="85" spans="1:14">
      <c r="A85" t="s">
        <v>357</v>
      </c>
      <c r="B85" s="1">
        <v>42496</v>
      </c>
      <c r="C85" t="s">
        <v>358</v>
      </c>
      <c r="D85">
        <v>1</v>
      </c>
      <c r="E85" t="s">
        <v>359</v>
      </c>
      <c r="F85" t="s">
        <v>85</v>
      </c>
      <c r="G85" t="s">
        <v>64</v>
      </c>
      <c r="H85" t="s">
        <v>96</v>
      </c>
      <c r="I85" s="2">
        <v>5100</v>
      </c>
      <c r="J85" s="31">
        <v>2</v>
      </c>
      <c r="K85" s="35"/>
      <c r="L85" s="31"/>
      <c r="M85" s="2">
        <f t="shared" si="2"/>
        <v>4893.6899999999987</v>
      </c>
    </row>
    <row r="86" spans="1:14">
      <c r="A86" t="s">
        <v>264</v>
      </c>
      <c r="B86" s="1">
        <v>42513</v>
      </c>
      <c r="C86" t="s">
        <v>265</v>
      </c>
      <c r="D86">
        <v>1</v>
      </c>
      <c r="E86" t="s">
        <v>266</v>
      </c>
      <c r="F86" t="s">
        <v>85</v>
      </c>
      <c r="G86" t="s">
        <v>64</v>
      </c>
      <c r="H86" t="s">
        <v>86</v>
      </c>
      <c r="I86" s="2">
        <v>4000</v>
      </c>
      <c r="J86" s="31">
        <v>3</v>
      </c>
      <c r="K86" s="35"/>
      <c r="L86" s="31"/>
      <c r="M86" s="2">
        <f t="shared" si="2"/>
        <v>8893.6899999999987</v>
      </c>
    </row>
    <row r="87" spans="1:14">
      <c r="A87" t="s">
        <v>267</v>
      </c>
      <c r="B87" s="1">
        <v>42517</v>
      </c>
      <c r="C87" t="s">
        <v>268</v>
      </c>
      <c r="D87">
        <v>1</v>
      </c>
      <c r="E87" t="s">
        <v>269</v>
      </c>
      <c r="F87" t="s">
        <v>85</v>
      </c>
      <c r="G87" t="s">
        <v>64</v>
      </c>
      <c r="H87" t="s">
        <v>86</v>
      </c>
      <c r="I87" s="2">
        <v>4800</v>
      </c>
      <c r="J87" s="31">
        <v>4</v>
      </c>
      <c r="K87" s="35"/>
      <c r="L87" s="31"/>
      <c r="M87" s="2">
        <f t="shared" si="2"/>
        <v>13693.689999999999</v>
      </c>
    </row>
    <row r="88" spans="1:14">
      <c r="A88" t="s">
        <v>270</v>
      </c>
      <c r="B88" s="1">
        <v>42521</v>
      </c>
      <c r="C88" t="s">
        <v>88</v>
      </c>
      <c r="D88">
        <v>1</v>
      </c>
      <c r="E88" t="s">
        <v>271</v>
      </c>
      <c r="F88" t="s">
        <v>63</v>
      </c>
      <c r="G88" t="s">
        <v>64</v>
      </c>
      <c r="H88" t="s">
        <v>272</v>
      </c>
      <c r="J88" s="32"/>
      <c r="K88" s="34">
        <v>5100</v>
      </c>
      <c r="L88" s="31">
        <v>2</v>
      </c>
      <c r="M88" s="2">
        <f t="shared" si="2"/>
        <v>8593.6899999999987</v>
      </c>
    </row>
    <row r="89" spans="1:14">
      <c r="A89" t="s">
        <v>273</v>
      </c>
      <c r="B89" s="1">
        <v>42521</v>
      </c>
      <c r="C89" t="s">
        <v>88</v>
      </c>
      <c r="D89">
        <v>1</v>
      </c>
      <c r="E89" t="s">
        <v>274</v>
      </c>
      <c r="F89" t="s">
        <v>63</v>
      </c>
      <c r="G89" t="s">
        <v>64</v>
      </c>
      <c r="H89" t="s">
        <v>275</v>
      </c>
      <c r="J89" s="32"/>
      <c r="K89" s="34">
        <v>4000.49</v>
      </c>
      <c r="L89" s="31">
        <v>3</v>
      </c>
      <c r="M89" s="2">
        <f t="shared" si="2"/>
        <v>4593.1999999999989</v>
      </c>
    </row>
    <row r="90" spans="1:14">
      <c r="A90" t="s">
        <v>339</v>
      </c>
      <c r="B90" s="1">
        <v>42537</v>
      </c>
      <c r="C90" t="s">
        <v>340</v>
      </c>
      <c r="D90">
        <v>1</v>
      </c>
      <c r="E90" t="s">
        <v>341</v>
      </c>
      <c r="F90" t="s">
        <v>85</v>
      </c>
      <c r="G90" t="s">
        <v>64</v>
      </c>
      <c r="H90" t="s">
        <v>96</v>
      </c>
      <c r="I90" s="2">
        <v>4800</v>
      </c>
      <c r="J90" s="31">
        <v>5</v>
      </c>
      <c r="K90" s="35"/>
      <c r="L90" s="31"/>
      <c r="M90" s="2">
        <f t="shared" si="2"/>
        <v>9393.1999999999989</v>
      </c>
    </row>
    <row r="91" spans="1:14">
      <c r="A91" t="s">
        <v>342</v>
      </c>
      <c r="B91" s="1">
        <v>42548</v>
      </c>
      <c r="C91" t="s">
        <v>220</v>
      </c>
      <c r="D91">
        <v>1</v>
      </c>
      <c r="E91" t="s">
        <v>343</v>
      </c>
      <c r="F91" t="s">
        <v>63</v>
      </c>
      <c r="G91" t="s">
        <v>64</v>
      </c>
      <c r="H91" t="s">
        <v>344</v>
      </c>
      <c r="J91" s="32"/>
      <c r="K91" s="34">
        <v>4800.97</v>
      </c>
      <c r="L91" s="31">
        <v>4</v>
      </c>
      <c r="M91" s="2">
        <f t="shared" si="2"/>
        <v>4592.2299999999987</v>
      </c>
    </row>
    <row r="92" spans="1:14">
      <c r="A92" t="s">
        <v>282</v>
      </c>
      <c r="B92" s="1">
        <v>42549</v>
      </c>
      <c r="C92" t="s">
        <v>283</v>
      </c>
      <c r="D92">
        <v>1</v>
      </c>
      <c r="E92" t="s">
        <v>284</v>
      </c>
      <c r="F92" t="s">
        <v>85</v>
      </c>
      <c r="G92" t="s">
        <v>64</v>
      </c>
      <c r="H92" t="s">
        <v>96</v>
      </c>
      <c r="I92" s="2">
        <v>4800</v>
      </c>
      <c r="J92" s="31"/>
      <c r="K92" s="35"/>
      <c r="L92" s="31"/>
      <c r="M92" s="2">
        <f t="shared" si="2"/>
        <v>9392.23</v>
      </c>
    </row>
    <row r="93" spans="1:14">
      <c r="A93" t="s">
        <v>547</v>
      </c>
      <c r="B93" s="1">
        <v>42551</v>
      </c>
      <c r="C93" t="s">
        <v>88</v>
      </c>
      <c r="D93">
        <v>1</v>
      </c>
      <c r="E93" t="s">
        <v>856</v>
      </c>
      <c r="F93" t="s">
        <v>63</v>
      </c>
      <c r="G93" t="s">
        <v>64</v>
      </c>
      <c r="H93" t="s">
        <v>548</v>
      </c>
      <c r="J93" s="32"/>
      <c r="K93" s="34">
        <v>4887.47</v>
      </c>
      <c r="L93" s="31">
        <v>5</v>
      </c>
      <c r="M93" s="2">
        <f t="shared" si="2"/>
        <v>4504.7599999999993</v>
      </c>
    </row>
    <row r="94" spans="1:14">
      <c r="B94" s="1"/>
      <c r="H94" t="s">
        <v>310</v>
      </c>
      <c r="J94" s="32"/>
      <c r="K94" s="34">
        <f>2920+1584.76</f>
        <v>4504.76</v>
      </c>
      <c r="L94" s="31"/>
      <c r="M94" s="2">
        <f t="shared" si="2"/>
        <v>0</v>
      </c>
      <c r="N94" t="s">
        <v>801</v>
      </c>
    </row>
    <row r="95" spans="1:14">
      <c r="H95" t="s">
        <v>806</v>
      </c>
      <c r="I95" s="2">
        <v>32918.14</v>
      </c>
      <c r="J95" s="32"/>
      <c r="K95" s="34">
        <v>28413.38</v>
      </c>
      <c r="L95" s="31"/>
    </row>
    <row r="96" spans="1:14">
      <c r="H96" t="s">
        <v>807</v>
      </c>
      <c r="J96" s="31"/>
      <c r="K96" s="2"/>
      <c r="L96" s="31"/>
      <c r="M96" s="11">
        <f>+M94</f>
        <v>0</v>
      </c>
      <c r="N96" t="s">
        <v>114</v>
      </c>
    </row>
    <row r="98" spans="1:15">
      <c r="A98" t="s">
        <v>45</v>
      </c>
      <c r="J98" s="31"/>
      <c r="L98" s="31"/>
    </row>
    <row r="99" spans="1:15">
      <c r="J99" s="31"/>
      <c r="L99" s="31"/>
    </row>
    <row r="100" spans="1:15">
      <c r="A100" t="s">
        <v>4</v>
      </c>
      <c r="J100" s="31"/>
      <c r="L100" s="31"/>
    </row>
    <row r="101" spans="1:15">
      <c r="A101" t="s">
        <v>297</v>
      </c>
      <c r="B101" s="1">
        <v>42408</v>
      </c>
      <c r="C101" t="s">
        <v>298</v>
      </c>
      <c r="D101">
        <v>1</v>
      </c>
      <c r="E101" t="s">
        <v>299</v>
      </c>
      <c r="F101" t="s">
        <v>85</v>
      </c>
      <c r="G101" t="s">
        <v>64</v>
      </c>
      <c r="H101" t="s">
        <v>86</v>
      </c>
      <c r="I101" s="2">
        <v>5500</v>
      </c>
      <c r="J101" s="31"/>
      <c r="K101" s="2"/>
      <c r="L101" s="31"/>
      <c r="M101" s="2">
        <v>5500</v>
      </c>
    </row>
    <row r="102" spans="1:15">
      <c r="A102" t="s">
        <v>300</v>
      </c>
      <c r="B102" s="1">
        <v>42441</v>
      </c>
      <c r="C102" t="s">
        <v>106</v>
      </c>
      <c r="D102">
        <v>1</v>
      </c>
      <c r="E102" t="s">
        <v>301</v>
      </c>
      <c r="F102" t="s">
        <v>63</v>
      </c>
      <c r="G102" t="s">
        <v>64</v>
      </c>
      <c r="H102" t="s">
        <v>302</v>
      </c>
      <c r="J102" s="32"/>
      <c r="K102" s="34">
        <v>4260</v>
      </c>
      <c r="L102" s="31"/>
      <c r="M102" s="2">
        <v>1240</v>
      </c>
    </row>
    <row r="103" spans="1:15">
      <c r="A103" t="s">
        <v>303</v>
      </c>
      <c r="B103" s="1">
        <v>42473</v>
      </c>
      <c r="C103" t="s">
        <v>304</v>
      </c>
      <c r="D103">
        <v>1</v>
      </c>
      <c r="E103" t="s">
        <v>305</v>
      </c>
      <c r="F103" t="s">
        <v>85</v>
      </c>
      <c r="G103" t="s">
        <v>64</v>
      </c>
      <c r="H103" t="s">
        <v>96</v>
      </c>
      <c r="I103" s="2">
        <v>5500</v>
      </c>
      <c r="J103" s="31"/>
      <c r="K103" s="35"/>
      <c r="L103" s="31"/>
      <c r="M103" s="2">
        <v>6740</v>
      </c>
    </row>
    <row r="104" spans="1:15">
      <c r="A104" t="s">
        <v>360</v>
      </c>
      <c r="B104" s="1">
        <v>42489</v>
      </c>
      <c r="C104" t="s">
        <v>361</v>
      </c>
      <c r="D104">
        <v>1</v>
      </c>
      <c r="E104" t="s">
        <v>362</v>
      </c>
      <c r="F104" t="s">
        <v>85</v>
      </c>
      <c r="G104" t="s">
        <v>64</v>
      </c>
      <c r="H104" t="s">
        <v>96</v>
      </c>
      <c r="I104" s="2">
        <v>4800</v>
      </c>
      <c r="J104" s="31"/>
      <c r="K104" s="35"/>
      <c r="L104" s="31"/>
      <c r="M104" s="2">
        <v>11540</v>
      </c>
    </row>
    <row r="105" spans="1:15">
      <c r="B105" s="1"/>
      <c r="H105" t="s">
        <v>872</v>
      </c>
      <c r="I105" s="2"/>
      <c r="J105" s="31"/>
      <c r="K105" s="35">
        <f>5386+4786</f>
        <v>10172</v>
      </c>
      <c r="L105" s="31"/>
      <c r="M105" s="2">
        <f>+M104-K105</f>
        <v>1368</v>
      </c>
      <c r="N105" s="2"/>
      <c r="O105" s="2"/>
    </row>
    <row r="106" spans="1:15">
      <c r="H106" t="s">
        <v>806</v>
      </c>
      <c r="I106" s="2">
        <v>15800</v>
      </c>
      <c r="J106" s="32"/>
      <c r="K106" s="34">
        <v>4260</v>
      </c>
      <c r="L106" s="31"/>
    </row>
    <row r="107" spans="1:15">
      <c r="H107" t="s">
        <v>807</v>
      </c>
      <c r="J107" s="31"/>
      <c r="K107" s="2"/>
      <c r="L107" s="31"/>
      <c r="M107" s="3">
        <f>11540-K105</f>
        <v>1368</v>
      </c>
      <c r="N107" t="s">
        <v>974</v>
      </c>
    </row>
    <row r="108" spans="1:15">
      <c r="J108" s="31"/>
      <c r="L108" s="31"/>
      <c r="N108" t="s">
        <v>975</v>
      </c>
    </row>
    <row r="109" spans="1:15">
      <c r="M109">
        <f>+M107/2</f>
        <v>684</v>
      </c>
      <c r="N109" t="s">
        <v>976</v>
      </c>
    </row>
  </sheetData>
  <mergeCells count="3">
    <mergeCell ref="F1:H1"/>
    <mergeCell ref="F2:H2"/>
    <mergeCell ref="F3:H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F23"/>
  <sheetViews>
    <sheetView workbookViewId="0">
      <selection sqref="A1:E7"/>
    </sheetView>
  </sheetViews>
  <sheetFormatPr baseColWidth="10" defaultRowHeight="15"/>
  <cols>
    <col min="3" max="3" width="13" bestFit="1" customWidth="1"/>
  </cols>
  <sheetData>
    <row r="2" spans="1:6">
      <c r="A2" s="48"/>
      <c r="B2" s="48"/>
      <c r="C2" s="48"/>
      <c r="D2" s="48"/>
      <c r="E2" s="48"/>
      <c r="F2" s="48"/>
    </row>
    <row r="3" spans="1:6">
      <c r="A3" s="48"/>
      <c r="B3" s="48"/>
      <c r="C3" s="60" t="s">
        <v>984</v>
      </c>
      <c r="D3" s="60"/>
      <c r="E3" s="60"/>
      <c r="F3" s="48"/>
    </row>
    <row r="4" spans="1:6">
      <c r="A4" s="48"/>
      <c r="B4" s="48"/>
      <c r="C4" s="60" t="s">
        <v>985</v>
      </c>
      <c r="D4" s="60"/>
      <c r="E4" s="60"/>
      <c r="F4" s="48"/>
    </row>
    <row r="5" spans="1:6">
      <c r="C5" s="60" t="s">
        <v>986</v>
      </c>
      <c r="D5" s="60"/>
      <c r="E5" s="60"/>
      <c r="F5" s="48"/>
    </row>
    <row r="8" spans="1:6">
      <c r="A8" s="53" t="s">
        <v>13</v>
      </c>
      <c r="B8" s="53"/>
      <c r="C8" s="53"/>
      <c r="D8" s="53"/>
      <c r="E8" s="53"/>
      <c r="F8" s="53"/>
    </row>
    <row r="9" spans="1:6">
      <c r="A9" s="48"/>
      <c r="B9" s="48"/>
      <c r="C9" s="48" t="s">
        <v>978</v>
      </c>
      <c r="D9" s="49">
        <v>3372.99</v>
      </c>
      <c r="E9" s="48"/>
      <c r="F9" s="48"/>
    </row>
    <row r="10" spans="1:6">
      <c r="A10" s="48"/>
      <c r="B10" s="48"/>
      <c r="C10" s="48" t="s">
        <v>979</v>
      </c>
      <c r="D10" s="52" t="s">
        <v>987</v>
      </c>
      <c r="E10" s="52"/>
      <c r="F10" s="52"/>
    </row>
    <row r="12" spans="1:6">
      <c r="A12" s="53" t="s">
        <v>16</v>
      </c>
      <c r="B12" s="53"/>
      <c r="C12" s="53"/>
      <c r="D12" s="53"/>
      <c r="E12" s="53"/>
      <c r="F12" s="53"/>
    </row>
    <row r="13" spans="1:6">
      <c r="A13" s="48"/>
      <c r="B13" s="48"/>
      <c r="C13" s="48" t="s">
        <v>978</v>
      </c>
      <c r="D13" s="50">
        <v>6078.02</v>
      </c>
      <c r="E13" s="48"/>
      <c r="F13" s="48"/>
    </row>
    <row r="14" spans="1:6">
      <c r="A14" s="48"/>
      <c r="B14" s="48"/>
      <c r="C14" s="48" t="s">
        <v>980</v>
      </c>
      <c r="D14" s="51" t="s">
        <v>981</v>
      </c>
      <c r="E14" s="48"/>
      <c r="F14" s="48"/>
    </row>
    <row r="15" spans="1:6">
      <c r="A15" s="48"/>
      <c r="B15" s="48"/>
      <c r="C15" s="48"/>
      <c r="D15" s="51"/>
      <c r="E15" s="48"/>
      <c r="F15" s="48"/>
    </row>
    <row r="16" spans="1:6">
      <c r="A16" s="53" t="s">
        <v>19</v>
      </c>
      <c r="B16" s="53"/>
      <c r="C16" s="53"/>
      <c r="D16" s="53"/>
      <c r="E16" s="53"/>
      <c r="F16" s="53"/>
    </row>
    <row r="17" spans="1:6">
      <c r="A17" s="48"/>
      <c r="B17" s="48"/>
      <c r="C17" s="48" t="s">
        <v>978</v>
      </c>
      <c r="D17" s="50">
        <v>786.65999999999985</v>
      </c>
      <c r="E17" s="48"/>
      <c r="F17" s="48"/>
    </row>
    <row r="18" spans="1:6">
      <c r="A18" s="48"/>
      <c r="B18" s="48"/>
      <c r="C18" s="48" t="s">
        <v>980</v>
      </c>
      <c r="D18" s="51" t="s">
        <v>982</v>
      </c>
      <c r="E18" s="48"/>
      <c r="F18" s="48"/>
    </row>
    <row r="19" spans="1:6">
      <c r="A19" s="48"/>
      <c r="B19" s="48"/>
      <c r="C19" s="48"/>
      <c r="D19" s="51"/>
      <c r="E19" s="48"/>
      <c r="F19" s="48"/>
    </row>
    <row r="20" spans="1:6">
      <c r="A20" s="53" t="s">
        <v>45</v>
      </c>
      <c r="B20" s="53"/>
      <c r="C20" s="53"/>
      <c r="D20" s="53"/>
      <c r="E20" s="53"/>
      <c r="F20" s="53"/>
    </row>
    <row r="21" spans="1:6">
      <c r="A21" s="48"/>
      <c r="B21" s="48"/>
      <c r="C21" s="48" t="s">
        <v>978</v>
      </c>
      <c r="D21" s="50">
        <v>1368</v>
      </c>
      <c r="E21" s="48"/>
      <c r="F21" s="48"/>
    </row>
    <row r="22" spans="1:6">
      <c r="A22" s="48"/>
      <c r="B22" s="48"/>
      <c r="C22" s="48" t="s">
        <v>980</v>
      </c>
      <c r="D22" s="51" t="s">
        <v>983</v>
      </c>
      <c r="E22" s="48"/>
      <c r="F22" s="48"/>
    </row>
    <row r="23" spans="1:6">
      <c r="A23" s="48"/>
      <c r="B23" s="48"/>
      <c r="C23" s="48"/>
      <c r="D23" s="51"/>
      <c r="E23" s="48"/>
      <c r="F23" s="48"/>
    </row>
  </sheetData>
  <mergeCells count="3">
    <mergeCell ref="C3:E3"/>
    <mergeCell ref="C4:E4"/>
    <mergeCell ref="C5:E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N497"/>
  <sheetViews>
    <sheetView topLeftCell="A482" workbookViewId="0">
      <selection activeCell="O500" sqref="O500"/>
    </sheetView>
  </sheetViews>
  <sheetFormatPr baseColWidth="10" defaultRowHeight="15"/>
  <cols>
    <col min="4" max="4" width="4.140625" bestFit="1" customWidth="1"/>
    <col min="5" max="5" width="19.7109375" bestFit="1" customWidth="1"/>
    <col min="8" max="8" width="41.28515625" bestFit="1" customWidth="1"/>
    <col min="10" max="10" width="2.28515625" style="55" customWidth="1"/>
    <col min="11" max="11" width="11.42578125" customWidth="1"/>
    <col min="12" max="12" width="2.28515625" style="55" customWidth="1"/>
  </cols>
  <sheetData>
    <row r="1" spans="1:13">
      <c r="A1" t="s">
        <v>988</v>
      </c>
      <c r="B1" t="s">
        <v>989</v>
      </c>
      <c r="C1" t="s">
        <v>990</v>
      </c>
      <c r="D1" t="s">
        <v>991</v>
      </c>
      <c r="E1" t="s">
        <v>992</v>
      </c>
      <c r="F1" t="s">
        <v>993</v>
      </c>
      <c r="G1" t="s">
        <v>989</v>
      </c>
      <c r="H1" t="s">
        <v>994</v>
      </c>
      <c r="I1" t="s">
        <v>995</v>
      </c>
      <c r="K1" t="s">
        <v>992</v>
      </c>
      <c r="M1" t="s">
        <v>990</v>
      </c>
    </row>
    <row r="2" spans="1:13">
      <c r="A2" t="s">
        <v>996</v>
      </c>
      <c r="B2" t="s">
        <v>997</v>
      </c>
      <c r="C2" t="s">
        <v>998</v>
      </c>
      <c r="D2" t="s">
        <v>999</v>
      </c>
      <c r="E2" t="s">
        <v>1000</v>
      </c>
      <c r="K2" s="1">
        <v>42661</v>
      </c>
      <c r="M2" t="s">
        <v>1001</v>
      </c>
    </row>
    <row r="3" spans="1:13">
      <c r="K3" s="54">
        <v>0.48888888888888887</v>
      </c>
    </row>
    <row r="4" spans="1:13">
      <c r="A4" t="s">
        <v>1002</v>
      </c>
      <c r="B4" t="s">
        <v>1003</v>
      </c>
      <c r="C4" t="s">
        <v>1004</v>
      </c>
      <c r="D4" t="s">
        <v>1005</v>
      </c>
      <c r="E4">
        <v>16</v>
      </c>
    </row>
    <row r="6" spans="1:13">
      <c r="A6" t="s">
        <v>862</v>
      </c>
      <c r="B6" t="s">
        <v>1006</v>
      </c>
      <c r="D6" t="s">
        <v>1007</v>
      </c>
      <c r="E6" t="s">
        <v>1008</v>
      </c>
      <c r="G6" t="s">
        <v>1009</v>
      </c>
      <c r="H6" t="s">
        <v>1010</v>
      </c>
      <c r="I6" t="s">
        <v>1011</v>
      </c>
      <c r="K6" t="s">
        <v>1012</v>
      </c>
      <c r="M6" t="s">
        <v>1013</v>
      </c>
    </row>
    <row r="7" spans="1:13">
      <c r="A7" t="s">
        <v>988</v>
      </c>
      <c r="B7" t="s">
        <v>989</v>
      </c>
      <c r="C7" t="s">
        <v>990</v>
      </c>
      <c r="D7" t="s">
        <v>991</v>
      </c>
      <c r="E7" t="s">
        <v>992</v>
      </c>
      <c r="F7" t="s">
        <v>993</v>
      </c>
      <c r="G7" t="s">
        <v>989</v>
      </c>
      <c r="H7" t="s">
        <v>994</v>
      </c>
      <c r="I7" t="s">
        <v>995</v>
      </c>
      <c r="K7" t="s">
        <v>992</v>
      </c>
      <c r="M7" t="s">
        <v>990</v>
      </c>
    </row>
    <row r="9" spans="1:13">
      <c r="A9" t="s">
        <v>1014</v>
      </c>
      <c r="B9" t="s">
        <v>1015</v>
      </c>
      <c r="C9">
        <v>1</v>
      </c>
      <c r="D9" t="s">
        <v>1016</v>
      </c>
      <c r="E9" t="s">
        <v>1017</v>
      </c>
      <c r="F9" t="s">
        <v>1018</v>
      </c>
    </row>
    <row r="10" spans="1:13">
      <c r="A10" t="s">
        <v>1019</v>
      </c>
      <c r="B10" t="s">
        <v>1020</v>
      </c>
      <c r="C10" t="s">
        <v>1021</v>
      </c>
      <c r="D10" t="s">
        <v>1022</v>
      </c>
      <c r="E10" t="s">
        <v>1023</v>
      </c>
      <c r="F10" t="s">
        <v>1024</v>
      </c>
      <c r="G10" t="s">
        <v>1020</v>
      </c>
      <c r="H10" t="s">
        <v>1025</v>
      </c>
      <c r="I10" t="s">
        <v>1026</v>
      </c>
      <c r="K10" t="s">
        <v>1023</v>
      </c>
      <c r="M10" t="s">
        <v>1021</v>
      </c>
    </row>
    <row r="11" spans="1:13">
      <c r="H11" t="s">
        <v>955</v>
      </c>
      <c r="M11">
        <v>0</v>
      </c>
    </row>
    <row r="12" spans="1:13">
      <c r="A12" t="s">
        <v>367</v>
      </c>
      <c r="B12" s="1">
        <v>42423</v>
      </c>
      <c r="C12" t="s">
        <v>368</v>
      </c>
      <c r="D12">
        <v>1</v>
      </c>
      <c r="E12" t="s">
        <v>369</v>
      </c>
      <c r="F12" t="s">
        <v>85</v>
      </c>
      <c r="G12" t="s">
        <v>64</v>
      </c>
      <c r="H12" t="s">
        <v>370</v>
      </c>
      <c r="I12" s="49">
        <v>25000</v>
      </c>
      <c r="J12" s="55">
        <v>1</v>
      </c>
      <c r="M12" s="49">
        <v>25000</v>
      </c>
    </row>
    <row r="13" spans="1:13">
      <c r="A13" t="s">
        <v>371</v>
      </c>
      <c r="B13" s="1">
        <v>42429</v>
      </c>
      <c r="C13" t="s">
        <v>372</v>
      </c>
      <c r="D13">
        <v>1</v>
      </c>
      <c r="E13" t="s">
        <v>373</v>
      </c>
      <c r="F13" t="s">
        <v>63</v>
      </c>
      <c r="G13" t="s">
        <v>64</v>
      </c>
      <c r="H13" t="s">
        <v>374</v>
      </c>
      <c r="K13">
        <v>117</v>
      </c>
      <c r="L13" s="55">
        <v>1</v>
      </c>
      <c r="M13" s="49">
        <v>24883</v>
      </c>
    </row>
    <row r="14" spans="1:13">
      <c r="A14" t="s">
        <v>375</v>
      </c>
      <c r="B14" s="1">
        <v>42429</v>
      </c>
      <c r="C14" t="s">
        <v>376</v>
      </c>
      <c r="D14">
        <v>1</v>
      </c>
      <c r="E14" t="s">
        <v>377</v>
      </c>
      <c r="F14" t="s">
        <v>63</v>
      </c>
      <c r="G14" t="s">
        <v>64</v>
      </c>
      <c r="H14" t="s">
        <v>378</v>
      </c>
      <c r="K14">
        <v>48</v>
      </c>
      <c r="L14" s="55">
        <v>1</v>
      </c>
      <c r="M14" s="49">
        <v>24835</v>
      </c>
    </row>
    <row r="15" spans="1:13">
      <c r="A15" t="s">
        <v>379</v>
      </c>
      <c r="B15" s="1">
        <v>42429</v>
      </c>
      <c r="C15" t="s">
        <v>380</v>
      </c>
      <c r="D15">
        <v>1</v>
      </c>
      <c r="E15" t="s">
        <v>381</v>
      </c>
      <c r="F15" t="s">
        <v>63</v>
      </c>
      <c r="G15" t="s">
        <v>64</v>
      </c>
      <c r="H15" t="s">
        <v>382</v>
      </c>
      <c r="K15">
        <v>580</v>
      </c>
      <c r="L15" s="55">
        <v>1</v>
      </c>
      <c r="M15" s="49">
        <v>24255</v>
      </c>
    </row>
    <row r="16" spans="1:13">
      <c r="A16" t="s">
        <v>383</v>
      </c>
      <c r="B16" s="1">
        <v>42429</v>
      </c>
      <c r="C16" t="s">
        <v>384</v>
      </c>
      <c r="D16">
        <v>1</v>
      </c>
      <c r="E16" t="s">
        <v>385</v>
      </c>
      <c r="F16" t="s">
        <v>63</v>
      </c>
      <c r="G16" t="s">
        <v>64</v>
      </c>
      <c r="H16" t="s">
        <v>386</v>
      </c>
      <c r="K16">
        <v>35</v>
      </c>
      <c r="L16" s="55">
        <v>1</v>
      </c>
      <c r="M16" s="49">
        <v>24220</v>
      </c>
    </row>
    <row r="17" spans="1:13">
      <c r="A17" t="s">
        <v>387</v>
      </c>
      <c r="B17" s="1">
        <v>42429</v>
      </c>
      <c r="C17" t="s">
        <v>388</v>
      </c>
      <c r="D17">
        <v>1</v>
      </c>
      <c r="E17" t="s">
        <v>389</v>
      </c>
      <c r="F17" t="s">
        <v>63</v>
      </c>
      <c r="G17" t="s">
        <v>64</v>
      </c>
      <c r="H17" t="s">
        <v>65</v>
      </c>
      <c r="K17">
        <v>60</v>
      </c>
      <c r="L17" s="55">
        <v>1</v>
      </c>
      <c r="M17" s="49">
        <v>24160</v>
      </c>
    </row>
    <row r="18" spans="1:13">
      <c r="A18" t="s">
        <v>387</v>
      </c>
      <c r="B18" s="1">
        <v>42429</v>
      </c>
      <c r="C18" t="s">
        <v>388</v>
      </c>
      <c r="D18">
        <v>1</v>
      </c>
      <c r="E18" t="s">
        <v>389</v>
      </c>
      <c r="F18" t="s">
        <v>63</v>
      </c>
      <c r="G18" t="s">
        <v>64</v>
      </c>
      <c r="H18" t="s">
        <v>65</v>
      </c>
      <c r="K18">
        <v>126</v>
      </c>
      <c r="L18" s="55">
        <v>1</v>
      </c>
      <c r="M18" s="49">
        <v>24034</v>
      </c>
    </row>
    <row r="19" spans="1:13">
      <c r="A19" t="s">
        <v>390</v>
      </c>
      <c r="B19" s="1">
        <v>42429</v>
      </c>
      <c r="C19" t="s">
        <v>391</v>
      </c>
      <c r="D19">
        <v>1</v>
      </c>
      <c r="E19" t="s">
        <v>392</v>
      </c>
      <c r="F19" t="s">
        <v>63</v>
      </c>
      <c r="G19" t="s">
        <v>64</v>
      </c>
      <c r="H19" t="s">
        <v>65</v>
      </c>
      <c r="K19">
        <v>105</v>
      </c>
      <c r="L19" s="55">
        <v>1</v>
      </c>
      <c r="M19" s="49">
        <v>23929</v>
      </c>
    </row>
    <row r="20" spans="1:13">
      <c r="A20" t="s">
        <v>390</v>
      </c>
      <c r="B20" s="1">
        <v>42429</v>
      </c>
      <c r="C20" t="s">
        <v>391</v>
      </c>
      <c r="D20">
        <v>1</v>
      </c>
      <c r="E20" t="s">
        <v>392</v>
      </c>
      <c r="F20" t="s">
        <v>63</v>
      </c>
      <c r="G20" t="s">
        <v>64</v>
      </c>
      <c r="H20" t="s">
        <v>65</v>
      </c>
      <c r="K20" s="49">
        <v>1175.05</v>
      </c>
      <c r="L20" s="55">
        <v>1</v>
      </c>
      <c r="M20" s="49">
        <v>22753.95</v>
      </c>
    </row>
    <row r="21" spans="1:13">
      <c r="A21" t="s">
        <v>393</v>
      </c>
      <c r="B21" s="1">
        <v>42429</v>
      </c>
      <c r="C21" t="s">
        <v>394</v>
      </c>
      <c r="D21">
        <v>1</v>
      </c>
      <c r="E21" t="s">
        <v>395</v>
      </c>
      <c r="F21" t="s">
        <v>63</v>
      </c>
      <c r="G21" t="s">
        <v>64</v>
      </c>
      <c r="H21" t="s">
        <v>65</v>
      </c>
      <c r="K21" s="49">
        <v>2545.25</v>
      </c>
      <c r="L21" s="55">
        <v>1</v>
      </c>
      <c r="M21" s="49">
        <v>20208.7</v>
      </c>
    </row>
    <row r="22" spans="1:13">
      <c r="A22" t="s">
        <v>393</v>
      </c>
      <c r="B22" s="1">
        <v>42429</v>
      </c>
      <c r="C22" t="s">
        <v>394</v>
      </c>
      <c r="D22">
        <v>1</v>
      </c>
      <c r="E22" t="s">
        <v>395</v>
      </c>
      <c r="F22" t="s">
        <v>63</v>
      </c>
      <c r="G22" t="s">
        <v>64</v>
      </c>
      <c r="H22" t="s">
        <v>65</v>
      </c>
      <c r="K22">
        <v>110</v>
      </c>
      <c r="L22" s="55">
        <v>1</v>
      </c>
      <c r="M22" s="49">
        <v>20098.7</v>
      </c>
    </row>
    <row r="23" spans="1:13">
      <c r="A23" t="s">
        <v>396</v>
      </c>
      <c r="B23" s="1">
        <v>42429</v>
      </c>
      <c r="C23" t="s">
        <v>397</v>
      </c>
      <c r="D23">
        <v>1</v>
      </c>
      <c r="E23" t="s">
        <v>398</v>
      </c>
      <c r="F23" t="s">
        <v>63</v>
      </c>
      <c r="G23" t="s">
        <v>64</v>
      </c>
      <c r="H23" t="s">
        <v>65</v>
      </c>
      <c r="K23" s="49">
        <v>1026.42</v>
      </c>
      <c r="L23" s="55">
        <v>1</v>
      </c>
      <c r="M23" s="49">
        <v>19072.28</v>
      </c>
    </row>
    <row r="24" spans="1:13">
      <c r="A24" t="s">
        <v>396</v>
      </c>
      <c r="B24" s="1">
        <v>42429</v>
      </c>
      <c r="C24" t="s">
        <v>397</v>
      </c>
      <c r="D24">
        <v>1</v>
      </c>
      <c r="E24" t="s">
        <v>398</v>
      </c>
      <c r="F24" t="s">
        <v>63</v>
      </c>
      <c r="G24" t="s">
        <v>64</v>
      </c>
      <c r="H24" t="s">
        <v>65</v>
      </c>
      <c r="K24">
        <v>115</v>
      </c>
      <c r="L24" s="55">
        <v>1</v>
      </c>
      <c r="M24" s="49">
        <v>18957.28</v>
      </c>
    </row>
    <row r="25" spans="1:13">
      <c r="A25" t="s">
        <v>399</v>
      </c>
      <c r="B25" s="1">
        <v>42429</v>
      </c>
      <c r="C25" t="s">
        <v>400</v>
      </c>
      <c r="D25">
        <v>1</v>
      </c>
      <c r="E25" t="s">
        <v>401</v>
      </c>
      <c r="F25" t="s">
        <v>63</v>
      </c>
      <c r="G25" t="s">
        <v>64</v>
      </c>
      <c r="H25" t="s">
        <v>65</v>
      </c>
      <c r="K25" s="49">
        <v>1017</v>
      </c>
      <c r="L25" s="55">
        <v>1</v>
      </c>
      <c r="M25" s="49">
        <v>17940.28</v>
      </c>
    </row>
    <row r="26" spans="1:13">
      <c r="A26" t="s">
        <v>399</v>
      </c>
      <c r="B26" s="1">
        <v>42429</v>
      </c>
      <c r="C26" t="s">
        <v>400</v>
      </c>
      <c r="D26">
        <v>1</v>
      </c>
      <c r="E26" t="s">
        <v>401</v>
      </c>
      <c r="F26" t="s">
        <v>63</v>
      </c>
      <c r="G26" t="s">
        <v>64</v>
      </c>
      <c r="H26" t="s">
        <v>65</v>
      </c>
      <c r="K26">
        <v>118</v>
      </c>
      <c r="L26" s="55">
        <v>1</v>
      </c>
      <c r="M26" s="49">
        <v>17822.28</v>
      </c>
    </row>
    <row r="27" spans="1:13">
      <c r="A27" t="s">
        <v>402</v>
      </c>
      <c r="B27" s="1">
        <v>42429</v>
      </c>
      <c r="C27" t="s">
        <v>403</v>
      </c>
      <c r="D27">
        <v>1</v>
      </c>
      <c r="E27" t="s">
        <v>404</v>
      </c>
      <c r="F27" t="s">
        <v>63</v>
      </c>
      <c r="G27" t="s">
        <v>64</v>
      </c>
      <c r="H27" t="s">
        <v>65</v>
      </c>
      <c r="K27">
        <v>475.15</v>
      </c>
      <c r="L27" s="55">
        <v>1</v>
      </c>
      <c r="M27" s="49">
        <v>17347.13</v>
      </c>
    </row>
    <row r="28" spans="1:13">
      <c r="A28" t="s">
        <v>402</v>
      </c>
      <c r="B28" s="1">
        <v>42429</v>
      </c>
      <c r="C28" t="s">
        <v>403</v>
      </c>
      <c r="D28">
        <v>1</v>
      </c>
      <c r="E28" t="s">
        <v>404</v>
      </c>
      <c r="F28" t="s">
        <v>63</v>
      </c>
      <c r="G28" t="s">
        <v>64</v>
      </c>
      <c r="H28" t="s">
        <v>65</v>
      </c>
      <c r="K28">
        <v>45</v>
      </c>
      <c r="L28" s="55">
        <v>1</v>
      </c>
      <c r="M28" s="49">
        <v>17302.13</v>
      </c>
    </row>
    <row r="29" spans="1:13">
      <c r="A29" t="s">
        <v>405</v>
      </c>
      <c r="B29" s="1">
        <v>42429</v>
      </c>
      <c r="C29" t="s">
        <v>406</v>
      </c>
      <c r="D29">
        <v>1</v>
      </c>
      <c r="E29" t="s">
        <v>407</v>
      </c>
      <c r="F29" t="s">
        <v>63</v>
      </c>
      <c r="G29" t="s">
        <v>64</v>
      </c>
      <c r="H29" t="s">
        <v>65</v>
      </c>
      <c r="K29" s="49">
        <v>2591</v>
      </c>
      <c r="L29" s="55">
        <v>1</v>
      </c>
      <c r="M29" s="49">
        <v>14711.13</v>
      </c>
    </row>
    <row r="30" spans="1:13">
      <c r="A30" t="s">
        <v>405</v>
      </c>
      <c r="B30" s="1">
        <v>42429</v>
      </c>
      <c r="C30" t="s">
        <v>406</v>
      </c>
      <c r="D30">
        <v>1</v>
      </c>
      <c r="E30" t="s">
        <v>407</v>
      </c>
      <c r="F30" t="s">
        <v>63</v>
      </c>
      <c r="G30" t="s">
        <v>64</v>
      </c>
      <c r="H30" t="s">
        <v>65</v>
      </c>
      <c r="K30">
        <v>206</v>
      </c>
      <c r="L30" s="55">
        <v>1</v>
      </c>
      <c r="M30" s="49">
        <v>14505.13</v>
      </c>
    </row>
    <row r="31" spans="1:13">
      <c r="A31" t="s">
        <v>408</v>
      </c>
      <c r="B31" s="1">
        <v>42429</v>
      </c>
      <c r="C31" t="s">
        <v>409</v>
      </c>
      <c r="D31">
        <v>1</v>
      </c>
      <c r="E31" t="s">
        <v>410</v>
      </c>
      <c r="F31" t="s">
        <v>63</v>
      </c>
      <c r="G31" t="s">
        <v>64</v>
      </c>
      <c r="H31" t="s">
        <v>65</v>
      </c>
      <c r="K31" s="49">
        <v>1036</v>
      </c>
      <c r="L31" s="55">
        <v>1</v>
      </c>
      <c r="M31" s="49">
        <v>13469.13</v>
      </c>
    </row>
    <row r="32" spans="1:13">
      <c r="A32" t="s">
        <v>408</v>
      </c>
      <c r="B32" s="1">
        <v>42429</v>
      </c>
      <c r="C32" t="s">
        <v>409</v>
      </c>
      <c r="D32">
        <v>1</v>
      </c>
      <c r="E32" t="s">
        <v>410</v>
      </c>
      <c r="F32" t="s">
        <v>63</v>
      </c>
      <c r="G32" t="s">
        <v>64</v>
      </c>
      <c r="H32" t="s">
        <v>65</v>
      </c>
      <c r="K32">
        <v>50</v>
      </c>
      <c r="L32" s="55">
        <v>1</v>
      </c>
      <c r="M32" s="49">
        <v>13419.13</v>
      </c>
    </row>
    <row r="33" spans="1:13">
      <c r="A33" t="s">
        <v>411</v>
      </c>
      <c r="B33" s="1">
        <v>42429</v>
      </c>
      <c r="C33" t="s">
        <v>412</v>
      </c>
      <c r="D33">
        <v>1</v>
      </c>
      <c r="E33" t="s">
        <v>413</v>
      </c>
      <c r="F33" t="s">
        <v>63</v>
      </c>
      <c r="G33" t="s">
        <v>64</v>
      </c>
      <c r="H33" t="s">
        <v>414</v>
      </c>
      <c r="K33">
        <v>58.59</v>
      </c>
      <c r="L33" s="55">
        <v>1</v>
      </c>
      <c r="M33" s="49">
        <v>13360.54</v>
      </c>
    </row>
    <row r="34" spans="1:13">
      <c r="A34" t="s">
        <v>415</v>
      </c>
      <c r="B34" s="1">
        <v>42429</v>
      </c>
      <c r="C34" t="s">
        <v>416</v>
      </c>
      <c r="D34">
        <v>1</v>
      </c>
      <c r="E34" t="s">
        <v>417</v>
      </c>
      <c r="F34" t="s">
        <v>63</v>
      </c>
      <c r="G34" t="s">
        <v>64</v>
      </c>
      <c r="H34" t="s">
        <v>65</v>
      </c>
      <c r="K34">
        <v>986</v>
      </c>
      <c r="L34" s="55">
        <v>1</v>
      </c>
      <c r="M34" s="49">
        <v>12374.54</v>
      </c>
    </row>
    <row r="35" spans="1:13">
      <c r="A35" t="s">
        <v>415</v>
      </c>
      <c r="B35" s="1">
        <v>42429</v>
      </c>
      <c r="C35" t="s">
        <v>416</v>
      </c>
      <c r="D35">
        <v>1</v>
      </c>
      <c r="E35" t="s">
        <v>417</v>
      </c>
      <c r="F35" t="s">
        <v>63</v>
      </c>
      <c r="G35" t="s">
        <v>64</v>
      </c>
      <c r="H35" t="s">
        <v>65</v>
      </c>
      <c r="K35">
        <v>50</v>
      </c>
      <c r="L35" s="55">
        <v>1</v>
      </c>
      <c r="M35" s="49">
        <v>12324.54</v>
      </c>
    </row>
    <row r="36" spans="1:13">
      <c r="A36" t="s">
        <v>418</v>
      </c>
      <c r="B36" s="1">
        <v>42429</v>
      </c>
      <c r="C36" t="s">
        <v>419</v>
      </c>
      <c r="D36">
        <v>1</v>
      </c>
      <c r="E36" t="s">
        <v>420</v>
      </c>
      <c r="F36" t="s">
        <v>63</v>
      </c>
      <c r="G36" t="s">
        <v>64</v>
      </c>
      <c r="H36" t="s">
        <v>65</v>
      </c>
      <c r="K36" s="49">
        <v>1970.63</v>
      </c>
      <c r="L36" s="55">
        <v>1</v>
      </c>
      <c r="M36" s="49">
        <v>10353.91</v>
      </c>
    </row>
    <row r="37" spans="1:13">
      <c r="A37" t="s">
        <v>418</v>
      </c>
      <c r="B37" s="1">
        <v>42429</v>
      </c>
      <c r="C37" t="s">
        <v>419</v>
      </c>
      <c r="D37">
        <v>1</v>
      </c>
      <c r="E37" t="s">
        <v>420</v>
      </c>
      <c r="F37" t="s">
        <v>63</v>
      </c>
      <c r="G37" t="s">
        <v>64</v>
      </c>
      <c r="H37" t="s">
        <v>65</v>
      </c>
      <c r="K37">
        <v>110</v>
      </c>
      <c r="L37" s="55">
        <v>1</v>
      </c>
      <c r="M37" s="49">
        <v>10243.91</v>
      </c>
    </row>
    <row r="38" spans="1:13">
      <c r="A38" t="s">
        <v>421</v>
      </c>
      <c r="B38" s="1">
        <v>42429</v>
      </c>
      <c r="C38" t="s">
        <v>422</v>
      </c>
      <c r="D38">
        <v>1</v>
      </c>
      <c r="E38" t="s">
        <v>423</v>
      </c>
      <c r="F38" t="s">
        <v>63</v>
      </c>
      <c r="G38" t="s">
        <v>64</v>
      </c>
      <c r="H38" t="s">
        <v>65</v>
      </c>
      <c r="K38">
        <v>971</v>
      </c>
      <c r="L38" s="55">
        <v>1</v>
      </c>
      <c r="M38" s="49">
        <v>9272.91</v>
      </c>
    </row>
    <row r="39" spans="1:13">
      <c r="A39" t="s">
        <v>421</v>
      </c>
      <c r="B39" s="1">
        <v>42429</v>
      </c>
      <c r="C39" t="s">
        <v>422</v>
      </c>
      <c r="D39">
        <v>1</v>
      </c>
      <c r="E39" t="s">
        <v>423</v>
      </c>
      <c r="F39" t="s">
        <v>63</v>
      </c>
      <c r="G39" t="s">
        <v>64</v>
      </c>
      <c r="H39" t="s">
        <v>65</v>
      </c>
      <c r="K39">
        <v>85</v>
      </c>
      <c r="L39" s="55">
        <v>1</v>
      </c>
      <c r="M39" s="49">
        <v>9187.91</v>
      </c>
    </row>
    <row r="40" spans="1:13">
      <c r="A40" t="s">
        <v>249</v>
      </c>
      <c r="B40" s="1">
        <v>42429</v>
      </c>
      <c r="C40" t="s">
        <v>424</v>
      </c>
      <c r="D40">
        <v>1</v>
      </c>
      <c r="E40" t="s">
        <v>425</v>
      </c>
      <c r="F40" t="s">
        <v>63</v>
      </c>
      <c r="G40" t="s">
        <v>64</v>
      </c>
      <c r="H40" t="s">
        <v>65</v>
      </c>
      <c r="K40">
        <v>61.08</v>
      </c>
      <c r="L40" s="55">
        <v>1</v>
      </c>
      <c r="M40" s="49">
        <v>9126.83</v>
      </c>
    </row>
    <row r="41" spans="1:13">
      <c r="A41" t="s">
        <v>426</v>
      </c>
      <c r="B41" s="1">
        <v>42429</v>
      </c>
      <c r="C41" t="s">
        <v>427</v>
      </c>
      <c r="D41">
        <v>1</v>
      </c>
      <c r="E41" t="s">
        <v>428</v>
      </c>
      <c r="F41" t="s">
        <v>63</v>
      </c>
      <c r="G41" t="s">
        <v>64</v>
      </c>
      <c r="H41" t="s">
        <v>65</v>
      </c>
      <c r="K41" s="49">
        <v>6716.35</v>
      </c>
      <c r="L41" s="55">
        <v>1</v>
      </c>
      <c r="M41" s="49">
        <v>2410.48</v>
      </c>
    </row>
    <row r="42" spans="1:13">
      <c r="A42" t="s">
        <v>426</v>
      </c>
      <c r="B42" s="1">
        <v>42429</v>
      </c>
      <c r="C42" t="s">
        <v>427</v>
      </c>
      <c r="D42">
        <v>1</v>
      </c>
      <c r="E42" t="s">
        <v>428</v>
      </c>
      <c r="F42" t="s">
        <v>63</v>
      </c>
      <c r="G42" t="s">
        <v>64</v>
      </c>
      <c r="H42" t="s">
        <v>65</v>
      </c>
      <c r="K42">
        <v>350</v>
      </c>
      <c r="L42" s="55">
        <v>1</v>
      </c>
      <c r="M42" s="49">
        <v>2060.48</v>
      </c>
    </row>
    <row r="43" spans="1:13">
      <c r="A43" t="s">
        <v>429</v>
      </c>
      <c r="B43" s="1">
        <v>42429</v>
      </c>
      <c r="C43" t="s">
        <v>430</v>
      </c>
      <c r="D43">
        <v>1</v>
      </c>
      <c r="E43" t="s">
        <v>431</v>
      </c>
      <c r="F43" t="s">
        <v>63</v>
      </c>
      <c r="G43" t="s">
        <v>64</v>
      </c>
      <c r="H43" t="s">
        <v>65</v>
      </c>
      <c r="K43" s="49">
        <v>1920.82</v>
      </c>
      <c r="L43" s="55">
        <v>1</v>
      </c>
      <c r="M43">
        <v>139.66</v>
      </c>
    </row>
    <row r="44" spans="1:13">
      <c r="A44" t="s">
        <v>429</v>
      </c>
      <c r="B44" s="1">
        <v>42429</v>
      </c>
      <c r="C44" t="s">
        <v>430</v>
      </c>
      <c r="D44">
        <v>1</v>
      </c>
      <c r="E44" t="s">
        <v>431</v>
      </c>
      <c r="F44" t="s">
        <v>63</v>
      </c>
      <c r="G44" t="s">
        <v>64</v>
      </c>
      <c r="H44" t="s">
        <v>65</v>
      </c>
      <c r="K44">
        <v>110</v>
      </c>
      <c r="L44" s="55">
        <v>1</v>
      </c>
      <c r="M44">
        <v>29.66</v>
      </c>
    </row>
    <row r="45" spans="1:13">
      <c r="A45" t="s">
        <v>898</v>
      </c>
      <c r="B45" s="1">
        <v>42429</v>
      </c>
      <c r="C45" t="s">
        <v>899</v>
      </c>
      <c r="D45">
        <v>1</v>
      </c>
      <c r="E45" t="s">
        <v>900</v>
      </c>
      <c r="F45" t="s">
        <v>63</v>
      </c>
      <c r="G45" t="s">
        <v>64</v>
      </c>
      <c r="H45" t="s">
        <v>901</v>
      </c>
      <c r="K45">
        <v>29.66</v>
      </c>
      <c r="L45" s="55">
        <v>1</v>
      </c>
      <c r="M45">
        <v>0</v>
      </c>
    </row>
    <row r="46" spans="1:13">
      <c r="A46" t="s">
        <v>432</v>
      </c>
      <c r="B46" s="1">
        <v>42457</v>
      </c>
      <c r="C46" t="s">
        <v>433</v>
      </c>
      <c r="D46">
        <v>1</v>
      </c>
      <c r="E46" t="s">
        <v>434</v>
      </c>
      <c r="F46" t="s">
        <v>85</v>
      </c>
      <c r="G46" t="s">
        <v>64</v>
      </c>
      <c r="H46" t="s">
        <v>100</v>
      </c>
      <c r="I46" s="49">
        <v>20000</v>
      </c>
      <c r="J46" s="55">
        <v>2</v>
      </c>
      <c r="M46" s="49">
        <v>20000</v>
      </c>
    </row>
    <row r="47" spans="1:13">
      <c r="A47" t="s">
        <v>435</v>
      </c>
      <c r="B47" s="1">
        <v>42460</v>
      </c>
      <c r="C47" t="s">
        <v>436</v>
      </c>
      <c r="D47">
        <v>1</v>
      </c>
      <c r="E47" t="s">
        <v>437</v>
      </c>
      <c r="F47" t="s">
        <v>63</v>
      </c>
      <c r="G47" t="s">
        <v>64</v>
      </c>
      <c r="H47" t="s">
        <v>65</v>
      </c>
      <c r="K47" s="49">
        <v>2594.1999999999998</v>
      </c>
      <c r="L47" s="55">
        <v>2</v>
      </c>
      <c r="M47" s="49">
        <v>17405.8</v>
      </c>
    </row>
    <row r="48" spans="1:13">
      <c r="A48" t="s">
        <v>435</v>
      </c>
      <c r="B48" s="1">
        <v>42460</v>
      </c>
      <c r="C48" t="s">
        <v>436</v>
      </c>
      <c r="D48">
        <v>1</v>
      </c>
      <c r="E48" t="s">
        <v>437</v>
      </c>
      <c r="F48" t="s">
        <v>63</v>
      </c>
      <c r="G48" t="s">
        <v>64</v>
      </c>
      <c r="H48" t="s">
        <v>65</v>
      </c>
      <c r="K48">
        <v>78</v>
      </c>
      <c r="L48" s="55">
        <v>2</v>
      </c>
      <c r="M48" s="49">
        <v>17327.8</v>
      </c>
    </row>
    <row r="49" spans="1:13">
      <c r="A49" t="s">
        <v>438</v>
      </c>
      <c r="B49" s="1">
        <v>42460</v>
      </c>
      <c r="C49" t="s">
        <v>439</v>
      </c>
      <c r="D49">
        <v>1</v>
      </c>
      <c r="E49" t="s">
        <v>440</v>
      </c>
      <c r="F49" t="s">
        <v>63</v>
      </c>
      <c r="G49" t="s">
        <v>64</v>
      </c>
      <c r="H49" t="s">
        <v>310</v>
      </c>
      <c r="K49" s="49">
        <v>2014</v>
      </c>
      <c r="L49" s="55">
        <v>2</v>
      </c>
      <c r="M49" s="49">
        <v>15313.8</v>
      </c>
    </row>
    <row r="50" spans="1:13">
      <c r="A50" t="s">
        <v>438</v>
      </c>
      <c r="B50" s="1">
        <v>42460</v>
      </c>
      <c r="C50" t="s">
        <v>439</v>
      </c>
      <c r="D50">
        <v>1</v>
      </c>
      <c r="E50" t="s">
        <v>440</v>
      </c>
      <c r="F50" t="s">
        <v>63</v>
      </c>
      <c r="G50" t="s">
        <v>64</v>
      </c>
      <c r="H50" t="s">
        <v>310</v>
      </c>
      <c r="K50">
        <v>50</v>
      </c>
      <c r="L50" s="55">
        <v>2</v>
      </c>
      <c r="M50" s="49">
        <v>15263.8</v>
      </c>
    </row>
    <row r="51" spans="1:13">
      <c r="A51" t="s">
        <v>441</v>
      </c>
      <c r="B51" s="1">
        <v>42460</v>
      </c>
      <c r="C51" t="s">
        <v>442</v>
      </c>
      <c r="D51">
        <v>1</v>
      </c>
      <c r="E51" t="s">
        <v>443</v>
      </c>
      <c r="F51" t="s">
        <v>63</v>
      </c>
      <c r="G51" t="s">
        <v>64</v>
      </c>
      <c r="H51" t="s">
        <v>65</v>
      </c>
      <c r="K51" s="49">
        <v>1546</v>
      </c>
      <c r="L51" s="55">
        <v>2</v>
      </c>
      <c r="M51" s="49">
        <v>13717.8</v>
      </c>
    </row>
    <row r="52" spans="1:13">
      <c r="A52" t="s">
        <v>441</v>
      </c>
      <c r="B52" s="1">
        <v>42460</v>
      </c>
      <c r="C52" t="s">
        <v>442</v>
      </c>
      <c r="D52">
        <v>1</v>
      </c>
      <c r="E52" t="s">
        <v>443</v>
      </c>
      <c r="F52" t="s">
        <v>63</v>
      </c>
      <c r="G52" t="s">
        <v>64</v>
      </c>
      <c r="H52" t="s">
        <v>65</v>
      </c>
      <c r="K52">
        <v>220</v>
      </c>
      <c r="L52" s="55">
        <v>2</v>
      </c>
      <c r="M52" s="49">
        <v>13497.8</v>
      </c>
    </row>
    <row r="53" spans="1:13">
      <c r="A53" t="s">
        <v>444</v>
      </c>
      <c r="B53" s="1">
        <v>42460</v>
      </c>
      <c r="C53" t="s">
        <v>445</v>
      </c>
      <c r="D53">
        <v>1</v>
      </c>
      <c r="E53" t="s">
        <v>446</v>
      </c>
      <c r="F53" t="s">
        <v>63</v>
      </c>
      <c r="G53" t="s">
        <v>64</v>
      </c>
      <c r="H53" t="s">
        <v>310</v>
      </c>
      <c r="K53" s="49">
        <v>2413.65</v>
      </c>
      <c r="L53" s="55">
        <v>2</v>
      </c>
      <c r="M53" s="49">
        <v>11084.15</v>
      </c>
    </row>
    <row r="54" spans="1:13">
      <c r="A54" t="s">
        <v>444</v>
      </c>
      <c r="B54" s="1">
        <v>42460</v>
      </c>
      <c r="C54" t="s">
        <v>445</v>
      </c>
      <c r="D54">
        <v>1</v>
      </c>
      <c r="E54" t="s">
        <v>446</v>
      </c>
      <c r="F54" t="s">
        <v>63</v>
      </c>
      <c r="G54" t="s">
        <v>64</v>
      </c>
      <c r="H54" t="s">
        <v>310</v>
      </c>
      <c r="K54">
        <v>100</v>
      </c>
      <c r="L54" s="55">
        <v>2</v>
      </c>
      <c r="M54" s="49">
        <v>10984.15</v>
      </c>
    </row>
    <row r="55" spans="1:13">
      <c r="A55" t="s">
        <v>447</v>
      </c>
      <c r="B55" s="1">
        <v>42460</v>
      </c>
      <c r="C55" t="s">
        <v>448</v>
      </c>
      <c r="D55">
        <v>1</v>
      </c>
      <c r="E55" t="s">
        <v>449</v>
      </c>
      <c r="F55" t="s">
        <v>63</v>
      </c>
      <c r="G55" t="s">
        <v>64</v>
      </c>
      <c r="H55" t="s">
        <v>450</v>
      </c>
      <c r="K55">
        <v>58.6</v>
      </c>
      <c r="L55" s="55">
        <v>2</v>
      </c>
      <c r="M55" s="49">
        <v>10925.55</v>
      </c>
    </row>
    <row r="56" spans="1:13">
      <c r="A56" t="s">
        <v>451</v>
      </c>
      <c r="B56" s="1">
        <v>42460</v>
      </c>
      <c r="C56" t="s">
        <v>452</v>
      </c>
      <c r="D56">
        <v>1</v>
      </c>
      <c r="E56" t="s">
        <v>453</v>
      </c>
      <c r="F56" t="s">
        <v>63</v>
      </c>
      <c r="G56" t="s">
        <v>64</v>
      </c>
      <c r="H56" t="s">
        <v>65</v>
      </c>
      <c r="K56">
        <v>876.12</v>
      </c>
      <c r="L56" s="55">
        <v>2</v>
      </c>
      <c r="M56" s="49">
        <v>10049.43</v>
      </c>
    </row>
    <row r="57" spans="1:13">
      <c r="A57" t="s">
        <v>451</v>
      </c>
      <c r="B57" s="1">
        <v>42460</v>
      </c>
      <c r="C57" t="s">
        <v>452</v>
      </c>
      <c r="D57">
        <v>1</v>
      </c>
      <c r="E57" t="s">
        <v>453</v>
      </c>
      <c r="F57" t="s">
        <v>63</v>
      </c>
      <c r="G57" t="s">
        <v>64</v>
      </c>
      <c r="H57" t="s">
        <v>65</v>
      </c>
      <c r="K57">
        <v>110</v>
      </c>
      <c r="L57" s="55">
        <v>2</v>
      </c>
      <c r="M57" s="49">
        <v>9939.43</v>
      </c>
    </row>
    <row r="58" spans="1:13">
      <c r="A58" t="s">
        <v>454</v>
      </c>
      <c r="B58" s="1">
        <v>42460</v>
      </c>
      <c r="C58" t="s">
        <v>455</v>
      </c>
      <c r="D58">
        <v>1</v>
      </c>
      <c r="E58" t="s">
        <v>456</v>
      </c>
      <c r="F58" t="s">
        <v>63</v>
      </c>
      <c r="G58" t="s">
        <v>64</v>
      </c>
      <c r="H58" t="s">
        <v>310</v>
      </c>
      <c r="K58">
        <v>78</v>
      </c>
      <c r="L58" s="55">
        <v>2</v>
      </c>
      <c r="M58" s="49">
        <v>9861.43</v>
      </c>
    </row>
    <row r="59" spans="1:13">
      <c r="A59" t="s">
        <v>454</v>
      </c>
      <c r="B59" s="1">
        <v>42460</v>
      </c>
      <c r="C59" t="s">
        <v>455</v>
      </c>
      <c r="D59">
        <v>1</v>
      </c>
      <c r="E59" t="s">
        <v>456</v>
      </c>
      <c r="F59" t="s">
        <v>63</v>
      </c>
      <c r="G59" t="s">
        <v>64</v>
      </c>
      <c r="H59" t="s">
        <v>310</v>
      </c>
      <c r="K59" s="49">
        <v>2274.69</v>
      </c>
      <c r="L59" s="55">
        <v>2</v>
      </c>
      <c r="M59" s="49">
        <v>7586.74</v>
      </c>
    </row>
    <row r="60" spans="1:13">
      <c r="A60" t="s">
        <v>60</v>
      </c>
      <c r="B60" s="1">
        <v>42460</v>
      </c>
      <c r="C60" t="s">
        <v>61</v>
      </c>
      <c r="D60">
        <v>1</v>
      </c>
      <c r="E60" t="s">
        <v>62</v>
      </c>
      <c r="F60" t="s">
        <v>63</v>
      </c>
      <c r="G60" t="s">
        <v>64</v>
      </c>
      <c r="H60" t="s">
        <v>65</v>
      </c>
      <c r="K60" s="49">
        <v>6189.44</v>
      </c>
      <c r="L60" s="55">
        <v>2</v>
      </c>
      <c r="M60" s="49">
        <v>1397.3</v>
      </c>
    </row>
    <row r="61" spans="1:13">
      <c r="A61" t="s">
        <v>60</v>
      </c>
      <c r="B61" s="1">
        <v>42460</v>
      </c>
      <c r="C61" t="s">
        <v>61</v>
      </c>
      <c r="D61">
        <v>1</v>
      </c>
      <c r="E61" t="s">
        <v>62</v>
      </c>
      <c r="F61" t="s">
        <v>63</v>
      </c>
      <c r="G61" t="s">
        <v>64</v>
      </c>
      <c r="H61" t="s">
        <v>65</v>
      </c>
      <c r="K61">
        <v>120</v>
      </c>
      <c r="L61" s="55">
        <v>2</v>
      </c>
      <c r="M61" s="49">
        <v>1277.3</v>
      </c>
    </row>
    <row r="62" spans="1:13">
      <c r="A62" t="s">
        <v>66</v>
      </c>
      <c r="B62" s="1">
        <v>42460</v>
      </c>
      <c r="C62" t="s">
        <v>67</v>
      </c>
      <c r="D62">
        <v>1</v>
      </c>
      <c r="E62" t="s">
        <v>68</v>
      </c>
      <c r="F62" t="s">
        <v>63</v>
      </c>
      <c r="G62" t="s">
        <v>64</v>
      </c>
      <c r="H62" t="s">
        <v>69</v>
      </c>
      <c r="K62">
        <v>164</v>
      </c>
      <c r="L62" s="55">
        <v>2</v>
      </c>
      <c r="M62" s="49">
        <v>1113.3</v>
      </c>
    </row>
    <row r="63" spans="1:13">
      <c r="A63" t="s">
        <v>70</v>
      </c>
      <c r="B63" s="1">
        <v>42460</v>
      </c>
      <c r="C63" t="s">
        <v>71</v>
      </c>
      <c r="D63">
        <v>1</v>
      </c>
      <c r="E63" t="s">
        <v>72</v>
      </c>
      <c r="F63" t="s">
        <v>63</v>
      </c>
      <c r="G63" t="s">
        <v>64</v>
      </c>
      <c r="H63" t="s">
        <v>73</v>
      </c>
      <c r="K63">
        <v>600</v>
      </c>
      <c r="L63" s="55">
        <v>2</v>
      </c>
      <c r="M63">
        <v>513.29999999999995</v>
      </c>
    </row>
    <row r="64" spans="1:13">
      <c r="A64" t="s">
        <v>74</v>
      </c>
      <c r="B64" s="1">
        <v>42460</v>
      </c>
      <c r="C64" t="s">
        <v>75</v>
      </c>
      <c r="D64">
        <v>1</v>
      </c>
      <c r="E64" t="s">
        <v>76</v>
      </c>
      <c r="F64" t="s">
        <v>63</v>
      </c>
      <c r="G64" t="s">
        <v>64</v>
      </c>
      <c r="H64" t="s">
        <v>77</v>
      </c>
      <c r="K64">
        <v>236</v>
      </c>
      <c r="L64" s="55">
        <v>2</v>
      </c>
      <c r="M64">
        <v>277.3</v>
      </c>
    </row>
    <row r="65" spans="1:13">
      <c r="A65" t="s">
        <v>78</v>
      </c>
      <c r="B65" s="1">
        <v>42460</v>
      </c>
      <c r="C65" t="s">
        <v>79</v>
      </c>
      <c r="D65">
        <v>1</v>
      </c>
      <c r="E65" t="s">
        <v>80</v>
      </c>
      <c r="F65" t="s">
        <v>63</v>
      </c>
      <c r="G65" t="s">
        <v>64</v>
      </c>
      <c r="H65" t="s">
        <v>81</v>
      </c>
      <c r="K65">
        <v>300.01</v>
      </c>
      <c r="L65" s="55">
        <v>2</v>
      </c>
      <c r="M65">
        <v>-22.71</v>
      </c>
    </row>
    <row r="66" spans="1:13">
      <c r="A66" t="s">
        <v>804</v>
      </c>
      <c r="B66" s="1">
        <v>42460</v>
      </c>
      <c r="C66" t="s">
        <v>801</v>
      </c>
      <c r="D66">
        <v>1</v>
      </c>
      <c r="E66" t="s">
        <v>805</v>
      </c>
      <c r="F66" t="s">
        <v>63</v>
      </c>
      <c r="G66" t="s">
        <v>64</v>
      </c>
      <c r="H66" t="s">
        <v>793</v>
      </c>
      <c r="I66">
        <v>22.71</v>
      </c>
      <c r="J66" s="55">
        <v>2</v>
      </c>
      <c r="M66">
        <v>0</v>
      </c>
    </row>
    <row r="67" spans="1:13">
      <c r="A67" t="s">
        <v>82</v>
      </c>
      <c r="B67" s="1">
        <v>42502</v>
      </c>
      <c r="C67" t="s">
        <v>83</v>
      </c>
      <c r="D67">
        <v>1</v>
      </c>
      <c r="E67" t="s">
        <v>84</v>
      </c>
      <c r="F67" t="s">
        <v>85</v>
      </c>
      <c r="G67" t="s">
        <v>64</v>
      </c>
      <c r="H67" t="s">
        <v>96</v>
      </c>
      <c r="I67" s="49">
        <v>3800</v>
      </c>
      <c r="J67" s="55">
        <v>3</v>
      </c>
      <c r="M67" s="49">
        <v>3800</v>
      </c>
    </row>
    <row r="68" spans="1:13">
      <c r="A68" t="s">
        <v>87</v>
      </c>
      <c r="B68" s="1">
        <v>42510</v>
      </c>
      <c r="C68" t="s">
        <v>88</v>
      </c>
      <c r="D68">
        <v>1</v>
      </c>
      <c r="E68" t="s">
        <v>89</v>
      </c>
      <c r="F68" t="s">
        <v>63</v>
      </c>
      <c r="G68" t="s">
        <v>90</v>
      </c>
      <c r="H68" t="s">
        <v>91</v>
      </c>
      <c r="K68" s="49">
        <v>3800</v>
      </c>
      <c r="L68" s="55">
        <v>3</v>
      </c>
      <c r="M68">
        <v>0</v>
      </c>
    </row>
    <row r="69" spans="1:13">
      <c r="A69" t="s">
        <v>92</v>
      </c>
      <c r="B69" s="1">
        <v>42514</v>
      </c>
      <c r="C69" t="s">
        <v>93</v>
      </c>
      <c r="D69">
        <v>1</v>
      </c>
      <c r="E69" t="s">
        <v>94</v>
      </c>
      <c r="F69" t="s">
        <v>95</v>
      </c>
      <c r="G69" t="s">
        <v>64</v>
      </c>
      <c r="H69" t="s">
        <v>96</v>
      </c>
      <c r="I69" s="49">
        <v>2190</v>
      </c>
      <c r="J69" s="55">
        <v>6</v>
      </c>
      <c r="M69" s="49">
        <v>2190</v>
      </c>
    </row>
    <row r="70" spans="1:13">
      <c r="A70" t="s">
        <v>97</v>
      </c>
      <c r="B70" s="1">
        <v>42548</v>
      </c>
      <c r="C70" t="s">
        <v>98</v>
      </c>
      <c r="D70">
        <v>1</v>
      </c>
      <c r="E70" t="s">
        <v>99</v>
      </c>
      <c r="F70" t="s">
        <v>85</v>
      </c>
      <c r="G70" t="s">
        <v>64</v>
      </c>
      <c r="H70" t="s">
        <v>100</v>
      </c>
      <c r="I70" s="49">
        <v>20000</v>
      </c>
      <c r="J70" s="55">
        <v>4</v>
      </c>
      <c r="M70" s="49">
        <v>22190</v>
      </c>
    </row>
    <row r="71" spans="1:13">
      <c r="A71" t="s">
        <v>579</v>
      </c>
      <c r="B71" s="1">
        <v>42549</v>
      </c>
      <c r="C71" t="s">
        <v>580</v>
      </c>
      <c r="D71">
        <v>1</v>
      </c>
      <c r="E71" t="s">
        <v>902</v>
      </c>
      <c r="F71" t="s">
        <v>63</v>
      </c>
      <c r="G71" t="s">
        <v>64</v>
      </c>
      <c r="H71" t="s">
        <v>581</v>
      </c>
      <c r="K71">
        <v>406</v>
      </c>
      <c r="L71" s="55">
        <v>4</v>
      </c>
      <c r="M71" s="49">
        <v>21784</v>
      </c>
    </row>
    <row r="72" spans="1:13">
      <c r="A72" t="s">
        <v>582</v>
      </c>
      <c r="B72" s="1">
        <v>42551</v>
      </c>
      <c r="C72" t="s">
        <v>583</v>
      </c>
      <c r="D72">
        <v>1</v>
      </c>
      <c r="E72" t="s">
        <v>903</v>
      </c>
      <c r="F72" t="s">
        <v>63</v>
      </c>
      <c r="G72" t="s">
        <v>64</v>
      </c>
      <c r="H72" t="s">
        <v>584</v>
      </c>
      <c r="K72">
        <v>617.5</v>
      </c>
      <c r="L72" s="55">
        <v>4</v>
      </c>
      <c r="M72" s="49">
        <v>21166.5</v>
      </c>
    </row>
    <row r="73" spans="1:13">
      <c r="A73" t="s">
        <v>585</v>
      </c>
      <c r="B73" s="1">
        <v>42551</v>
      </c>
      <c r="C73" t="s">
        <v>586</v>
      </c>
      <c r="D73">
        <v>1</v>
      </c>
      <c r="E73" t="s">
        <v>904</v>
      </c>
      <c r="F73" t="s">
        <v>63</v>
      </c>
      <c r="G73" t="s">
        <v>64</v>
      </c>
      <c r="H73" t="s">
        <v>587</v>
      </c>
      <c r="K73">
        <v>300</v>
      </c>
      <c r="L73" s="55">
        <v>4</v>
      </c>
      <c r="M73" s="49">
        <v>20866.5</v>
      </c>
    </row>
    <row r="74" spans="1:13">
      <c r="A74" t="s">
        <v>588</v>
      </c>
      <c r="B74" s="1">
        <v>42551</v>
      </c>
      <c r="C74" t="s">
        <v>589</v>
      </c>
      <c r="D74">
        <v>1</v>
      </c>
      <c r="E74" t="s">
        <v>905</v>
      </c>
      <c r="F74" t="s">
        <v>63</v>
      </c>
      <c r="G74" t="s">
        <v>64</v>
      </c>
      <c r="H74" t="s">
        <v>590</v>
      </c>
      <c r="K74">
        <v>438.77</v>
      </c>
      <c r="L74" s="55">
        <v>4</v>
      </c>
      <c r="M74" s="49">
        <v>20427.73</v>
      </c>
    </row>
    <row r="75" spans="1:13">
      <c r="A75" t="s">
        <v>591</v>
      </c>
      <c r="B75" s="1">
        <v>42551</v>
      </c>
      <c r="C75" t="s">
        <v>592</v>
      </c>
      <c r="D75">
        <v>1</v>
      </c>
      <c r="E75" t="s">
        <v>906</v>
      </c>
      <c r="F75" t="s">
        <v>63</v>
      </c>
      <c r="G75" t="s">
        <v>64</v>
      </c>
      <c r="H75" t="s">
        <v>69</v>
      </c>
      <c r="K75">
        <v>123</v>
      </c>
      <c r="L75" s="55">
        <v>4</v>
      </c>
      <c r="M75" s="49">
        <v>20304.73</v>
      </c>
    </row>
    <row r="76" spans="1:13">
      <c r="A76" t="s">
        <v>593</v>
      </c>
      <c r="B76" s="1">
        <v>42551</v>
      </c>
      <c r="C76" t="s">
        <v>594</v>
      </c>
      <c r="D76">
        <v>1</v>
      </c>
      <c r="E76" t="s">
        <v>907</v>
      </c>
      <c r="F76" t="s">
        <v>63</v>
      </c>
      <c r="G76" t="s">
        <v>64</v>
      </c>
      <c r="H76" t="s">
        <v>595</v>
      </c>
      <c r="K76">
        <v>175</v>
      </c>
      <c r="L76" s="55">
        <v>4</v>
      </c>
      <c r="M76" s="49">
        <v>20129.73</v>
      </c>
    </row>
    <row r="77" spans="1:13">
      <c r="A77" t="s">
        <v>596</v>
      </c>
      <c r="B77" s="1">
        <v>42551</v>
      </c>
      <c r="C77" t="s">
        <v>597</v>
      </c>
      <c r="D77">
        <v>1</v>
      </c>
      <c r="E77" t="s">
        <v>908</v>
      </c>
      <c r="F77" t="s">
        <v>63</v>
      </c>
      <c r="G77" t="s">
        <v>64</v>
      </c>
      <c r="H77" t="s">
        <v>595</v>
      </c>
      <c r="K77">
        <v>599</v>
      </c>
      <c r="L77" s="55">
        <v>4</v>
      </c>
      <c r="M77" s="49">
        <v>19530.73</v>
      </c>
    </row>
    <row r="78" spans="1:13">
      <c r="A78" t="s">
        <v>598</v>
      </c>
      <c r="B78" s="1">
        <v>42551</v>
      </c>
      <c r="C78" t="s">
        <v>599</v>
      </c>
      <c r="D78">
        <v>1</v>
      </c>
      <c r="E78" t="s">
        <v>909</v>
      </c>
      <c r="F78" t="s">
        <v>63</v>
      </c>
      <c r="G78" t="s">
        <v>64</v>
      </c>
      <c r="H78" t="s">
        <v>600</v>
      </c>
      <c r="K78">
        <v>127.6</v>
      </c>
      <c r="L78" s="55">
        <v>4</v>
      </c>
      <c r="M78" s="49">
        <v>19403.13</v>
      </c>
    </row>
    <row r="79" spans="1:13">
      <c r="A79" t="s">
        <v>601</v>
      </c>
      <c r="B79" s="1">
        <v>42551</v>
      </c>
      <c r="C79" t="s">
        <v>602</v>
      </c>
      <c r="D79">
        <v>1</v>
      </c>
      <c r="E79" t="s">
        <v>910</v>
      </c>
      <c r="F79" t="s">
        <v>63</v>
      </c>
      <c r="G79" t="s">
        <v>64</v>
      </c>
      <c r="H79" t="s">
        <v>603</v>
      </c>
      <c r="K79">
        <v>450.03</v>
      </c>
      <c r="L79" s="55">
        <v>4</v>
      </c>
      <c r="M79" s="49">
        <v>18953.099999999999</v>
      </c>
    </row>
    <row r="80" spans="1:13">
      <c r="A80" t="s">
        <v>604</v>
      </c>
      <c r="B80" s="1">
        <v>42551</v>
      </c>
      <c r="C80" t="s">
        <v>605</v>
      </c>
      <c r="D80">
        <v>1</v>
      </c>
      <c r="E80" t="s">
        <v>911</v>
      </c>
      <c r="F80" t="s">
        <v>63</v>
      </c>
      <c r="G80" t="s">
        <v>64</v>
      </c>
      <c r="H80" t="s">
        <v>606</v>
      </c>
      <c r="K80">
        <v>86</v>
      </c>
      <c r="L80" s="55">
        <v>4</v>
      </c>
      <c r="M80" s="49">
        <v>18867.099999999999</v>
      </c>
    </row>
    <row r="81" spans="1:13">
      <c r="A81" t="s">
        <v>607</v>
      </c>
      <c r="B81" s="1">
        <v>42551</v>
      </c>
      <c r="C81" t="s">
        <v>608</v>
      </c>
      <c r="D81">
        <v>1</v>
      </c>
      <c r="E81" t="s">
        <v>912</v>
      </c>
      <c r="F81" t="s">
        <v>63</v>
      </c>
      <c r="G81" t="s">
        <v>64</v>
      </c>
      <c r="H81" t="s">
        <v>595</v>
      </c>
      <c r="K81">
        <v>299.5</v>
      </c>
      <c r="L81" s="55">
        <v>4</v>
      </c>
      <c r="M81" s="49">
        <v>18567.599999999999</v>
      </c>
    </row>
    <row r="82" spans="1:13">
      <c r="A82" t="s">
        <v>609</v>
      </c>
      <c r="B82" s="1">
        <v>42551</v>
      </c>
      <c r="C82" t="s">
        <v>610</v>
      </c>
      <c r="D82">
        <v>1</v>
      </c>
      <c r="E82" t="s">
        <v>913</v>
      </c>
      <c r="F82" t="s">
        <v>63</v>
      </c>
      <c r="G82" t="s">
        <v>64</v>
      </c>
      <c r="H82" t="s">
        <v>611</v>
      </c>
      <c r="K82">
        <v>430</v>
      </c>
      <c r="L82" s="55">
        <v>4</v>
      </c>
      <c r="M82" s="49">
        <v>18137.599999999999</v>
      </c>
    </row>
    <row r="83" spans="1:13">
      <c r="A83" t="s">
        <v>612</v>
      </c>
      <c r="B83" s="1">
        <v>42551</v>
      </c>
      <c r="C83" t="s">
        <v>613</v>
      </c>
      <c r="D83">
        <v>1</v>
      </c>
      <c r="E83" t="s">
        <v>914</v>
      </c>
      <c r="F83" t="s">
        <v>63</v>
      </c>
      <c r="G83" t="s">
        <v>64</v>
      </c>
      <c r="H83" t="s">
        <v>614</v>
      </c>
      <c r="K83">
        <v>299.7</v>
      </c>
      <c r="L83" s="55">
        <v>4</v>
      </c>
      <c r="M83" s="49">
        <v>17837.900000000001</v>
      </c>
    </row>
    <row r="84" spans="1:13">
      <c r="A84" t="s">
        <v>615</v>
      </c>
      <c r="B84" s="1">
        <v>42551</v>
      </c>
      <c r="C84" t="s">
        <v>616</v>
      </c>
      <c r="D84">
        <v>1</v>
      </c>
      <c r="E84" t="s">
        <v>915</v>
      </c>
      <c r="F84" t="s">
        <v>63</v>
      </c>
      <c r="G84" t="s">
        <v>64</v>
      </c>
      <c r="H84" t="s">
        <v>617</v>
      </c>
      <c r="K84">
        <v>157.85</v>
      </c>
      <c r="L84" s="55">
        <v>4</v>
      </c>
      <c r="M84" s="49">
        <v>17680.05</v>
      </c>
    </row>
    <row r="85" spans="1:13">
      <c r="A85" t="s">
        <v>618</v>
      </c>
      <c r="B85" s="1">
        <v>42551</v>
      </c>
      <c r="C85" t="s">
        <v>619</v>
      </c>
      <c r="D85">
        <v>1</v>
      </c>
      <c r="E85" t="s">
        <v>916</v>
      </c>
      <c r="F85" t="s">
        <v>63</v>
      </c>
      <c r="G85" t="s">
        <v>64</v>
      </c>
      <c r="H85" t="s">
        <v>620</v>
      </c>
      <c r="K85">
        <v>74</v>
      </c>
      <c r="L85" s="55">
        <v>4</v>
      </c>
      <c r="M85" s="49">
        <v>17606.05</v>
      </c>
    </row>
    <row r="86" spans="1:13">
      <c r="A86" t="s">
        <v>621</v>
      </c>
      <c r="B86" s="1">
        <v>42551</v>
      </c>
      <c r="C86" t="s">
        <v>622</v>
      </c>
      <c r="D86">
        <v>1</v>
      </c>
      <c r="E86" t="s">
        <v>917</v>
      </c>
      <c r="F86" t="s">
        <v>63</v>
      </c>
      <c r="G86" t="s">
        <v>64</v>
      </c>
      <c r="H86" t="s">
        <v>614</v>
      </c>
      <c r="K86">
        <v>199.9</v>
      </c>
      <c r="L86" s="55">
        <v>4</v>
      </c>
      <c r="M86" s="49">
        <v>17406.150000000001</v>
      </c>
    </row>
    <row r="87" spans="1:13">
      <c r="A87" t="s">
        <v>623</v>
      </c>
      <c r="B87" s="1">
        <v>42551</v>
      </c>
      <c r="C87" t="s">
        <v>624</v>
      </c>
      <c r="D87">
        <v>1</v>
      </c>
      <c r="E87" t="s">
        <v>918</v>
      </c>
      <c r="F87" t="s">
        <v>63</v>
      </c>
      <c r="G87" t="s">
        <v>64</v>
      </c>
      <c r="H87" t="s">
        <v>625</v>
      </c>
      <c r="K87">
        <v>440.8</v>
      </c>
      <c r="L87" s="55">
        <v>4</v>
      </c>
      <c r="M87" s="49">
        <v>16965.349999999999</v>
      </c>
    </row>
    <row r="88" spans="1:13">
      <c r="A88" t="s">
        <v>626</v>
      </c>
      <c r="B88" s="1">
        <v>42551</v>
      </c>
      <c r="C88" t="s">
        <v>627</v>
      </c>
      <c r="D88">
        <v>1</v>
      </c>
      <c r="E88" t="s">
        <v>919</v>
      </c>
      <c r="F88" t="s">
        <v>63</v>
      </c>
      <c r="G88" t="s">
        <v>64</v>
      </c>
      <c r="H88" t="s">
        <v>628</v>
      </c>
      <c r="K88">
        <v>123</v>
      </c>
      <c r="L88" s="55">
        <v>4</v>
      </c>
      <c r="M88" s="49">
        <v>16842.349999999999</v>
      </c>
    </row>
    <row r="89" spans="1:13">
      <c r="A89" t="s">
        <v>629</v>
      </c>
      <c r="B89" s="1">
        <v>42551</v>
      </c>
      <c r="C89" t="s">
        <v>630</v>
      </c>
      <c r="D89">
        <v>1</v>
      </c>
      <c r="E89" t="s">
        <v>920</v>
      </c>
      <c r="F89" t="s">
        <v>63</v>
      </c>
      <c r="G89" t="s">
        <v>64</v>
      </c>
      <c r="H89" t="s">
        <v>631</v>
      </c>
      <c r="K89">
        <v>700</v>
      </c>
      <c r="L89" s="55">
        <v>4</v>
      </c>
      <c r="M89" s="49">
        <v>16142.35</v>
      </c>
    </row>
    <row r="90" spans="1:13">
      <c r="A90" t="s">
        <v>632</v>
      </c>
      <c r="B90" s="1">
        <v>42551</v>
      </c>
      <c r="C90" t="s">
        <v>633</v>
      </c>
      <c r="D90">
        <v>1</v>
      </c>
      <c r="E90" t="s">
        <v>921</v>
      </c>
      <c r="F90" t="s">
        <v>63</v>
      </c>
      <c r="G90" t="s">
        <v>64</v>
      </c>
      <c r="H90" t="s">
        <v>634</v>
      </c>
      <c r="K90">
        <v>25</v>
      </c>
      <c r="L90" s="55">
        <v>4</v>
      </c>
      <c r="M90" s="49">
        <v>16117.35</v>
      </c>
    </row>
    <row r="91" spans="1:13">
      <c r="A91" t="s">
        <v>635</v>
      </c>
      <c r="B91" s="1">
        <v>42551</v>
      </c>
      <c r="C91" t="s">
        <v>636</v>
      </c>
      <c r="D91">
        <v>1</v>
      </c>
      <c r="E91" t="s">
        <v>922</v>
      </c>
      <c r="F91" t="s">
        <v>63</v>
      </c>
      <c r="G91" t="s">
        <v>64</v>
      </c>
      <c r="H91" t="s">
        <v>637</v>
      </c>
      <c r="K91">
        <v>100</v>
      </c>
      <c r="L91" s="55">
        <v>4</v>
      </c>
      <c r="M91" s="49">
        <v>16017.35</v>
      </c>
    </row>
    <row r="92" spans="1:13">
      <c r="A92" t="s">
        <v>638</v>
      </c>
      <c r="B92" s="1">
        <v>42551</v>
      </c>
      <c r="C92" t="s">
        <v>639</v>
      </c>
      <c r="D92">
        <v>1</v>
      </c>
      <c r="E92" t="s">
        <v>923</v>
      </c>
      <c r="F92" t="s">
        <v>63</v>
      </c>
      <c r="G92" t="s">
        <v>64</v>
      </c>
      <c r="H92" t="s">
        <v>640</v>
      </c>
      <c r="K92">
        <v>44</v>
      </c>
      <c r="L92" s="55">
        <v>4</v>
      </c>
      <c r="M92" s="49">
        <v>15973.35</v>
      </c>
    </row>
    <row r="93" spans="1:13">
      <c r="A93" t="s">
        <v>641</v>
      </c>
      <c r="B93" s="1">
        <v>42551</v>
      </c>
      <c r="C93" t="s">
        <v>642</v>
      </c>
      <c r="D93">
        <v>1</v>
      </c>
      <c r="E93" t="s">
        <v>924</v>
      </c>
      <c r="F93" t="s">
        <v>63</v>
      </c>
      <c r="G93" t="s">
        <v>64</v>
      </c>
      <c r="H93" t="s">
        <v>643</v>
      </c>
      <c r="K93">
        <v>109</v>
      </c>
      <c r="L93" s="55">
        <v>4</v>
      </c>
      <c r="M93" s="49">
        <v>15864.35</v>
      </c>
    </row>
    <row r="94" spans="1:13">
      <c r="A94" t="s">
        <v>644</v>
      </c>
      <c r="B94" s="1">
        <v>42551</v>
      </c>
      <c r="C94" t="s">
        <v>645</v>
      </c>
      <c r="D94">
        <v>1</v>
      </c>
      <c r="E94" t="s">
        <v>925</v>
      </c>
      <c r="F94" t="s">
        <v>63</v>
      </c>
      <c r="G94" t="s">
        <v>64</v>
      </c>
      <c r="H94" t="s">
        <v>643</v>
      </c>
      <c r="K94">
        <v>198</v>
      </c>
      <c r="L94" s="55">
        <v>4</v>
      </c>
      <c r="M94" s="49">
        <v>15666.35</v>
      </c>
    </row>
    <row r="95" spans="1:13">
      <c r="A95" t="s">
        <v>646</v>
      </c>
      <c r="B95" s="1">
        <v>42551</v>
      </c>
      <c r="C95" t="s">
        <v>647</v>
      </c>
      <c r="D95">
        <v>1</v>
      </c>
      <c r="E95" t="s">
        <v>926</v>
      </c>
      <c r="F95" t="s">
        <v>63</v>
      </c>
      <c r="G95" t="s">
        <v>64</v>
      </c>
      <c r="H95" t="s">
        <v>648</v>
      </c>
      <c r="K95">
        <v>405.64</v>
      </c>
      <c r="L95" s="55">
        <v>4</v>
      </c>
      <c r="M95" s="49">
        <v>15260.71</v>
      </c>
    </row>
    <row r="96" spans="1:13">
      <c r="A96" t="s">
        <v>649</v>
      </c>
      <c r="B96" s="1">
        <v>42551</v>
      </c>
      <c r="C96" t="s">
        <v>650</v>
      </c>
      <c r="D96">
        <v>1</v>
      </c>
      <c r="E96" t="s">
        <v>927</v>
      </c>
      <c r="F96" t="s">
        <v>63</v>
      </c>
      <c r="G96" t="s">
        <v>64</v>
      </c>
      <c r="H96" t="s">
        <v>651</v>
      </c>
      <c r="K96">
        <v>586.53</v>
      </c>
      <c r="L96" s="55">
        <v>4</v>
      </c>
      <c r="M96" s="49">
        <v>14674.18</v>
      </c>
    </row>
    <row r="97" spans="1:13">
      <c r="A97" t="s">
        <v>652</v>
      </c>
      <c r="B97" s="1">
        <v>42551</v>
      </c>
      <c r="C97" t="s">
        <v>653</v>
      </c>
      <c r="D97">
        <v>1</v>
      </c>
      <c r="E97" t="s">
        <v>928</v>
      </c>
      <c r="F97" t="s">
        <v>63</v>
      </c>
      <c r="G97" t="s">
        <v>64</v>
      </c>
      <c r="H97" t="s">
        <v>654</v>
      </c>
      <c r="K97">
        <v>599</v>
      </c>
      <c r="L97" s="55">
        <v>4</v>
      </c>
      <c r="M97" s="49">
        <v>14075.18</v>
      </c>
    </row>
    <row r="98" spans="1:13">
      <c r="A98" t="s">
        <v>655</v>
      </c>
      <c r="B98" s="1">
        <v>42551</v>
      </c>
      <c r="C98" t="s">
        <v>656</v>
      </c>
      <c r="D98">
        <v>1</v>
      </c>
      <c r="E98" t="s">
        <v>929</v>
      </c>
      <c r="F98" t="s">
        <v>63</v>
      </c>
      <c r="G98" t="s">
        <v>64</v>
      </c>
      <c r="H98" t="s">
        <v>628</v>
      </c>
      <c r="K98">
        <v>164</v>
      </c>
      <c r="L98" s="55">
        <v>4</v>
      </c>
      <c r="M98" s="49">
        <v>13911.18</v>
      </c>
    </row>
    <row r="99" spans="1:13">
      <c r="A99" t="s">
        <v>657</v>
      </c>
      <c r="B99" s="1">
        <v>42551</v>
      </c>
      <c r="C99" t="s">
        <v>658</v>
      </c>
      <c r="D99">
        <v>1</v>
      </c>
      <c r="E99" t="s">
        <v>930</v>
      </c>
      <c r="F99" t="s">
        <v>63</v>
      </c>
      <c r="G99" t="s">
        <v>64</v>
      </c>
      <c r="H99" t="s">
        <v>659</v>
      </c>
      <c r="K99">
        <v>159</v>
      </c>
      <c r="L99" s="55">
        <v>4</v>
      </c>
      <c r="M99" s="49">
        <v>13752.18</v>
      </c>
    </row>
    <row r="100" spans="1:13">
      <c r="A100" t="s">
        <v>660</v>
      </c>
      <c r="B100" s="1">
        <v>42551</v>
      </c>
      <c r="C100" t="s">
        <v>661</v>
      </c>
      <c r="D100">
        <v>1</v>
      </c>
      <c r="E100" t="s">
        <v>931</v>
      </c>
      <c r="F100" t="s">
        <v>63</v>
      </c>
      <c r="G100" t="s">
        <v>64</v>
      </c>
      <c r="H100" t="s">
        <v>662</v>
      </c>
      <c r="K100">
        <v>91.99</v>
      </c>
      <c r="L100" s="55">
        <v>4</v>
      </c>
      <c r="M100" s="49">
        <v>13660.19</v>
      </c>
    </row>
    <row r="101" spans="1:13">
      <c r="A101" t="s">
        <v>663</v>
      </c>
      <c r="B101" s="1">
        <v>42551</v>
      </c>
      <c r="C101" t="s">
        <v>664</v>
      </c>
      <c r="D101">
        <v>1</v>
      </c>
      <c r="E101" t="s">
        <v>932</v>
      </c>
      <c r="F101" t="s">
        <v>63</v>
      </c>
      <c r="G101" t="s">
        <v>64</v>
      </c>
      <c r="H101" t="s">
        <v>665</v>
      </c>
      <c r="K101" s="49">
        <v>1382.6</v>
      </c>
      <c r="L101" s="55">
        <v>4</v>
      </c>
      <c r="M101" s="49">
        <v>12277.59</v>
      </c>
    </row>
    <row r="102" spans="1:13">
      <c r="A102" t="s">
        <v>666</v>
      </c>
      <c r="B102" s="1">
        <v>42551</v>
      </c>
      <c r="C102" t="s">
        <v>667</v>
      </c>
      <c r="D102">
        <v>1</v>
      </c>
      <c r="E102" t="s">
        <v>933</v>
      </c>
      <c r="F102" t="s">
        <v>63</v>
      </c>
      <c r="G102" t="s">
        <v>64</v>
      </c>
      <c r="H102" t="s">
        <v>668</v>
      </c>
      <c r="K102" s="49">
        <v>1570</v>
      </c>
      <c r="L102" s="55">
        <v>4</v>
      </c>
      <c r="M102" s="49">
        <v>10707.59</v>
      </c>
    </row>
    <row r="103" spans="1:13">
      <c r="A103" t="s">
        <v>669</v>
      </c>
      <c r="B103" s="1">
        <v>42551</v>
      </c>
      <c r="C103" t="s">
        <v>670</v>
      </c>
      <c r="D103">
        <v>1</v>
      </c>
      <c r="E103" t="s">
        <v>934</v>
      </c>
      <c r="F103" t="s">
        <v>63</v>
      </c>
      <c r="G103" t="s">
        <v>64</v>
      </c>
      <c r="H103" t="s">
        <v>671</v>
      </c>
      <c r="K103" s="49">
        <v>1160</v>
      </c>
      <c r="L103" s="55">
        <v>4</v>
      </c>
      <c r="M103" s="49">
        <v>9547.59</v>
      </c>
    </row>
    <row r="104" spans="1:13">
      <c r="A104" t="s">
        <v>672</v>
      </c>
      <c r="B104" s="1">
        <v>42551</v>
      </c>
      <c r="C104" t="s">
        <v>673</v>
      </c>
      <c r="D104">
        <v>1</v>
      </c>
      <c r="E104" t="s">
        <v>935</v>
      </c>
      <c r="F104" t="s">
        <v>63</v>
      </c>
      <c r="G104" t="s">
        <v>64</v>
      </c>
      <c r="H104" t="s">
        <v>674</v>
      </c>
      <c r="K104">
        <v>100</v>
      </c>
      <c r="L104" s="55">
        <v>4</v>
      </c>
      <c r="M104" s="49">
        <v>9447.59</v>
      </c>
    </row>
    <row r="105" spans="1:13">
      <c r="A105" t="s">
        <v>675</v>
      </c>
      <c r="B105" s="1">
        <v>42551</v>
      </c>
      <c r="C105" t="s">
        <v>676</v>
      </c>
      <c r="D105">
        <v>1</v>
      </c>
      <c r="E105" t="s">
        <v>936</v>
      </c>
      <c r="F105" t="s">
        <v>63</v>
      </c>
      <c r="G105" t="s">
        <v>64</v>
      </c>
      <c r="H105" t="s">
        <v>581</v>
      </c>
      <c r="K105">
        <v>250</v>
      </c>
      <c r="L105" s="55">
        <v>4</v>
      </c>
      <c r="M105" s="49">
        <v>9197.59</v>
      </c>
    </row>
    <row r="106" spans="1:13">
      <c r="A106" t="s">
        <v>677</v>
      </c>
      <c r="B106" s="1">
        <v>42551</v>
      </c>
      <c r="C106" t="s">
        <v>678</v>
      </c>
      <c r="D106">
        <v>1</v>
      </c>
      <c r="E106" t="s">
        <v>937</v>
      </c>
      <c r="F106" t="s">
        <v>63</v>
      </c>
      <c r="G106" t="s">
        <v>64</v>
      </c>
      <c r="H106" t="s">
        <v>679</v>
      </c>
      <c r="K106">
        <v>250</v>
      </c>
      <c r="L106" s="55">
        <v>4</v>
      </c>
      <c r="M106" s="49">
        <v>8947.59</v>
      </c>
    </row>
    <row r="107" spans="1:13">
      <c r="A107" t="s">
        <v>680</v>
      </c>
      <c r="B107" s="1">
        <v>42551</v>
      </c>
      <c r="C107" t="s">
        <v>681</v>
      </c>
      <c r="D107">
        <v>1</v>
      </c>
      <c r="E107" t="s">
        <v>938</v>
      </c>
      <c r="F107" t="s">
        <v>63</v>
      </c>
      <c r="G107" t="s">
        <v>64</v>
      </c>
      <c r="H107" t="s">
        <v>682</v>
      </c>
      <c r="K107">
        <v>173</v>
      </c>
      <c r="L107" s="55">
        <v>4</v>
      </c>
      <c r="M107" s="49">
        <v>8774.59</v>
      </c>
    </row>
    <row r="108" spans="1:13">
      <c r="A108" t="s">
        <v>683</v>
      </c>
      <c r="B108" s="1">
        <v>42551</v>
      </c>
      <c r="C108" t="s">
        <v>684</v>
      </c>
      <c r="D108">
        <v>1</v>
      </c>
      <c r="E108" t="s">
        <v>939</v>
      </c>
      <c r="F108" t="s">
        <v>63</v>
      </c>
      <c r="G108" t="s">
        <v>64</v>
      </c>
      <c r="H108" t="s">
        <v>628</v>
      </c>
      <c r="K108">
        <v>123</v>
      </c>
      <c r="L108" s="55">
        <v>4</v>
      </c>
      <c r="M108" s="49">
        <v>8651.59</v>
      </c>
    </row>
    <row r="109" spans="1:13">
      <c r="A109" t="s">
        <v>685</v>
      </c>
      <c r="B109" s="1">
        <v>42551</v>
      </c>
      <c r="C109" t="s">
        <v>686</v>
      </c>
      <c r="D109">
        <v>1</v>
      </c>
      <c r="E109" t="s">
        <v>940</v>
      </c>
      <c r="F109" t="s">
        <v>63</v>
      </c>
      <c r="G109" t="s">
        <v>64</v>
      </c>
      <c r="H109" t="s">
        <v>687</v>
      </c>
      <c r="K109">
        <v>64</v>
      </c>
      <c r="L109" s="55">
        <v>4</v>
      </c>
      <c r="M109" s="49">
        <v>8587.59</v>
      </c>
    </row>
    <row r="110" spans="1:13">
      <c r="A110" t="s">
        <v>688</v>
      </c>
      <c r="B110" s="1">
        <v>42551</v>
      </c>
      <c r="C110" t="s">
        <v>689</v>
      </c>
      <c r="D110">
        <v>1</v>
      </c>
      <c r="E110" t="s">
        <v>941</v>
      </c>
      <c r="F110" t="s">
        <v>63</v>
      </c>
      <c r="G110" t="s">
        <v>64</v>
      </c>
      <c r="H110" t="s">
        <v>690</v>
      </c>
      <c r="K110" s="49">
        <v>1064.2</v>
      </c>
      <c r="L110" s="55">
        <v>4</v>
      </c>
      <c r="M110" s="49">
        <v>7523.39</v>
      </c>
    </row>
    <row r="111" spans="1:13">
      <c r="A111" t="s">
        <v>691</v>
      </c>
      <c r="B111" s="1">
        <v>42551</v>
      </c>
      <c r="C111" t="s">
        <v>692</v>
      </c>
      <c r="D111">
        <v>1</v>
      </c>
      <c r="E111" t="s">
        <v>942</v>
      </c>
      <c r="F111" t="s">
        <v>63</v>
      </c>
      <c r="G111" t="s">
        <v>64</v>
      </c>
      <c r="H111" t="s">
        <v>693</v>
      </c>
      <c r="K111">
        <v>272</v>
      </c>
      <c r="L111" s="55">
        <v>4</v>
      </c>
      <c r="M111" s="49">
        <v>7251.39</v>
      </c>
    </row>
    <row r="112" spans="1:13">
      <c r="A112" t="s">
        <v>694</v>
      </c>
      <c r="B112" s="1">
        <v>42551</v>
      </c>
      <c r="C112" t="s">
        <v>695</v>
      </c>
      <c r="D112">
        <v>1</v>
      </c>
      <c r="E112" t="s">
        <v>943</v>
      </c>
      <c r="F112" t="s">
        <v>63</v>
      </c>
      <c r="G112" t="s">
        <v>64</v>
      </c>
      <c r="H112" t="s">
        <v>696</v>
      </c>
      <c r="K112">
        <v>100</v>
      </c>
      <c r="L112" s="55">
        <v>4</v>
      </c>
      <c r="M112" s="49">
        <v>7151.39</v>
      </c>
    </row>
    <row r="113" spans="1:13">
      <c r="A113" t="s">
        <v>697</v>
      </c>
      <c r="B113" s="1">
        <v>42551</v>
      </c>
      <c r="C113" t="s">
        <v>698</v>
      </c>
      <c r="D113">
        <v>1</v>
      </c>
      <c r="E113" t="s">
        <v>944</v>
      </c>
      <c r="F113" t="s">
        <v>63</v>
      </c>
      <c r="G113" t="s">
        <v>64</v>
      </c>
      <c r="H113" t="s">
        <v>699</v>
      </c>
      <c r="K113">
        <v>467.62</v>
      </c>
      <c r="L113" s="55">
        <v>4</v>
      </c>
      <c r="M113" s="49">
        <v>6683.77</v>
      </c>
    </row>
    <row r="114" spans="1:13">
      <c r="A114" t="s">
        <v>700</v>
      </c>
      <c r="B114" s="1">
        <v>42551</v>
      </c>
      <c r="C114" t="s">
        <v>701</v>
      </c>
      <c r="D114">
        <v>1</v>
      </c>
      <c r="E114" t="s">
        <v>945</v>
      </c>
      <c r="F114" t="s">
        <v>63</v>
      </c>
      <c r="G114" t="s">
        <v>64</v>
      </c>
      <c r="H114" t="s">
        <v>702</v>
      </c>
      <c r="K114">
        <v>425.95</v>
      </c>
      <c r="L114" s="55">
        <v>4</v>
      </c>
      <c r="M114" s="49">
        <v>6257.82</v>
      </c>
    </row>
    <row r="115" spans="1:13">
      <c r="A115" t="s">
        <v>703</v>
      </c>
      <c r="B115" s="1">
        <v>42551</v>
      </c>
      <c r="C115" t="s">
        <v>704</v>
      </c>
      <c r="D115">
        <v>1</v>
      </c>
      <c r="E115" t="s">
        <v>946</v>
      </c>
      <c r="F115" t="s">
        <v>63</v>
      </c>
      <c r="G115" t="s">
        <v>64</v>
      </c>
      <c r="H115" t="s">
        <v>690</v>
      </c>
      <c r="K115" s="49">
        <v>1499</v>
      </c>
      <c r="L115" s="55">
        <v>4</v>
      </c>
      <c r="M115" s="49">
        <v>4758.82</v>
      </c>
    </row>
    <row r="116" spans="1:13">
      <c r="A116" t="s">
        <v>705</v>
      </c>
      <c r="B116" s="1">
        <v>42551</v>
      </c>
      <c r="C116" t="s">
        <v>706</v>
      </c>
      <c r="D116">
        <v>1</v>
      </c>
      <c r="E116" t="s">
        <v>947</v>
      </c>
      <c r="F116" t="s">
        <v>63</v>
      </c>
      <c r="G116" t="s">
        <v>64</v>
      </c>
      <c r="H116" t="s">
        <v>707</v>
      </c>
      <c r="K116" s="49">
        <v>1233.23</v>
      </c>
      <c r="L116" s="55">
        <v>4</v>
      </c>
      <c r="M116" s="49">
        <v>3525.59</v>
      </c>
    </row>
    <row r="117" spans="1:13">
      <c r="A117" t="s">
        <v>705</v>
      </c>
      <c r="B117" s="1">
        <v>42551</v>
      </c>
      <c r="C117" t="s">
        <v>706</v>
      </c>
      <c r="D117">
        <v>1</v>
      </c>
      <c r="E117" t="s">
        <v>947</v>
      </c>
      <c r="F117" t="s">
        <v>63</v>
      </c>
      <c r="G117" t="s">
        <v>64</v>
      </c>
      <c r="H117" t="s">
        <v>707</v>
      </c>
      <c r="K117">
        <v>115</v>
      </c>
      <c r="L117" s="55">
        <v>4</v>
      </c>
      <c r="M117" s="49">
        <v>3410.59</v>
      </c>
    </row>
    <row r="118" spans="1:13">
      <c r="A118" t="s">
        <v>708</v>
      </c>
      <c r="B118" s="1">
        <v>42551</v>
      </c>
      <c r="C118" t="s">
        <v>709</v>
      </c>
      <c r="D118">
        <v>1</v>
      </c>
      <c r="E118" t="s">
        <v>948</v>
      </c>
      <c r="F118" t="s">
        <v>63</v>
      </c>
      <c r="G118" t="s">
        <v>64</v>
      </c>
      <c r="H118" t="s">
        <v>710</v>
      </c>
      <c r="K118">
        <v>300</v>
      </c>
      <c r="L118" s="55">
        <v>4</v>
      </c>
      <c r="M118" s="49">
        <v>3110.59</v>
      </c>
    </row>
    <row r="119" spans="1:13">
      <c r="A119" t="s">
        <v>1027</v>
      </c>
      <c r="B119" s="1">
        <v>42551</v>
      </c>
      <c r="C119" t="s">
        <v>1028</v>
      </c>
      <c r="D119">
        <v>1</v>
      </c>
      <c r="E119" t="s">
        <v>1029</v>
      </c>
      <c r="F119" t="s">
        <v>63</v>
      </c>
      <c r="G119" t="s">
        <v>64</v>
      </c>
      <c r="H119" t="s">
        <v>1030</v>
      </c>
      <c r="K119">
        <v>60</v>
      </c>
      <c r="L119" s="55">
        <v>4</v>
      </c>
      <c r="M119" s="49">
        <v>3050.59</v>
      </c>
    </row>
    <row r="120" spans="1:13">
      <c r="A120" t="s">
        <v>1031</v>
      </c>
      <c r="B120" s="1">
        <v>42551</v>
      </c>
      <c r="C120" t="s">
        <v>1032</v>
      </c>
      <c r="D120">
        <v>1</v>
      </c>
      <c r="E120" t="s">
        <v>1033</v>
      </c>
      <c r="F120" t="s">
        <v>63</v>
      </c>
      <c r="G120" t="s">
        <v>64</v>
      </c>
      <c r="H120" t="s">
        <v>1034</v>
      </c>
      <c r="K120">
        <v>587.96</v>
      </c>
      <c r="L120" s="55">
        <v>4</v>
      </c>
      <c r="M120" s="49">
        <v>2462.63</v>
      </c>
    </row>
    <row r="121" spans="1:13">
      <c r="A121" t="s">
        <v>711</v>
      </c>
      <c r="B121" s="1">
        <v>42570</v>
      </c>
      <c r="C121" t="s">
        <v>459</v>
      </c>
      <c r="D121">
        <v>1</v>
      </c>
      <c r="E121" t="s">
        <v>460</v>
      </c>
      <c r="F121" t="s">
        <v>85</v>
      </c>
      <c r="G121" t="s">
        <v>64</v>
      </c>
      <c r="H121" t="s">
        <v>86</v>
      </c>
      <c r="I121" s="49">
        <v>1392.32</v>
      </c>
      <c r="J121" s="55">
        <v>5</v>
      </c>
      <c r="M121" s="49">
        <v>3854.95</v>
      </c>
    </row>
    <row r="122" spans="1:13">
      <c r="A122" t="s">
        <v>949</v>
      </c>
      <c r="B122" s="1">
        <v>42582</v>
      </c>
      <c r="C122" t="s">
        <v>950</v>
      </c>
      <c r="D122">
        <v>1</v>
      </c>
      <c r="E122" t="s">
        <v>951</v>
      </c>
      <c r="F122" t="s">
        <v>63</v>
      </c>
      <c r="G122" t="s">
        <v>64</v>
      </c>
      <c r="H122" t="s">
        <v>952</v>
      </c>
      <c r="K122" s="49">
        <v>1392.32</v>
      </c>
      <c r="L122" s="55">
        <v>5</v>
      </c>
      <c r="M122" s="49">
        <v>2462.63</v>
      </c>
    </row>
    <row r="123" spans="1:13">
      <c r="A123" t="s">
        <v>1035</v>
      </c>
      <c r="B123" s="1">
        <v>42611</v>
      </c>
      <c r="C123" t="s">
        <v>1036</v>
      </c>
      <c r="D123">
        <v>1</v>
      </c>
      <c r="E123" t="s">
        <v>1037</v>
      </c>
      <c r="F123" t="s">
        <v>85</v>
      </c>
      <c r="G123" t="s">
        <v>64</v>
      </c>
      <c r="H123" t="s">
        <v>100</v>
      </c>
      <c r="I123" s="49">
        <v>20000</v>
      </c>
      <c r="J123" s="55">
        <v>7</v>
      </c>
      <c r="M123" s="49">
        <v>22462.63</v>
      </c>
    </row>
    <row r="124" spans="1:13">
      <c r="A124" t="s">
        <v>1038</v>
      </c>
      <c r="B124" s="1">
        <v>42632</v>
      </c>
      <c r="C124" t="s">
        <v>1039</v>
      </c>
      <c r="D124">
        <v>1</v>
      </c>
      <c r="E124" t="s">
        <v>1040</v>
      </c>
      <c r="F124" t="s">
        <v>63</v>
      </c>
      <c r="G124" t="s">
        <v>64</v>
      </c>
      <c r="H124" t="s">
        <v>1041</v>
      </c>
      <c r="K124">
        <v>0</v>
      </c>
      <c r="M124" s="49">
        <v>22462.63</v>
      </c>
    </row>
    <row r="125" spans="1:13">
      <c r="A125" t="s">
        <v>1042</v>
      </c>
      <c r="B125" s="1">
        <v>42639</v>
      </c>
      <c r="C125" t="s">
        <v>1043</v>
      </c>
      <c r="D125">
        <v>1</v>
      </c>
      <c r="E125" t="s">
        <v>1044</v>
      </c>
      <c r="F125" t="s">
        <v>63</v>
      </c>
      <c r="G125" t="s">
        <v>1045</v>
      </c>
      <c r="H125" t="s">
        <v>1046</v>
      </c>
      <c r="K125">
        <v>509</v>
      </c>
      <c r="L125" s="55">
        <v>7</v>
      </c>
      <c r="M125" s="49">
        <v>21953.63</v>
      </c>
    </row>
    <row r="126" spans="1:13">
      <c r="A126" t="s">
        <v>1047</v>
      </c>
      <c r="B126" s="1">
        <v>42639</v>
      </c>
      <c r="C126" t="s">
        <v>1048</v>
      </c>
      <c r="D126">
        <v>1</v>
      </c>
      <c r="E126" t="s">
        <v>1049</v>
      </c>
      <c r="F126" t="s">
        <v>63</v>
      </c>
      <c r="G126" t="s">
        <v>1045</v>
      </c>
      <c r="H126" t="s">
        <v>1050</v>
      </c>
      <c r="K126">
        <v>500.01</v>
      </c>
      <c r="L126" s="55">
        <v>7</v>
      </c>
      <c r="M126" s="49">
        <v>21453.62</v>
      </c>
    </row>
    <row r="127" spans="1:13">
      <c r="A127" t="s">
        <v>1051</v>
      </c>
      <c r="B127" s="1">
        <v>42639</v>
      </c>
      <c r="C127" t="s">
        <v>1052</v>
      </c>
      <c r="D127">
        <v>1</v>
      </c>
      <c r="E127" t="s">
        <v>1053</v>
      </c>
      <c r="F127" t="s">
        <v>63</v>
      </c>
      <c r="G127" t="s">
        <v>1045</v>
      </c>
      <c r="H127" t="s">
        <v>1054</v>
      </c>
      <c r="K127">
        <v>55</v>
      </c>
      <c r="L127" s="55">
        <v>7</v>
      </c>
      <c r="M127" s="49">
        <v>21398.62</v>
      </c>
    </row>
    <row r="128" spans="1:13">
      <c r="A128" t="s">
        <v>1055</v>
      </c>
      <c r="B128" s="1">
        <v>42639</v>
      </c>
      <c r="C128" t="s">
        <v>1056</v>
      </c>
      <c r="D128">
        <v>1</v>
      </c>
      <c r="E128" t="s">
        <v>1057</v>
      </c>
      <c r="F128" t="s">
        <v>63</v>
      </c>
      <c r="G128" t="s">
        <v>1045</v>
      </c>
      <c r="H128" t="s">
        <v>1058</v>
      </c>
      <c r="K128">
        <v>464</v>
      </c>
      <c r="L128" s="55">
        <v>7</v>
      </c>
      <c r="M128" s="49">
        <v>20934.62</v>
      </c>
    </row>
    <row r="129" spans="1:13">
      <c r="A129" t="s">
        <v>1059</v>
      </c>
      <c r="B129" s="1">
        <v>42640</v>
      </c>
      <c r="C129" t="s">
        <v>1060</v>
      </c>
      <c r="D129">
        <v>1</v>
      </c>
      <c r="E129" t="s">
        <v>1061</v>
      </c>
      <c r="F129" t="s">
        <v>63</v>
      </c>
      <c r="G129" t="s">
        <v>1045</v>
      </c>
      <c r="H129" t="s">
        <v>1062</v>
      </c>
      <c r="K129">
        <v>680</v>
      </c>
      <c r="L129" s="55">
        <v>7</v>
      </c>
      <c r="M129" s="49">
        <v>20254.62</v>
      </c>
    </row>
    <row r="130" spans="1:13">
      <c r="A130" t="s">
        <v>1063</v>
      </c>
      <c r="B130" s="1">
        <v>42640</v>
      </c>
      <c r="C130" t="s">
        <v>1064</v>
      </c>
      <c r="D130">
        <v>1</v>
      </c>
      <c r="E130" t="s">
        <v>1065</v>
      </c>
      <c r="F130" t="s">
        <v>63</v>
      </c>
      <c r="G130" t="s">
        <v>1045</v>
      </c>
      <c r="H130" t="s">
        <v>1066</v>
      </c>
      <c r="K130">
        <v>51.5</v>
      </c>
      <c r="L130" s="55">
        <v>7</v>
      </c>
      <c r="M130" s="49">
        <v>20203.12</v>
      </c>
    </row>
    <row r="131" spans="1:13">
      <c r="A131" t="s">
        <v>1067</v>
      </c>
      <c r="B131" s="1">
        <v>42640</v>
      </c>
      <c r="C131" t="s">
        <v>1068</v>
      </c>
      <c r="D131">
        <v>1</v>
      </c>
      <c r="E131" t="s">
        <v>1069</v>
      </c>
      <c r="F131" t="s">
        <v>63</v>
      </c>
      <c r="G131" t="s">
        <v>1045</v>
      </c>
      <c r="H131" t="s">
        <v>1070</v>
      </c>
      <c r="K131">
        <v>570.13</v>
      </c>
      <c r="L131" s="55">
        <v>7</v>
      </c>
      <c r="M131" s="49">
        <v>19632.990000000002</v>
      </c>
    </row>
    <row r="132" spans="1:13">
      <c r="A132" t="s">
        <v>184</v>
      </c>
      <c r="B132" s="1">
        <v>42640</v>
      </c>
      <c r="C132" t="s">
        <v>1071</v>
      </c>
      <c r="D132">
        <v>1</v>
      </c>
      <c r="E132" t="s">
        <v>1072</v>
      </c>
      <c r="F132" t="s">
        <v>63</v>
      </c>
      <c r="G132" t="s">
        <v>1045</v>
      </c>
      <c r="H132" t="s">
        <v>1073</v>
      </c>
      <c r="K132">
        <v>590.54999999999995</v>
      </c>
      <c r="L132" s="55">
        <v>7</v>
      </c>
      <c r="M132" s="49">
        <v>19042.439999999999</v>
      </c>
    </row>
    <row r="133" spans="1:13">
      <c r="A133" t="s">
        <v>142</v>
      </c>
      <c r="B133" s="1">
        <v>42640</v>
      </c>
      <c r="C133" t="s">
        <v>1074</v>
      </c>
      <c r="D133">
        <v>1</v>
      </c>
      <c r="E133" t="s">
        <v>1075</v>
      </c>
      <c r="F133" t="s">
        <v>63</v>
      </c>
      <c r="G133" t="s">
        <v>1045</v>
      </c>
      <c r="H133" t="s">
        <v>1076</v>
      </c>
      <c r="K133">
        <v>479.2</v>
      </c>
      <c r="L133" s="55">
        <v>7</v>
      </c>
      <c r="M133" s="49">
        <v>18563.240000000002</v>
      </c>
    </row>
    <row r="134" spans="1:13">
      <c r="A134" t="s">
        <v>125</v>
      </c>
      <c r="B134" s="1">
        <v>42640</v>
      </c>
      <c r="C134" t="s">
        <v>1077</v>
      </c>
      <c r="D134">
        <v>1</v>
      </c>
      <c r="E134" t="s">
        <v>1078</v>
      </c>
      <c r="F134" t="s">
        <v>63</v>
      </c>
      <c r="G134" t="s">
        <v>1045</v>
      </c>
      <c r="H134" t="s">
        <v>69</v>
      </c>
      <c r="K134">
        <v>184.5</v>
      </c>
      <c r="L134" s="55">
        <v>7</v>
      </c>
      <c r="M134" s="49">
        <v>18378.740000000002</v>
      </c>
    </row>
    <row r="135" spans="1:13">
      <c r="A135" t="s">
        <v>1079</v>
      </c>
      <c r="B135" s="1">
        <v>42640</v>
      </c>
      <c r="C135" t="s">
        <v>1080</v>
      </c>
      <c r="D135">
        <v>1</v>
      </c>
      <c r="E135" t="s">
        <v>1081</v>
      </c>
      <c r="F135" t="s">
        <v>63</v>
      </c>
      <c r="G135" t="s">
        <v>1045</v>
      </c>
      <c r="H135" t="s">
        <v>595</v>
      </c>
      <c r="K135">
        <v>721.2</v>
      </c>
      <c r="L135" s="55">
        <v>7</v>
      </c>
      <c r="M135" s="49">
        <v>17657.54</v>
      </c>
    </row>
    <row r="136" spans="1:13">
      <c r="A136" t="s">
        <v>1082</v>
      </c>
      <c r="B136" s="1">
        <v>42640</v>
      </c>
      <c r="C136" t="s">
        <v>1083</v>
      </c>
      <c r="D136">
        <v>1</v>
      </c>
      <c r="E136" t="s">
        <v>1084</v>
      </c>
      <c r="F136" t="s">
        <v>63</v>
      </c>
      <c r="G136" t="s">
        <v>1045</v>
      </c>
      <c r="H136" t="s">
        <v>1085</v>
      </c>
      <c r="K136">
        <v>600</v>
      </c>
      <c r="L136" s="55">
        <v>7</v>
      </c>
      <c r="M136" s="49">
        <v>17057.54</v>
      </c>
    </row>
    <row r="137" spans="1:13">
      <c r="A137" t="s">
        <v>1086</v>
      </c>
      <c r="B137" s="1">
        <v>42640</v>
      </c>
      <c r="C137" t="s">
        <v>1087</v>
      </c>
      <c r="D137">
        <v>1</v>
      </c>
      <c r="E137" t="s">
        <v>1088</v>
      </c>
      <c r="F137" t="s">
        <v>63</v>
      </c>
      <c r="G137" t="s">
        <v>1045</v>
      </c>
      <c r="H137" t="s">
        <v>1085</v>
      </c>
      <c r="K137">
        <v>600</v>
      </c>
      <c r="L137" s="55">
        <v>7</v>
      </c>
      <c r="M137" s="49">
        <v>16457.54</v>
      </c>
    </row>
    <row r="138" spans="1:13">
      <c r="A138" t="s">
        <v>1089</v>
      </c>
      <c r="B138" s="1">
        <v>42640</v>
      </c>
      <c r="C138" t="s">
        <v>1090</v>
      </c>
      <c r="D138">
        <v>1</v>
      </c>
      <c r="E138" t="s">
        <v>1091</v>
      </c>
      <c r="F138" t="s">
        <v>63</v>
      </c>
      <c r="G138" t="s">
        <v>1045</v>
      </c>
      <c r="H138" t="s">
        <v>1092</v>
      </c>
      <c r="K138">
        <v>264.5</v>
      </c>
      <c r="L138" s="55">
        <v>7</v>
      </c>
      <c r="M138" s="49">
        <v>16193.04</v>
      </c>
    </row>
    <row r="139" spans="1:13">
      <c r="A139" t="s">
        <v>1093</v>
      </c>
      <c r="B139" s="1">
        <v>42640</v>
      </c>
      <c r="C139" t="s">
        <v>1094</v>
      </c>
      <c r="D139">
        <v>1</v>
      </c>
      <c r="E139" t="s">
        <v>1095</v>
      </c>
      <c r="F139" t="s">
        <v>63</v>
      </c>
      <c r="G139" t="s">
        <v>1045</v>
      </c>
      <c r="H139" t="s">
        <v>1096</v>
      </c>
      <c r="K139">
        <v>74.27</v>
      </c>
      <c r="L139" s="55">
        <v>7</v>
      </c>
      <c r="M139" s="49">
        <v>16118.77</v>
      </c>
    </row>
    <row r="140" spans="1:13">
      <c r="A140" t="s">
        <v>1097</v>
      </c>
      <c r="B140" s="1">
        <v>42640</v>
      </c>
      <c r="C140" t="s">
        <v>1098</v>
      </c>
      <c r="D140">
        <v>1</v>
      </c>
      <c r="E140" t="s">
        <v>1099</v>
      </c>
      <c r="F140" t="s">
        <v>63</v>
      </c>
      <c r="G140" t="s">
        <v>1045</v>
      </c>
      <c r="H140" t="s">
        <v>1100</v>
      </c>
      <c r="K140">
        <v>48</v>
      </c>
      <c r="L140" s="55">
        <v>7</v>
      </c>
      <c r="M140" s="49">
        <v>16070.77</v>
      </c>
    </row>
    <row r="141" spans="1:13">
      <c r="A141" t="s">
        <v>1101</v>
      </c>
      <c r="B141" s="1">
        <v>42640</v>
      </c>
      <c r="C141" t="s">
        <v>1102</v>
      </c>
      <c r="D141">
        <v>1</v>
      </c>
      <c r="E141" t="s">
        <v>1103</v>
      </c>
      <c r="F141" t="s">
        <v>63</v>
      </c>
      <c r="G141" t="s">
        <v>1045</v>
      </c>
      <c r="H141" t="s">
        <v>386</v>
      </c>
      <c r="K141">
        <v>80</v>
      </c>
      <c r="L141" s="55">
        <v>7</v>
      </c>
      <c r="M141" s="49">
        <v>15990.77</v>
      </c>
    </row>
    <row r="142" spans="1:13">
      <c r="A142" t="s">
        <v>1104</v>
      </c>
      <c r="B142" s="1">
        <v>42640</v>
      </c>
      <c r="C142" t="s">
        <v>1105</v>
      </c>
      <c r="D142">
        <v>1</v>
      </c>
      <c r="E142" t="s">
        <v>1106</v>
      </c>
      <c r="F142" t="s">
        <v>63</v>
      </c>
      <c r="G142" t="s">
        <v>1045</v>
      </c>
      <c r="H142" t="s">
        <v>1107</v>
      </c>
      <c r="K142" s="49">
        <v>1040</v>
      </c>
      <c r="L142" s="55">
        <v>7</v>
      </c>
      <c r="M142" s="49">
        <v>14950.77</v>
      </c>
    </row>
    <row r="143" spans="1:13">
      <c r="A143" t="s">
        <v>1104</v>
      </c>
      <c r="B143" s="1">
        <v>42640</v>
      </c>
      <c r="C143" t="s">
        <v>1105</v>
      </c>
      <c r="D143">
        <v>1</v>
      </c>
      <c r="E143" t="s">
        <v>1106</v>
      </c>
      <c r="F143" t="s">
        <v>63</v>
      </c>
      <c r="G143" t="s">
        <v>1045</v>
      </c>
      <c r="H143" t="s">
        <v>1107</v>
      </c>
      <c r="K143">
        <v>50</v>
      </c>
      <c r="L143" s="55">
        <v>7</v>
      </c>
      <c r="M143" s="49">
        <v>14900.77</v>
      </c>
    </row>
    <row r="144" spans="1:13">
      <c r="A144" t="s">
        <v>1108</v>
      </c>
      <c r="B144" s="1">
        <v>42640</v>
      </c>
      <c r="C144" t="s">
        <v>1109</v>
      </c>
      <c r="D144">
        <v>1</v>
      </c>
      <c r="E144" t="s">
        <v>1110</v>
      </c>
      <c r="F144" t="s">
        <v>63</v>
      </c>
      <c r="G144" t="s">
        <v>1045</v>
      </c>
      <c r="H144" t="s">
        <v>1107</v>
      </c>
      <c r="K144" s="49">
        <v>3660.52</v>
      </c>
      <c r="L144" s="55">
        <v>7</v>
      </c>
      <c r="M144" s="49">
        <v>11240.25</v>
      </c>
    </row>
    <row r="145" spans="1:13">
      <c r="A145" t="s">
        <v>1108</v>
      </c>
      <c r="B145" s="1">
        <v>42640</v>
      </c>
      <c r="C145" t="s">
        <v>1109</v>
      </c>
      <c r="D145">
        <v>1</v>
      </c>
      <c r="E145" t="s">
        <v>1110</v>
      </c>
      <c r="F145" t="s">
        <v>63</v>
      </c>
      <c r="G145" t="s">
        <v>1045</v>
      </c>
      <c r="H145" t="s">
        <v>1107</v>
      </c>
      <c r="K145">
        <v>175</v>
      </c>
      <c r="L145" s="55">
        <v>7</v>
      </c>
      <c r="M145" s="49">
        <v>11065.25</v>
      </c>
    </row>
    <row r="146" spans="1:13">
      <c r="A146" t="s">
        <v>1111</v>
      </c>
      <c r="B146" s="1">
        <v>42640</v>
      </c>
      <c r="C146" t="s">
        <v>1112</v>
      </c>
      <c r="D146">
        <v>1</v>
      </c>
      <c r="E146" t="s">
        <v>1113</v>
      </c>
      <c r="F146" t="s">
        <v>63</v>
      </c>
      <c r="G146" t="s">
        <v>1045</v>
      </c>
      <c r="H146" t="s">
        <v>1107</v>
      </c>
      <c r="K146" s="49">
        <v>3369.41</v>
      </c>
      <c r="L146" s="55">
        <v>7</v>
      </c>
      <c r="M146" s="49">
        <v>7695.84</v>
      </c>
    </row>
    <row r="147" spans="1:13">
      <c r="A147" t="s">
        <v>1111</v>
      </c>
      <c r="B147" s="1">
        <v>42640</v>
      </c>
      <c r="C147" t="s">
        <v>1112</v>
      </c>
      <c r="D147">
        <v>1</v>
      </c>
      <c r="E147" t="s">
        <v>1113</v>
      </c>
      <c r="F147" t="s">
        <v>63</v>
      </c>
      <c r="G147" t="s">
        <v>1045</v>
      </c>
      <c r="H147" t="s">
        <v>1107</v>
      </c>
      <c r="K147">
        <v>50</v>
      </c>
      <c r="L147" s="55">
        <v>7</v>
      </c>
      <c r="M147" s="49">
        <v>7645.84</v>
      </c>
    </row>
    <row r="148" spans="1:13">
      <c r="A148" t="s">
        <v>1114</v>
      </c>
      <c r="B148" s="1">
        <v>42640</v>
      </c>
      <c r="C148" t="s">
        <v>1115</v>
      </c>
      <c r="D148">
        <v>1</v>
      </c>
      <c r="E148" t="s">
        <v>1116</v>
      </c>
      <c r="F148" t="s">
        <v>63</v>
      </c>
      <c r="G148" t="s">
        <v>1045</v>
      </c>
      <c r="H148" t="s">
        <v>1117</v>
      </c>
      <c r="K148">
        <v>336.52</v>
      </c>
      <c r="L148" s="55">
        <v>7</v>
      </c>
      <c r="M148" s="49">
        <v>7309.32</v>
      </c>
    </row>
    <row r="149" spans="1:13">
      <c r="A149" t="s">
        <v>1118</v>
      </c>
      <c r="B149" s="1">
        <v>42640</v>
      </c>
      <c r="C149" t="s">
        <v>1119</v>
      </c>
      <c r="D149">
        <v>1</v>
      </c>
      <c r="E149" t="s">
        <v>1120</v>
      </c>
      <c r="F149" t="s">
        <v>63</v>
      </c>
      <c r="G149" t="s">
        <v>1045</v>
      </c>
      <c r="H149" t="s">
        <v>69</v>
      </c>
      <c r="K149">
        <v>123</v>
      </c>
      <c r="L149" s="55">
        <v>7</v>
      </c>
      <c r="M149" s="49">
        <v>7186.32</v>
      </c>
    </row>
    <row r="150" spans="1:13">
      <c r="A150" t="s">
        <v>1121</v>
      </c>
      <c r="B150" s="1">
        <v>42640</v>
      </c>
      <c r="C150" t="s">
        <v>1122</v>
      </c>
      <c r="D150">
        <v>1</v>
      </c>
      <c r="E150" t="s">
        <v>1123</v>
      </c>
      <c r="F150" t="s">
        <v>63</v>
      </c>
      <c r="G150" t="s">
        <v>1045</v>
      </c>
      <c r="H150" t="s">
        <v>1124</v>
      </c>
      <c r="K150">
        <v>526.4</v>
      </c>
      <c r="L150" s="55">
        <v>7</v>
      </c>
      <c r="M150" s="49">
        <v>6659.92</v>
      </c>
    </row>
    <row r="151" spans="1:13">
      <c r="A151" t="s">
        <v>1125</v>
      </c>
      <c r="B151" s="1">
        <v>42640</v>
      </c>
      <c r="C151" t="s">
        <v>1126</v>
      </c>
      <c r="D151">
        <v>1</v>
      </c>
      <c r="E151" t="s">
        <v>1127</v>
      </c>
      <c r="F151" t="s">
        <v>63</v>
      </c>
      <c r="G151" t="s">
        <v>1045</v>
      </c>
      <c r="H151" t="s">
        <v>1128</v>
      </c>
      <c r="K151">
        <v>825</v>
      </c>
      <c r="L151" s="55">
        <v>7</v>
      </c>
      <c r="M151" s="49">
        <v>5834.92</v>
      </c>
    </row>
    <row r="152" spans="1:13">
      <c r="A152" t="s">
        <v>1129</v>
      </c>
      <c r="B152" s="1">
        <v>42640</v>
      </c>
      <c r="C152" t="s">
        <v>1130</v>
      </c>
      <c r="D152">
        <v>1</v>
      </c>
      <c r="E152" t="s">
        <v>1131</v>
      </c>
      <c r="F152" t="s">
        <v>63</v>
      </c>
      <c r="G152" t="s">
        <v>1045</v>
      </c>
      <c r="H152" t="s">
        <v>1132</v>
      </c>
      <c r="K152">
        <v>133.99</v>
      </c>
      <c r="L152" s="55">
        <v>7</v>
      </c>
      <c r="M152" s="49">
        <v>5700.93</v>
      </c>
    </row>
    <row r="153" spans="1:13">
      <c r="A153" t="s">
        <v>1133</v>
      </c>
      <c r="B153" s="1">
        <v>42640</v>
      </c>
      <c r="C153" t="s">
        <v>1134</v>
      </c>
      <c r="D153">
        <v>1</v>
      </c>
      <c r="E153" t="s">
        <v>1135</v>
      </c>
      <c r="F153" t="s">
        <v>63</v>
      </c>
      <c r="G153" t="s">
        <v>1045</v>
      </c>
      <c r="H153" t="s">
        <v>1136</v>
      </c>
      <c r="K153">
        <v>154.76</v>
      </c>
      <c r="L153" s="55">
        <v>7</v>
      </c>
      <c r="M153" s="49">
        <v>5546.17</v>
      </c>
    </row>
    <row r="154" spans="1:13">
      <c r="A154" t="s">
        <v>1137</v>
      </c>
      <c r="B154" s="1">
        <v>42640</v>
      </c>
      <c r="C154" t="s">
        <v>1138</v>
      </c>
      <c r="D154">
        <v>1</v>
      </c>
      <c r="E154" t="s">
        <v>1139</v>
      </c>
      <c r="F154" t="s">
        <v>63</v>
      </c>
      <c r="G154" t="s">
        <v>1045</v>
      </c>
      <c r="H154" t="s">
        <v>1136</v>
      </c>
      <c r="K154" s="49">
        <v>1325.01</v>
      </c>
      <c r="L154" s="55">
        <v>7</v>
      </c>
      <c r="M154" s="49">
        <v>4221.16</v>
      </c>
    </row>
    <row r="155" spans="1:13">
      <c r="A155" t="s">
        <v>1140</v>
      </c>
      <c r="B155" s="1">
        <v>42640</v>
      </c>
      <c r="C155" t="s">
        <v>1141</v>
      </c>
      <c r="D155">
        <v>1</v>
      </c>
      <c r="E155" t="s">
        <v>1142</v>
      </c>
      <c r="F155" t="s">
        <v>63</v>
      </c>
      <c r="G155" t="s">
        <v>1045</v>
      </c>
      <c r="H155" t="s">
        <v>1107</v>
      </c>
      <c r="K155" s="49">
        <v>2493.9299999999998</v>
      </c>
      <c r="L155" s="55">
        <v>7</v>
      </c>
      <c r="M155" s="49">
        <v>1727.23</v>
      </c>
    </row>
    <row r="156" spans="1:13">
      <c r="A156" t="s">
        <v>1140</v>
      </c>
      <c r="B156" s="1">
        <v>42640</v>
      </c>
      <c r="C156" t="s">
        <v>1141</v>
      </c>
      <c r="D156">
        <v>1</v>
      </c>
      <c r="E156" t="s">
        <v>1142</v>
      </c>
      <c r="F156" t="s">
        <v>63</v>
      </c>
      <c r="G156" t="s">
        <v>1045</v>
      </c>
      <c r="H156" t="s">
        <v>1107</v>
      </c>
      <c r="K156">
        <v>110</v>
      </c>
      <c r="L156" s="55">
        <v>7</v>
      </c>
      <c r="M156" s="49">
        <v>1617.23</v>
      </c>
    </row>
    <row r="157" spans="1:13">
      <c r="A157" t="s">
        <v>1143</v>
      </c>
      <c r="B157" s="1">
        <v>42640</v>
      </c>
      <c r="C157" t="s">
        <v>1144</v>
      </c>
      <c r="D157">
        <v>1</v>
      </c>
      <c r="E157" t="s">
        <v>1145</v>
      </c>
      <c r="F157" t="s">
        <v>63</v>
      </c>
      <c r="G157" t="s">
        <v>1045</v>
      </c>
      <c r="H157" t="s">
        <v>1107</v>
      </c>
      <c r="K157" s="49">
        <v>1207</v>
      </c>
      <c r="L157" s="55">
        <v>7</v>
      </c>
      <c r="M157">
        <v>410.23</v>
      </c>
    </row>
    <row r="158" spans="1:13">
      <c r="A158" t="s">
        <v>1146</v>
      </c>
      <c r="B158" s="1">
        <v>42640</v>
      </c>
      <c r="C158" t="s">
        <v>1147</v>
      </c>
      <c r="D158">
        <v>1</v>
      </c>
      <c r="E158" t="s">
        <v>1148</v>
      </c>
      <c r="F158" t="s">
        <v>63</v>
      </c>
      <c r="G158" t="s">
        <v>1045</v>
      </c>
      <c r="H158" t="s">
        <v>1107</v>
      </c>
      <c r="K158" s="49">
        <v>1137</v>
      </c>
      <c r="L158" s="55">
        <v>7</v>
      </c>
      <c r="M158">
        <v>-726.77</v>
      </c>
    </row>
    <row r="159" spans="1:13">
      <c r="A159" t="s">
        <v>1146</v>
      </c>
      <c r="B159" s="1">
        <v>42640</v>
      </c>
      <c r="C159" t="s">
        <v>1147</v>
      </c>
      <c r="D159">
        <v>1</v>
      </c>
      <c r="E159" t="s">
        <v>1148</v>
      </c>
      <c r="F159" t="s">
        <v>63</v>
      </c>
      <c r="G159" t="s">
        <v>1045</v>
      </c>
      <c r="H159" t="s">
        <v>1107</v>
      </c>
      <c r="K159">
        <v>50</v>
      </c>
      <c r="L159" s="55">
        <v>7</v>
      </c>
      <c r="M159">
        <v>-776.77</v>
      </c>
    </row>
    <row r="160" spans="1:13">
      <c r="A160" t="s">
        <v>1149</v>
      </c>
      <c r="B160" s="1">
        <v>42643</v>
      </c>
      <c r="C160" t="s">
        <v>1150</v>
      </c>
      <c r="D160">
        <v>1</v>
      </c>
      <c r="E160" t="s">
        <v>1151</v>
      </c>
      <c r="F160" t="s">
        <v>63</v>
      </c>
      <c r="G160" t="s">
        <v>64</v>
      </c>
      <c r="H160" t="s">
        <v>1152</v>
      </c>
      <c r="K160" s="49">
        <v>2190</v>
      </c>
      <c r="L160" s="55">
        <v>6</v>
      </c>
      <c r="M160" s="49">
        <v>-2966.77</v>
      </c>
    </row>
    <row r="161" spans="1:14">
      <c r="H161" t="s">
        <v>806</v>
      </c>
      <c r="I161" s="49">
        <v>92405.03</v>
      </c>
      <c r="K161" s="49">
        <v>95371.8</v>
      </c>
    </row>
    <row r="162" spans="1:14">
      <c r="H162" t="s">
        <v>807</v>
      </c>
      <c r="M162" s="49">
        <v>-2966.77</v>
      </c>
    </row>
    <row r="163" spans="1:14">
      <c r="A163" t="s">
        <v>1019</v>
      </c>
      <c r="B163" t="s">
        <v>1020</v>
      </c>
      <c r="C163" t="s">
        <v>1021</v>
      </c>
      <c r="D163" t="s">
        <v>1022</v>
      </c>
      <c r="E163" t="s">
        <v>1023</v>
      </c>
      <c r="F163" t="s">
        <v>1024</v>
      </c>
      <c r="G163" t="s">
        <v>1020</v>
      </c>
      <c r="H163" t="s">
        <v>1025</v>
      </c>
      <c r="I163" t="s">
        <v>1026</v>
      </c>
      <c r="K163" t="s">
        <v>1023</v>
      </c>
      <c r="M163" t="s">
        <v>1021</v>
      </c>
    </row>
    <row r="164" spans="1:14">
      <c r="A164" t="s">
        <v>988</v>
      </c>
      <c r="B164" t="s">
        <v>989</v>
      </c>
      <c r="C164" t="s">
        <v>990</v>
      </c>
      <c r="D164" t="s">
        <v>991</v>
      </c>
      <c r="E164" t="s">
        <v>992</v>
      </c>
      <c r="F164" t="s">
        <v>993</v>
      </c>
      <c r="G164" t="s">
        <v>989</v>
      </c>
      <c r="H164" t="s">
        <v>994</v>
      </c>
      <c r="I164" t="s">
        <v>995</v>
      </c>
      <c r="K164" t="s">
        <v>992</v>
      </c>
      <c r="M164" t="s">
        <v>990</v>
      </c>
    </row>
    <row r="166" spans="1:14">
      <c r="A166" t="s">
        <v>1014</v>
      </c>
      <c r="B166" t="s">
        <v>1015</v>
      </c>
      <c r="C166">
        <v>9</v>
      </c>
      <c r="D166" t="s">
        <v>1153</v>
      </c>
      <c r="E166" t="s">
        <v>1154</v>
      </c>
      <c r="F166" t="s">
        <v>1155</v>
      </c>
    </row>
    <row r="167" spans="1:14">
      <c r="A167" t="s">
        <v>1019</v>
      </c>
      <c r="B167" t="s">
        <v>1020</v>
      </c>
      <c r="C167" t="s">
        <v>1021</v>
      </c>
      <c r="D167" t="s">
        <v>1022</v>
      </c>
      <c r="E167" t="s">
        <v>1023</v>
      </c>
      <c r="F167" t="s">
        <v>1024</v>
      </c>
      <c r="G167" t="s">
        <v>1020</v>
      </c>
      <c r="H167" t="s">
        <v>1025</v>
      </c>
      <c r="I167" t="s">
        <v>1026</v>
      </c>
      <c r="K167" t="s">
        <v>1023</v>
      </c>
      <c r="M167" t="s">
        <v>1021</v>
      </c>
    </row>
    <row r="168" spans="1:14">
      <c r="H168" t="s">
        <v>955</v>
      </c>
      <c r="M168">
        <v>0</v>
      </c>
    </row>
    <row r="169" spans="1:14">
      <c r="A169" t="s">
        <v>784</v>
      </c>
      <c r="B169" s="1">
        <v>42585</v>
      </c>
      <c r="C169" t="s">
        <v>785</v>
      </c>
      <c r="D169">
        <v>1</v>
      </c>
      <c r="E169" t="s">
        <v>786</v>
      </c>
      <c r="F169" t="s">
        <v>85</v>
      </c>
      <c r="G169" t="s">
        <v>64</v>
      </c>
      <c r="H169" t="s">
        <v>86</v>
      </c>
      <c r="I169" s="49">
        <v>2600</v>
      </c>
      <c r="J169" s="55">
        <v>1</v>
      </c>
      <c r="M169" s="49">
        <v>2600</v>
      </c>
    </row>
    <row r="170" spans="1:14">
      <c r="A170" t="s">
        <v>1156</v>
      </c>
      <c r="B170" s="1">
        <v>42609</v>
      </c>
      <c r="C170" t="s">
        <v>310</v>
      </c>
      <c r="D170">
        <v>1</v>
      </c>
      <c r="E170" t="s">
        <v>1157</v>
      </c>
      <c r="F170" t="s">
        <v>63</v>
      </c>
      <c r="G170" t="s">
        <v>1045</v>
      </c>
      <c r="H170" t="s">
        <v>1158</v>
      </c>
      <c r="K170" s="49">
        <v>2445.0100000000002</v>
      </c>
      <c r="L170" s="55">
        <v>1</v>
      </c>
      <c r="M170">
        <v>154.99</v>
      </c>
    </row>
    <row r="171" spans="1:14">
      <c r="H171" t="s">
        <v>806</v>
      </c>
      <c r="I171" s="49">
        <v>2600</v>
      </c>
      <c r="K171" s="49">
        <v>2445.0100000000002</v>
      </c>
    </row>
    <row r="172" spans="1:14">
      <c r="H172" t="s">
        <v>807</v>
      </c>
      <c r="M172">
        <v>154.99</v>
      </c>
      <c r="N172" s="13" t="s">
        <v>977</v>
      </c>
    </row>
    <row r="173" spans="1:14">
      <c r="A173" t="s">
        <v>1019</v>
      </c>
      <c r="B173" t="s">
        <v>1020</v>
      </c>
      <c r="C173" t="s">
        <v>1021</v>
      </c>
      <c r="D173" t="s">
        <v>1022</v>
      </c>
      <c r="E173" t="s">
        <v>1023</v>
      </c>
      <c r="F173" t="s">
        <v>1024</v>
      </c>
      <c r="G173" t="s">
        <v>1020</v>
      </c>
      <c r="H173" t="s">
        <v>1025</v>
      </c>
      <c r="I173" t="s">
        <v>1026</v>
      </c>
      <c r="K173" t="s">
        <v>1023</v>
      </c>
      <c r="M173" t="s">
        <v>1021</v>
      </c>
    </row>
    <row r="175" spans="1:14">
      <c r="A175" t="s">
        <v>1014</v>
      </c>
      <c r="B175" t="s">
        <v>1015</v>
      </c>
      <c r="C175">
        <v>12</v>
      </c>
      <c r="D175" t="s">
        <v>1159</v>
      </c>
      <c r="E175" t="s">
        <v>1160</v>
      </c>
    </row>
    <row r="176" spans="1:14">
      <c r="A176" t="s">
        <v>1019</v>
      </c>
      <c r="B176" t="s">
        <v>1020</v>
      </c>
      <c r="C176" t="s">
        <v>1021</v>
      </c>
      <c r="D176" t="s">
        <v>1022</v>
      </c>
      <c r="E176" t="s">
        <v>1023</v>
      </c>
      <c r="F176" t="s">
        <v>1024</v>
      </c>
      <c r="G176" t="s">
        <v>1020</v>
      </c>
      <c r="H176" t="s">
        <v>1025</v>
      </c>
      <c r="I176" t="s">
        <v>1026</v>
      </c>
      <c r="K176" t="s">
        <v>1023</v>
      </c>
      <c r="M176" t="s">
        <v>1021</v>
      </c>
    </row>
    <row r="177" spans="1:13">
      <c r="H177" t="s">
        <v>955</v>
      </c>
      <c r="M177">
        <v>0</v>
      </c>
    </row>
    <row r="178" spans="1:13">
      <c r="A178" t="s">
        <v>101</v>
      </c>
      <c r="B178" s="1">
        <v>42440</v>
      </c>
      <c r="C178" t="s">
        <v>102</v>
      </c>
      <c r="D178">
        <v>1</v>
      </c>
      <c r="E178" t="s">
        <v>103</v>
      </c>
      <c r="F178" t="s">
        <v>85</v>
      </c>
      <c r="G178" t="s">
        <v>64</v>
      </c>
      <c r="H178" t="s">
        <v>104</v>
      </c>
      <c r="I178" s="49">
        <v>8000</v>
      </c>
      <c r="J178" s="55">
        <v>1</v>
      </c>
      <c r="M178" s="49">
        <v>8000</v>
      </c>
    </row>
    <row r="179" spans="1:13">
      <c r="A179" t="s">
        <v>105</v>
      </c>
      <c r="B179" s="1">
        <v>42460</v>
      </c>
      <c r="C179" t="s">
        <v>106</v>
      </c>
      <c r="D179">
        <v>1</v>
      </c>
      <c r="E179" t="s">
        <v>107</v>
      </c>
      <c r="F179" t="s">
        <v>63</v>
      </c>
      <c r="G179" t="s">
        <v>64</v>
      </c>
      <c r="H179" t="s">
        <v>108</v>
      </c>
      <c r="K179" s="49">
        <v>8578.01</v>
      </c>
      <c r="L179" s="55">
        <v>1</v>
      </c>
      <c r="M179">
        <v>-578.01</v>
      </c>
    </row>
    <row r="180" spans="1:13">
      <c r="A180" t="s">
        <v>109</v>
      </c>
      <c r="B180" s="1">
        <v>42466</v>
      </c>
      <c r="C180" t="s">
        <v>110</v>
      </c>
      <c r="D180">
        <v>1</v>
      </c>
      <c r="E180" t="s">
        <v>111</v>
      </c>
      <c r="F180" t="s">
        <v>112</v>
      </c>
      <c r="G180" t="s">
        <v>64</v>
      </c>
      <c r="H180" t="s">
        <v>113</v>
      </c>
      <c r="I180">
        <v>578</v>
      </c>
      <c r="J180" s="55">
        <v>1</v>
      </c>
      <c r="M180">
        <v>-0.01</v>
      </c>
    </row>
    <row r="181" spans="1:13">
      <c r="A181" t="s">
        <v>655</v>
      </c>
      <c r="B181" s="1">
        <v>42490</v>
      </c>
      <c r="C181" t="s">
        <v>791</v>
      </c>
      <c r="D181">
        <v>1</v>
      </c>
      <c r="E181" t="s">
        <v>792</v>
      </c>
      <c r="F181" t="s">
        <v>63</v>
      </c>
      <c r="G181" t="s">
        <v>64</v>
      </c>
      <c r="H181" t="s">
        <v>793</v>
      </c>
      <c r="I181">
        <v>0.01</v>
      </c>
      <c r="J181" s="55">
        <v>1</v>
      </c>
      <c r="M181">
        <v>0</v>
      </c>
    </row>
    <row r="182" spans="1:13">
      <c r="H182" t="s">
        <v>806</v>
      </c>
      <c r="I182" s="49">
        <v>8578.01</v>
      </c>
      <c r="K182" s="49">
        <v>8578.01</v>
      </c>
    </row>
    <row r="183" spans="1:13">
      <c r="H183" t="s">
        <v>807</v>
      </c>
      <c r="M183">
        <v>0</v>
      </c>
    </row>
    <row r="184" spans="1:13">
      <c r="A184" t="s">
        <v>1019</v>
      </c>
      <c r="B184" t="s">
        <v>1020</v>
      </c>
      <c r="C184" t="s">
        <v>1021</v>
      </c>
      <c r="D184" t="s">
        <v>1022</v>
      </c>
      <c r="E184" t="s">
        <v>1023</v>
      </c>
      <c r="F184" t="s">
        <v>1024</v>
      </c>
      <c r="G184" t="s">
        <v>1020</v>
      </c>
      <c r="H184" t="s">
        <v>1025</v>
      </c>
      <c r="I184" t="s">
        <v>1026</v>
      </c>
      <c r="K184" t="s">
        <v>1023</v>
      </c>
      <c r="M184" t="s">
        <v>1021</v>
      </c>
    </row>
    <row r="186" spans="1:13">
      <c r="A186" t="s">
        <v>1014</v>
      </c>
      <c r="B186" t="s">
        <v>1015</v>
      </c>
      <c r="C186">
        <v>27</v>
      </c>
      <c r="D186" t="s">
        <v>1161</v>
      </c>
      <c r="E186" t="s">
        <v>1162</v>
      </c>
      <c r="F186" t="s">
        <v>1163</v>
      </c>
    </row>
    <row r="187" spans="1:13">
      <c r="A187" t="s">
        <v>1019</v>
      </c>
      <c r="B187" t="s">
        <v>1020</v>
      </c>
      <c r="C187" t="s">
        <v>1021</v>
      </c>
      <c r="D187" t="s">
        <v>1022</v>
      </c>
      <c r="E187" t="s">
        <v>1023</v>
      </c>
      <c r="F187" t="s">
        <v>1024</v>
      </c>
      <c r="G187" t="s">
        <v>1020</v>
      </c>
      <c r="H187" t="s">
        <v>1025</v>
      </c>
      <c r="I187" t="s">
        <v>1026</v>
      </c>
      <c r="K187" t="s">
        <v>1023</v>
      </c>
      <c r="M187" t="s">
        <v>1021</v>
      </c>
    </row>
    <row r="188" spans="1:13">
      <c r="H188" t="s">
        <v>955</v>
      </c>
      <c r="M188">
        <v>0</v>
      </c>
    </row>
    <row r="189" spans="1:13">
      <c r="A189" t="s">
        <v>115</v>
      </c>
      <c r="B189" s="1">
        <v>42496</v>
      </c>
      <c r="C189" t="s">
        <v>116</v>
      </c>
      <c r="D189">
        <v>1</v>
      </c>
      <c r="E189" t="s">
        <v>117</v>
      </c>
      <c r="F189" t="s">
        <v>85</v>
      </c>
      <c r="G189" t="s">
        <v>64</v>
      </c>
      <c r="H189" t="s">
        <v>86</v>
      </c>
      <c r="I189" s="49">
        <v>3300</v>
      </c>
      <c r="J189" s="55">
        <v>1</v>
      </c>
      <c r="M189" s="49">
        <v>3300</v>
      </c>
    </row>
    <row r="190" spans="1:13">
      <c r="A190" t="s">
        <v>492</v>
      </c>
      <c r="B190" s="1">
        <v>42578</v>
      </c>
      <c r="C190" t="s">
        <v>88</v>
      </c>
      <c r="D190">
        <v>1</v>
      </c>
      <c r="E190" t="s">
        <v>796</v>
      </c>
      <c r="F190" t="s">
        <v>63</v>
      </c>
      <c r="G190" t="s">
        <v>64</v>
      </c>
      <c r="H190" t="s">
        <v>493</v>
      </c>
      <c r="K190" s="49">
        <v>3320</v>
      </c>
      <c r="L190" s="55">
        <v>1</v>
      </c>
      <c r="M190">
        <v>-20</v>
      </c>
    </row>
    <row r="191" spans="1:13">
      <c r="A191" t="s">
        <v>683</v>
      </c>
      <c r="B191" s="1">
        <v>42582</v>
      </c>
      <c r="C191" t="s">
        <v>791</v>
      </c>
      <c r="D191">
        <v>1</v>
      </c>
      <c r="E191" t="s">
        <v>797</v>
      </c>
      <c r="F191" t="s">
        <v>63</v>
      </c>
      <c r="G191" t="s">
        <v>64</v>
      </c>
      <c r="H191" t="s">
        <v>798</v>
      </c>
      <c r="I191">
        <v>20</v>
      </c>
      <c r="J191" s="55">
        <v>1</v>
      </c>
      <c r="M191">
        <v>0</v>
      </c>
    </row>
    <row r="192" spans="1:13">
      <c r="A192" t="s">
        <v>1164</v>
      </c>
      <c r="B192" s="1">
        <v>42625</v>
      </c>
      <c r="C192" t="s">
        <v>1165</v>
      </c>
      <c r="D192">
        <v>1</v>
      </c>
      <c r="E192" t="s">
        <v>1166</v>
      </c>
      <c r="F192" t="s">
        <v>85</v>
      </c>
      <c r="G192" t="s">
        <v>64</v>
      </c>
      <c r="H192" t="s">
        <v>86</v>
      </c>
      <c r="I192" s="49">
        <v>6000</v>
      </c>
      <c r="J192" s="55">
        <v>2</v>
      </c>
      <c r="M192" s="49">
        <v>6000</v>
      </c>
    </row>
    <row r="193" spans="1:13">
      <c r="A193" t="s">
        <v>1167</v>
      </c>
      <c r="B193" s="1">
        <v>42637</v>
      </c>
      <c r="C193" t="s">
        <v>1168</v>
      </c>
      <c r="D193">
        <v>1</v>
      </c>
      <c r="E193" t="s">
        <v>1169</v>
      </c>
      <c r="F193" t="s">
        <v>63</v>
      </c>
      <c r="G193" t="s">
        <v>1045</v>
      </c>
      <c r="H193" t="s">
        <v>1170</v>
      </c>
      <c r="K193" s="49">
        <v>6000</v>
      </c>
      <c r="L193" s="55">
        <v>2</v>
      </c>
      <c r="M193">
        <v>0</v>
      </c>
    </row>
    <row r="194" spans="1:13">
      <c r="H194" t="s">
        <v>806</v>
      </c>
      <c r="I194" s="49">
        <v>9320</v>
      </c>
      <c r="K194" s="49">
        <v>9320</v>
      </c>
    </row>
    <row r="195" spans="1:13">
      <c r="H195" t="s">
        <v>807</v>
      </c>
      <c r="M195">
        <v>0</v>
      </c>
    </row>
    <row r="196" spans="1:13">
      <c r="A196" t="s">
        <v>1019</v>
      </c>
      <c r="B196" t="s">
        <v>1020</v>
      </c>
      <c r="C196" t="s">
        <v>1021</v>
      </c>
      <c r="D196" t="s">
        <v>1022</v>
      </c>
      <c r="E196" t="s">
        <v>1023</v>
      </c>
      <c r="F196" t="s">
        <v>1024</v>
      </c>
      <c r="G196" t="s">
        <v>1020</v>
      </c>
      <c r="H196" t="s">
        <v>1025</v>
      </c>
      <c r="I196" t="s">
        <v>1026</v>
      </c>
      <c r="K196" t="s">
        <v>1023</v>
      </c>
      <c r="M196" t="s">
        <v>1021</v>
      </c>
    </row>
    <row r="198" spans="1:13">
      <c r="A198" t="s">
        <v>1014</v>
      </c>
      <c r="B198" t="s">
        <v>1015</v>
      </c>
      <c r="C198">
        <v>38</v>
      </c>
      <c r="D198" t="s">
        <v>1171</v>
      </c>
      <c r="E198" t="s">
        <v>1172</v>
      </c>
      <c r="F198" t="s">
        <v>1173</v>
      </c>
    </row>
    <row r="199" spans="1:13">
      <c r="A199" t="s">
        <v>1019</v>
      </c>
      <c r="B199" t="s">
        <v>1020</v>
      </c>
      <c r="C199" t="s">
        <v>1021</v>
      </c>
      <c r="D199" t="s">
        <v>1022</v>
      </c>
      <c r="E199" t="s">
        <v>1023</v>
      </c>
      <c r="F199" t="s">
        <v>1024</v>
      </c>
      <c r="G199" t="s">
        <v>1020</v>
      </c>
      <c r="H199" t="s">
        <v>1025</v>
      </c>
      <c r="I199" t="s">
        <v>1026</v>
      </c>
      <c r="K199" t="s">
        <v>1023</v>
      </c>
      <c r="M199" t="s">
        <v>1021</v>
      </c>
    </row>
    <row r="200" spans="1:13">
      <c r="H200" t="s">
        <v>955</v>
      </c>
      <c r="M200">
        <v>0</v>
      </c>
    </row>
    <row r="201" spans="1:13">
      <c r="A201" t="s">
        <v>119</v>
      </c>
      <c r="B201" s="1">
        <v>42379</v>
      </c>
      <c r="C201" t="s">
        <v>120</v>
      </c>
      <c r="D201">
        <v>1</v>
      </c>
      <c r="E201" t="s">
        <v>121</v>
      </c>
      <c r="F201" t="s">
        <v>85</v>
      </c>
      <c r="G201" t="s">
        <v>64</v>
      </c>
      <c r="H201" t="s">
        <v>86</v>
      </c>
      <c r="I201" s="49">
        <v>3700</v>
      </c>
      <c r="J201" s="55">
        <v>3</v>
      </c>
      <c r="M201" s="49">
        <v>3700</v>
      </c>
    </row>
    <row r="202" spans="1:13">
      <c r="A202" t="s">
        <v>800</v>
      </c>
      <c r="B202" s="1">
        <v>42399</v>
      </c>
      <c r="C202" t="s">
        <v>801</v>
      </c>
      <c r="D202">
        <v>1</v>
      </c>
      <c r="E202" t="s">
        <v>802</v>
      </c>
      <c r="F202" t="s">
        <v>63</v>
      </c>
      <c r="G202" t="s">
        <v>64</v>
      </c>
      <c r="H202" t="s">
        <v>803</v>
      </c>
      <c r="K202">
        <v>2</v>
      </c>
      <c r="L202" s="55">
        <v>3</v>
      </c>
      <c r="M202" s="49">
        <v>3698</v>
      </c>
    </row>
    <row r="203" spans="1:13">
      <c r="A203" t="s">
        <v>122</v>
      </c>
      <c r="B203" s="1">
        <v>42399</v>
      </c>
      <c r="C203" t="s">
        <v>106</v>
      </c>
      <c r="D203">
        <v>1</v>
      </c>
      <c r="E203" t="s">
        <v>123</v>
      </c>
      <c r="F203" t="s">
        <v>112</v>
      </c>
      <c r="G203" t="s">
        <v>64</v>
      </c>
      <c r="H203" t="s">
        <v>124</v>
      </c>
      <c r="K203" s="49">
        <v>3698</v>
      </c>
      <c r="L203" s="55">
        <v>3</v>
      </c>
      <c r="M203">
        <v>0</v>
      </c>
    </row>
    <row r="204" spans="1:13">
      <c r="A204" t="s">
        <v>125</v>
      </c>
      <c r="B204" s="1">
        <v>42426</v>
      </c>
      <c r="C204" t="s">
        <v>126</v>
      </c>
      <c r="D204">
        <v>1</v>
      </c>
      <c r="E204" t="s">
        <v>127</v>
      </c>
      <c r="F204" t="s">
        <v>85</v>
      </c>
      <c r="G204" t="s">
        <v>64</v>
      </c>
      <c r="H204" t="s">
        <v>86</v>
      </c>
      <c r="I204" s="49">
        <v>5500</v>
      </c>
      <c r="J204" s="55">
        <v>4</v>
      </c>
      <c r="M204" s="49">
        <v>5500</v>
      </c>
    </row>
    <row r="205" spans="1:13">
      <c r="A205" t="s">
        <v>128</v>
      </c>
      <c r="B205" s="1">
        <v>42441</v>
      </c>
      <c r="C205" t="s">
        <v>106</v>
      </c>
      <c r="D205">
        <v>1</v>
      </c>
      <c r="E205" t="s">
        <v>129</v>
      </c>
      <c r="F205" t="s">
        <v>63</v>
      </c>
      <c r="G205" t="s">
        <v>64</v>
      </c>
      <c r="H205" t="s">
        <v>130</v>
      </c>
      <c r="K205" s="49">
        <v>5510</v>
      </c>
      <c r="L205" s="55">
        <v>4</v>
      </c>
      <c r="M205">
        <v>-10</v>
      </c>
    </row>
    <row r="206" spans="1:13">
      <c r="A206" t="s">
        <v>804</v>
      </c>
      <c r="B206" s="1">
        <v>42460</v>
      </c>
      <c r="C206" t="s">
        <v>801</v>
      </c>
      <c r="D206">
        <v>1</v>
      </c>
      <c r="E206" t="s">
        <v>805</v>
      </c>
      <c r="F206" t="s">
        <v>63</v>
      </c>
      <c r="G206" t="s">
        <v>64</v>
      </c>
      <c r="H206" t="s">
        <v>793</v>
      </c>
      <c r="I206">
        <v>10</v>
      </c>
      <c r="J206" s="55">
        <v>4</v>
      </c>
      <c r="M206">
        <v>0</v>
      </c>
    </row>
    <row r="207" spans="1:13">
      <c r="H207" t="s">
        <v>806</v>
      </c>
      <c r="I207" s="49">
        <v>9210</v>
      </c>
      <c r="K207" s="49">
        <v>9210</v>
      </c>
    </row>
    <row r="208" spans="1:13">
      <c r="H208" t="s">
        <v>807</v>
      </c>
      <c r="M208">
        <v>0</v>
      </c>
    </row>
    <row r="209" spans="1:14">
      <c r="A209" t="s">
        <v>1019</v>
      </c>
      <c r="B209" t="s">
        <v>1020</v>
      </c>
      <c r="C209" t="s">
        <v>1021</v>
      </c>
      <c r="D209" t="s">
        <v>1022</v>
      </c>
      <c r="E209" t="s">
        <v>1023</v>
      </c>
      <c r="F209" t="s">
        <v>1024</v>
      </c>
      <c r="G209" t="s">
        <v>1020</v>
      </c>
      <c r="H209" t="s">
        <v>1025</v>
      </c>
      <c r="I209" t="s">
        <v>1026</v>
      </c>
      <c r="K209" t="s">
        <v>1023</v>
      </c>
      <c r="M209" t="s">
        <v>1021</v>
      </c>
    </row>
    <row r="211" spans="1:14">
      <c r="A211" t="s">
        <v>1014</v>
      </c>
      <c r="B211" t="s">
        <v>1015</v>
      </c>
      <c r="C211">
        <v>40</v>
      </c>
      <c r="D211" t="s">
        <v>1174</v>
      </c>
      <c r="E211" t="s">
        <v>1175</v>
      </c>
      <c r="F211" t="s">
        <v>1176</v>
      </c>
    </row>
    <row r="212" spans="1:14">
      <c r="A212" t="s">
        <v>1019</v>
      </c>
      <c r="B212" t="s">
        <v>1020</v>
      </c>
      <c r="C212" t="s">
        <v>1021</v>
      </c>
      <c r="D212" t="s">
        <v>1022</v>
      </c>
      <c r="E212" t="s">
        <v>1023</v>
      </c>
      <c r="F212" t="s">
        <v>1024</v>
      </c>
      <c r="G212" t="s">
        <v>1020</v>
      </c>
      <c r="H212" t="s">
        <v>1025</v>
      </c>
      <c r="I212" t="s">
        <v>1026</v>
      </c>
      <c r="K212" t="s">
        <v>1023</v>
      </c>
      <c r="M212" t="s">
        <v>1021</v>
      </c>
    </row>
    <row r="213" spans="1:14">
      <c r="H213" t="s">
        <v>955</v>
      </c>
      <c r="M213">
        <v>0</v>
      </c>
    </row>
    <row r="214" spans="1:14">
      <c r="A214" t="s">
        <v>131</v>
      </c>
      <c r="B214" s="1">
        <v>42399</v>
      </c>
      <c r="C214" t="s">
        <v>132</v>
      </c>
      <c r="D214">
        <v>1</v>
      </c>
      <c r="E214" t="s">
        <v>133</v>
      </c>
      <c r="F214" t="s">
        <v>85</v>
      </c>
      <c r="G214" t="s">
        <v>64</v>
      </c>
      <c r="H214" t="s">
        <v>86</v>
      </c>
      <c r="I214" s="49">
        <v>5500</v>
      </c>
      <c r="M214" s="49">
        <v>5500</v>
      </c>
    </row>
    <row r="215" spans="1:14">
      <c r="A215" t="s">
        <v>135</v>
      </c>
      <c r="B215" s="1">
        <v>42434</v>
      </c>
      <c r="C215" t="s">
        <v>136</v>
      </c>
      <c r="D215">
        <v>1</v>
      </c>
      <c r="E215" t="s">
        <v>137</v>
      </c>
      <c r="F215" t="s">
        <v>85</v>
      </c>
      <c r="G215" t="s">
        <v>64</v>
      </c>
      <c r="H215" t="s">
        <v>86</v>
      </c>
      <c r="I215" s="49">
        <v>5500</v>
      </c>
      <c r="M215" s="49">
        <v>11000</v>
      </c>
    </row>
    <row r="216" spans="1:14">
      <c r="A216" t="s">
        <v>498</v>
      </c>
      <c r="B216" s="1">
        <v>42565</v>
      </c>
      <c r="C216" t="s">
        <v>499</v>
      </c>
      <c r="D216">
        <v>1</v>
      </c>
      <c r="E216" t="s">
        <v>808</v>
      </c>
      <c r="F216" t="s">
        <v>85</v>
      </c>
      <c r="G216" t="s">
        <v>64</v>
      </c>
      <c r="H216" t="s">
        <v>86</v>
      </c>
      <c r="I216" s="49">
        <v>5600</v>
      </c>
      <c r="M216" s="49">
        <v>16600</v>
      </c>
    </row>
    <row r="217" spans="1:14">
      <c r="A217" t="s">
        <v>1177</v>
      </c>
      <c r="B217" s="1">
        <v>42613</v>
      </c>
      <c r="C217" t="s">
        <v>310</v>
      </c>
      <c r="D217">
        <v>1</v>
      </c>
      <c r="E217" t="s">
        <v>1178</v>
      </c>
      <c r="F217" t="s">
        <v>63</v>
      </c>
      <c r="G217" t="s">
        <v>1045</v>
      </c>
      <c r="H217" t="s">
        <v>1179</v>
      </c>
      <c r="K217" s="49">
        <v>13227.01</v>
      </c>
      <c r="M217" s="49">
        <v>3372.99</v>
      </c>
    </row>
    <row r="218" spans="1:14">
      <c r="H218" t="s">
        <v>806</v>
      </c>
      <c r="I218" s="49">
        <v>16600</v>
      </c>
      <c r="K218" s="49">
        <v>13227.01</v>
      </c>
    </row>
    <row r="219" spans="1:14">
      <c r="H219" t="s">
        <v>807</v>
      </c>
      <c r="M219" s="49">
        <v>3372.99</v>
      </c>
      <c r="N219" s="56" t="s">
        <v>1315</v>
      </c>
    </row>
    <row r="220" spans="1:14">
      <c r="A220" t="s">
        <v>1019</v>
      </c>
      <c r="B220" t="s">
        <v>1020</v>
      </c>
      <c r="C220" t="s">
        <v>1021</v>
      </c>
      <c r="D220" t="s">
        <v>1022</v>
      </c>
      <c r="E220" t="s">
        <v>1023</v>
      </c>
      <c r="F220" t="s">
        <v>1024</v>
      </c>
      <c r="G220" t="s">
        <v>1020</v>
      </c>
      <c r="H220" t="s">
        <v>1025</v>
      </c>
      <c r="I220" t="s">
        <v>1026</v>
      </c>
      <c r="K220" t="s">
        <v>1023</v>
      </c>
      <c r="M220" t="s">
        <v>1021</v>
      </c>
    </row>
    <row r="222" spans="1:14">
      <c r="A222" t="s">
        <v>1014</v>
      </c>
      <c r="B222" t="s">
        <v>1015</v>
      </c>
      <c r="C222">
        <v>42</v>
      </c>
      <c r="D222" t="s">
        <v>1180</v>
      </c>
      <c r="E222" t="s">
        <v>1181</v>
      </c>
      <c r="F222" t="s">
        <v>1182</v>
      </c>
    </row>
    <row r="223" spans="1:14">
      <c r="A223" t="s">
        <v>1019</v>
      </c>
      <c r="B223" t="s">
        <v>1020</v>
      </c>
      <c r="C223" t="s">
        <v>1021</v>
      </c>
      <c r="D223" t="s">
        <v>1022</v>
      </c>
      <c r="E223" t="s">
        <v>1023</v>
      </c>
      <c r="F223" t="s">
        <v>1024</v>
      </c>
      <c r="G223" t="s">
        <v>1020</v>
      </c>
      <c r="H223" t="s">
        <v>1025</v>
      </c>
      <c r="I223" t="s">
        <v>1026</v>
      </c>
      <c r="K223" t="s">
        <v>1023</v>
      </c>
      <c r="M223" t="s">
        <v>1021</v>
      </c>
    </row>
    <row r="224" spans="1:14">
      <c r="H224" t="s">
        <v>955</v>
      </c>
      <c r="M224">
        <v>0</v>
      </c>
    </row>
    <row r="225" spans="1:14">
      <c r="A225" t="s">
        <v>138</v>
      </c>
      <c r="B225" s="1">
        <v>42377</v>
      </c>
      <c r="C225" t="s">
        <v>139</v>
      </c>
      <c r="D225">
        <v>1</v>
      </c>
      <c r="E225" t="s">
        <v>140</v>
      </c>
      <c r="F225" t="s">
        <v>85</v>
      </c>
      <c r="G225" t="s">
        <v>64</v>
      </c>
      <c r="H225" t="s">
        <v>141</v>
      </c>
      <c r="I225" s="49">
        <v>5500</v>
      </c>
      <c r="M225" s="49">
        <v>5500</v>
      </c>
    </row>
    <row r="226" spans="1:14">
      <c r="A226" t="s">
        <v>142</v>
      </c>
      <c r="B226" s="1">
        <v>42426</v>
      </c>
      <c r="C226" t="s">
        <v>143</v>
      </c>
      <c r="D226">
        <v>1</v>
      </c>
      <c r="E226" t="s">
        <v>144</v>
      </c>
      <c r="F226" t="s">
        <v>85</v>
      </c>
      <c r="G226" t="s">
        <v>64</v>
      </c>
      <c r="H226" t="s">
        <v>86</v>
      </c>
      <c r="I226" s="49">
        <v>2500</v>
      </c>
      <c r="M226" s="49">
        <v>8000</v>
      </c>
    </row>
    <row r="227" spans="1:14">
      <c r="A227" t="s">
        <v>145</v>
      </c>
      <c r="B227" s="1">
        <v>42430</v>
      </c>
      <c r="C227" t="s">
        <v>146</v>
      </c>
      <c r="D227">
        <v>1</v>
      </c>
      <c r="E227" t="s">
        <v>147</v>
      </c>
      <c r="F227" t="s">
        <v>85</v>
      </c>
      <c r="G227" t="s">
        <v>64</v>
      </c>
      <c r="H227" t="s">
        <v>86</v>
      </c>
      <c r="I227" s="49">
        <v>1000</v>
      </c>
      <c r="M227" s="49">
        <v>9000</v>
      </c>
    </row>
    <row r="228" spans="1:14">
      <c r="A228" t="s">
        <v>148</v>
      </c>
      <c r="B228" s="1">
        <v>42440</v>
      </c>
      <c r="C228" t="s">
        <v>149</v>
      </c>
      <c r="D228">
        <v>1</v>
      </c>
      <c r="E228" t="s">
        <v>150</v>
      </c>
      <c r="F228" t="s">
        <v>85</v>
      </c>
      <c r="G228" t="s">
        <v>64</v>
      </c>
      <c r="H228" t="s">
        <v>86</v>
      </c>
      <c r="I228" s="49">
        <v>5500</v>
      </c>
      <c r="M228" s="49">
        <v>14500</v>
      </c>
    </row>
    <row r="229" spans="1:14">
      <c r="A229" t="s">
        <v>151</v>
      </c>
      <c r="B229" s="1">
        <v>42460</v>
      </c>
      <c r="C229" t="s">
        <v>152</v>
      </c>
      <c r="D229">
        <v>1</v>
      </c>
      <c r="E229" t="s">
        <v>153</v>
      </c>
      <c r="F229" t="s">
        <v>85</v>
      </c>
      <c r="G229" t="s">
        <v>64</v>
      </c>
      <c r="H229" t="s">
        <v>86</v>
      </c>
      <c r="I229" s="49">
        <v>5500</v>
      </c>
      <c r="M229" s="49">
        <v>20000</v>
      </c>
    </row>
    <row r="230" spans="1:14">
      <c r="A230" t="s">
        <v>154</v>
      </c>
      <c r="B230" s="1">
        <v>42489</v>
      </c>
      <c r="C230" t="s">
        <v>155</v>
      </c>
      <c r="D230">
        <v>1</v>
      </c>
      <c r="E230" t="s">
        <v>156</v>
      </c>
      <c r="F230" t="s">
        <v>85</v>
      </c>
      <c r="G230" t="s">
        <v>64</v>
      </c>
      <c r="H230" t="s">
        <v>86</v>
      </c>
      <c r="I230" s="49">
        <v>3800</v>
      </c>
      <c r="M230" s="49">
        <v>23800</v>
      </c>
    </row>
    <row r="231" spans="1:14">
      <c r="A231" t="s">
        <v>157</v>
      </c>
      <c r="B231" s="1">
        <v>42490</v>
      </c>
      <c r="C231" t="s">
        <v>106</v>
      </c>
      <c r="D231">
        <v>1</v>
      </c>
      <c r="E231" t="s">
        <v>158</v>
      </c>
      <c r="F231" t="s">
        <v>63</v>
      </c>
      <c r="G231" t="s">
        <v>64</v>
      </c>
      <c r="H231" t="s">
        <v>159</v>
      </c>
      <c r="K231" s="49">
        <v>3945</v>
      </c>
      <c r="M231" s="49">
        <v>19855</v>
      </c>
    </row>
    <row r="232" spans="1:14">
      <c r="A232" t="s">
        <v>160</v>
      </c>
      <c r="B232" s="1">
        <v>42490</v>
      </c>
      <c r="C232" t="s">
        <v>161</v>
      </c>
      <c r="D232">
        <v>1</v>
      </c>
      <c r="E232" t="s">
        <v>162</v>
      </c>
      <c r="F232" t="s">
        <v>63</v>
      </c>
      <c r="G232" t="s">
        <v>64</v>
      </c>
      <c r="H232" t="s">
        <v>159</v>
      </c>
      <c r="K232" s="49">
        <v>4961.99</v>
      </c>
      <c r="M232" s="49">
        <v>14893.01</v>
      </c>
    </row>
    <row r="233" spans="1:14">
      <c r="A233" t="s">
        <v>657</v>
      </c>
      <c r="B233" s="1">
        <v>42582</v>
      </c>
      <c r="C233" t="s">
        <v>220</v>
      </c>
      <c r="D233">
        <v>1</v>
      </c>
      <c r="E233" t="s">
        <v>810</v>
      </c>
      <c r="F233" t="s">
        <v>63</v>
      </c>
      <c r="G233" t="s">
        <v>64</v>
      </c>
      <c r="H233" t="s">
        <v>811</v>
      </c>
      <c r="K233" s="49">
        <v>3214.99</v>
      </c>
      <c r="M233" s="49">
        <v>11678.02</v>
      </c>
    </row>
    <row r="234" spans="1:14">
      <c r="A234" t="s">
        <v>1183</v>
      </c>
      <c r="B234" s="1">
        <v>42608</v>
      </c>
      <c r="C234" t="s">
        <v>310</v>
      </c>
      <c r="D234">
        <v>1</v>
      </c>
      <c r="E234" t="s">
        <v>1184</v>
      </c>
      <c r="F234" t="s">
        <v>63</v>
      </c>
      <c r="G234" t="s">
        <v>1045</v>
      </c>
      <c r="H234" t="s">
        <v>1185</v>
      </c>
      <c r="K234" s="49">
        <v>5600</v>
      </c>
      <c r="M234" s="49">
        <v>6078.02</v>
      </c>
    </row>
    <row r="235" spans="1:14">
      <c r="H235" t="s">
        <v>806</v>
      </c>
      <c r="I235" s="49">
        <v>23800</v>
      </c>
      <c r="K235" s="49">
        <v>17721.98</v>
      </c>
    </row>
    <row r="236" spans="1:14">
      <c r="H236" t="s">
        <v>807</v>
      </c>
      <c r="M236" s="49">
        <v>6078.02</v>
      </c>
      <c r="N236" s="56" t="s">
        <v>1315</v>
      </c>
    </row>
    <row r="237" spans="1:14">
      <c r="A237" t="s">
        <v>1019</v>
      </c>
      <c r="B237" t="s">
        <v>1020</v>
      </c>
      <c r="C237" t="s">
        <v>1021</v>
      </c>
      <c r="D237" t="s">
        <v>1022</v>
      </c>
      <c r="E237" t="s">
        <v>1023</v>
      </c>
      <c r="F237" t="s">
        <v>1024</v>
      </c>
      <c r="G237" t="s">
        <v>1020</v>
      </c>
      <c r="H237" t="s">
        <v>1025</v>
      </c>
      <c r="I237" t="s">
        <v>1026</v>
      </c>
      <c r="K237" t="s">
        <v>1023</v>
      </c>
      <c r="M237" t="s">
        <v>1021</v>
      </c>
    </row>
    <row r="239" spans="1:14">
      <c r="A239" t="s">
        <v>1014</v>
      </c>
      <c r="B239" t="s">
        <v>1015</v>
      </c>
      <c r="C239">
        <v>43</v>
      </c>
      <c r="D239" t="s">
        <v>1186</v>
      </c>
      <c r="E239" t="s">
        <v>1187</v>
      </c>
      <c r="F239" t="s">
        <v>1188</v>
      </c>
    </row>
    <row r="240" spans="1:14">
      <c r="A240" t="s">
        <v>1019</v>
      </c>
      <c r="B240" t="s">
        <v>1020</v>
      </c>
      <c r="C240" t="s">
        <v>1021</v>
      </c>
      <c r="D240" t="s">
        <v>1022</v>
      </c>
      <c r="E240" t="s">
        <v>1023</v>
      </c>
      <c r="F240" t="s">
        <v>1024</v>
      </c>
      <c r="G240" t="s">
        <v>1020</v>
      </c>
      <c r="H240" t="s">
        <v>1025</v>
      </c>
      <c r="I240" t="s">
        <v>1026</v>
      </c>
      <c r="K240" t="s">
        <v>1023</v>
      </c>
      <c r="M240" t="s">
        <v>1021</v>
      </c>
    </row>
    <row r="241" spans="1:14">
      <c r="H241" t="s">
        <v>955</v>
      </c>
      <c r="M241">
        <v>0</v>
      </c>
    </row>
    <row r="242" spans="1:14">
      <c r="A242" t="s">
        <v>163</v>
      </c>
      <c r="B242" s="1">
        <v>42530</v>
      </c>
      <c r="C242" t="s">
        <v>164</v>
      </c>
      <c r="D242">
        <v>1</v>
      </c>
      <c r="E242" t="s">
        <v>165</v>
      </c>
      <c r="F242" t="s">
        <v>85</v>
      </c>
      <c r="G242" t="s">
        <v>64</v>
      </c>
      <c r="H242" t="s">
        <v>86</v>
      </c>
      <c r="I242" s="49">
        <v>5500</v>
      </c>
      <c r="M242" s="49">
        <v>5500</v>
      </c>
    </row>
    <row r="243" spans="1:14">
      <c r="A243" t="s">
        <v>166</v>
      </c>
      <c r="B243" s="1">
        <v>42544</v>
      </c>
      <c r="C243" t="s">
        <v>167</v>
      </c>
      <c r="D243">
        <v>1</v>
      </c>
      <c r="E243" t="s">
        <v>168</v>
      </c>
      <c r="F243" t="s">
        <v>85</v>
      </c>
      <c r="G243" t="s">
        <v>64</v>
      </c>
      <c r="H243" t="s">
        <v>86</v>
      </c>
      <c r="I243" s="49">
        <v>5600</v>
      </c>
      <c r="M243" s="49">
        <v>11100</v>
      </c>
    </row>
    <row r="244" spans="1:14">
      <c r="A244" t="s">
        <v>511</v>
      </c>
      <c r="B244" s="1">
        <v>42573</v>
      </c>
      <c r="C244" t="s">
        <v>512</v>
      </c>
      <c r="D244">
        <v>1</v>
      </c>
      <c r="E244" t="s">
        <v>813</v>
      </c>
      <c r="F244" t="s">
        <v>85</v>
      </c>
      <c r="G244" t="s">
        <v>64</v>
      </c>
      <c r="H244" t="s">
        <v>86</v>
      </c>
      <c r="I244" s="49">
        <v>4600</v>
      </c>
      <c r="M244" s="49">
        <v>15700</v>
      </c>
    </row>
    <row r="245" spans="1:14">
      <c r="A245" t="s">
        <v>814</v>
      </c>
      <c r="B245" s="1">
        <v>42582</v>
      </c>
      <c r="C245" t="s">
        <v>106</v>
      </c>
      <c r="D245">
        <v>1</v>
      </c>
      <c r="E245" t="s">
        <v>815</v>
      </c>
      <c r="F245" t="s">
        <v>63</v>
      </c>
      <c r="G245" t="s">
        <v>64</v>
      </c>
      <c r="H245" t="s">
        <v>816</v>
      </c>
      <c r="K245" s="49">
        <v>3995.01</v>
      </c>
      <c r="M245" s="49">
        <v>11704.99</v>
      </c>
    </row>
    <row r="246" spans="1:14">
      <c r="A246" t="s">
        <v>817</v>
      </c>
      <c r="B246" s="1">
        <v>42582</v>
      </c>
      <c r="C246" t="s">
        <v>106</v>
      </c>
      <c r="D246">
        <v>1</v>
      </c>
      <c r="E246" t="s">
        <v>818</v>
      </c>
      <c r="F246" t="s">
        <v>63</v>
      </c>
      <c r="G246" t="s">
        <v>64</v>
      </c>
      <c r="H246" t="s">
        <v>819</v>
      </c>
      <c r="K246" s="49">
        <v>5231</v>
      </c>
      <c r="M246" s="49">
        <v>6473.99</v>
      </c>
    </row>
    <row r="247" spans="1:14">
      <c r="A247" t="s">
        <v>820</v>
      </c>
      <c r="B247" s="1">
        <v>42582</v>
      </c>
      <c r="C247" t="s">
        <v>106</v>
      </c>
      <c r="D247">
        <v>1</v>
      </c>
      <c r="E247" t="s">
        <v>821</v>
      </c>
      <c r="F247" t="s">
        <v>63</v>
      </c>
      <c r="G247" t="s">
        <v>64</v>
      </c>
      <c r="H247" t="s">
        <v>819</v>
      </c>
      <c r="K247" s="49">
        <v>5613</v>
      </c>
      <c r="M247">
        <v>860.99</v>
      </c>
    </row>
    <row r="248" spans="1:14">
      <c r="A248" t="s">
        <v>822</v>
      </c>
      <c r="B248" s="1">
        <v>42587</v>
      </c>
      <c r="C248" t="s">
        <v>823</v>
      </c>
      <c r="D248">
        <v>1</v>
      </c>
      <c r="E248" t="s">
        <v>824</v>
      </c>
      <c r="F248" t="s">
        <v>85</v>
      </c>
      <c r="G248" t="s">
        <v>64</v>
      </c>
      <c r="H248" t="s">
        <v>86</v>
      </c>
      <c r="I248" s="49">
        <v>2800</v>
      </c>
      <c r="M248" s="49">
        <v>3660.99</v>
      </c>
    </row>
    <row r="249" spans="1:14">
      <c r="A249" t="s">
        <v>1189</v>
      </c>
      <c r="B249" s="1">
        <v>42609</v>
      </c>
      <c r="C249" t="s">
        <v>310</v>
      </c>
      <c r="D249">
        <v>1</v>
      </c>
      <c r="E249" t="s">
        <v>1190</v>
      </c>
      <c r="F249" t="s">
        <v>63</v>
      </c>
      <c r="G249" t="s">
        <v>1045</v>
      </c>
      <c r="H249" t="s">
        <v>1191</v>
      </c>
      <c r="K249" s="49">
        <v>2874.82</v>
      </c>
      <c r="M249">
        <v>786.17</v>
      </c>
    </row>
    <row r="250" spans="1:14">
      <c r="A250" t="s">
        <v>1192</v>
      </c>
      <c r="B250" s="1">
        <v>42618</v>
      </c>
      <c r="C250" t="s">
        <v>1193</v>
      </c>
      <c r="D250">
        <v>1</v>
      </c>
      <c r="E250" t="s">
        <v>1194</v>
      </c>
      <c r="F250" t="s">
        <v>85</v>
      </c>
      <c r="G250" t="s">
        <v>64</v>
      </c>
      <c r="H250" t="s">
        <v>86</v>
      </c>
      <c r="I250" s="49">
        <v>5000</v>
      </c>
      <c r="M250" s="49">
        <v>5786.17</v>
      </c>
    </row>
    <row r="251" spans="1:14">
      <c r="A251" t="s">
        <v>1195</v>
      </c>
      <c r="B251" s="1">
        <v>42632</v>
      </c>
      <c r="C251" t="s">
        <v>310</v>
      </c>
      <c r="D251">
        <v>1</v>
      </c>
      <c r="E251" t="s">
        <v>1196</v>
      </c>
      <c r="F251" t="s">
        <v>63</v>
      </c>
      <c r="G251" t="s">
        <v>1045</v>
      </c>
      <c r="H251" t="s">
        <v>1197</v>
      </c>
      <c r="K251" s="49">
        <v>5000</v>
      </c>
      <c r="M251">
        <v>786.17</v>
      </c>
    </row>
    <row r="252" spans="1:14">
      <c r="H252" t="s">
        <v>806</v>
      </c>
      <c r="I252" s="49">
        <v>23500</v>
      </c>
      <c r="K252" s="49">
        <v>22713.83</v>
      </c>
    </row>
    <row r="253" spans="1:14">
      <c r="H253" t="s">
        <v>807</v>
      </c>
      <c r="M253">
        <v>786.17</v>
      </c>
      <c r="N253" s="56" t="s">
        <v>1315</v>
      </c>
    </row>
    <row r="254" spans="1:14">
      <c r="A254" t="s">
        <v>1019</v>
      </c>
      <c r="B254" t="s">
        <v>1020</v>
      </c>
      <c r="C254" t="s">
        <v>1021</v>
      </c>
      <c r="D254" t="s">
        <v>1022</v>
      </c>
      <c r="E254" t="s">
        <v>1023</v>
      </c>
      <c r="F254" t="s">
        <v>1024</v>
      </c>
      <c r="G254" t="s">
        <v>1020</v>
      </c>
      <c r="H254" t="s">
        <v>1025</v>
      </c>
      <c r="I254" t="s">
        <v>1026</v>
      </c>
      <c r="K254" t="s">
        <v>1023</v>
      </c>
      <c r="M254" t="s">
        <v>1021</v>
      </c>
    </row>
    <row r="256" spans="1:14">
      <c r="A256" t="s">
        <v>1014</v>
      </c>
      <c r="B256" t="s">
        <v>1015</v>
      </c>
      <c r="C256">
        <v>48</v>
      </c>
      <c r="D256" t="s">
        <v>1198</v>
      </c>
      <c r="E256" t="s">
        <v>1199</v>
      </c>
      <c r="F256" t="s">
        <v>1200</v>
      </c>
    </row>
    <row r="257" spans="1:14">
      <c r="A257" t="s">
        <v>1019</v>
      </c>
      <c r="B257" t="s">
        <v>1020</v>
      </c>
      <c r="C257" t="s">
        <v>1021</v>
      </c>
      <c r="D257" t="s">
        <v>1022</v>
      </c>
      <c r="E257" t="s">
        <v>1023</v>
      </c>
      <c r="F257" t="s">
        <v>1024</v>
      </c>
      <c r="G257" t="s">
        <v>1020</v>
      </c>
      <c r="H257" t="s">
        <v>1025</v>
      </c>
      <c r="I257" t="s">
        <v>1026</v>
      </c>
      <c r="K257" t="s">
        <v>1023</v>
      </c>
      <c r="M257" t="s">
        <v>1021</v>
      </c>
    </row>
    <row r="258" spans="1:14">
      <c r="H258" t="s">
        <v>955</v>
      </c>
      <c r="M258">
        <v>0</v>
      </c>
    </row>
    <row r="259" spans="1:14">
      <c r="A259" t="s">
        <v>169</v>
      </c>
      <c r="B259" s="1">
        <v>42412</v>
      </c>
      <c r="C259" t="s">
        <v>170</v>
      </c>
      <c r="D259">
        <v>1</v>
      </c>
      <c r="E259" t="s">
        <v>171</v>
      </c>
      <c r="F259" t="s">
        <v>85</v>
      </c>
      <c r="G259" t="s">
        <v>64</v>
      </c>
      <c r="H259" t="s">
        <v>86</v>
      </c>
      <c r="I259" s="49">
        <v>5000</v>
      </c>
      <c r="J259" s="55">
        <v>1</v>
      </c>
      <c r="M259" s="49">
        <v>5000</v>
      </c>
    </row>
    <row r="260" spans="1:14">
      <c r="A260" t="s">
        <v>172</v>
      </c>
      <c r="B260" s="1">
        <v>42446</v>
      </c>
      <c r="C260" t="s">
        <v>106</v>
      </c>
      <c r="D260">
        <v>1</v>
      </c>
      <c r="E260" t="s">
        <v>173</v>
      </c>
      <c r="F260" t="s">
        <v>63</v>
      </c>
      <c r="G260" t="s">
        <v>64</v>
      </c>
      <c r="H260" t="s">
        <v>91</v>
      </c>
      <c r="K260" s="49">
        <v>5008</v>
      </c>
      <c r="L260" s="55">
        <v>1</v>
      </c>
      <c r="M260">
        <v>-8</v>
      </c>
    </row>
    <row r="261" spans="1:14">
      <c r="A261" t="s">
        <v>804</v>
      </c>
      <c r="B261" s="1">
        <v>42460</v>
      </c>
      <c r="C261" t="s">
        <v>801</v>
      </c>
      <c r="D261">
        <v>1</v>
      </c>
      <c r="E261" t="s">
        <v>805</v>
      </c>
      <c r="F261" t="s">
        <v>63</v>
      </c>
      <c r="G261" t="s">
        <v>64</v>
      </c>
      <c r="H261" t="s">
        <v>793</v>
      </c>
      <c r="I261">
        <v>8</v>
      </c>
      <c r="J261" s="55">
        <v>1</v>
      </c>
      <c r="M261">
        <v>0</v>
      </c>
    </row>
    <row r="262" spans="1:14">
      <c r="A262" t="s">
        <v>825</v>
      </c>
      <c r="B262" s="1">
        <v>42601</v>
      </c>
      <c r="C262" t="s">
        <v>826</v>
      </c>
      <c r="D262">
        <v>1</v>
      </c>
      <c r="E262" t="s">
        <v>827</v>
      </c>
      <c r="F262" t="s">
        <v>85</v>
      </c>
      <c r="G262" t="s">
        <v>64</v>
      </c>
      <c r="H262" t="s">
        <v>86</v>
      </c>
      <c r="I262" s="49">
        <v>3800</v>
      </c>
      <c r="J262" s="55">
        <v>2</v>
      </c>
      <c r="M262" s="49">
        <v>3800</v>
      </c>
    </row>
    <row r="263" spans="1:14">
      <c r="A263" t="s">
        <v>1201</v>
      </c>
      <c r="B263" s="1">
        <v>42635</v>
      </c>
      <c r="C263" t="s">
        <v>310</v>
      </c>
      <c r="D263">
        <v>1</v>
      </c>
      <c r="E263" t="s">
        <v>1202</v>
      </c>
      <c r="F263" t="s">
        <v>63</v>
      </c>
      <c r="G263" t="s">
        <v>1045</v>
      </c>
      <c r="H263" t="s">
        <v>1203</v>
      </c>
      <c r="K263" s="49">
        <v>3383.09</v>
      </c>
      <c r="L263" s="55">
        <v>2</v>
      </c>
      <c r="M263">
        <v>416.91</v>
      </c>
    </row>
    <row r="264" spans="1:14">
      <c r="H264" t="s">
        <v>806</v>
      </c>
      <c r="I264" s="49">
        <v>8808</v>
      </c>
      <c r="K264" s="49">
        <v>8391.09</v>
      </c>
    </row>
    <row r="265" spans="1:14">
      <c r="H265" t="s">
        <v>807</v>
      </c>
      <c r="M265">
        <v>416.91</v>
      </c>
      <c r="N265" s="13" t="s">
        <v>977</v>
      </c>
    </row>
    <row r="266" spans="1:14">
      <c r="A266" t="s">
        <v>1019</v>
      </c>
      <c r="B266" t="s">
        <v>1020</v>
      </c>
      <c r="C266" t="s">
        <v>1021</v>
      </c>
      <c r="D266" t="s">
        <v>1022</v>
      </c>
      <c r="E266" t="s">
        <v>1023</v>
      </c>
      <c r="F266" t="s">
        <v>1024</v>
      </c>
      <c r="G266" t="s">
        <v>1020</v>
      </c>
      <c r="H266" t="s">
        <v>1025</v>
      </c>
      <c r="I266" t="s">
        <v>1026</v>
      </c>
      <c r="K266" t="s">
        <v>1023</v>
      </c>
      <c r="M266" t="s">
        <v>1021</v>
      </c>
    </row>
    <row r="268" spans="1:14">
      <c r="A268" t="s">
        <v>1014</v>
      </c>
      <c r="B268" t="s">
        <v>1015</v>
      </c>
      <c r="C268">
        <v>49</v>
      </c>
      <c r="D268" t="s">
        <v>1204</v>
      </c>
      <c r="E268" t="s">
        <v>1205</v>
      </c>
      <c r="F268" t="s">
        <v>1206</v>
      </c>
    </row>
    <row r="269" spans="1:14">
      <c r="A269" t="s">
        <v>1019</v>
      </c>
      <c r="B269" t="s">
        <v>1020</v>
      </c>
      <c r="C269" t="s">
        <v>1021</v>
      </c>
      <c r="D269" t="s">
        <v>1022</v>
      </c>
      <c r="E269" t="s">
        <v>1023</v>
      </c>
      <c r="F269" t="s">
        <v>1024</v>
      </c>
      <c r="G269" t="s">
        <v>1020</v>
      </c>
      <c r="H269" t="s">
        <v>1025</v>
      </c>
      <c r="I269" t="s">
        <v>1026</v>
      </c>
      <c r="K269" t="s">
        <v>1023</v>
      </c>
      <c r="M269" t="s">
        <v>1021</v>
      </c>
    </row>
    <row r="270" spans="1:14">
      <c r="H270" t="s">
        <v>955</v>
      </c>
      <c r="M270">
        <v>0</v>
      </c>
    </row>
    <row r="271" spans="1:14">
      <c r="A271" t="s">
        <v>174</v>
      </c>
      <c r="B271" s="1">
        <v>42377</v>
      </c>
      <c r="C271" t="s">
        <v>175</v>
      </c>
      <c r="D271">
        <v>1</v>
      </c>
      <c r="E271" t="s">
        <v>176</v>
      </c>
      <c r="F271" t="s">
        <v>85</v>
      </c>
      <c r="G271" t="s">
        <v>64</v>
      </c>
      <c r="H271" t="s">
        <v>177</v>
      </c>
      <c r="I271" s="49">
        <v>3700</v>
      </c>
      <c r="J271" s="55">
        <v>1</v>
      </c>
      <c r="M271" s="49">
        <v>3700</v>
      </c>
    </row>
    <row r="272" spans="1:14">
      <c r="A272" t="s">
        <v>178</v>
      </c>
      <c r="B272" s="1">
        <v>42382</v>
      </c>
      <c r="C272" t="s">
        <v>106</v>
      </c>
      <c r="D272">
        <v>1</v>
      </c>
      <c r="E272" t="s">
        <v>179</v>
      </c>
      <c r="F272" t="s">
        <v>63</v>
      </c>
      <c r="G272" t="s">
        <v>64</v>
      </c>
      <c r="H272" t="s">
        <v>180</v>
      </c>
      <c r="K272" s="49">
        <v>3700</v>
      </c>
      <c r="L272" s="55">
        <v>1</v>
      </c>
      <c r="M272">
        <v>0</v>
      </c>
    </row>
    <row r="273" spans="1:14">
      <c r="A273" t="s">
        <v>181</v>
      </c>
      <c r="B273" s="1">
        <v>42399</v>
      </c>
      <c r="C273" t="s">
        <v>182</v>
      </c>
      <c r="D273">
        <v>1</v>
      </c>
      <c r="E273" t="s">
        <v>183</v>
      </c>
      <c r="F273" t="s">
        <v>85</v>
      </c>
      <c r="G273" t="s">
        <v>64</v>
      </c>
      <c r="H273" t="s">
        <v>86</v>
      </c>
      <c r="I273" s="49">
        <v>3700</v>
      </c>
      <c r="J273" s="55">
        <v>2</v>
      </c>
      <c r="M273" s="49">
        <v>3700</v>
      </c>
    </row>
    <row r="274" spans="1:14">
      <c r="A274" t="s">
        <v>184</v>
      </c>
      <c r="B274" s="1">
        <v>42426</v>
      </c>
      <c r="C274" t="s">
        <v>185</v>
      </c>
      <c r="D274">
        <v>1</v>
      </c>
      <c r="E274" t="s">
        <v>186</v>
      </c>
      <c r="F274" t="s">
        <v>85</v>
      </c>
      <c r="G274" t="s">
        <v>64</v>
      </c>
      <c r="H274" t="s">
        <v>187</v>
      </c>
      <c r="I274" s="49">
        <v>5500</v>
      </c>
      <c r="J274" s="55">
        <v>3</v>
      </c>
      <c r="M274" s="49">
        <v>9200</v>
      </c>
    </row>
    <row r="275" spans="1:14">
      <c r="A275" t="s">
        <v>188</v>
      </c>
      <c r="B275" s="1">
        <v>42446</v>
      </c>
      <c r="C275" t="s">
        <v>106</v>
      </c>
      <c r="D275">
        <v>1</v>
      </c>
      <c r="E275" t="s">
        <v>189</v>
      </c>
      <c r="F275" t="s">
        <v>63</v>
      </c>
      <c r="G275" t="s">
        <v>64</v>
      </c>
      <c r="H275" t="s">
        <v>190</v>
      </c>
      <c r="K275" s="49">
        <v>3700</v>
      </c>
      <c r="L275" s="55">
        <v>2</v>
      </c>
      <c r="M275" s="49">
        <v>5500</v>
      </c>
    </row>
    <row r="276" spans="1:14">
      <c r="A276" t="s">
        <v>191</v>
      </c>
      <c r="B276" s="1">
        <v>42446</v>
      </c>
      <c r="C276" t="s">
        <v>106</v>
      </c>
      <c r="D276">
        <v>1</v>
      </c>
      <c r="E276" t="s">
        <v>192</v>
      </c>
      <c r="F276" t="s">
        <v>63</v>
      </c>
      <c r="G276" t="s">
        <v>64</v>
      </c>
      <c r="H276" t="s">
        <v>193</v>
      </c>
      <c r="K276" s="49">
        <v>5499.99</v>
      </c>
      <c r="L276" s="55">
        <v>3</v>
      </c>
      <c r="M276">
        <v>0.01</v>
      </c>
    </row>
    <row r="277" spans="1:14">
      <c r="A277" t="s">
        <v>804</v>
      </c>
      <c r="B277" s="1">
        <v>42460</v>
      </c>
      <c r="C277" t="s">
        <v>801</v>
      </c>
      <c r="D277">
        <v>1</v>
      </c>
      <c r="E277" t="s">
        <v>805</v>
      </c>
      <c r="F277" t="s">
        <v>63</v>
      </c>
      <c r="G277" t="s">
        <v>64</v>
      </c>
      <c r="H277" t="s">
        <v>793</v>
      </c>
      <c r="K277">
        <v>0.01</v>
      </c>
      <c r="L277" s="55">
        <v>3</v>
      </c>
      <c r="M277">
        <v>0</v>
      </c>
    </row>
    <row r="278" spans="1:14">
      <c r="H278" t="s">
        <v>806</v>
      </c>
      <c r="I278" s="49">
        <v>12900</v>
      </c>
      <c r="K278" s="49">
        <v>12900</v>
      </c>
    </row>
    <row r="279" spans="1:14">
      <c r="H279" t="s">
        <v>807</v>
      </c>
      <c r="M279">
        <v>0</v>
      </c>
    </row>
    <row r="280" spans="1:14">
      <c r="A280" t="s">
        <v>1019</v>
      </c>
      <c r="B280" t="s">
        <v>1020</v>
      </c>
      <c r="C280" t="s">
        <v>1021</v>
      </c>
      <c r="D280" t="s">
        <v>1022</v>
      </c>
      <c r="E280" t="s">
        <v>1023</v>
      </c>
      <c r="F280" t="s">
        <v>1024</v>
      </c>
      <c r="G280" t="s">
        <v>1020</v>
      </c>
      <c r="H280" t="s">
        <v>1025</v>
      </c>
      <c r="I280" t="s">
        <v>1026</v>
      </c>
      <c r="K280" t="s">
        <v>1023</v>
      </c>
      <c r="M280" t="s">
        <v>1021</v>
      </c>
    </row>
    <row r="282" spans="1:14">
      <c r="A282" t="s">
        <v>1014</v>
      </c>
      <c r="B282" t="s">
        <v>1015</v>
      </c>
      <c r="C282">
        <v>53</v>
      </c>
      <c r="D282" t="s">
        <v>1207</v>
      </c>
      <c r="E282" t="s">
        <v>1208</v>
      </c>
      <c r="F282" t="s">
        <v>1209</v>
      </c>
    </row>
    <row r="283" spans="1:14">
      <c r="A283" t="s">
        <v>1019</v>
      </c>
      <c r="B283" t="s">
        <v>1020</v>
      </c>
      <c r="C283" t="s">
        <v>1021</v>
      </c>
      <c r="D283" t="s">
        <v>1022</v>
      </c>
      <c r="E283" t="s">
        <v>1023</v>
      </c>
      <c r="F283" t="s">
        <v>1024</v>
      </c>
      <c r="G283" t="s">
        <v>1020</v>
      </c>
      <c r="H283" t="s">
        <v>1025</v>
      </c>
      <c r="I283" t="s">
        <v>1026</v>
      </c>
      <c r="K283" t="s">
        <v>1023</v>
      </c>
      <c r="M283" t="s">
        <v>1021</v>
      </c>
    </row>
    <row r="284" spans="1:14">
      <c r="H284" t="s">
        <v>955</v>
      </c>
      <c r="M284">
        <v>0</v>
      </c>
    </row>
    <row r="285" spans="1:14">
      <c r="M285" s="49">
        <v>5000</v>
      </c>
    </row>
    <row r="286" spans="1:14">
      <c r="H286" t="s">
        <v>806</v>
      </c>
      <c r="I286" s="49">
        <v>5000</v>
      </c>
      <c r="K286">
        <v>0</v>
      </c>
    </row>
    <row r="287" spans="1:14">
      <c r="H287" t="s">
        <v>807</v>
      </c>
      <c r="M287" s="49">
        <v>5000</v>
      </c>
      <c r="N287" s="13" t="s">
        <v>977</v>
      </c>
    </row>
    <row r="288" spans="1:14">
      <c r="A288" t="s">
        <v>1019</v>
      </c>
      <c r="B288" t="s">
        <v>1020</v>
      </c>
      <c r="C288" t="s">
        <v>1021</v>
      </c>
      <c r="D288" t="s">
        <v>1022</v>
      </c>
      <c r="E288" t="s">
        <v>1023</v>
      </c>
      <c r="F288" t="s">
        <v>1024</v>
      </c>
      <c r="G288" t="s">
        <v>1020</v>
      </c>
      <c r="H288" t="s">
        <v>1025</v>
      </c>
      <c r="I288" t="s">
        <v>1026</v>
      </c>
      <c r="K288" t="s">
        <v>1023</v>
      </c>
      <c r="M288" t="s">
        <v>1021</v>
      </c>
    </row>
    <row r="290" spans="1:13">
      <c r="A290" t="s">
        <v>1014</v>
      </c>
      <c r="B290" t="s">
        <v>1015</v>
      </c>
      <c r="C290">
        <v>54</v>
      </c>
      <c r="D290" t="s">
        <v>1210</v>
      </c>
      <c r="E290" t="s">
        <v>1211</v>
      </c>
      <c r="F290" t="s">
        <v>1212</v>
      </c>
    </row>
    <row r="291" spans="1:13">
      <c r="A291" t="s">
        <v>1019</v>
      </c>
      <c r="B291" t="s">
        <v>1020</v>
      </c>
      <c r="C291" t="s">
        <v>1021</v>
      </c>
      <c r="D291" t="s">
        <v>1022</v>
      </c>
      <c r="E291" t="s">
        <v>1023</v>
      </c>
      <c r="F291" t="s">
        <v>1024</v>
      </c>
      <c r="G291" t="s">
        <v>1020</v>
      </c>
      <c r="H291" t="s">
        <v>1025</v>
      </c>
      <c r="I291" t="s">
        <v>1026</v>
      </c>
      <c r="K291" t="s">
        <v>1023</v>
      </c>
      <c r="M291" t="s">
        <v>1021</v>
      </c>
    </row>
    <row r="292" spans="1:13">
      <c r="H292" t="s">
        <v>955</v>
      </c>
      <c r="M292">
        <v>0</v>
      </c>
    </row>
    <row r="293" spans="1:13">
      <c r="A293" t="s">
        <v>194</v>
      </c>
      <c r="B293" s="1">
        <v>42377</v>
      </c>
      <c r="C293" t="s">
        <v>195</v>
      </c>
      <c r="D293">
        <v>1</v>
      </c>
      <c r="E293" t="s">
        <v>196</v>
      </c>
      <c r="F293" t="s">
        <v>85</v>
      </c>
      <c r="G293" t="s">
        <v>64</v>
      </c>
      <c r="H293" t="s">
        <v>177</v>
      </c>
      <c r="I293" s="49">
        <v>3700</v>
      </c>
      <c r="J293" s="55">
        <v>1</v>
      </c>
      <c r="M293" s="49">
        <v>3700</v>
      </c>
    </row>
    <row r="294" spans="1:13">
      <c r="A294" t="s">
        <v>197</v>
      </c>
      <c r="B294" s="1">
        <v>42388</v>
      </c>
      <c r="C294" t="s">
        <v>106</v>
      </c>
      <c r="D294">
        <v>1</v>
      </c>
      <c r="E294" t="s">
        <v>198</v>
      </c>
      <c r="F294" t="s">
        <v>63</v>
      </c>
      <c r="G294" t="s">
        <v>64</v>
      </c>
      <c r="H294" t="s">
        <v>199</v>
      </c>
      <c r="K294" s="49">
        <v>3730.13</v>
      </c>
      <c r="M294">
        <v>-30.13</v>
      </c>
    </row>
    <row r="295" spans="1:13">
      <c r="A295" t="s">
        <v>800</v>
      </c>
      <c r="B295" s="1">
        <v>42399</v>
      </c>
      <c r="C295" t="s">
        <v>801</v>
      </c>
      <c r="D295">
        <v>1</v>
      </c>
      <c r="E295" t="s">
        <v>802</v>
      </c>
      <c r="F295" t="s">
        <v>63</v>
      </c>
      <c r="G295" t="s">
        <v>64</v>
      </c>
      <c r="H295" t="s">
        <v>803</v>
      </c>
      <c r="I295">
        <v>30.13</v>
      </c>
      <c r="J295" s="55">
        <v>1</v>
      </c>
      <c r="M295">
        <v>0</v>
      </c>
    </row>
    <row r="296" spans="1:13">
      <c r="A296" t="s">
        <v>200</v>
      </c>
      <c r="B296" s="1">
        <v>42423</v>
      </c>
      <c r="C296" t="s">
        <v>201</v>
      </c>
      <c r="D296">
        <v>1</v>
      </c>
      <c r="E296" t="s">
        <v>202</v>
      </c>
      <c r="F296" t="s">
        <v>85</v>
      </c>
      <c r="G296" t="s">
        <v>64</v>
      </c>
      <c r="H296" t="s">
        <v>86</v>
      </c>
      <c r="I296" s="49">
        <v>2500</v>
      </c>
      <c r="J296" s="55">
        <v>2</v>
      </c>
      <c r="M296" s="49">
        <v>2500</v>
      </c>
    </row>
    <row r="297" spans="1:13">
      <c r="A297" t="s">
        <v>203</v>
      </c>
      <c r="B297" s="1">
        <v>42433</v>
      </c>
      <c r="C297" t="s">
        <v>106</v>
      </c>
      <c r="D297">
        <v>1</v>
      </c>
      <c r="E297" t="s">
        <v>204</v>
      </c>
      <c r="F297" t="s">
        <v>63</v>
      </c>
      <c r="G297" t="s">
        <v>64</v>
      </c>
      <c r="H297" t="s">
        <v>159</v>
      </c>
      <c r="K297" s="49">
        <v>2500</v>
      </c>
      <c r="L297" s="55">
        <v>2</v>
      </c>
      <c r="M297">
        <v>0</v>
      </c>
    </row>
    <row r="298" spans="1:13">
      <c r="A298" t="s">
        <v>205</v>
      </c>
      <c r="B298" s="1">
        <v>42466</v>
      </c>
      <c r="C298" t="s">
        <v>206</v>
      </c>
      <c r="D298">
        <v>1</v>
      </c>
      <c r="E298" t="s">
        <v>207</v>
      </c>
      <c r="F298" t="s">
        <v>85</v>
      </c>
      <c r="G298" t="s">
        <v>64</v>
      </c>
      <c r="H298" t="s">
        <v>86</v>
      </c>
      <c r="I298" s="49">
        <v>3500</v>
      </c>
      <c r="J298" s="55">
        <v>3</v>
      </c>
      <c r="M298" s="49">
        <v>3500</v>
      </c>
    </row>
    <row r="299" spans="1:13">
      <c r="A299" t="s">
        <v>208</v>
      </c>
      <c r="B299" s="1">
        <v>42489</v>
      </c>
      <c r="C299" t="s">
        <v>209</v>
      </c>
      <c r="D299">
        <v>1</v>
      </c>
      <c r="E299" t="s">
        <v>210</v>
      </c>
      <c r="F299" t="s">
        <v>85</v>
      </c>
      <c r="G299" t="s">
        <v>64</v>
      </c>
      <c r="H299" t="s">
        <v>86</v>
      </c>
      <c r="I299" s="49">
        <v>2800</v>
      </c>
      <c r="J299" s="55">
        <v>4</v>
      </c>
      <c r="M299" s="49">
        <v>6300</v>
      </c>
    </row>
    <row r="300" spans="1:13">
      <c r="A300" t="s">
        <v>660</v>
      </c>
      <c r="B300" s="1">
        <v>42490</v>
      </c>
      <c r="C300" t="s">
        <v>835</v>
      </c>
      <c r="D300">
        <v>1</v>
      </c>
      <c r="E300" t="s">
        <v>836</v>
      </c>
      <c r="F300" t="s">
        <v>63</v>
      </c>
      <c r="G300" t="s">
        <v>64</v>
      </c>
      <c r="H300" t="s">
        <v>837</v>
      </c>
      <c r="K300" s="49">
        <v>3500</v>
      </c>
      <c r="L300" s="55">
        <v>3</v>
      </c>
      <c r="M300" s="49">
        <v>2800</v>
      </c>
    </row>
    <row r="301" spans="1:13">
      <c r="A301" t="s">
        <v>211</v>
      </c>
      <c r="B301" s="1">
        <v>42491</v>
      </c>
      <c r="C301" t="s">
        <v>106</v>
      </c>
      <c r="D301">
        <v>1</v>
      </c>
      <c r="E301" t="s">
        <v>212</v>
      </c>
      <c r="F301" t="s">
        <v>63</v>
      </c>
      <c r="G301" t="s">
        <v>64</v>
      </c>
      <c r="H301" t="s">
        <v>91</v>
      </c>
      <c r="K301" s="49">
        <v>2800</v>
      </c>
      <c r="L301" s="55">
        <v>4</v>
      </c>
      <c r="M301">
        <v>0</v>
      </c>
    </row>
    <row r="302" spans="1:13">
      <c r="A302" t="s">
        <v>213</v>
      </c>
      <c r="B302" s="1">
        <v>42496</v>
      </c>
      <c r="C302" t="s">
        <v>214</v>
      </c>
      <c r="D302">
        <v>1</v>
      </c>
      <c r="E302" t="s">
        <v>215</v>
      </c>
      <c r="F302" t="s">
        <v>85</v>
      </c>
      <c r="G302" t="s">
        <v>64</v>
      </c>
      <c r="H302" t="s">
        <v>86</v>
      </c>
      <c r="I302" s="49">
        <v>3000</v>
      </c>
      <c r="J302" s="55">
        <v>5</v>
      </c>
      <c r="M302" s="49">
        <v>3000</v>
      </c>
    </row>
    <row r="303" spans="1:13">
      <c r="A303" t="s">
        <v>216</v>
      </c>
      <c r="B303" s="1">
        <v>42502</v>
      </c>
      <c r="C303" t="s">
        <v>217</v>
      </c>
      <c r="D303">
        <v>1</v>
      </c>
      <c r="E303" t="s">
        <v>218</v>
      </c>
      <c r="F303" t="s">
        <v>85</v>
      </c>
      <c r="G303" t="s">
        <v>64</v>
      </c>
      <c r="H303" t="s">
        <v>86</v>
      </c>
      <c r="I303" s="49">
        <v>2000</v>
      </c>
      <c r="J303" s="55">
        <v>7</v>
      </c>
      <c r="M303" s="49">
        <v>5000</v>
      </c>
    </row>
    <row r="304" spans="1:13">
      <c r="A304" t="s">
        <v>219</v>
      </c>
      <c r="B304" s="1">
        <v>42506</v>
      </c>
      <c r="C304" t="s">
        <v>220</v>
      </c>
      <c r="D304">
        <v>1</v>
      </c>
      <c r="E304" t="s">
        <v>221</v>
      </c>
      <c r="F304" t="s">
        <v>63</v>
      </c>
      <c r="G304" t="s">
        <v>64</v>
      </c>
      <c r="H304" t="s">
        <v>222</v>
      </c>
      <c r="K304" s="49">
        <v>3204</v>
      </c>
      <c r="L304" s="55">
        <v>5</v>
      </c>
      <c r="M304" s="49">
        <v>1796</v>
      </c>
    </row>
    <row r="305" spans="1:13">
      <c r="A305" t="s">
        <v>223</v>
      </c>
      <c r="B305" s="1">
        <v>42510</v>
      </c>
      <c r="C305" t="s">
        <v>224</v>
      </c>
      <c r="D305">
        <v>1</v>
      </c>
      <c r="E305" t="s">
        <v>225</v>
      </c>
      <c r="F305" t="s">
        <v>85</v>
      </c>
      <c r="G305" t="s">
        <v>64</v>
      </c>
      <c r="H305" t="s">
        <v>86</v>
      </c>
      <c r="I305">
        <v>204</v>
      </c>
      <c r="J305" s="55">
        <v>5</v>
      </c>
      <c r="M305" s="49">
        <v>2000</v>
      </c>
    </row>
    <row r="306" spans="1:13">
      <c r="A306" t="s">
        <v>226</v>
      </c>
      <c r="B306" s="1">
        <v>42510</v>
      </c>
      <c r="C306" t="s">
        <v>227</v>
      </c>
      <c r="D306">
        <v>1</v>
      </c>
      <c r="E306" t="s">
        <v>228</v>
      </c>
      <c r="F306" t="s">
        <v>85</v>
      </c>
      <c r="G306" t="s">
        <v>64</v>
      </c>
      <c r="H306" t="s">
        <v>86</v>
      </c>
      <c r="I306" s="49">
        <v>2000</v>
      </c>
      <c r="J306" s="55">
        <v>6</v>
      </c>
      <c r="M306" s="49">
        <v>4000</v>
      </c>
    </row>
    <row r="307" spans="1:13">
      <c r="A307" t="s">
        <v>229</v>
      </c>
      <c r="B307" s="1">
        <v>42534</v>
      </c>
      <c r="C307" t="s">
        <v>230</v>
      </c>
      <c r="D307">
        <v>1</v>
      </c>
      <c r="E307" t="s">
        <v>231</v>
      </c>
      <c r="F307" t="s">
        <v>63</v>
      </c>
      <c r="G307" t="s">
        <v>90</v>
      </c>
      <c r="H307" t="s">
        <v>232</v>
      </c>
      <c r="K307" s="49">
        <v>2000</v>
      </c>
      <c r="L307" s="55">
        <v>6</v>
      </c>
      <c r="M307" s="49">
        <v>2000</v>
      </c>
    </row>
    <row r="308" spans="1:13">
      <c r="A308" t="s">
        <v>838</v>
      </c>
      <c r="B308" s="1">
        <v>42587</v>
      </c>
      <c r="C308" t="s">
        <v>839</v>
      </c>
      <c r="D308">
        <v>1</v>
      </c>
      <c r="E308" t="s">
        <v>840</v>
      </c>
      <c r="F308" t="s">
        <v>63</v>
      </c>
      <c r="G308" t="s">
        <v>64</v>
      </c>
      <c r="H308" t="s">
        <v>841</v>
      </c>
      <c r="K308" s="49">
        <v>2000</v>
      </c>
      <c r="L308" s="55">
        <v>7</v>
      </c>
      <c r="M308">
        <v>0</v>
      </c>
    </row>
    <row r="309" spans="1:13">
      <c r="H309" t="s">
        <v>806</v>
      </c>
      <c r="I309" s="49">
        <v>19734.13</v>
      </c>
      <c r="K309" s="49">
        <v>19734.13</v>
      </c>
    </row>
    <row r="310" spans="1:13">
      <c r="H310" t="s">
        <v>807</v>
      </c>
      <c r="M310">
        <v>0</v>
      </c>
    </row>
    <row r="311" spans="1:13">
      <c r="A311" t="s">
        <v>1019</v>
      </c>
      <c r="B311" t="s">
        <v>1020</v>
      </c>
      <c r="C311" t="s">
        <v>1021</v>
      </c>
      <c r="D311" t="s">
        <v>1022</v>
      </c>
      <c r="E311" t="s">
        <v>1023</v>
      </c>
      <c r="F311" t="s">
        <v>1024</v>
      </c>
      <c r="G311" t="s">
        <v>1020</v>
      </c>
      <c r="H311" t="s">
        <v>1025</v>
      </c>
      <c r="I311" t="s">
        <v>1026</v>
      </c>
      <c r="K311" t="s">
        <v>1023</v>
      </c>
      <c r="M311" t="s">
        <v>1021</v>
      </c>
    </row>
    <row r="313" spans="1:13">
      <c r="A313" t="s">
        <v>1014</v>
      </c>
      <c r="B313" t="s">
        <v>1015</v>
      </c>
      <c r="C313">
        <v>55</v>
      </c>
      <c r="D313" t="s">
        <v>1213</v>
      </c>
      <c r="E313" t="s">
        <v>1214</v>
      </c>
      <c r="F313" t="s">
        <v>1215</v>
      </c>
    </row>
    <row r="314" spans="1:13">
      <c r="A314" t="s">
        <v>1019</v>
      </c>
      <c r="B314" t="s">
        <v>1020</v>
      </c>
      <c r="C314" t="s">
        <v>1021</v>
      </c>
      <c r="D314" t="s">
        <v>1022</v>
      </c>
      <c r="E314" t="s">
        <v>1023</v>
      </c>
      <c r="F314" t="s">
        <v>1024</v>
      </c>
      <c r="G314" t="s">
        <v>1020</v>
      </c>
      <c r="H314" t="s">
        <v>1025</v>
      </c>
      <c r="I314" t="s">
        <v>1026</v>
      </c>
      <c r="K314" t="s">
        <v>1023</v>
      </c>
      <c r="M314" t="s">
        <v>1021</v>
      </c>
    </row>
    <row r="315" spans="1:13">
      <c r="H315" t="s">
        <v>955</v>
      </c>
      <c r="M315">
        <v>0</v>
      </c>
    </row>
    <row r="316" spans="1:13">
      <c r="A316" t="s">
        <v>526</v>
      </c>
      <c r="B316" s="1">
        <v>42573</v>
      </c>
      <c r="C316" t="s">
        <v>527</v>
      </c>
      <c r="D316">
        <v>1</v>
      </c>
      <c r="E316" t="s">
        <v>842</v>
      </c>
      <c r="F316" t="s">
        <v>85</v>
      </c>
      <c r="G316" t="s">
        <v>64</v>
      </c>
      <c r="H316" t="s">
        <v>86</v>
      </c>
      <c r="I316" s="49">
        <v>5600</v>
      </c>
      <c r="J316" s="55">
        <v>1</v>
      </c>
      <c r="M316" s="49">
        <v>5600</v>
      </c>
    </row>
    <row r="317" spans="1:13">
      <c r="A317" t="s">
        <v>843</v>
      </c>
      <c r="B317" s="1">
        <v>42582</v>
      </c>
      <c r="C317" t="s">
        <v>844</v>
      </c>
      <c r="D317">
        <v>1</v>
      </c>
      <c r="E317" t="s">
        <v>845</v>
      </c>
      <c r="F317" t="s">
        <v>63</v>
      </c>
      <c r="G317" t="s">
        <v>64</v>
      </c>
      <c r="H317" t="s">
        <v>846</v>
      </c>
      <c r="K317" s="49">
        <v>5600</v>
      </c>
      <c r="L317" s="55">
        <v>1</v>
      </c>
      <c r="M317">
        <v>0</v>
      </c>
    </row>
    <row r="318" spans="1:13">
      <c r="A318" t="s">
        <v>847</v>
      </c>
      <c r="B318" s="1">
        <v>42585</v>
      </c>
      <c r="C318" t="s">
        <v>848</v>
      </c>
      <c r="D318">
        <v>1</v>
      </c>
      <c r="E318" t="s">
        <v>849</v>
      </c>
      <c r="F318" t="s">
        <v>85</v>
      </c>
      <c r="G318" t="s">
        <v>64</v>
      </c>
      <c r="H318" t="s">
        <v>86</v>
      </c>
      <c r="I318" s="49">
        <v>4600</v>
      </c>
      <c r="J318" s="55">
        <v>3</v>
      </c>
      <c r="M318" s="49">
        <v>4600</v>
      </c>
    </row>
    <row r="319" spans="1:13">
      <c r="A319" t="s">
        <v>850</v>
      </c>
      <c r="B319" s="1">
        <v>42591</v>
      </c>
      <c r="C319" t="s">
        <v>851</v>
      </c>
      <c r="D319">
        <v>1</v>
      </c>
      <c r="E319" t="s">
        <v>852</v>
      </c>
      <c r="F319" t="s">
        <v>85</v>
      </c>
      <c r="G319" t="s">
        <v>64</v>
      </c>
      <c r="H319" t="s">
        <v>86</v>
      </c>
      <c r="I319" s="49">
        <v>5600</v>
      </c>
      <c r="J319" s="55">
        <v>2</v>
      </c>
      <c r="M319" s="49">
        <v>10200</v>
      </c>
    </row>
    <row r="320" spans="1:13">
      <c r="A320" t="s">
        <v>1216</v>
      </c>
      <c r="B320" s="1">
        <v>42604</v>
      </c>
      <c r="C320" t="s">
        <v>310</v>
      </c>
      <c r="D320">
        <v>1</v>
      </c>
      <c r="E320" t="s">
        <v>1217</v>
      </c>
      <c r="F320" t="s">
        <v>63</v>
      </c>
      <c r="G320" t="s">
        <v>64</v>
      </c>
      <c r="H320" t="s">
        <v>1218</v>
      </c>
      <c r="K320" s="49">
        <v>5600</v>
      </c>
      <c r="L320" s="55">
        <v>2</v>
      </c>
      <c r="M320" s="49">
        <v>4600</v>
      </c>
    </row>
    <row r="321" spans="1:13">
      <c r="A321" t="s">
        <v>1219</v>
      </c>
      <c r="B321" s="1">
        <v>42608</v>
      </c>
      <c r="C321" t="s">
        <v>1220</v>
      </c>
      <c r="D321">
        <v>1</v>
      </c>
      <c r="E321" t="s">
        <v>1221</v>
      </c>
      <c r="F321" t="s">
        <v>85</v>
      </c>
      <c r="G321" t="s">
        <v>64</v>
      </c>
      <c r="H321" t="s">
        <v>86</v>
      </c>
      <c r="I321" s="49">
        <v>3800</v>
      </c>
      <c r="J321" s="55">
        <v>4</v>
      </c>
      <c r="M321" s="49">
        <v>8400</v>
      </c>
    </row>
    <row r="322" spans="1:13">
      <c r="A322" t="s">
        <v>1222</v>
      </c>
      <c r="B322" s="1">
        <v>42609</v>
      </c>
      <c r="C322" t="s">
        <v>310</v>
      </c>
      <c r="D322">
        <v>1</v>
      </c>
      <c r="E322" t="s">
        <v>1223</v>
      </c>
      <c r="F322" t="s">
        <v>63</v>
      </c>
      <c r="G322" t="s">
        <v>1045</v>
      </c>
      <c r="H322" t="s">
        <v>1224</v>
      </c>
      <c r="K322" s="49">
        <v>4600.84</v>
      </c>
      <c r="L322" s="55">
        <v>3</v>
      </c>
      <c r="M322" s="49">
        <v>3799.16</v>
      </c>
    </row>
    <row r="323" spans="1:13">
      <c r="A323" t="s">
        <v>1225</v>
      </c>
      <c r="B323" s="1">
        <v>42620</v>
      </c>
      <c r="C323" t="s">
        <v>1226</v>
      </c>
      <c r="D323">
        <v>1</v>
      </c>
      <c r="E323" t="s">
        <v>1227</v>
      </c>
      <c r="F323" t="s">
        <v>85</v>
      </c>
      <c r="G323" t="s">
        <v>64</v>
      </c>
      <c r="H323" t="s">
        <v>86</v>
      </c>
      <c r="I323" s="49">
        <v>4000</v>
      </c>
      <c r="J323" s="55">
        <v>5</v>
      </c>
      <c r="M323" s="49">
        <v>7799.16</v>
      </c>
    </row>
    <row r="324" spans="1:13">
      <c r="A324" t="s">
        <v>1228</v>
      </c>
      <c r="B324" s="1">
        <v>42640</v>
      </c>
      <c r="C324" t="s">
        <v>310</v>
      </c>
      <c r="D324">
        <v>1</v>
      </c>
      <c r="E324" t="s">
        <v>1229</v>
      </c>
      <c r="F324" t="s">
        <v>63</v>
      </c>
      <c r="G324" t="s">
        <v>1045</v>
      </c>
      <c r="H324" t="s">
        <v>1230</v>
      </c>
      <c r="K324" s="49">
        <v>3800.18</v>
      </c>
      <c r="L324" s="55">
        <v>4</v>
      </c>
      <c r="M324" s="49">
        <v>3998.98</v>
      </c>
    </row>
    <row r="325" spans="1:13">
      <c r="A325" t="s">
        <v>1231</v>
      </c>
      <c r="B325" s="1">
        <v>42640</v>
      </c>
      <c r="C325" t="s">
        <v>310</v>
      </c>
      <c r="D325">
        <v>1</v>
      </c>
      <c r="E325" t="s">
        <v>1232</v>
      </c>
      <c r="F325" t="s">
        <v>63</v>
      </c>
      <c r="G325" t="s">
        <v>1045</v>
      </c>
      <c r="H325" t="s">
        <v>1230</v>
      </c>
      <c r="K325" s="49">
        <v>4000.01</v>
      </c>
      <c r="L325" s="55">
        <v>5</v>
      </c>
      <c r="M325">
        <v>-1.03</v>
      </c>
    </row>
    <row r="326" spans="1:13">
      <c r="H326" t="s">
        <v>806</v>
      </c>
      <c r="I326" s="49">
        <v>23600</v>
      </c>
      <c r="K326" s="49">
        <v>23601.03</v>
      </c>
    </row>
    <row r="327" spans="1:13">
      <c r="H327" t="s">
        <v>807</v>
      </c>
      <c r="M327">
        <v>-1.03</v>
      </c>
    </row>
    <row r="328" spans="1:13">
      <c r="A328" t="s">
        <v>1019</v>
      </c>
      <c r="B328" t="s">
        <v>1020</v>
      </c>
      <c r="C328" t="s">
        <v>1021</v>
      </c>
      <c r="D328" t="s">
        <v>1022</v>
      </c>
      <c r="E328" t="s">
        <v>1023</v>
      </c>
      <c r="F328" t="s">
        <v>1024</v>
      </c>
      <c r="G328" t="s">
        <v>1020</v>
      </c>
      <c r="H328" t="s">
        <v>1025</v>
      </c>
      <c r="I328" t="s">
        <v>1026</v>
      </c>
      <c r="K328" t="s">
        <v>1023</v>
      </c>
      <c r="M328" t="s">
        <v>1021</v>
      </c>
    </row>
    <row r="330" spans="1:13">
      <c r="A330" t="s">
        <v>1014</v>
      </c>
      <c r="B330" t="s">
        <v>1015</v>
      </c>
      <c r="C330">
        <v>56</v>
      </c>
      <c r="D330" t="s">
        <v>1159</v>
      </c>
      <c r="E330" t="s">
        <v>1233</v>
      </c>
      <c r="F330" t="s">
        <v>1234</v>
      </c>
    </row>
    <row r="331" spans="1:13">
      <c r="A331" t="s">
        <v>1019</v>
      </c>
      <c r="B331" t="s">
        <v>1020</v>
      </c>
      <c r="C331" t="s">
        <v>1021</v>
      </c>
      <c r="D331" t="s">
        <v>1022</v>
      </c>
      <c r="E331" t="s">
        <v>1023</v>
      </c>
      <c r="F331" t="s">
        <v>1024</v>
      </c>
      <c r="G331" t="s">
        <v>1020</v>
      </c>
      <c r="H331" t="s">
        <v>1025</v>
      </c>
      <c r="I331" t="s">
        <v>1026</v>
      </c>
      <c r="K331" t="s">
        <v>1023</v>
      </c>
      <c r="M331" t="s">
        <v>1021</v>
      </c>
    </row>
    <row r="332" spans="1:13">
      <c r="H332" t="s">
        <v>955</v>
      </c>
      <c r="M332">
        <v>0</v>
      </c>
    </row>
    <row r="333" spans="1:13">
      <c r="A333" t="s">
        <v>234</v>
      </c>
      <c r="B333" s="1">
        <v>42399</v>
      </c>
      <c r="C333" t="s">
        <v>235</v>
      </c>
      <c r="D333">
        <v>1</v>
      </c>
      <c r="E333" t="s">
        <v>236</v>
      </c>
      <c r="F333" t="s">
        <v>85</v>
      </c>
      <c r="G333" t="s">
        <v>64</v>
      </c>
      <c r="H333" t="s">
        <v>96</v>
      </c>
      <c r="I333" s="49">
        <v>3200</v>
      </c>
      <c r="J333" s="55">
        <v>1</v>
      </c>
      <c r="M333" s="49">
        <v>3200</v>
      </c>
    </row>
    <row r="334" spans="1:13">
      <c r="A334" t="s">
        <v>237</v>
      </c>
      <c r="B334" s="1">
        <v>42408</v>
      </c>
      <c r="C334" t="s">
        <v>238</v>
      </c>
      <c r="D334">
        <v>1</v>
      </c>
      <c r="E334" t="s">
        <v>239</v>
      </c>
      <c r="F334" t="s">
        <v>85</v>
      </c>
      <c r="G334" t="s">
        <v>64</v>
      </c>
      <c r="H334" t="s">
        <v>86</v>
      </c>
      <c r="I334" s="49">
        <v>3070</v>
      </c>
      <c r="J334" s="55">
        <v>1</v>
      </c>
      <c r="M334" s="49">
        <v>6270</v>
      </c>
    </row>
    <row r="335" spans="1:13">
      <c r="A335" t="s">
        <v>240</v>
      </c>
      <c r="B335" s="1">
        <v>42446</v>
      </c>
      <c r="C335" t="s">
        <v>106</v>
      </c>
      <c r="D335">
        <v>1</v>
      </c>
      <c r="E335" t="s">
        <v>241</v>
      </c>
      <c r="F335" t="s">
        <v>63</v>
      </c>
      <c r="G335" t="s">
        <v>64</v>
      </c>
      <c r="H335" t="s">
        <v>242</v>
      </c>
      <c r="K335" s="49">
        <v>6138.81</v>
      </c>
      <c r="L335" s="55">
        <v>1</v>
      </c>
      <c r="M335">
        <v>131.19</v>
      </c>
    </row>
    <row r="336" spans="1:13">
      <c r="A336" t="s">
        <v>243</v>
      </c>
      <c r="B336" s="1">
        <v>42466</v>
      </c>
      <c r="C336" t="s">
        <v>244</v>
      </c>
      <c r="D336">
        <v>1</v>
      </c>
      <c r="E336" t="s">
        <v>245</v>
      </c>
      <c r="F336" t="s">
        <v>85</v>
      </c>
      <c r="G336" t="s">
        <v>64</v>
      </c>
      <c r="H336" t="s">
        <v>86</v>
      </c>
      <c r="I336" s="49">
        <v>5000</v>
      </c>
      <c r="J336" s="55">
        <v>2</v>
      </c>
      <c r="M336" s="49">
        <v>5131.1899999999996</v>
      </c>
    </row>
    <row r="337" spans="1:14">
      <c r="A337" t="s">
        <v>363</v>
      </c>
      <c r="B337" s="1">
        <v>42490</v>
      </c>
      <c r="C337" t="s">
        <v>106</v>
      </c>
      <c r="D337">
        <v>1</v>
      </c>
      <c r="E337" t="s">
        <v>364</v>
      </c>
      <c r="F337" t="s">
        <v>63</v>
      </c>
      <c r="G337" t="s">
        <v>64</v>
      </c>
      <c r="H337" t="s">
        <v>533</v>
      </c>
      <c r="K337" s="49">
        <v>4999.83</v>
      </c>
      <c r="L337" s="55">
        <v>2</v>
      </c>
      <c r="M337">
        <v>131.36000000000001</v>
      </c>
    </row>
    <row r="338" spans="1:14">
      <c r="A338" t="s">
        <v>246</v>
      </c>
      <c r="B338" s="1">
        <v>42514</v>
      </c>
      <c r="C338" t="s">
        <v>247</v>
      </c>
      <c r="D338">
        <v>1</v>
      </c>
      <c r="E338" t="s">
        <v>248</v>
      </c>
      <c r="F338" t="s">
        <v>85</v>
      </c>
      <c r="G338" t="s">
        <v>64</v>
      </c>
      <c r="H338" t="s">
        <v>86</v>
      </c>
      <c r="I338" s="49">
        <v>2500</v>
      </c>
      <c r="J338" s="55">
        <v>3</v>
      </c>
      <c r="M338" s="49">
        <v>2631.36</v>
      </c>
    </row>
    <row r="339" spans="1:14">
      <c r="A339" t="s">
        <v>249</v>
      </c>
      <c r="B339" s="1">
        <v>42521</v>
      </c>
      <c r="C339" t="s">
        <v>220</v>
      </c>
      <c r="D339">
        <v>1</v>
      </c>
      <c r="E339" t="s">
        <v>250</v>
      </c>
      <c r="F339" t="s">
        <v>63</v>
      </c>
      <c r="G339" t="s">
        <v>64</v>
      </c>
      <c r="H339" t="s">
        <v>251</v>
      </c>
      <c r="K339" s="49">
        <v>2500.0500000000002</v>
      </c>
      <c r="L339" s="55">
        <v>3</v>
      </c>
      <c r="M339">
        <v>131.31</v>
      </c>
    </row>
    <row r="340" spans="1:14">
      <c r="H340" t="s">
        <v>806</v>
      </c>
      <c r="I340" s="49">
        <v>13770</v>
      </c>
      <c r="K340" s="49">
        <v>13638.69</v>
      </c>
    </row>
    <row r="341" spans="1:14">
      <c r="H341" t="s">
        <v>807</v>
      </c>
      <c r="M341">
        <v>131.31</v>
      </c>
      <c r="N341" s="48" t="s">
        <v>801</v>
      </c>
    </row>
    <row r="342" spans="1:14">
      <c r="A342" t="s">
        <v>1019</v>
      </c>
      <c r="B342" t="s">
        <v>1020</v>
      </c>
      <c r="C342" t="s">
        <v>1021</v>
      </c>
      <c r="D342" t="s">
        <v>1022</v>
      </c>
      <c r="E342" t="s">
        <v>1023</v>
      </c>
      <c r="F342" t="s">
        <v>1024</v>
      </c>
      <c r="G342" t="s">
        <v>1020</v>
      </c>
      <c r="H342" t="s">
        <v>1025</v>
      </c>
      <c r="I342" t="s">
        <v>1026</v>
      </c>
      <c r="K342" t="s">
        <v>1023</v>
      </c>
      <c r="M342" t="s">
        <v>1021</v>
      </c>
    </row>
    <row r="344" spans="1:14">
      <c r="A344" t="s">
        <v>1014</v>
      </c>
      <c r="B344" t="s">
        <v>1015</v>
      </c>
      <c r="C344">
        <v>59</v>
      </c>
      <c r="D344" t="s">
        <v>1235</v>
      </c>
      <c r="E344" t="s">
        <v>1236</v>
      </c>
      <c r="F344" t="s">
        <v>1237</v>
      </c>
    </row>
    <row r="345" spans="1:14">
      <c r="A345" t="s">
        <v>1019</v>
      </c>
      <c r="B345" t="s">
        <v>1020</v>
      </c>
      <c r="C345" t="s">
        <v>1021</v>
      </c>
      <c r="D345" t="s">
        <v>1022</v>
      </c>
      <c r="E345" t="s">
        <v>1023</v>
      </c>
      <c r="F345" t="s">
        <v>1024</v>
      </c>
      <c r="G345" t="s">
        <v>1020</v>
      </c>
      <c r="H345" t="s">
        <v>1025</v>
      </c>
      <c r="I345" t="s">
        <v>1026</v>
      </c>
      <c r="K345" t="s">
        <v>1023</v>
      </c>
      <c r="M345" t="s">
        <v>1021</v>
      </c>
    </row>
    <row r="346" spans="1:14">
      <c r="H346" t="s">
        <v>955</v>
      </c>
      <c r="M346">
        <v>0</v>
      </c>
    </row>
    <row r="347" spans="1:14">
      <c r="A347" t="s">
        <v>252</v>
      </c>
      <c r="B347" s="1">
        <v>42379</v>
      </c>
      <c r="C347" t="s">
        <v>253</v>
      </c>
      <c r="D347">
        <v>1</v>
      </c>
      <c r="E347" t="s">
        <v>254</v>
      </c>
      <c r="F347" t="s">
        <v>85</v>
      </c>
      <c r="G347" t="s">
        <v>64</v>
      </c>
      <c r="H347" t="s">
        <v>86</v>
      </c>
      <c r="I347" s="49">
        <v>1800</v>
      </c>
      <c r="M347" s="49">
        <v>1800</v>
      </c>
    </row>
    <row r="348" spans="1:14">
      <c r="A348" t="s">
        <v>255</v>
      </c>
      <c r="B348" s="1">
        <v>42379</v>
      </c>
      <c r="C348" t="s">
        <v>256</v>
      </c>
      <c r="D348">
        <v>1</v>
      </c>
      <c r="E348" t="s">
        <v>257</v>
      </c>
      <c r="F348" t="s">
        <v>85</v>
      </c>
      <c r="G348" t="s">
        <v>64</v>
      </c>
      <c r="H348" t="s">
        <v>86</v>
      </c>
      <c r="I348" s="49">
        <v>3700</v>
      </c>
      <c r="M348" s="49">
        <v>5500</v>
      </c>
    </row>
    <row r="349" spans="1:14">
      <c r="A349" t="s">
        <v>258</v>
      </c>
      <c r="B349" s="1">
        <v>42399</v>
      </c>
      <c r="C349" t="s">
        <v>259</v>
      </c>
      <c r="D349">
        <v>1</v>
      </c>
      <c r="E349" t="s">
        <v>260</v>
      </c>
      <c r="F349" t="s">
        <v>85</v>
      </c>
      <c r="G349" t="s">
        <v>64</v>
      </c>
      <c r="H349" t="s">
        <v>96</v>
      </c>
      <c r="I349" s="49">
        <v>3700</v>
      </c>
      <c r="M349" s="49">
        <v>9200</v>
      </c>
    </row>
    <row r="350" spans="1:14">
      <c r="A350" t="s">
        <v>261</v>
      </c>
      <c r="B350" s="1">
        <v>42451</v>
      </c>
      <c r="C350" t="s">
        <v>262</v>
      </c>
      <c r="D350">
        <v>1</v>
      </c>
      <c r="E350" t="s">
        <v>263</v>
      </c>
      <c r="F350" t="s">
        <v>85</v>
      </c>
      <c r="G350" t="s">
        <v>64</v>
      </c>
      <c r="H350" t="s">
        <v>86</v>
      </c>
      <c r="I350" s="49">
        <v>3500</v>
      </c>
      <c r="M350" s="49">
        <v>12700</v>
      </c>
    </row>
    <row r="351" spans="1:14">
      <c r="H351" t="s">
        <v>806</v>
      </c>
      <c r="I351" s="49">
        <v>12700</v>
      </c>
      <c r="K351">
        <v>0</v>
      </c>
    </row>
    <row r="352" spans="1:14">
      <c r="H352" t="s">
        <v>807</v>
      </c>
      <c r="M352" s="49">
        <v>12700</v>
      </c>
      <c r="N352" s="56" t="s">
        <v>774</v>
      </c>
    </row>
    <row r="353" spans="1:13">
      <c r="A353" t="s">
        <v>1019</v>
      </c>
      <c r="B353" t="s">
        <v>1020</v>
      </c>
      <c r="C353" t="s">
        <v>1021</v>
      </c>
      <c r="D353" t="s">
        <v>1022</v>
      </c>
      <c r="E353" t="s">
        <v>1023</v>
      </c>
      <c r="F353" t="s">
        <v>1024</v>
      </c>
      <c r="G353" t="s">
        <v>1020</v>
      </c>
      <c r="H353" t="s">
        <v>1025</v>
      </c>
      <c r="I353" t="s">
        <v>1026</v>
      </c>
      <c r="K353" t="s">
        <v>1023</v>
      </c>
      <c r="M353" t="s">
        <v>1021</v>
      </c>
    </row>
    <row r="355" spans="1:13">
      <c r="A355" t="s">
        <v>1014</v>
      </c>
      <c r="B355" t="s">
        <v>1015</v>
      </c>
      <c r="C355">
        <v>60</v>
      </c>
      <c r="D355" t="s">
        <v>1180</v>
      </c>
      <c r="E355" t="s">
        <v>1238</v>
      </c>
      <c r="F355" t="s">
        <v>1239</v>
      </c>
    </row>
    <row r="356" spans="1:13">
      <c r="A356" t="s">
        <v>1019</v>
      </c>
      <c r="B356" t="s">
        <v>1020</v>
      </c>
      <c r="C356" t="s">
        <v>1021</v>
      </c>
      <c r="D356" t="s">
        <v>1022</v>
      </c>
      <c r="E356" t="s">
        <v>1023</v>
      </c>
      <c r="F356" t="s">
        <v>1024</v>
      </c>
      <c r="G356" t="s">
        <v>1020</v>
      </c>
      <c r="H356" t="s">
        <v>1025</v>
      </c>
      <c r="I356" t="s">
        <v>1026</v>
      </c>
      <c r="K356" t="s">
        <v>1023</v>
      </c>
      <c r="M356" t="s">
        <v>1021</v>
      </c>
    </row>
    <row r="357" spans="1:13">
      <c r="H357" t="s">
        <v>955</v>
      </c>
      <c r="M357">
        <v>0</v>
      </c>
    </row>
    <row r="358" spans="1:13">
      <c r="A358" t="s">
        <v>345</v>
      </c>
      <c r="B358" s="1">
        <v>42379</v>
      </c>
      <c r="C358" t="s">
        <v>346</v>
      </c>
      <c r="D358">
        <v>1</v>
      </c>
      <c r="E358" t="s">
        <v>347</v>
      </c>
      <c r="F358" t="s">
        <v>85</v>
      </c>
      <c r="G358" t="s">
        <v>64</v>
      </c>
      <c r="H358" t="s">
        <v>540</v>
      </c>
      <c r="I358" s="49">
        <v>5290</v>
      </c>
      <c r="J358" s="55">
        <v>1</v>
      </c>
      <c r="M358" s="49">
        <v>5290</v>
      </c>
    </row>
    <row r="359" spans="1:13">
      <c r="A359" t="s">
        <v>348</v>
      </c>
      <c r="B359" s="1">
        <v>42398</v>
      </c>
      <c r="C359" t="s">
        <v>349</v>
      </c>
      <c r="D359">
        <v>1</v>
      </c>
      <c r="E359" t="s">
        <v>350</v>
      </c>
      <c r="F359" t="s">
        <v>85</v>
      </c>
      <c r="G359" t="s">
        <v>64</v>
      </c>
      <c r="H359" t="s">
        <v>96</v>
      </c>
      <c r="I359" s="49">
        <v>2500</v>
      </c>
      <c r="J359" s="55">
        <v>1</v>
      </c>
      <c r="M359" s="49">
        <v>7790</v>
      </c>
    </row>
    <row r="360" spans="1:13">
      <c r="A360" t="s">
        <v>351</v>
      </c>
      <c r="B360" s="1">
        <v>42408</v>
      </c>
      <c r="C360" t="s">
        <v>352</v>
      </c>
      <c r="D360">
        <v>1</v>
      </c>
      <c r="E360" t="s">
        <v>353</v>
      </c>
      <c r="F360" t="s">
        <v>85</v>
      </c>
      <c r="G360" t="s">
        <v>64</v>
      </c>
      <c r="H360" t="s">
        <v>96</v>
      </c>
      <c r="I360" s="49">
        <v>1628.14</v>
      </c>
      <c r="J360" s="55">
        <v>1</v>
      </c>
      <c r="M360" s="49">
        <v>9418.14</v>
      </c>
    </row>
    <row r="361" spans="1:13">
      <c r="A361" t="s">
        <v>354</v>
      </c>
      <c r="B361" s="1">
        <v>42429</v>
      </c>
      <c r="C361" t="s">
        <v>106</v>
      </c>
      <c r="D361">
        <v>1</v>
      </c>
      <c r="E361" t="s">
        <v>355</v>
      </c>
      <c r="F361" t="s">
        <v>63</v>
      </c>
      <c r="G361" t="s">
        <v>64</v>
      </c>
      <c r="H361" t="s">
        <v>356</v>
      </c>
      <c r="K361" s="49">
        <v>9624.4500000000007</v>
      </c>
      <c r="L361" s="55">
        <v>1</v>
      </c>
      <c r="M361">
        <v>-206.31</v>
      </c>
    </row>
    <row r="362" spans="1:13">
      <c r="A362" t="s">
        <v>357</v>
      </c>
      <c r="B362" s="1">
        <v>42496</v>
      </c>
      <c r="C362" t="s">
        <v>358</v>
      </c>
      <c r="D362">
        <v>1</v>
      </c>
      <c r="E362" t="s">
        <v>359</v>
      </c>
      <c r="F362" t="s">
        <v>85</v>
      </c>
      <c r="G362" t="s">
        <v>64</v>
      </c>
      <c r="H362" t="s">
        <v>96</v>
      </c>
      <c r="I362" s="49">
        <v>5100</v>
      </c>
      <c r="J362" s="55">
        <v>2</v>
      </c>
      <c r="M362" s="49">
        <v>4893.6899999999996</v>
      </c>
    </row>
    <row r="363" spans="1:13">
      <c r="A363" t="s">
        <v>264</v>
      </c>
      <c r="B363" s="1">
        <v>42513</v>
      </c>
      <c r="C363" t="s">
        <v>265</v>
      </c>
      <c r="D363">
        <v>1</v>
      </c>
      <c r="E363" t="s">
        <v>266</v>
      </c>
      <c r="F363" t="s">
        <v>85</v>
      </c>
      <c r="G363" t="s">
        <v>64</v>
      </c>
      <c r="H363" t="s">
        <v>86</v>
      </c>
      <c r="I363" s="49">
        <v>4000</v>
      </c>
      <c r="J363" s="55">
        <v>3</v>
      </c>
      <c r="M363" s="49">
        <v>8893.69</v>
      </c>
    </row>
    <row r="364" spans="1:13">
      <c r="A364" t="s">
        <v>267</v>
      </c>
      <c r="B364" s="1">
        <v>42517</v>
      </c>
      <c r="C364" t="s">
        <v>268</v>
      </c>
      <c r="D364">
        <v>1</v>
      </c>
      <c r="E364" t="s">
        <v>269</v>
      </c>
      <c r="F364" t="s">
        <v>85</v>
      </c>
      <c r="G364" t="s">
        <v>64</v>
      </c>
      <c r="H364" t="s">
        <v>86</v>
      </c>
      <c r="I364" s="49">
        <v>4800</v>
      </c>
      <c r="J364" s="55">
        <v>4</v>
      </c>
      <c r="M364" s="49">
        <v>13693.69</v>
      </c>
    </row>
    <row r="365" spans="1:13">
      <c r="A365" t="s">
        <v>270</v>
      </c>
      <c r="B365" s="1">
        <v>42521</v>
      </c>
      <c r="C365" t="s">
        <v>88</v>
      </c>
      <c r="D365">
        <v>1</v>
      </c>
      <c r="E365" t="s">
        <v>271</v>
      </c>
      <c r="F365" t="s">
        <v>63</v>
      </c>
      <c r="G365" t="s">
        <v>64</v>
      </c>
      <c r="H365" t="s">
        <v>272</v>
      </c>
      <c r="K365" s="49">
        <v>5100</v>
      </c>
      <c r="L365" s="55">
        <v>2</v>
      </c>
      <c r="M365" s="49">
        <v>8593.69</v>
      </c>
    </row>
    <row r="366" spans="1:13">
      <c r="A366" t="s">
        <v>273</v>
      </c>
      <c r="B366" s="1">
        <v>42521</v>
      </c>
      <c r="C366" t="s">
        <v>88</v>
      </c>
      <c r="D366">
        <v>1</v>
      </c>
      <c r="E366" t="s">
        <v>274</v>
      </c>
      <c r="F366" t="s">
        <v>63</v>
      </c>
      <c r="G366" t="s">
        <v>64</v>
      </c>
      <c r="H366" t="s">
        <v>275</v>
      </c>
      <c r="K366" s="49">
        <v>4000.49</v>
      </c>
      <c r="L366" s="55">
        <v>3</v>
      </c>
      <c r="M366" s="49">
        <v>4593.2</v>
      </c>
    </row>
    <row r="367" spans="1:13">
      <c r="A367" t="s">
        <v>339</v>
      </c>
      <c r="B367" s="1">
        <v>42537</v>
      </c>
      <c r="C367" t="s">
        <v>340</v>
      </c>
      <c r="D367">
        <v>1</v>
      </c>
      <c r="E367" t="s">
        <v>341</v>
      </c>
      <c r="F367" t="s">
        <v>85</v>
      </c>
      <c r="G367" t="s">
        <v>64</v>
      </c>
      <c r="H367" t="s">
        <v>96</v>
      </c>
      <c r="I367" s="49">
        <v>4800</v>
      </c>
      <c r="J367" s="55">
        <v>5</v>
      </c>
      <c r="M367" s="49">
        <v>9393.2000000000007</v>
      </c>
    </row>
    <row r="368" spans="1:13">
      <c r="A368" t="s">
        <v>342</v>
      </c>
      <c r="B368" s="1">
        <v>42548</v>
      </c>
      <c r="C368" t="s">
        <v>220</v>
      </c>
      <c r="D368">
        <v>1</v>
      </c>
      <c r="E368" t="s">
        <v>343</v>
      </c>
      <c r="F368" t="s">
        <v>63</v>
      </c>
      <c r="G368" t="s">
        <v>64</v>
      </c>
      <c r="H368" t="s">
        <v>344</v>
      </c>
      <c r="K368" s="49">
        <v>4800.97</v>
      </c>
      <c r="L368" s="55">
        <v>4</v>
      </c>
      <c r="M368" s="49">
        <v>4592.2299999999996</v>
      </c>
    </row>
    <row r="369" spans="1:13">
      <c r="A369" t="s">
        <v>282</v>
      </c>
      <c r="B369" s="1">
        <v>42549</v>
      </c>
      <c r="C369" t="s">
        <v>283</v>
      </c>
      <c r="D369">
        <v>1</v>
      </c>
      <c r="E369" t="s">
        <v>284</v>
      </c>
      <c r="F369" t="s">
        <v>85</v>
      </c>
      <c r="G369" t="s">
        <v>64</v>
      </c>
      <c r="H369" t="s">
        <v>96</v>
      </c>
      <c r="I369" s="49">
        <v>4800</v>
      </c>
      <c r="J369" s="55">
        <v>6</v>
      </c>
      <c r="M369" s="49">
        <v>9392.23</v>
      </c>
    </row>
    <row r="370" spans="1:13">
      <c r="A370" t="s">
        <v>547</v>
      </c>
      <c r="B370" s="1">
        <v>42551</v>
      </c>
      <c r="C370" t="s">
        <v>88</v>
      </c>
      <c r="D370">
        <v>1</v>
      </c>
      <c r="E370" t="s">
        <v>856</v>
      </c>
      <c r="F370" t="s">
        <v>63</v>
      </c>
      <c r="G370" t="s">
        <v>64</v>
      </c>
      <c r="H370" t="s">
        <v>548</v>
      </c>
      <c r="K370" s="49">
        <v>4887.47</v>
      </c>
      <c r="L370" s="55">
        <v>5</v>
      </c>
      <c r="M370" s="49">
        <v>4504.76</v>
      </c>
    </row>
    <row r="371" spans="1:13">
      <c r="A371" t="s">
        <v>1240</v>
      </c>
      <c r="B371" s="1">
        <v>42608</v>
      </c>
      <c r="C371" t="s">
        <v>310</v>
      </c>
      <c r="D371">
        <v>1</v>
      </c>
      <c r="E371" t="s">
        <v>1241</v>
      </c>
      <c r="F371" t="s">
        <v>63</v>
      </c>
      <c r="G371" t="s">
        <v>1045</v>
      </c>
      <c r="H371" t="s">
        <v>1242</v>
      </c>
      <c r="K371" s="49">
        <v>4504.76</v>
      </c>
      <c r="L371" s="55">
        <v>6</v>
      </c>
      <c r="M371">
        <v>0</v>
      </c>
    </row>
    <row r="372" spans="1:13">
      <c r="H372" t="s">
        <v>806</v>
      </c>
      <c r="I372" s="49">
        <v>32918.14</v>
      </c>
      <c r="K372" s="49">
        <v>32918.14</v>
      </c>
    </row>
    <row r="373" spans="1:13">
      <c r="H373" t="s">
        <v>807</v>
      </c>
      <c r="M373">
        <v>0</v>
      </c>
    </row>
    <row r="374" spans="1:13">
      <c r="A374" t="s">
        <v>1019</v>
      </c>
      <c r="B374" t="s">
        <v>1020</v>
      </c>
      <c r="C374" t="s">
        <v>1021</v>
      </c>
      <c r="D374" t="s">
        <v>1022</v>
      </c>
      <c r="E374" t="s">
        <v>1023</v>
      </c>
      <c r="F374" t="s">
        <v>1024</v>
      </c>
      <c r="G374" t="s">
        <v>1020</v>
      </c>
      <c r="H374" t="s">
        <v>1025</v>
      </c>
      <c r="I374" t="s">
        <v>1026</v>
      </c>
      <c r="K374" t="s">
        <v>1023</v>
      </c>
      <c r="M374" t="s">
        <v>1021</v>
      </c>
    </row>
    <row r="376" spans="1:13">
      <c r="A376" t="s">
        <v>1014</v>
      </c>
      <c r="B376" t="s">
        <v>1015</v>
      </c>
      <c r="C376">
        <v>61</v>
      </c>
      <c r="D376" t="s">
        <v>1243</v>
      </c>
      <c r="E376" t="s">
        <v>1244</v>
      </c>
    </row>
    <row r="377" spans="1:13">
      <c r="A377" t="s">
        <v>1019</v>
      </c>
      <c r="B377" t="s">
        <v>1020</v>
      </c>
      <c r="C377" t="s">
        <v>1021</v>
      </c>
      <c r="D377" t="s">
        <v>1022</v>
      </c>
      <c r="E377" t="s">
        <v>1023</v>
      </c>
      <c r="F377" t="s">
        <v>1024</v>
      </c>
      <c r="G377" t="s">
        <v>1020</v>
      </c>
      <c r="H377" t="s">
        <v>1025</v>
      </c>
      <c r="I377" t="s">
        <v>1026</v>
      </c>
      <c r="K377" t="s">
        <v>1023</v>
      </c>
      <c r="M377" t="s">
        <v>1021</v>
      </c>
    </row>
    <row r="378" spans="1:13">
      <c r="H378" t="s">
        <v>955</v>
      </c>
      <c r="M378">
        <v>0</v>
      </c>
    </row>
    <row r="379" spans="1:13">
      <c r="A379" t="s">
        <v>276</v>
      </c>
      <c r="B379" s="1">
        <v>42412</v>
      </c>
      <c r="C379" t="s">
        <v>277</v>
      </c>
      <c r="D379">
        <v>1</v>
      </c>
      <c r="E379" t="s">
        <v>278</v>
      </c>
      <c r="F379" t="s">
        <v>85</v>
      </c>
      <c r="G379" t="s">
        <v>64</v>
      </c>
      <c r="H379" t="s">
        <v>96</v>
      </c>
      <c r="I379" s="49">
        <v>6000</v>
      </c>
      <c r="J379" s="55">
        <v>1</v>
      </c>
      <c r="M379" s="49">
        <v>6000</v>
      </c>
    </row>
    <row r="380" spans="1:13">
      <c r="A380" t="s">
        <v>279</v>
      </c>
      <c r="B380" s="1">
        <v>42446</v>
      </c>
      <c r="C380" t="s">
        <v>106</v>
      </c>
      <c r="D380">
        <v>1</v>
      </c>
      <c r="E380" t="s">
        <v>280</v>
      </c>
      <c r="F380" t="s">
        <v>63</v>
      </c>
      <c r="G380" t="s">
        <v>64</v>
      </c>
      <c r="H380" t="s">
        <v>281</v>
      </c>
      <c r="K380" s="49">
        <v>5999.16</v>
      </c>
      <c r="L380" s="55">
        <v>1</v>
      </c>
      <c r="M380">
        <v>0.84</v>
      </c>
    </row>
    <row r="381" spans="1:13">
      <c r="A381" t="s">
        <v>804</v>
      </c>
      <c r="B381" s="1">
        <v>42460</v>
      </c>
      <c r="C381" t="s">
        <v>801</v>
      </c>
      <c r="D381">
        <v>1</v>
      </c>
      <c r="E381" t="s">
        <v>805</v>
      </c>
      <c r="F381" t="s">
        <v>63</v>
      </c>
      <c r="G381" t="s">
        <v>64</v>
      </c>
      <c r="H381" t="s">
        <v>793</v>
      </c>
      <c r="K381">
        <v>0.84</v>
      </c>
      <c r="L381" s="55">
        <v>1</v>
      </c>
      <c r="M381">
        <v>0</v>
      </c>
    </row>
    <row r="382" spans="1:13">
      <c r="H382" t="s">
        <v>806</v>
      </c>
      <c r="I382" s="49">
        <v>6000</v>
      </c>
      <c r="K382" s="49">
        <v>6000</v>
      </c>
    </row>
    <row r="383" spans="1:13">
      <c r="H383" t="s">
        <v>807</v>
      </c>
      <c r="M383">
        <v>0</v>
      </c>
    </row>
    <row r="384" spans="1:13">
      <c r="A384" t="s">
        <v>1019</v>
      </c>
      <c r="B384" t="s">
        <v>1020</v>
      </c>
      <c r="C384" t="s">
        <v>1021</v>
      </c>
      <c r="D384" t="s">
        <v>1022</v>
      </c>
      <c r="E384" t="s">
        <v>1023</v>
      </c>
      <c r="F384" t="s">
        <v>1024</v>
      </c>
      <c r="G384" t="s">
        <v>1020</v>
      </c>
      <c r="H384" t="s">
        <v>1025</v>
      </c>
      <c r="I384" t="s">
        <v>1026</v>
      </c>
      <c r="K384" t="s">
        <v>1023</v>
      </c>
      <c r="M384" t="s">
        <v>1021</v>
      </c>
    </row>
    <row r="386" spans="1:13">
      <c r="A386" t="s">
        <v>1014</v>
      </c>
      <c r="B386" t="s">
        <v>1015</v>
      </c>
      <c r="C386">
        <v>62</v>
      </c>
      <c r="D386" t="s">
        <v>1153</v>
      </c>
      <c r="E386" t="s">
        <v>1245</v>
      </c>
      <c r="F386" t="s">
        <v>1246</v>
      </c>
    </row>
    <row r="387" spans="1:13">
      <c r="A387" t="s">
        <v>1019</v>
      </c>
      <c r="B387" t="s">
        <v>1020</v>
      </c>
      <c r="C387" t="s">
        <v>1021</v>
      </c>
      <c r="D387" t="s">
        <v>1022</v>
      </c>
      <c r="E387" t="s">
        <v>1023</v>
      </c>
      <c r="F387" t="s">
        <v>1024</v>
      </c>
      <c r="G387" t="s">
        <v>1020</v>
      </c>
      <c r="H387" t="s">
        <v>1025</v>
      </c>
      <c r="I387" t="s">
        <v>1026</v>
      </c>
      <c r="K387" t="s">
        <v>1023</v>
      </c>
      <c r="M387" t="s">
        <v>1021</v>
      </c>
    </row>
    <row r="388" spans="1:13">
      <c r="H388" t="s">
        <v>955</v>
      </c>
      <c r="M388">
        <v>0</v>
      </c>
    </row>
    <row r="389" spans="1:13">
      <c r="A389" t="s">
        <v>551</v>
      </c>
      <c r="B389" s="1">
        <v>42573</v>
      </c>
      <c r="C389" t="s">
        <v>552</v>
      </c>
      <c r="D389">
        <v>1</v>
      </c>
      <c r="E389" t="s">
        <v>857</v>
      </c>
      <c r="F389" t="s">
        <v>85</v>
      </c>
      <c r="G389" t="s">
        <v>64</v>
      </c>
      <c r="H389" t="s">
        <v>86</v>
      </c>
      <c r="I389" s="49">
        <v>2800</v>
      </c>
      <c r="J389" s="55">
        <v>1</v>
      </c>
      <c r="M389" s="49">
        <v>2800</v>
      </c>
    </row>
    <row r="390" spans="1:13">
      <c r="A390" t="s">
        <v>660</v>
      </c>
      <c r="B390" s="1">
        <v>42582</v>
      </c>
      <c r="C390" t="s">
        <v>220</v>
      </c>
      <c r="D390">
        <v>1</v>
      </c>
      <c r="E390" t="s">
        <v>858</v>
      </c>
      <c r="F390" t="s">
        <v>63</v>
      </c>
      <c r="G390" t="s">
        <v>64</v>
      </c>
      <c r="H390" t="s">
        <v>859</v>
      </c>
      <c r="K390" s="49">
        <v>2799.99</v>
      </c>
      <c r="L390" s="55">
        <v>1</v>
      </c>
      <c r="M390">
        <v>0.01</v>
      </c>
    </row>
    <row r="391" spans="1:13">
      <c r="A391" t="s">
        <v>683</v>
      </c>
      <c r="B391" s="1">
        <v>42582</v>
      </c>
      <c r="C391" t="s">
        <v>791</v>
      </c>
      <c r="D391">
        <v>1</v>
      </c>
      <c r="E391" t="s">
        <v>797</v>
      </c>
      <c r="F391" t="s">
        <v>63</v>
      </c>
      <c r="G391" t="s">
        <v>64</v>
      </c>
      <c r="H391" t="s">
        <v>798</v>
      </c>
      <c r="K391">
        <v>0.01</v>
      </c>
      <c r="L391" s="55">
        <v>1</v>
      </c>
      <c r="M391">
        <v>0</v>
      </c>
    </row>
    <row r="392" spans="1:13">
      <c r="A392" t="s">
        <v>1247</v>
      </c>
      <c r="B392" s="1">
        <v>42608</v>
      </c>
      <c r="C392" t="s">
        <v>1248</v>
      </c>
      <c r="D392">
        <v>1</v>
      </c>
      <c r="E392" t="s">
        <v>1249</v>
      </c>
      <c r="F392" t="s">
        <v>85</v>
      </c>
      <c r="G392" t="s">
        <v>64</v>
      </c>
      <c r="H392" t="s">
        <v>86</v>
      </c>
      <c r="I392" s="49">
        <v>3800</v>
      </c>
      <c r="J392" s="55">
        <v>2</v>
      </c>
      <c r="M392" s="49">
        <v>3800</v>
      </c>
    </row>
    <row r="393" spans="1:13">
      <c r="A393" t="s">
        <v>1250</v>
      </c>
      <c r="B393" s="1">
        <v>42639</v>
      </c>
      <c r="C393" t="s">
        <v>310</v>
      </c>
      <c r="D393">
        <v>1</v>
      </c>
      <c r="E393" t="s">
        <v>1251</v>
      </c>
      <c r="F393" t="s">
        <v>63</v>
      </c>
      <c r="G393" t="s">
        <v>1045</v>
      </c>
      <c r="H393" t="s">
        <v>1252</v>
      </c>
      <c r="K393" s="49">
        <v>3799.51</v>
      </c>
      <c r="L393" s="55">
        <v>2</v>
      </c>
      <c r="M393">
        <v>0.49</v>
      </c>
    </row>
    <row r="394" spans="1:13">
      <c r="H394" t="s">
        <v>806</v>
      </c>
      <c r="I394" s="49">
        <v>6600</v>
      </c>
      <c r="K394" s="49">
        <v>6599.51</v>
      </c>
    </row>
    <row r="395" spans="1:13">
      <c r="H395" t="s">
        <v>807</v>
      </c>
      <c r="M395">
        <v>0.49</v>
      </c>
    </row>
    <row r="396" spans="1:13">
      <c r="A396" t="s">
        <v>1019</v>
      </c>
      <c r="B396" t="s">
        <v>1020</v>
      </c>
      <c r="C396" t="s">
        <v>1021</v>
      </c>
      <c r="D396" t="s">
        <v>1022</v>
      </c>
      <c r="E396" t="s">
        <v>1023</v>
      </c>
      <c r="F396" t="s">
        <v>1024</v>
      </c>
      <c r="G396" t="s">
        <v>1020</v>
      </c>
      <c r="H396" t="s">
        <v>1025</v>
      </c>
      <c r="I396" t="s">
        <v>1026</v>
      </c>
      <c r="K396" t="s">
        <v>1023</v>
      </c>
      <c r="M396" t="s">
        <v>1021</v>
      </c>
    </row>
    <row r="398" spans="1:13">
      <c r="A398" t="s">
        <v>1014</v>
      </c>
      <c r="B398" t="s">
        <v>1015</v>
      </c>
      <c r="C398">
        <v>64</v>
      </c>
      <c r="D398" t="s">
        <v>1153</v>
      </c>
      <c r="E398" t="s">
        <v>1253</v>
      </c>
      <c r="F398" t="s">
        <v>1254</v>
      </c>
    </row>
    <row r="399" spans="1:13">
      <c r="A399" t="s">
        <v>1019</v>
      </c>
      <c r="B399" t="s">
        <v>1020</v>
      </c>
      <c r="C399" t="s">
        <v>1021</v>
      </c>
      <c r="D399" t="s">
        <v>1022</v>
      </c>
      <c r="E399" t="s">
        <v>1023</v>
      </c>
      <c r="F399" t="s">
        <v>1024</v>
      </c>
      <c r="G399" t="s">
        <v>1020</v>
      </c>
      <c r="H399" t="s">
        <v>1025</v>
      </c>
      <c r="I399" t="s">
        <v>1026</v>
      </c>
      <c r="K399" t="s">
        <v>1023</v>
      </c>
      <c r="M399" t="s">
        <v>1021</v>
      </c>
    </row>
    <row r="400" spans="1:13">
      <c r="H400" t="s">
        <v>955</v>
      </c>
      <c r="M400">
        <v>0</v>
      </c>
    </row>
    <row r="401" spans="1:14">
      <c r="A401" t="s">
        <v>285</v>
      </c>
      <c r="B401" s="1">
        <v>42399</v>
      </c>
      <c r="C401" t="s">
        <v>286</v>
      </c>
      <c r="D401">
        <v>1</v>
      </c>
      <c r="E401" t="s">
        <v>287</v>
      </c>
      <c r="F401" t="s">
        <v>85</v>
      </c>
      <c r="G401" t="s">
        <v>64</v>
      </c>
      <c r="H401" t="s">
        <v>86</v>
      </c>
      <c r="I401" s="49">
        <v>4500</v>
      </c>
      <c r="J401" s="55">
        <v>1</v>
      </c>
      <c r="M401" s="49">
        <v>4500</v>
      </c>
    </row>
    <row r="402" spans="1:14">
      <c r="A402" t="s">
        <v>288</v>
      </c>
      <c r="B402" s="1">
        <v>42402</v>
      </c>
      <c r="C402" t="s">
        <v>106</v>
      </c>
      <c r="D402">
        <v>1</v>
      </c>
      <c r="E402" t="s">
        <v>289</v>
      </c>
      <c r="F402" t="s">
        <v>63</v>
      </c>
      <c r="G402" t="s">
        <v>64</v>
      </c>
      <c r="H402" t="s">
        <v>290</v>
      </c>
      <c r="K402" s="49">
        <v>3671.01</v>
      </c>
      <c r="L402" s="55">
        <v>1</v>
      </c>
      <c r="M402">
        <v>828.99</v>
      </c>
    </row>
    <row r="403" spans="1:14">
      <c r="A403" t="s">
        <v>291</v>
      </c>
      <c r="B403" s="1">
        <v>42425</v>
      </c>
      <c r="C403" t="s">
        <v>106</v>
      </c>
      <c r="D403">
        <v>1</v>
      </c>
      <c r="E403" t="s">
        <v>292</v>
      </c>
      <c r="F403" t="s">
        <v>63</v>
      </c>
      <c r="G403" t="s">
        <v>64</v>
      </c>
      <c r="H403" t="s">
        <v>293</v>
      </c>
      <c r="K403">
        <v>610</v>
      </c>
      <c r="L403" s="55">
        <v>1</v>
      </c>
      <c r="M403">
        <v>218.99</v>
      </c>
    </row>
    <row r="404" spans="1:14">
      <c r="A404" t="s">
        <v>294</v>
      </c>
      <c r="B404" s="1">
        <v>42523</v>
      </c>
      <c r="C404" t="s">
        <v>106</v>
      </c>
      <c r="D404">
        <v>1</v>
      </c>
      <c r="E404" t="s">
        <v>295</v>
      </c>
      <c r="F404" t="s">
        <v>63</v>
      </c>
      <c r="G404" t="s">
        <v>64</v>
      </c>
      <c r="H404" t="s">
        <v>296</v>
      </c>
      <c r="K404">
        <v>0</v>
      </c>
      <c r="M404">
        <v>218.99</v>
      </c>
    </row>
    <row r="405" spans="1:14">
      <c r="A405" t="s">
        <v>555</v>
      </c>
      <c r="B405" s="1">
        <v>42567</v>
      </c>
      <c r="C405" t="s">
        <v>556</v>
      </c>
      <c r="D405">
        <v>1</v>
      </c>
      <c r="E405" t="s">
        <v>864</v>
      </c>
      <c r="F405" t="s">
        <v>63</v>
      </c>
      <c r="G405" t="s">
        <v>64</v>
      </c>
      <c r="H405" t="s">
        <v>557</v>
      </c>
      <c r="K405">
        <v>219</v>
      </c>
      <c r="L405" s="55">
        <v>1</v>
      </c>
      <c r="M405">
        <v>-0.01</v>
      </c>
    </row>
    <row r="406" spans="1:14">
      <c r="A406" t="s">
        <v>683</v>
      </c>
      <c r="B406" s="1">
        <v>42582</v>
      </c>
      <c r="C406" t="s">
        <v>791</v>
      </c>
      <c r="D406">
        <v>1</v>
      </c>
      <c r="E406" t="s">
        <v>797</v>
      </c>
      <c r="F406" t="s">
        <v>63</v>
      </c>
      <c r="G406" t="s">
        <v>64</v>
      </c>
      <c r="H406" t="s">
        <v>798</v>
      </c>
      <c r="I406">
        <v>0.01</v>
      </c>
      <c r="J406" s="55">
        <v>1</v>
      </c>
      <c r="M406">
        <v>0</v>
      </c>
    </row>
    <row r="407" spans="1:14">
      <c r="A407" t="s">
        <v>865</v>
      </c>
      <c r="B407" s="1">
        <v>42600</v>
      </c>
      <c r="C407" t="s">
        <v>220</v>
      </c>
      <c r="D407">
        <v>1</v>
      </c>
      <c r="E407" t="s">
        <v>866</v>
      </c>
      <c r="F407" t="s">
        <v>63</v>
      </c>
      <c r="G407" t="s">
        <v>64</v>
      </c>
      <c r="H407" t="s">
        <v>867</v>
      </c>
      <c r="K407" s="49">
        <v>1398.4</v>
      </c>
      <c r="L407" s="55">
        <v>2</v>
      </c>
      <c r="M407" s="49">
        <v>-1398.4</v>
      </c>
    </row>
    <row r="408" spans="1:14">
      <c r="A408" t="s">
        <v>868</v>
      </c>
      <c r="B408" s="1">
        <v>42601</v>
      </c>
      <c r="C408" t="s">
        <v>869</v>
      </c>
      <c r="D408">
        <v>1</v>
      </c>
      <c r="E408" t="s">
        <v>870</v>
      </c>
      <c r="F408" t="s">
        <v>1255</v>
      </c>
      <c r="G408" t="s">
        <v>64</v>
      </c>
      <c r="H408" t="s">
        <v>86</v>
      </c>
      <c r="I408" s="49">
        <v>1398.4</v>
      </c>
      <c r="J408" s="55">
        <v>2</v>
      </c>
      <c r="M408">
        <v>0</v>
      </c>
    </row>
    <row r="409" spans="1:14">
      <c r="A409" t="s">
        <v>1256</v>
      </c>
      <c r="B409" s="1">
        <v>42632</v>
      </c>
      <c r="C409" t="s">
        <v>310</v>
      </c>
      <c r="D409">
        <v>1</v>
      </c>
      <c r="E409" t="s">
        <v>1257</v>
      </c>
      <c r="F409" t="s">
        <v>63</v>
      </c>
      <c r="G409" t="s">
        <v>1045</v>
      </c>
      <c r="H409" t="s">
        <v>1258</v>
      </c>
      <c r="K409" s="49">
        <v>1227</v>
      </c>
      <c r="M409" s="49">
        <v>-1227</v>
      </c>
    </row>
    <row r="410" spans="1:14">
      <c r="A410" t="s">
        <v>1259</v>
      </c>
      <c r="B410" s="1">
        <v>42635</v>
      </c>
      <c r="C410" t="s">
        <v>1260</v>
      </c>
      <c r="D410">
        <v>1</v>
      </c>
      <c r="E410" t="s">
        <v>1261</v>
      </c>
      <c r="F410" t="s">
        <v>63</v>
      </c>
      <c r="G410" t="s">
        <v>1045</v>
      </c>
      <c r="H410" t="s">
        <v>1262</v>
      </c>
      <c r="K410">
        <v>274</v>
      </c>
      <c r="M410" s="49">
        <v>-1501</v>
      </c>
    </row>
    <row r="411" spans="1:14">
      <c r="H411" t="s">
        <v>806</v>
      </c>
      <c r="I411" s="49">
        <v>5898.41</v>
      </c>
      <c r="K411" s="49">
        <v>7399.41</v>
      </c>
    </row>
    <row r="412" spans="1:14">
      <c r="H412" t="s">
        <v>807</v>
      </c>
      <c r="M412" s="49">
        <v>-1501</v>
      </c>
      <c r="N412" s="58" t="s">
        <v>1324</v>
      </c>
    </row>
    <row r="413" spans="1:14">
      <c r="A413" t="s">
        <v>1019</v>
      </c>
      <c r="B413" t="s">
        <v>1020</v>
      </c>
      <c r="C413" t="s">
        <v>1021</v>
      </c>
      <c r="D413" t="s">
        <v>1022</v>
      </c>
      <c r="E413" t="s">
        <v>1023</v>
      </c>
      <c r="F413" t="s">
        <v>1024</v>
      </c>
      <c r="G413" t="s">
        <v>1020</v>
      </c>
      <c r="H413" t="s">
        <v>1025</v>
      </c>
      <c r="I413" t="s">
        <v>1026</v>
      </c>
      <c r="K413" t="s">
        <v>1023</v>
      </c>
      <c r="M413" t="s">
        <v>1021</v>
      </c>
    </row>
    <row r="415" spans="1:14">
      <c r="A415" t="s">
        <v>1014</v>
      </c>
      <c r="B415" t="s">
        <v>1015</v>
      </c>
      <c r="C415">
        <v>65</v>
      </c>
      <c r="D415" t="s">
        <v>1174</v>
      </c>
      <c r="E415" t="s">
        <v>1263</v>
      </c>
      <c r="F415" t="s">
        <v>1264</v>
      </c>
    </row>
    <row r="416" spans="1:14">
      <c r="A416" t="s">
        <v>1019</v>
      </c>
      <c r="B416" t="s">
        <v>1020</v>
      </c>
      <c r="C416" t="s">
        <v>1021</v>
      </c>
      <c r="D416" t="s">
        <v>1022</v>
      </c>
      <c r="E416" t="s">
        <v>1023</v>
      </c>
      <c r="F416" t="s">
        <v>1024</v>
      </c>
      <c r="G416" t="s">
        <v>1020</v>
      </c>
      <c r="H416" t="s">
        <v>1025</v>
      </c>
      <c r="I416" t="s">
        <v>1026</v>
      </c>
      <c r="K416" t="s">
        <v>1023</v>
      </c>
      <c r="M416" t="s">
        <v>1021</v>
      </c>
    </row>
    <row r="417" spans="1:14">
      <c r="H417" t="s">
        <v>955</v>
      </c>
      <c r="M417">
        <v>0</v>
      </c>
    </row>
    <row r="418" spans="1:14">
      <c r="A418" t="s">
        <v>297</v>
      </c>
      <c r="B418" s="1">
        <v>42408</v>
      </c>
      <c r="C418" t="s">
        <v>298</v>
      </c>
      <c r="D418">
        <v>1</v>
      </c>
      <c r="E418" t="s">
        <v>299</v>
      </c>
      <c r="F418" t="s">
        <v>85</v>
      </c>
      <c r="G418" t="s">
        <v>64</v>
      </c>
      <c r="H418" t="s">
        <v>86</v>
      </c>
      <c r="I418" s="49">
        <v>5500</v>
      </c>
      <c r="M418" s="49">
        <v>5500</v>
      </c>
    </row>
    <row r="419" spans="1:14">
      <c r="A419" t="s">
        <v>300</v>
      </c>
      <c r="B419" s="1">
        <v>42441</v>
      </c>
      <c r="C419" t="s">
        <v>106</v>
      </c>
      <c r="D419">
        <v>1</v>
      </c>
      <c r="E419" t="s">
        <v>301</v>
      </c>
      <c r="F419" t="s">
        <v>63</v>
      </c>
      <c r="G419" t="s">
        <v>64</v>
      </c>
      <c r="H419" t="s">
        <v>302</v>
      </c>
      <c r="K419" s="49">
        <v>4260</v>
      </c>
      <c r="M419" s="49">
        <v>1240</v>
      </c>
    </row>
    <row r="420" spans="1:14">
      <c r="A420" t="s">
        <v>303</v>
      </c>
      <c r="B420" s="1">
        <v>42473</v>
      </c>
      <c r="C420" t="s">
        <v>304</v>
      </c>
      <c r="D420">
        <v>1</v>
      </c>
      <c r="E420" t="s">
        <v>305</v>
      </c>
      <c r="F420" t="s">
        <v>85</v>
      </c>
      <c r="G420" t="s">
        <v>64</v>
      </c>
      <c r="H420" t="s">
        <v>96</v>
      </c>
      <c r="I420" s="49">
        <v>5500</v>
      </c>
      <c r="M420" s="49">
        <v>6740</v>
      </c>
    </row>
    <row r="421" spans="1:14">
      <c r="A421" t="s">
        <v>360</v>
      </c>
      <c r="B421" s="1">
        <v>42489</v>
      </c>
      <c r="C421" t="s">
        <v>361</v>
      </c>
      <c r="D421">
        <v>1</v>
      </c>
      <c r="E421" t="s">
        <v>362</v>
      </c>
      <c r="F421" t="s">
        <v>85</v>
      </c>
      <c r="G421" t="s">
        <v>64</v>
      </c>
      <c r="H421" t="s">
        <v>96</v>
      </c>
      <c r="I421" s="49">
        <v>4800</v>
      </c>
      <c r="M421" s="49">
        <v>11540</v>
      </c>
    </row>
    <row r="422" spans="1:14">
      <c r="A422" t="s">
        <v>1265</v>
      </c>
      <c r="B422" s="1">
        <v>42609</v>
      </c>
      <c r="C422" t="s">
        <v>310</v>
      </c>
      <c r="D422">
        <v>1</v>
      </c>
      <c r="E422" t="s">
        <v>1266</v>
      </c>
      <c r="F422" t="s">
        <v>63</v>
      </c>
      <c r="G422" t="s">
        <v>1045</v>
      </c>
      <c r="H422" t="s">
        <v>1267</v>
      </c>
      <c r="K422" s="49">
        <v>5386</v>
      </c>
      <c r="M422" s="49">
        <v>6154</v>
      </c>
    </row>
    <row r="423" spans="1:14">
      <c r="A423" t="s">
        <v>1268</v>
      </c>
      <c r="B423" s="1">
        <v>42609</v>
      </c>
      <c r="C423" t="s">
        <v>310</v>
      </c>
      <c r="D423">
        <v>1</v>
      </c>
      <c r="E423" t="s">
        <v>1269</v>
      </c>
      <c r="F423" t="s">
        <v>63</v>
      </c>
      <c r="G423" t="s">
        <v>1045</v>
      </c>
      <c r="H423" t="s">
        <v>1267</v>
      </c>
      <c r="K423" s="49">
        <v>4786.01</v>
      </c>
      <c r="M423" s="49">
        <v>1367.99</v>
      </c>
    </row>
    <row r="424" spans="1:14">
      <c r="H424" t="s">
        <v>806</v>
      </c>
      <c r="I424" s="49">
        <v>15800</v>
      </c>
      <c r="K424" s="49">
        <v>14432.01</v>
      </c>
    </row>
    <row r="425" spans="1:14">
      <c r="H425" t="s">
        <v>807</v>
      </c>
      <c r="M425" s="49">
        <v>1367.99</v>
      </c>
      <c r="N425" s="5" t="s">
        <v>977</v>
      </c>
    </row>
    <row r="426" spans="1:14">
      <c r="A426" t="s">
        <v>1019</v>
      </c>
      <c r="B426" t="s">
        <v>1020</v>
      </c>
      <c r="C426" t="s">
        <v>1021</v>
      </c>
      <c r="D426" t="s">
        <v>1022</v>
      </c>
      <c r="E426" t="s">
        <v>1023</v>
      </c>
      <c r="F426" t="s">
        <v>1024</v>
      </c>
      <c r="G426" t="s">
        <v>1020</v>
      </c>
      <c r="H426" t="s">
        <v>1025</v>
      </c>
      <c r="I426" t="s">
        <v>1026</v>
      </c>
      <c r="K426" t="s">
        <v>1023</v>
      </c>
      <c r="M426" t="s">
        <v>1021</v>
      </c>
    </row>
    <row r="427" spans="1:14">
      <c r="A427" t="s">
        <v>1014</v>
      </c>
      <c r="B427" t="s">
        <v>1015</v>
      </c>
      <c r="C427">
        <v>66</v>
      </c>
      <c r="D427" t="s">
        <v>1198</v>
      </c>
      <c r="E427" t="s">
        <v>1270</v>
      </c>
      <c r="F427" t="s">
        <v>1271</v>
      </c>
    </row>
    <row r="428" spans="1:14">
      <c r="A428" t="s">
        <v>1019</v>
      </c>
      <c r="B428" t="s">
        <v>1020</v>
      </c>
      <c r="C428" t="s">
        <v>1021</v>
      </c>
      <c r="D428" t="s">
        <v>1022</v>
      </c>
      <c r="E428" t="s">
        <v>1023</v>
      </c>
      <c r="F428" t="s">
        <v>1024</v>
      </c>
      <c r="G428" t="s">
        <v>1020</v>
      </c>
      <c r="H428" t="s">
        <v>1025</v>
      </c>
      <c r="I428" t="s">
        <v>1026</v>
      </c>
      <c r="K428" t="s">
        <v>1023</v>
      </c>
      <c r="M428" t="s">
        <v>1021</v>
      </c>
    </row>
    <row r="429" spans="1:14">
      <c r="H429" t="s">
        <v>955</v>
      </c>
      <c r="M429">
        <v>0</v>
      </c>
    </row>
    <row r="430" spans="1:14">
      <c r="A430" t="s">
        <v>875</v>
      </c>
      <c r="B430" s="1">
        <v>42585</v>
      </c>
      <c r="C430" t="s">
        <v>876</v>
      </c>
      <c r="D430">
        <v>1</v>
      </c>
      <c r="E430" t="s">
        <v>877</v>
      </c>
      <c r="F430" t="s">
        <v>85</v>
      </c>
      <c r="G430" t="s">
        <v>64</v>
      </c>
      <c r="H430" t="s">
        <v>86</v>
      </c>
      <c r="I430" s="49">
        <v>5600</v>
      </c>
      <c r="J430" s="55">
        <v>1</v>
      </c>
      <c r="M430" s="49">
        <v>5600</v>
      </c>
    </row>
    <row r="431" spans="1:14">
      <c r="A431" t="s">
        <v>878</v>
      </c>
      <c r="B431" s="1">
        <v>42601</v>
      </c>
      <c r="C431" t="s">
        <v>879</v>
      </c>
      <c r="D431">
        <v>1</v>
      </c>
      <c r="E431" t="s">
        <v>880</v>
      </c>
      <c r="F431" t="s">
        <v>85</v>
      </c>
      <c r="G431" t="s">
        <v>64</v>
      </c>
      <c r="H431" t="s">
        <v>86</v>
      </c>
      <c r="I431" s="49">
        <v>4800</v>
      </c>
      <c r="J431" s="55">
        <v>2</v>
      </c>
      <c r="M431" s="49">
        <v>10400</v>
      </c>
    </row>
    <row r="432" spans="1:14">
      <c r="A432" t="s">
        <v>1272</v>
      </c>
      <c r="B432" s="1">
        <v>42609</v>
      </c>
      <c r="C432" t="s">
        <v>310</v>
      </c>
      <c r="D432">
        <v>1</v>
      </c>
      <c r="E432" t="s">
        <v>1273</v>
      </c>
      <c r="F432" t="s">
        <v>63</v>
      </c>
      <c r="G432" t="s">
        <v>1045</v>
      </c>
      <c r="H432" t="s">
        <v>1274</v>
      </c>
      <c r="K432" s="49">
        <v>5064.34</v>
      </c>
      <c r="L432" s="55">
        <v>1</v>
      </c>
      <c r="M432" s="49">
        <v>5335.66</v>
      </c>
    </row>
    <row r="433" spans="1:14">
      <c r="A433" t="s">
        <v>1275</v>
      </c>
      <c r="B433" s="1">
        <v>42620</v>
      </c>
      <c r="C433" t="s">
        <v>1276</v>
      </c>
      <c r="D433">
        <v>1</v>
      </c>
      <c r="E433" t="s">
        <v>1277</v>
      </c>
      <c r="F433" t="s">
        <v>85</v>
      </c>
      <c r="G433" t="s">
        <v>64</v>
      </c>
      <c r="H433" t="s">
        <v>86</v>
      </c>
      <c r="I433" s="49">
        <v>4000</v>
      </c>
      <c r="J433" s="55">
        <v>3</v>
      </c>
      <c r="M433" s="49">
        <v>9335.66</v>
      </c>
    </row>
    <row r="434" spans="1:14">
      <c r="A434" t="s">
        <v>1278</v>
      </c>
      <c r="B434" s="1">
        <v>42632</v>
      </c>
      <c r="C434" t="s">
        <v>310</v>
      </c>
      <c r="D434">
        <v>1</v>
      </c>
      <c r="E434" t="s">
        <v>1279</v>
      </c>
      <c r="F434" t="s">
        <v>63</v>
      </c>
      <c r="G434" t="s">
        <v>1045</v>
      </c>
      <c r="H434" t="s">
        <v>1280</v>
      </c>
      <c r="K434" s="49">
        <v>4688.41</v>
      </c>
      <c r="L434" s="55">
        <v>2</v>
      </c>
      <c r="M434" s="49">
        <v>4647.25</v>
      </c>
    </row>
    <row r="435" spans="1:14">
      <c r="A435" t="s">
        <v>1259</v>
      </c>
      <c r="B435" s="1">
        <v>42635</v>
      </c>
      <c r="C435" t="s">
        <v>1260</v>
      </c>
      <c r="D435">
        <v>1</v>
      </c>
      <c r="E435" t="s">
        <v>1261</v>
      </c>
      <c r="F435" t="s">
        <v>63</v>
      </c>
      <c r="G435" t="s">
        <v>1045</v>
      </c>
      <c r="H435" t="s">
        <v>1262</v>
      </c>
      <c r="K435">
        <v>111</v>
      </c>
      <c r="L435" s="55">
        <v>2</v>
      </c>
      <c r="M435" s="49">
        <v>4536.25</v>
      </c>
    </row>
    <row r="436" spans="1:14">
      <c r="A436" t="s">
        <v>1281</v>
      </c>
      <c r="B436" s="1">
        <v>42643</v>
      </c>
      <c r="C436" t="s">
        <v>310</v>
      </c>
      <c r="D436">
        <v>1</v>
      </c>
      <c r="E436" t="s">
        <v>1282</v>
      </c>
      <c r="F436" t="s">
        <v>63</v>
      </c>
      <c r="G436" t="s">
        <v>1045</v>
      </c>
      <c r="H436" t="s">
        <v>1283</v>
      </c>
      <c r="K436" s="49">
        <v>4000.02</v>
      </c>
      <c r="L436" s="55">
        <v>3</v>
      </c>
      <c r="M436">
        <v>536.23</v>
      </c>
    </row>
    <row r="437" spans="1:14">
      <c r="H437" t="s">
        <v>806</v>
      </c>
      <c r="I437" s="49">
        <v>14400</v>
      </c>
      <c r="K437" s="49">
        <v>13863.77</v>
      </c>
    </row>
    <row r="438" spans="1:14">
      <c r="H438" t="s">
        <v>807</v>
      </c>
      <c r="M438">
        <v>536.23</v>
      </c>
      <c r="N438" s="13" t="s">
        <v>977</v>
      </c>
    </row>
    <row r="439" spans="1:14">
      <c r="A439" t="s">
        <v>1019</v>
      </c>
      <c r="B439" t="s">
        <v>1020</v>
      </c>
      <c r="C439" t="s">
        <v>1021</v>
      </c>
      <c r="D439" t="s">
        <v>1022</v>
      </c>
      <c r="E439" t="s">
        <v>1023</v>
      </c>
      <c r="F439" t="s">
        <v>1024</v>
      </c>
      <c r="G439" t="s">
        <v>1020</v>
      </c>
      <c r="H439" t="s">
        <v>1025</v>
      </c>
      <c r="I439" t="s">
        <v>1026</v>
      </c>
      <c r="K439" t="s">
        <v>1023</v>
      </c>
      <c r="M439" t="s">
        <v>1021</v>
      </c>
    </row>
    <row r="441" spans="1:14">
      <c r="A441" t="s">
        <v>1014</v>
      </c>
      <c r="B441" t="s">
        <v>1015</v>
      </c>
      <c r="C441">
        <v>67</v>
      </c>
      <c r="D441" t="s">
        <v>1284</v>
      </c>
      <c r="E441" t="s">
        <v>1285</v>
      </c>
      <c r="F441" t="s">
        <v>1286</v>
      </c>
    </row>
    <row r="442" spans="1:14">
      <c r="A442" t="s">
        <v>1019</v>
      </c>
      <c r="B442" t="s">
        <v>1020</v>
      </c>
      <c r="C442" t="s">
        <v>1021</v>
      </c>
      <c r="D442" t="s">
        <v>1022</v>
      </c>
      <c r="E442" t="s">
        <v>1023</v>
      </c>
      <c r="F442" t="s">
        <v>1024</v>
      </c>
      <c r="G442" t="s">
        <v>1020</v>
      </c>
      <c r="H442" t="s">
        <v>1025</v>
      </c>
      <c r="I442" t="s">
        <v>1026</v>
      </c>
      <c r="K442" t="s">
        <v>1023</v>
      </c>
      <c r="M442" t="s">
        <v>1021</v>
      </c>
    </row>
    <row r="443" spans="1:14">
      <c r="H443" t="s">
        <v>955</v>
      </c>
      <c r="M443">
        <v>0</v>
      </c>
    </row>
    <row r="444" spans="1:14">
      <c r="A444" t="s">
        <v>306</v>
      </c>
      <c r="B444" s="1">
        <v>42479</v>
      </c>
      <c r="C444" t="s">
        <v>307</v>
      </c>
      <c r="D444">
        <v>1</v>
      </c>
      <c r="E444" t="s">
        <v>308</v>
      </c>
      <c r="F444" t="s">
        <v>85</v>
      </c>
      <c r="G444" t="s">
        <v>64</v>
      </c>
      <c r="H444" t="s">
        <v>96</v>
      </c>
      <c r="I444" s="49">
        <v>6000</v>
      </c>
      <c r="J444" s="55">
        <v>1</v>
      </c>
      <c r="M444" s="49">
        <v>6000</v>
      </c>
    </row>
    <row r="445" spans="1:14">
      <c r="A445" t="s">
        <v>309</v>
      </c>
      <c r="B445" s="1">
        <v>42490</v>
      </c>
      <c r="C445" t="s">
        <v>310</v>
      </c>
      <c r="D445">
        <v>1</v>
      </c>
      <c r="E445" t="s">
        <v>311</v>
      </c>
      <c r="F445" t="s">
        <v>63</v>
      </c>
      <c r="G445" t="s">
        <v>64</v>
      </c>
      <c r="H445" t="s">
        <v>312</v>
      </c>
      <c r="K445" s="49">
        <v>6074.01</v>
      </c>
      <c r="L445" s="55">
        <v>1</v>
      </c>
      <c r="M445">
        <v>-74.010000000000005</v>
      </c>
    </row>
    <row r="446" spans="1:14">
      <c r="A446" t="s">
        <v>655</v>
      </c>
      <c r="B446" s="1">
        <v>42490</v>
      </c>
      <c r="C446" t="s">
        <v>791</v>
      </c>
      <c r="D446">
        <v>1</v>
      </c>
      <c r="E446" t="s">
        <v>792</v>
      </c>
      <c r="F446" t="s">
        <v>63</v>
      </c>
      <c r="G446" t="s">
        <v>64</v>
      </c>
      <c r="H446" t="s">
        <v>793</v>
      </c>
      <c r="I446">
        <v>74.010000000000005</v>
      </c>
      <c r="J446" s="55">
        <v>1</v>
      </c>
      <c r="M446">
        <v>0</v>
      </c>
    </row>
    <row r="447" spans="1:14">
      <c r="H447" t="s">
        <v>806</v>
      </c>
      <c r="I447" s="49">
        <v>6074.01</v>
      </c>
      <c r="K447" s="49">
        <v>6074.01</v>
      </c>
    </row>
    <row r="448" spans="1:14">
      <c r="H448" t="s">
        <v>807</v>
      </c>
      <c r="M448">
        <v>0</v>
      </c>
    </row>
    <row r="449" spans="1:13">
      <c r="A449" t="s">
        <v>1019</v>
      </c>
      <c r="B449" t="s">
        <v>1020</v>
      </c>
      <c r="C449" t="s">
        <v>1021</v>
      </c>
      <c r="D449" t="s">
        <v>1022</v>
      </c>
      <c r="E449" t="s">
        <v>1023</v>
      </c>
      <c r="F449" t="s">
        <v>1024</v>
      </c>
      <c r="G449" t="s">
        <v>1020</v>
      </c>
      <c r="H449" t="s">
        <v>1025</v>
      </c>
      <c r="I449" t="s">
        <v>1026</v>
      </c>
      <c r="K449" t="s">
        <v>1023</v>
      </c>
      <c r="M449" t="s">
        <v>1021</v>
      </c>
    </row>
    <row r="451" spans="1:13">
      <c r="A451" t="s">
        <v>1014</v>
      </c>
      <c r="B451" t="s">
        <v>1015</v>
      </c>
      <c r="C451">
        <v>68</v>
      </c>
      <c r="D451" t="s">
        <v>1287</v>
      </c>
      <c r="E451" t="s">
        <v>1288</v>
      </c>
      <c r="F451" t="s">
        <v>1289</v>
      </c>
    </row>
    <row r="452" spans="1:13">
      <c r="A452" t="s">
        <v>1019</v>
      </c>
      <c r="B452" t="s">
        <v>1020</v>
      </c>
      <c r="C452" t="s">
        <v>1021</v>
      </c>
      <c r="D452" t="s">
        <v>1022</v>
      </c>
      <c r="E452" t="s">
        <v>1023</v>
      </c>
      <c r="F452" t="s">
        <v>1024</v>
      </c>
      <c r="G452" t="s">
        <v>1020</v>
      </c>
      <c r="H452" t="s">
        <v>1025</v>
      </c>
      <c r="I452" t="s">
        <v>1026</v>
      </c>
      <c r="K452" t="s">
        <v>1023</v>
      </c>
      <c r="M452" t="s">
        <v>1021</v>
      </c>
    </row>
    <row r="453" spans="1:13">
      <c r="H453" t="s">
        <v>955</v>
      </c>
      <c r="M453">
        <v>0</v>
      </c>
    </row>
    <row r="454" spans="1:13">
      <c r="A454" t="s">
        <v>313</v>
      </c>
      <c r="B454" s="1">
        <v>42489</v>
      </c>
      <c r="C454" t="s">
        <v>314</v>
      </c>
      <c r="D454">
        <v>1</v>
      </c>
      <c r="E454" t="s">
        <v>315</v>
      </c>
      <c r="F454" t="s">
        <v>85</v>
      </c>
      <c r="G454" t="s">
        <v>64</v>
      </c>
      <c r="H454" t="s">
        <v>86</v>
      </c>
      <c r="I454" s="49">
        <v>1600</v>
      </c>
      <c r="J454" s="55">
        <v>1</v>
      </c>
      <c r="M454" s="49">
        <v>1600</v>
      </c>
    </row>
    <row r="455" spans="1:13">
      <c r="A455" t="s">
        <v>882</v>
      </c>
      <c r="B455" s="1">
        <v>42582</v>
      </c>
      <c r="C455" t="s">
        <v>106</v>
      </c>
      <c r="D455">
        <v>1</v>
      </c>
      <c r="E455" t="s">
        <v>883</v>
      </c>
      <c r="F455" t="s">
        <v>63</v>
      </c>
      <c r="G455" t="s">
        <v>64</v>
      </c>
      <c r="H455" t="s">
        <v>884</v>
      </c>
      <c r="K455" s="49">
        <v>1600</v>
      </c>
      <c r="L455" s="55">
        <v>1</v>
      </c>
      <c r="M455">
        <v>0</v>
      </c>
    </row>
    <row r="456" spans="1:13">
      <c r="H456" t="s">
        <v>806</v>
      </c>
      <c r="I456" s="49">
        <v>1600</v>
      </c>
      <c r="K456" s="49">
        <v>1600</v>
      </c>
    </row>
    <row r="457" spans="1:13">
      <c r="H457" t="s">
        <v>807</v>
      </c>
      <c r="M457">
        <v>0</v>
      </c>
    </row>
    <row r="458" spans="1:13">
      <c r="A458" t="s">
        <v>1019</v>
      </c>
      <c r="B458" t="s">
        <v>1020</v>
      </c>
      <c r="C458" t="s">
        <v>1021</v>
      </c>
      <c r="D458" t="s">
        <v>1022</v>
      </c>
      <c r="E458" t="s">
        <v>1023</v>
      </c>
      <c r="F458" t="s">
        <v>1024</v>
      </c>
      <c r="G458" t="s">
        <v>1020</v>
      </c>
      <c r="H458" t="s">
        <v>1025</v>
      </c>
      <c r="I458" t="s">
        <v>1026</v>
      </c>
      <c r="K458" t="s">
        <v>1023</v>
      </c>
      <c r="M458" t="s">
        <v>1021</v>
      </c>
    </row>
    <row r="460" spans="1:13">
      <c r="A460" t="s">
        <v>1014</v>
      </c>
      <c r="B460" t="s">
        <v>1015</v>
      </c>
      <c r="C460">
        <v>69</v>
      </c>
      <c r="D460" t="s">
        <v>1210</v>
      </c>
      <c r="E460" t="s">
        <v>1290</v>
      </c>
      <c r="F460" t="s">
        <v>1291</v>
      </c>
    </row>
    <row r="461" spans="1:13">
      <c r="A461" t="s">
        <v>1019</v>
      </c>
      <c r="B461" t="s">
        <v>1020</v>
      </c>
      <c r="C461" t="s">
        <v>1021</v>
      </c>
      <c r="D461" t="s">
        <v>1022</v>
      </c>
      <c r="E461" t="s">
        <v>1023</v>
      </c>
      <c r="F461" t="s">
        <v>1024</v>
      </c>
      <c r="G461" t="s">
        <v>1020</v>
      </c>
      <c r="H461" t="s">
        <v>1025</v>
      </c>
      <c r="I461" t="s">
        <v>1026</v>
      </c>
      <c r="K461" t="s">
        <v>1023</v>
      </c>
      <c r="M461" t="s">
        <v>1021</v>
      </c>
    </row>
    <row r="462" spans="1:13">
      <c r="H462" t="s">
        <v>955</v>
      </c>
      <c r="M462">
        <v>0</v>
      </c>
    </row>
    <row r="463" spans="1:13">
      <c r="A463" t="s">
        <v>316</v>
      </c>
      <c r="B463" s="1">
        <v>42496</v>
      </c>
      <c r="C463" t="s">
        <v>317</v>
      </c>
      <c r="D463">
        <v>1</v>
      </c>
      <c r="E463" t="s">
        <v>318</v>
      </c>
      <c r="F463" t="s">
        <v>85</v>
      </c>
      <c r="G463" t="s">
        <v>64</v>
      </c>
      <c r="H463" t="s">
        <v>86</v>
      </c>
      <c r="I463" s="49">
        <v>2800</v>
      </c>
      <c r="J463" s="55">
        <v>1</v>
      </c>
      <c r="M463" s="49">
        <v>2800</v>
      </c>
    </row>
    <row r="464" spans="1:13">
      <c r="A464" t="s">
        <v>319</v>
      </c>
      <c r="B464" s="1">
        <v>42521</v>
      </c>
      <c r="C464" t="s">
        <v>88</v>
      </c>
      <c r="D464">
        <v>1</v>
      </c>
      <c r="E464" t="s">
        <v>320</v>
      </c>
      <c r="F464" t="s">
        <v>63</v>
      </c>
      <c r="G464" t="s">
        <v>64</v>
      </c>
      <c r="H464" t="s">
        <v>321</v>
      </c>
      <c r="K464" s="49">
        <v>2800</v>
      </c>
      <c r="L464" s="55">
        <v>1</v>
      </c>
      <c r="M464">
        <v>0</v>
      </c>
    </row>
    <row r="465" spans="1:13">
      <c r="A465" t="s">
        <v>322</v>
      </c>
      <c r="B465" s="1">
        <v>42530</v>
      </c>
      <c r="C465" t="s">
        <v>323</v>
      </c>
      <c r="D465">
        <v>1</v>
      </c>
      <c r="E465" t="s">
        <v>324</v>
      </c>
      <c r="F465" t="s">
        <v>85</v>
      </c>
      <c r="G465" t="s">
        <v>64</v>
      </c>
      <c r="H465" t="s">
        <v>86</v>
      </c>
      <c r="I465" s="49">
        <v>3600</v>
      </c>
      <c r="J465" s="55">
        <v>2</v>
      </c>
      <c r="M465" s="49">
        <v>3600</v>
      </c>
    </row>
    <row r="466" spans="1:13">
      <c r="A466" t="s">
        <v>564</v>
      </c>
      <c r="B466" s="1">
        <v>42551</v>
      </c>
      <c r="C466" t="s">
        <v>220</v>
      </c>
      <c r="D466">
        <v>1</v>
      </c>
      <c r="E466" t="s">
        <v>885</v>
      </c>
      <c r="F466" t="s">
        <v>63</v>
      </c>
      <c r="G466" t="s">
        <v>64</v>
      </c>
      <c r="H466" t="s">
        <v>565</v>
      </c>
      <c r="K466" s="49">
        <v>3575</v>
      </c>
      <c r="L466" s="55">
        <v>2</v>
      </c>
      <c r="M466">
        <v>25</v>
      </c>
    </row>
    <row r="467" spans="1:13">
      <c r="A467" t="s">
        <v>886</v>
      </c>
      <c r="B467" s="1">
        <v>42551</v>
      </c>
      <c r="C467" t="s">
        <v>791</v>
      </c>
      <c r="D467">
        <v>1</v>
      </c>
      <c r="E467" t="s">
        <v>887</v>
      </c>
      <c r="F467" t="s">
        <v>63</v>
      </c>
      <c r="G467" t="s">
        <v>64</v>
      </c>
      <c r="H467" t="s">
        <v>793</v>
      </c>
      <c r="K467">
        <v>25</v>
      </c>
      <c r="L467" s="55">
        <v>2</v>
      </c>
      <c r="M467">
        <v>0</v>
      </c>
    </row>
    <row r="468" spans="1:13">
      <c r="A468" t="s">
        <v>1292</v>
      </c>
      <c r="B468" s="1">
        <v>42625</v>
      </c>
      <c r="C468" t="s">
        <v>1293</v>
      </c>
      <c r="D468">
        <v>1</v>
      </c>
      <c r="E468" t="s">
        <v>1294</v>
      </c>
      <c r="F468" t="s">
        <v>85</v>
      </c>
      <c r="G468" t="s">
        <v>64</v>
      </c>
      <c r="H468" t="s">
        <v>86</v>
      </c>
      <c r="I468" s="49">
        <v>4000</v>
      </c>
      <c r="J468" s="55">
        <v>3</v>
      </c>
      <c r="M468" s="49">
        <v>4000</v>
      </c>
    </row>
    <row r="469" spans="1:13">
      <c r="A469" t="s">
        <v>1295</v>
      </c>
      <c r="B469" s="1">
        <v>42643</v>
      </c>
      <c r="C469" t="s">
        <v>310</v>
      </c>
      <c r="D469">
        <v>1</v>
      </c>
      <c r="E469" t="s">
        <v>1296</v>
      </c>
      <c r="F469" t="s">
        <v>63</v>
      </c>
      <c r="G469" t="s">
        <v>1045</v>
      </c>
      <c r="H469" t="s">
        <v>767</v>
      </c>
      <c r="K469" s="49">
        <v>4058.01</v>
      </c>
      <c r="L469" s="55">
        <v>3</v>
      </c>
      <c r="M469">
        <v>-58.01</v>
      </c>
    </row>
    <row r="470" spans="1:13">
      <c r="H470" t="s">
        <v>806</v>
      </c>
      <c r="I470" s="49">
        <v>10400</v>
      </c>
      <c r="K470" s="49">
        <v>10458.01</v>
      </c>
    </row>
    <row r="471" spans="1:13">
      <c r="H471" t="s">
        <v>807</v>
      </c>
      <c r="M471">
        <v>-58.01</v>
      </c>
    </row>
    <row r="472" spans="1:13">
      <c r="A472" t="s">
        <v>1019</v>
      </c>
      <c r="B472" t="s">
        <v>1020</v>
      </c>
      <c r="C472" t="s">
        <v>1021</v>
      </c>
      <c r="D472" t="s">
        <v>1022</v>
      </c>
      <c r="E472" t="s">
        <v>1023</v>
      </c>
      <c r="F472" t="s">
        <v>1024</v>
      </c>
      <c r="G472" t="s">
        <v>1020</v>
      </c>
      <c r="H472" t="s">
        <v>1025</v>
      </c>
      <c r="I472" t="s">
        <v>1026</v>
      </c>
      <c r="K472" t="s">
        <v>1023</v>
      </c>
      <c r="M472" t="s">
        <v>1021</v>
      </c>
    </row>
    <row r="474" spans="1:13">
      <c r="A474" t="s">
        <v>1014</v>
      </c>
      <c r="B474" t="s">
        <v>1015</v>
      </c>
      <c r="C474">
        <v>70</v>
      </c>
      <c r="D474" t="s">
        <v>1297</v>
      </c>
      <c r="E474" t="s">
        <v>1298</v>
      </c>
      <c r="F474" t="s">
        <v>1299</v>
      </c>
    </row>
    <row r="475" spans="1:13">
      <c r="A475" t="s">
        <v>1019</v>
      </c>
      <c r="B475" t="s">
        <v>1020</v>
      </c>
      <c r="C475" t="s">
        <v>1021</v>
      </c>
      <c r="D475" t="s">
        <v>1022</v>
      </c>
      <c r="E475" t="s">
        <v>1023</v>
      </c>
      <c r="F475" t="s">
        <v>1024</v>
      </c>
      <c r="G475" t="s">
        <v>1020</v>
      </c>
      <c r="H475" t="s">
        <v>1025</v>
      </c>
      <c r="I475" t="s">
        <v>1026</v>
      </c>
      <c r="K475" t="s">
        <v>1023</v>
      </c>
      <c r="M475" t="s">
        <v>1021</v>
      </c>
    </row>
    <row r="476" spans="1:13">
      <c r="H476" t="s">
        <v>955</v>
      </c>
      <c r="M476">
        <v>0</v>
      </c>
    </row>
    <row r="477" spans="1:13">
      <c r="A477" t="s">
        <v>325</v>
      </c>
      <c r="B477" s="1">
        <v>42466</v>
      </c>
      <c r="C477" t="s">
        <v>326</v>
      </c>
      <c r="D477">
        <v>1</v>
      </c>
      <c r="E477" t="s">
        <v>327</v>
      </c>
      <c r="F477" t="s">
        <v>328</v>
      </c>
      <c r="G477" t="s">
        <v>329</v>
      </c>
      <c r="H477" t="s">
        <v>330</v>
      </c>
      <c r="I477" s="49">
        <v>3500</v>
      </c>
      <c r="J477" s="55">
        <v>1</v>
      </c>
      <c r="M477" s="49">
        <v>3500</v>
      </c>
    </row>
    <row r="478" spans="1:13">
      <c r="A478" t="s">
        <v>331</v>
      </c>
      <c r="B478" s="1">
        <v>42490</v>
      </c>
      <c r="C478" t="s">
        <v>332</v>
      </c>
      <c r="D478">
        <v>1</v>
      </c>
      <c r="E478" t="s">
        <v>333</v>
      </c>
      <c r="F478" t="s">
        <v>63</v>
      </c>
      <c r="G478" t="s">
        <v>64</v>
      </c>
      <c r="H478" t="s">
        <v>334</v>
      </c>
      <c r="K478" s="49">
        <v>3499.8</v>
      </c>
      <c r="L478" s="55">
        <v>1</v>
      </c>
      <c r="M478">
        <v>0.2</v>
      </c>
    </row>
    <row r="479" spans="1:13">
      <c r="A479" t="s">
        <v>655</v>
      </c>
      <c r="B479" s="1">
        <v>42490</v>
      </c>
      <c r="C479" t="s">
        <v>791</v>
      </c>
      <c r="D479">
        <v>1</v>
      </c>
      <c r="E479" t="s">
        <v>792</v>
      </c>
      <c r="F479" t="s">
        <v>63</v>
      </c>
      <c r="G479" t="s">
        <v>64</v>
      </c>
      <c r="H479" t="s">
        <v>793</v>
      </c>
      <c r="K479">
        <v>0.2</v>
      </c>
      <c r="L479" s="55">
        <v>1</v>
      </c>
      <c r="M479">
        <v>0</v>
      </c>
    </row>
    <row r="480" spans="1:13">
      <c r="A480" t="s">
        <v>335</v>
      </c>
      <c r="B480" s="1">
        <v>42528</v>
      </c>
      <c r="C480" t="s">
        <v>336</v>
      </c>
      <c r="D480">
        <v>1</v>
      </c>
      <c r="E480" t="s">
        <v>337</v>
      </c>
      <c r="F480" t="s">
        <v>85</v>
      </c>
      <c r="G480" t="s">
        <v>64</v>
      </c>
      <c r="H480" t="s">
        <v>86</v>
      </c>
      <c r="I480" s="49">
        <v>4000</v>
      </c>
      <c r="J480" s="55">
        <v>2</v>
      </c>
      <c r="M480" s="49">
        <v>4000</v>
      </c>
    </row>
    <row r="481" spans="1:14">
      <c r="A481" t="s">
        <v>252</v>
      </c>
      <c r="B481" s="1">
        <v>42538</v>
      </c>
      <c r="C481" t="s">
        <v>1300</v>
      </c>
      <c r="D481">
        <v>1</v>
      </c>
      <c r="E481" t="s">
        <v>1301</v>
      </c>
      <c r="F481" t="s">
        <v>1302</v>
      </c>
      <c r="G481" t="s">
        <v>64</v>
      </c>
      <c r="H481" t="s">
        <v>1303</v>
      </c>
      <c r="I481" s="49">
        <v>2389.9899999999998</v>
      </c>
      <c r="M481" s="49">
        <v>6389.99</v>
      </c>
    </row>
    <row r="482" spans="1:14">
      <c r="A482" t="s">
        <v>568</v>
      </c>
      <c r="B482" s="1">
        <v>42551</v>
      </c>
      <c r="C482" t="s">
        <v>220</v>
      </c>
      <c r="D482">
        <v>1</v>
      </c>
      <c r="E482" t="s">
        <v>888</v>
      </c>
      <c r="F482" t="s">
        <v>63</v>
      </c>
      <c r="G482" t="s">
        <v>64</v>
      </c>
      <c r="H482" t="s">
        <v>569</v>
      </c>
      <c r="K482" s="49">
        <v>4000</v>
      </c>
      <c r="L482" s="55">
        <v>2</v>
      </c>
      <c r="M482" s="49">
        <v>2389.9899999999998</v>
      </c>
    </row>
    <row r="483" spans="1:14">
      <c r="A483" t="s">
        <v>570</v>
      </c>
      <c r="B483" s="1">
        <v>42579</v>
      </c>
      <c r="C483" t="s">
        <v>88</v>
      </c>
      <c r="D483">
        <v>1</v>
      </c>
      <c r="E483" t="s">
        <v>889</v>
      </c>
      <c r="F483" t="s">
        <v>63</v>
      </c>
      <c r="G483" t="s">
        <v>64</v>
      </c>
      <c r="H483" t="s">
        <v>571</v>
      </c>
      <c r="K483" s="49">
        <v>2001.29</v>
      </c>
      <c r="L483" s="55">
        <v>4</v>
      </c>
      <c r="M483">
        <v>388.7</v>
      </c>
    </row>
    <row r="484" spans="1:14">
      <c r="A484" t="s">
        <v>890</v>
      </c>
      <c r="B484" s="1">
        <v>42585</v>
      </c>
      <c r="C484" t="s">
        <v>891</v>
      </c>
      <c r="D484">
        <v>1</v>
      </c>
      <c r="E484" t="s">
        <v>892</v>
      </c>
      <c r="F484" t="s">
        <v>85</v>
      </c>
      <c r="G484" t="s">
        <v>64</v>
      </c>
      <c r="H484" t="s">
        <v>86</v>
      </c>
      <c r="I484" s="49">
        <v>2600</v>
      </c>
      <c r="J484" s="55">
        <v>3</v>
      </c>
      <c r="M484" s="49">
        <v>2988.7</v>
      </c>
    </row>
    <row r="485" spans="1:14">
      <c r="A485" t="s">
        <v>893</v>
      </c>
      <c r="B485" s="1">
        <v>42587</v>
      </c>
      <c r="C485" t="s">
        <v>894</v>
      </c>
      <c r="D485">
        <v>1</v>
      </c>
      <c r="E485" t="s">
        <v>895</v>
      </c>
      <c r="F485" t="s">
        <v>112</v>
      </c>
      <c r="G485" t="s">
        <v>64</v>
      </c>
      <c r="H485" t="s">
        <v>896</v>
      </c>
      <c r="I485" s="49">
        <v>2001.29</v>
      </c>
      <c r="J485" s="55">
        <v>4</v>
      </c>
      <c r="M485" s="49">
        <v>4989.99</v>
      </c>
    </row>
    <row r="486" spans="1:14">
      <c r="A486" t="s">
        <v>1304</v>
      </c>
      <c r="B486" s="1">
        <v>42609</v>
      </c>
      <c r="C486" t="s">
        <v>310</v>
      </c>
      <c r="D486">
        <v>1</v>
      </c>
      <c r="E486" t="s">
        <v>1305</v>
      </c>
      <c r="F486" t="s">
        <v>63</v>
      </c>
      <c r="G486" t="s">
        <v>1045</v>
      </c>
      <c r="H486" t="s">
        <v>1306</v>
      </c>
      <c r="K486" s="49">
        <v>2600</v>
      </c>
      <c r="L486" s="55">
        <v>3</v>
      </c>
      <c r="M486" s="49">
        <v>2389.9899999999998</v>
      </c>
    </row>
    <row r="487" spans="1:14">
      <c r="H487" t="s">
        <v>806</v>
      </c>
      <c r="I487" s="49">
        <v>14491.28</v>
      </c>
      <c r="K487" s="49">
        <v>12101.29</v>
      </c>
    </row>
    <row r="488" spans="1:14">
      <c r="H488" t="s">
        <v>807</v>
      </c>
      <c r="M488" s="49">
        <v>2389.9899999999998</v>
      </c>
      <c r="N488" s="48" t="s">
        <v>977</v>
      </c>
    </row>
    <row r="489" spans="1:14">
      <c r="A489" t="s">
        <v>1019</v>
      </c>
      <c r="B489" t="s">
        <v>1020</v>
      </c>
      <c r="C489" t="s">
        <v>1021</v>
      </c>
      <c r="D489" t="s">
        <v>1022</v>
      </c>
      <c r="E489" t="s">
        <v>1023</v>
      </c>
      <c r="F489" t="s">
        <v>1024</v>
      </c>
      <c r="G489" t="s">
        <v>1020</v>
      </c>
      <c r="H489" t="s">
        <v>1025</v>
      </c>
      <c r="I489" t="s">
        <v>1026</v>
      </c>
      <c r="K489" t="s">
        <v>1023</v>
      </c>
      <c r="M489" t="s">
        <v>1021</v>
      </c>
    </row>
    <row r="491" spans="1:14">
      <c r="A491" t="s">
        <v>1014</v>
      </c>
      <c r="B491" t="s">
        <v>1015</v>
      </c>
      <c r="C491">
        <v>71</v>
      </c>
      <c r="D491" t="s">
        <v>1307</v>
      </c>
      <c r="E491" t="s">
        <v>1308</v>
      </c>
      <c r="F491" t="s">
        <v>1309</v>
      </c>
    </row>
    <row r="492" spans="1:14">
      <c r="A492" t="s">
        <v>1019</v>
      </c>
      <c r="B492" t="s">
        <v>1020</v>
      </c>
      <c r="C492" t="s">
        <v>1021</v>
      </c>
      <c r="D492" t="s">
        <v>1022</v>
      </c>
      <c r="E492" t="s">
        <v>1023</v>
      </c>
      <c r="F492" t="s">
        <v>1024</v>
      </c>
      <c r="G492" t="s">
        <v>1020</v>
      </c>
      <c r="H492" t="s">
        <v>1025</v>
      </c>
      <c r="I492" t="s">
        <v>1026</v>
      </c>
      <c r="K492" t="s">
        <v>1023</v>
      </c>
      <c r="M492" t="s">
        <v>1021</v>
      </c>
    </row>
    <row r="493" spans="1:14">
      <c r="H493" t="s">
        <v>955</v>
      </c>
      <c r="M493">
        <v>0</v>
      </c>
    </row>
    <row r="494" spans="1:14">
      <c r="A494" t="s">
        <v>1310</v>
      </c>
      <c r="B494" s="1">
        <v>42636</v>
      </c>
      <c r="C494" t="s">
        <v>1311</v>
      </c>
      <c r="D494">
        <v>1</v>
      </c>
      <c r="E494" t="s">
        <v>1312</v>
      </c>
      <c r="F494" t="s">
        <v>85</v>
      </c>
      <c r="G494" t="s">
        <v>64</v>
      </c>
      <c r="H494" t="s">
        <v>86</v>
      </c>
      <c r="I494" s="49">
        <v>4300</v>
      </c>
      <c r="M494" s="49">
        <v>4300</v>
      </c>
    </row>
    <row r="495" spans="1:14">
      <c r="H495" t="s">
        <v>806</v>
      </c>
      <c r="I495" s="49">
        <v>4300</v>
      </c>
      <c r="K495">
        <v>0</v>
      </c>
    </row>
    <row r="496" spans="1:14">
      <c r="H496" t="s">
        <v>807</v>
      </c>
      <c r="M496" s="49">
        <v>4300</v>
      </c>
    </row>
    <row r="497" spans="1:13">
      <c r="A497" t="s">
        <v>1019</v>
      </c>
      <c r="B497" t="s">
        <v>1020</v>
      </c>
      <c r="C497" t="s">
        <v>1021</v>
      </c>
      <c r="D497" t="s">
        <v>1022</v>
      </c>
      <c r="E497" t="s">
        <v>1023</v>
      </c>
      <c r="F497" t="s">
        <v>1024</v>
      </c>
      <c r="G497" t="s">
        <v>1020</v>
      </c>
      <c r="H497" t="s">
        <v>1025</v>
      </c>
      <c r="I497" t="s">
        <v>1026</v>
      </c>
      <c r="K497" t="s">
        <v>1023</v>
      </c>
      <c r="M497" t="s">
        <v>1021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L67"/>
  <sheetViews>
    <sheetView tabSelected="1" topLeftCell="A46" workbookViewId="0">
      <selection activeCell="J49" sqref="J49"/>
    </sheetView>
  </sheetViews>
  <sheetFormatPr baseColWidth="10" defaultRowHeight="15"/>
  <cols>
    <col min="6" max="6" width="16.5703125" bestFit="1" customWidth="1"/>
    <col min="9" max="9" width="30.140625" bestFit="1" customWidth="1"/>
    <col min="11" max="11" width="3.85546875" customWidth="1"/>
  </cols>
  <sheetData>
    <row r="1" spans="2:12">
      <c r="B1" s="48"/>
      <c r="C1" s="48"/>
      <c r="D1" s="48"/>
      <c r="E1" s="48"/>
      <c r="F1" s="48"/>
    </row>
    <row r="2" spans="2:12">
      <c r="B2" s="48"/>
      <c r="C2" s="48"/>
      <c r="D2" s="48"/>
      <c r="E2" s="48"/>
      <c r="F2" s="48"/>
    </row>
    <row r="3" spans="2:12">
      <c r="B3" s="48"/>
      <c r="C3" s="48"/>
      <c r="D3" s="60"/>
      <c r="E3" s="60"/>
      <c r="F3" s="60"/>
    </row>
    <row r="4" spans="2:12">
      <c r="B4" s="48"/>
      <c r="C4" s="48"/>
      <c r="D4" s="60" t="s">
        <v>984</v>
      </c>
      <c r="E4" s="60"/>
      <c r="F4" s="60"/>
    </row>
    <row r="5" spans="2:12">
      <c r="B5" s="48"/>
      <c r="C5" s="48"/>
      <c r="D5" s="60" t="s">
        <v>986</v>
      </c>
      <c r="E5" s="60"/>
      <c r="F5" s="60"/>
    </row>
    <row r="6" spans="2:12" s="48" customFormat="1">
      <c r="E6" s="59" t="s">
        <v>1328</v>
      </c>
    </row>
    <row r="7" spans="2:12" s="48" customFormat="1"/>
    <row r="8" spans="2:12">
      <c r="B8" s="53" t="s">
        <v>1313</v>
      </c>
      <c r="C8" s="53"/>
      <c r="D8" s="53"/>
      <c r="E8" s="53"/>
      <c r="F8" s="53"/>
      <c r="G8" s="53"/>
    </row>
    <row r="9" spans="2:12">
      <c r="B9" s="48"/>
      <c r="C9" s="48"/>
      <c r="D9" s="48" t="s">
        <v>978</v>
      </c>
      <c r="E9" s="49">
        <v>155</v>
      </c>
      <c r="F9" s="48"/>
      <c r="G9" s="48"/>
    </row>
    <row r="10" spans="2:12">
      <c r="B10" s="48"/>
      <c r="C10" s="48"/>
      <c r="D10" s="48"/>
      <c r="E10" s="52"/>
      <c r="F10" s="52"/>
      <c r="G10" s="52"/>
    </row>
    <row r="11" spans="2:12">
      <c r="B11" s="48" t="s">
        <v>784</v>
      </c>
      <c r="C11" s="1">
        <v>42585</v>
      </c>
      <c r="D11" s="48" t="s">
        <v>785</v>
      </c>
      <c r="E11" s="48">
        <v>1</v>
      </c>
      <c r="F11" s="48" t="s">
        <v>786</v>
      </c>
      <c r="G11" s="48" t="s">
        <v>85</v>
      </c>
      <c r="H11" s="48" t="s">
        <v>64</v>
      </c>
      <c r="I11" s="48" t="s">
        <v>86</v>
      </c>
      <c r="J11" s="49">
        <v>2600</v>
      </c>
      <c r="K11" s="55">
        <v>1</v>
      </c>
      <c r="L11" s="48"/>
    </row>
    <row r="12" spans="2:12">
      <c r="B12" s="48" t="s">
        <v>1156</v>
      </c>
      <c r="C12" s="1">
        <v>42609</v>
      </c>
      <c r="D12" s="48" t="s">
        <v>310</v>
      </c>
      <c r="E12" s="48">
        <v>1</v>
      </c>
      <c r="F12" s="48" t="s">
        <v>1157</v>
      </c>
      <c r="G12" s="48" t="s">
        <v>63</v>
      </c>
      <c r="H12" s="48" t="s">
        <v>1045</v>
      </c>
      <c r="I12" s="48" t="s">
        <v>1158</v>
      </c>
      <c r="J12" s="48"/>
      <c r="K12" s="55"/>
      <c r="L12" s="49">
        <v>2445.0100000000002</v>
      </c>
    </row>
    <row r="15" spans="2:12">
      <c r="B15" s="53" t="s">
        <v>756</v>
      </c>
      <c r="C15" s="53"/>
      <c r="D15" s="53"/>
      <c r="E15" s="53"/>
      <c r="F15" s="53"/>
      <c r="G15" s="53"/>
    </row>
    <row r="16" spans="2:12">
      <c r="D16" s="48" t="s">
        <v>978</v>
      </c>
      <c r="E16" s="49">
        <v>2672.99</v>
      </c>
    </row>
    <row r="18" spans="2:7">
      <c r="C18" s="48" t="s">
        <v>1314</v>
      </c>
    </row>
    <row r="21" spans="2:7">
      <c r="B21" s="53" t="s">
        <v>1317</v>
      </c>
      <c r="C21" s="53"/>
      <c r="D21" s="53"/>
      <c r="E21" s="53"/>
      <c r="F21" s="53"/>
      <c r="G21" s="53"/>
    </row>
    <row r="22" spans="2:7">
      <c r="D22" s="48" t="s">
        <v>978</v>
      </c>
      <c r="E22" s="49">
        <v>6078.02</v>
      </c>
    </row>
    <row r="24" spans="2:7">
      <c r="C24" s="48" t="s">
        <v>1316</v>
      </c>
    </row>
    <row r="27" spans="2:7">
      <c r="B27" s="53" t="s">
        <v>1318</v>
      </c>
      <c r="C27" s="53"/>
      <c r="D27" s="53"/>
      <c r="E27" s="53"/>
      <c r="F27" s="53"/>
    </row>
    <row r="28" spans="2:7">
      <c r="D28" s="48" t="s">
        <v>978</v>
      </c>
      <c r="E28" s="49">
        <v>786.02</v>
      </c>
    </row>
    <row r="30" spans="2:7">
      <c r="C30" s="48" t="s">
        <v>1319</v>
      </c>
    </row>
    <row r="33" spans="2:12">
      <c r="B33" s="53" t="s">
        <v>1320</v>
      </c>
      <c r="C33" s="53"/>
      <c r="D33" s="53"/>
      <c r="E33" s="53"/>
      <c r="F33" s="53"/>
      <c r="G33" s="53"/>
    </row>
    <row r="34" spans="2:12" s="48" customFormat="1">
      <c r="B34" s="57"/>
      <c r="C34" s="57"/>
      <c r="D34" s="48" t="s">
        <v>978</v>
      </c>
      <c r="E34" s="49">
        <v>416.91</v>
      </c>
      <c r="F34" s="57"/>
      <c r="G34" s="57"/>
    </row>
    <row r="35" spans="2:12" s="48" customFormat="1" ht="15.75" customHeight="1">
      <c r="B35" s="57"/>
      <c r="C35" s="57"/>
      <c r="D35" s="57"/>
      <c r="E35" s="57"/>
      <c r="F35" s="57"/>
      <c r="G35" s="57"/>
    </row>
    <row r="36" spans="2:12">
      <c r="B36" s="48" t="s">
        <v>825</v>
      </c>
      <c r="C36" s="1">
        <v>42601</v>
      </c>
      <c r="D36" s="48" t="s">
        <v>826</v>
      </c>
      <c r="E36" s="48">
        <v>1</v>
      </c>
      <c r="F36" s="48" t="s">
        <v>827</v>
      </c>
      <c r="G36" s="48" t="s">
        <v>85</v>
      </c>
      <c r="H36" s="48" t="s">
        <v>64</v>
      </c>
      <c r="I36" s="48" t="s">
        <v>86</v>
      </c>
      <c r="J36" s="49">
        <v>3800</v>
      </c>
      <c r="K36" s="55"/>
      <c r="L36" s="48"/>
    </row>
    <row r="37" spans="2:12">
      <c r="B37" s="48" t="s">
        <v>1201</v>
      </c>
      <c r="C37" s="1">
        <v>42635</v>
      </c>
      <c r="D37" s="48" t="s">
        <v>310</v>
      </c>
      <c r="E37" s="48">
        <v>1</v>
      </c>
      <c r="F37" s="48" t="s">
        <v>1202</v>
      </c>
      <c r="G37" s="48" t="s">
        <v>63</v>
      </c>
      <c r="H37" s="48" t="s">
        <v>1045</v>
      </c>
      <c r="I37" s="48" t="s">
        <v>1203</v>
      </c>
      <c r="J37" s="48"/>
      <c r="K37" s="55"/>
      <c r="L37" s="49">
        <v>3383.09</v>
      </c>
    </row>
    <row r="40" spans="2:12">
      <c r="B40" s="53" t="s">
        <v>1321</v>
      </c>
      <c r="C40" s="53"/>
      <c r="D40" s="53"/>
      <c r="E40" s="53"/>
      <c r="F40" s="53"/>
      <c r="G40" s="53"/>
    </row>
    <row r="41" spans="2:12">
      <c r="B41" s="57"/>
      <c r="C41" s="57"/>
      <c r="D41" s="48" t="s">
        <v>978</v>
      </c>
      <c r="E41" s="49">
        <v>5000</v>
      </c>
      <c r="F41" s="57"/>
      <c r="G41" s="57"/>
    </row>
    <row r="43" spans="2:12">
      <c r="B43" t="s">
        <v>829</v>
      </c>
      <c r="C43" s="1">
        <v>42594</v>
      </c>
      <c r="D43" t="s">
        <v>830</v>
      </c>
      <c r="E43">
        <v>1</v>
      </c>
      <c r="F43" t="s">
        <v>831</v>
      </c>
      <c r="G43" t="s">
        <v>85</v>
      </c>
      <c r="H43" t="s">
        <v>64</v>
      </c>
      <c r="I43" t="s">
        <v>86</v>
      </c>
      <c r="J43" s="49">
        <v>5000</v>
      </c>
    </row>
    <row r="46" spans="2:12">
      <c r="B46" s="53" t="s">
        <v>1322</v>
      </c>
      <c r="C46" s="53"/>
      <c r="D46" s="53"/>
      <c r="E46" s="53"/>
      <c r="F46" s="53"/>
      <c r="G46" s="53"/>
    </row>
    <row r="47" spans="2:12">
      <c r="D47" s="48" t="s">
        <v>978</v>
      </c>
      <c r="E47" s="49">
        <v>12700</v>
      </c>
    </row>
    <row r="48" spans="2:12">
      <c r="C48" s="48" t="s">
        <v>1323</v>
      </c>
    </row>
    <row r="51" spans="2:12">
      <c r="B51" s="53" t="s">
        <v>765</v>
      </c>
      <c r="C51" s="53"/>
      <c r="D51" s="53"/>
      <c r="E51" s="53"/>
      <c r="F51" s="53"/>
      <c r="G51" s="53"/>
    </row>
    <row r="52" spans="2:12">
      <c r="D52" s="48" t="s">
        <v>978</v>
      </c>
      <c r="E52" s="49">
        <v>1368</v>
      </c>
    </row>
    <row r="53" spans="2:12">
      <c r="C53" s="48" t="s">
        <v>1325</v>
      </c>
    </row>
    <row r="56" spans="2:12">
      <c r="B56" s="53" t="s">
        <v>1326</v>
      </c>
      <c r="C56" s="53"/>
      <c r="D56" s="53"/>
      <c r="E56" s="53"/>
      <c r="F56" s="53"/>
      <c r="G56" s="53"/>
    </row>
    <row r="57" spans="2:12">
      <c r="D57" s="48" t="s">
        <v>978</v>
      </c>
      <c r="E57" s="49">
        <v>536.23</v>
      </c>
    </row>
    <row r="58" spans="2:12">
      <c r="B58" s="48" t="s">
        <v>875</v>
      </c>
      <c r="C58" s="1">
        <v>42585</v>
      </c>
      <c r="D58" s="48" t="s">
        <v>876</v>
      </c>
      <c r="E58" s="48">
        <v>1</v>
      </c>
      <c r="F58" s="48" t="s">
        <v>877</v>
      </c>
      <c r="G58" s="48" t="s">
        <v>85</v>
      </c>
      <c r="H58" s="48" t="s">
        <v>64</v>
      </c>
      <c r="I58" s="48" t="s">
        <v>86</v>
      </c>
      <c r="J58" s="49">
        <v>5600</v>
      </c>
    </row>
    <row r="59" spans="2:12">
      <c r="B59" s="48" t="s">
        <v>1272</v>
      </c>
      <c r="C59" s="1">
        <v>42609</v>
      </c>
      <c r="D59" s="48" t="s">
        <v>310</v>
      </c>
      <c r="E59" s="48">
        <v>1</v>
      </c>
      <c r="F59" s="48" t="s">
        <v>1273</v>
      </c>
      <c r="G59" s="48" t="s">
        <v>63</v>
      </c>
      <c r="H59" s="48" t="s">
        <v>1045</v>
      </c>
      <c r="I59" s="48" t="s">
        <v>1274</v>
      </c>
      <c r="J59" s="48"/>
      <c r="K59" s="55"/>
      <c r="L59" s="49">
        <v>5064.34</v>
      </c>
    </row>
    <row r="62" spans="2:12">
      <c r="B62" s="53" t="s">
        <v>1327</v>
      </c>
      <c r="C62" s="53"/>
      <c r="D62" s="53"/>
      <c r="E62" s="53"/>
      <c r="F62" s="53"/>
      <c r="G62" s="53"/>
    </row>
    <row r="63" spans="2:12">
      <c r="D63" s="48" t="s">
        <v>978</v>
      </c>
      <c r="E63" s="49">
        <v>2389.9899999999998</v>
      </c>
    </row>
    <row r="65" spans="2:10">
      <c r="B65" s="48" t="s">
        <v>252</v>
      </c>
      <c r="C65" s="1">
        <v>42538</v>
      </c>
      <c r="D65" s="48" t="s">
        <v>1300</v>
      </c>
      <c r="E65" s="48">
        <v>1</v>
      </c>
      <c r="F65" s="48" t="s">
        <v>1301</v>
      </c>
      <c r="G65" s="48" t="s">
        <v>1302</v>
      </c>
      <c r="H65" s="48" t="s">
        <v>64</v>
      </c>
      <c r="I65" s="48" t="s">
        <v>1303</v>
      </c>
      <c r="J65" s="49">
        <v>2389.9899999999998</v>
      </c>
    </row>
    <row r="67" spans="2:10">
      <c r="E67" s="48" t="s">
        <v>1329</v>
      </c>
    </row>
  </sheetData>
  <mergeCells count="3">
    <mergeCell ref="D3:F3"/>
    <mergeCell ref="D4:F4"/>
    <mergeCell ref="D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MAY</vt:lpstr>
      <vt:lpstr>JUN</vt:lpstr>
      <vt:lpstr>JUL</vt:lpstr>
      <vt:lpstr>AGO</vt:lpstr>
      <vt:lpstr>AGO T</vt:lpstr>
      <vt:lpstr>SALDOS</vt:lpstr>
      <vt:lpstr>DESC</vt:lpstr>
      <vt:lpstr>SEP</vt:lpstr>
      <vt:lpstr>SALDO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2016-07-06T22:31:50Z</dcterms:created>
  <dcterms:modified xsi:type="dcterms:W3CDTF">2016-10-20T21:33:44Z</dcterms:modified>
</cp:coreProperties>
</file>