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655" windowHeight="4620" activeTab="9"/>
  </bookViews>
  <sheets>
    <sheet name="DIC 15" sheetId="1" r:id="rId1"/>
    <sheet name="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10" r:id="rId8"/>
    <sheet name="AGO" sheetId="13" r:id="rId9"/>
    <sheet name="SEP" sheetId="11" r:id="rId10"/>
  </sheets>
  <externalReferences>
    <externalReference r:id="rId11"/>
  </externalReferences>
  <calcPr calcId="124519"/>
</workbook>
</file>

<file path=xl/calcChain.xml><?xml version="1.0" encoding="utf-8"?>
<calcChain xmlns="http://schemas.openxmlformats.org/spreadsheetml/2006/main">
  <c r="G115" i="11"/>
  <c r="I115"/>
  <c r="G119" i="13"/>
  <c r="I115"/>
  <c r="G148" s="1"/>
  <c r="G46"/>
  <c r="J46" s="1"/>
  <c r="G6"/>
  <c r="J6" s="1"/>
  <c r="E153"/>
  <c r="G133"/>
  <c r="J133" s="1"/>
  <c r="J119"/>
  <c r="H115"/>
  <c r="E152" s="1"/>
  <c r="G105"/>
  <c r="J105" s="1"/>
  <c r="G101"/>
  <c r="G97"/>
  <c r="J97" s="1"/>
  <c r="G76"/>
  <c r="J76" s="1"/>
  <c r="G71"/>
  <c r="J71" s="1"/>
  <c r="G66"/>
  <c r="J66" s="1"/>
  <c r="G59"/>
  <c r="J59" s="1"/>
  <c r="G41"/>
  <c r="J41" s="1"/>
  <c r="G33"/>
  <c r="J33" s="1"/>
  <c r="G23"/>
  <c r="J23" s="1"/>
  <c r="G130" i="11"/>
  <c r="G105"/>
  <c r="G92"/>
  <c r="G28"/>
  <c r="E151" i="13" l="1"/>
  <c r="G115"/>
  <c r="J115" s="1"/>
  <c r="J101"/>
  <c r="H147"/>
  <c r="G19" i="11"/>
  <c r="I103" i="8"/>
  <c r="G147" i="13" l="1"/>
  <c r="G149" s="1"/>
  <c r="G20" i="5"/>
  <c r="G118" i="11" l="1"/>
  <c r="J118" s="1"/>
  <c r="G43"/>
  <c r="J43" s="1"/>
  <c r="J28"/>
  <c r="G6"/>
  <c r="J6" s="1"/>
  <c r="J19"/>
  <c r="E154"/>
  <c r="J130"/>
  <c r="G149"/>
  <c r="H115"/>
  <c r="E153" s="1"/>
  <c r="J105"/>
  <c r="J92"/>
  <c r="G73"/>
  <c r="G68"/>
  <c r="J68" s="1"/>
  <c r="G63"/>
  <c r="J63" s="1"/>
  <c r="G52"/>
  <c r="J52" s="1"/>
  <c r="G38"/>
  <c r="J38" s="1"/>
  <c r="G5" i="2"/>
  <c r="I126" i="10"/>
  <c r="G80"/>
  <c r="J80" s="1"/>
  <c r="J115" i="11" l="1"/>
  <c r="J73"/>
  <c r="E152"/>
  <c r="H148"/>
  <c r="G135" i="10"/>
  <c r="J135" s="1"/>
  <c r="G113"/>
  <c r="J113" s="1"/>
  <c r="G85"/>
  <c r="J85" s="1"/>
  <c r="G52"/>
  <c r="G45"/>
  <c r="J45" s="1"/>
  <c r="G34"/>
  <c r="J34" s="1"/>
  <c r="G19"/>
  <c r="J19" s="1"/>
  <c r="G6"/>
  <c r="J6" s="1"/>
  <c r="E160"/>
  <c r="G130"/>
  <c r="J130" s="1"/>
  <c r="G155"/>
  <c r="H126"/>
  <c r="E159" s="1"/>
  <c r="E158" s="1"/>
  <c r="G109"/>
  <c r="J109" s="1"/>
  <c r="G105"/>
  <c r="J105" s="1"/>
  <c r="G75"/>
  <c r="J75" s="1"/>
  <c r="G70"/>
  <c r="J70" s="1"/>
  <c r="G63"/>
  <c r="J63" s="1"/>
  <c r="J52" l="1"/>
  <c r="G126"/>
  <c r="J126" s="1"/>
  <c r="G148" i="11"/>
  <c r="G150" s="1"/>
  <c r="H154" i="10"/>
  <c r="G113" i="8"/>
  <c r="J113" s="1"/>
  <c r="G107"/>
  <c r="G59"/>
  <c r="J59" s="1"/>
  <c r="G48"/>
  <c r="J48" s="1"/>
  <c r="G132"/>
  <c r="G23"/>
  <c r="J23" s="1"/>
  <c r="E136"/>
  <c r="H103"/>
  <c r="E135" s="1"/>
  <c r="G90"/>
  <c r="G86"/>
  <c r="J86" s="1"/>
  <c r="G82"/>
  <c r="J82" s="1"/>
  <c r="G53"/>
  <c r="J53" s="1"/>
  <c r="G43"/>
  <c r="J43" s="1"/>
  <c r="G37"/>
  <c r="J37" s="1"/>
  <c r="G31"/>
  <c r="J31" s="1"/>
  <c r="G17"/>
  <c r="J17" s="1"/>
  <c r="G6"/>
  <c r="J6" s="1"/>
  <c r="I97" i="7"/>
  <c r="G121" s="1"/>
  <c r="G75"/>
  <c r="G60"/>
  <c r="J60" s="1"/>
  <c r="G19"/>
  <c r="J19" s="1"/>
  <c r="E126"/>
  <c r="G106"/>
  <c r="J106" s="1"/>
  <c r="G101"/>
  <c r="J101" s="1"/>
  <c r="H97"/>
  <c r="E125" s="1"/>
  <c r="E124" s="1"/>
  <c r="G84"/>
  <c r="J84" s="1"/>
  <c r="G80"/>
  <c r="J80" s="1"/>
  <c r="G53"/>
  <c r="J53" s="1"/>
  <c r="G48"/>
  <c r="J48" s="1"/>
  <c r="G37"/>
  <c r="J37" s="1"/>
  <c r="G31"/>
  <c r="J31" s="1"/>
  <c r="G25"/>
  <c r="J25" s="1"/>
  <c r="G6"/>
  <c r="J6" s="1"/>
  <c r="G114" i="6"/>
  <c r="J114" s="1"/>
  <c r="H104"/>
  <c r="H130" s="1"/>
  <c r="G84"/>
  <c r="J84" s="1"/>
  <c r="G64"/>
  <c r="J64" s="1"/>
  <c r="G41"/>
  <c r="J41" s="1"/>
  <c r="G33"/>
  <c r="J33" s="1"/>
  <c r="G6"/>
  <c r="E136"/>
  <c r="G108"/>
  <c r="I104"/>
  <c r="G131" s="1"/>
  <c r="G80"/>
  <c r="G75"/>
  <c r="J75" s="1"/>
  <c r="G58"/>
  <c r="J58" s="1"/>
  <c r="G53"/>
  <c r="J53" s="1"/>
  <c r="G26"/>
  <c r="J26" s="1"/>
  <c r="G20"/>
  <c r="J20" s="1"/>
  <c r="J6"/>
  <c r="G101" i="5"/>
  <c r="G39"/>
  <c r="G31"/>
  <c r="J31" s="1"/>
  <c r="E122"/>
  <c r="J101"/>
  <c r="G94"/>
  <c r="J94" s="1"/>
  <c r="I90"/>
  <c r="G115" s="1"/>
  <c r="H90"/>
  <c r="E121" s="1"/>
  <c r="G80"/>
  <c r="J80" s="1"/>
  <c r="G76"/>
  <c r="J76" s="1"/>
  <c r="G69"/>
  <c r="J69" s="1"/>
  <c r="G60"/>
  <c r="J60" s="1"/>
  <c r="G54"/>
  <c r="J54" s="1"/>
  <c r="G49"/>
  <c r="J49" s="1"/>
  <c r="J39"/>
  <c r="G24"/>
  <c r="J24" s="1"/>
  <c r="G17"/>
  <c r="J17" s="1"/>
  <c r="G6"/>
  <c r="J6" s="1"/>
  <c r="E116" i="3"/>
  <c r="G91"/>
  <c r="G75"/>
  <c r="J75" s="1"/>
  <c r="G63"/>
  <c r="J63" s="1"/>
  <c r="G6"/>
  <c r="J6" s="1"/>
  <c r="G99"/>
  <c r="J99" s="1"/>
  <c r="I87"/>
  <c r="H87"/>
  <c r="E115" s="1"/>
  <c r="G71"/>
  <c r="J71" s="1"/>
  <c r="G54"/>
  <c r="G49"/>
  <c r="J49" s="1"/>
  <c r="G44"/>
  <c r="J44" s="1"/>
  <c r="G36"/>
  <c r="J36" s="1"/>
  <c r="G30"/>
  <c r="J30" s="1"/>
  <c r="G25"/>
  <c r="J25" s="1"/>
  <c r="G18"/>
  <c r="J18" s="1"/>
  <c r="J90" i="8" l="1"/>
  <c r="G103"/>
  <c r="J103" s="1"/>
  <c r="G111" i="3"/>
  <c r="E114"/>
  <c r="G154" i="10"/>
  <c r="G156" s="1"/>
  <c r="E134" i="8"/>
  <c r="J107"/>
  <c r="H131"/>
  <c r="G97" i="7"/>
  <c r="J75"/>
  <c r="H120"/>
  <c r="J97"/>
  <c r="G104" i="6"/>
  <c r="J104" s="1"/>
  <c r="E135"/>
  <c r="E134" s="1"/>
  <c r="J80"/>
  <c r="J108"/>
  <c r="E120" i="5"/>
  <c r="H114"/>
  <c r="G90"/>
  <c r="J90" s="1"/>
  <c r="H110" i="3"/>
  <c r="J54"/>
  <c r="G87"/>
  <c r="J87" s="1"/>
  <c r="J91"/>
  <c r="I94" i="2"/>
  <c r="G117" s="1"/>
  <c r="G102"/>
  <c r="J102" s="1"/>
  <c r="G96"/>
  <c r="J96" s="1"/>
  <c r="H94"/>
  <c r="H116" s="1"/>
  <c r="G84"/>
  <c r="J84" s="1"/>
  <c r="G79"/>
  <c r="J79" s="1"/>
  <c r="G72"/>
  <c r="J72" s="1"/>
  <c r="G60"/>
  <c r="J60" s="1"/>
  <c r="G55"/>
  <c r="J55" s="1"/>
  <c r="G50"/>
  <c r="J50" s="1"/>
  <c r="G38"/>
  <c r="J38" s="1"/>
  <c r="G31"/>
  <c r="J31" s="1"/>
  <c r="G24"/>
  <c r="J24" s="1"/>
  <c r="G17"/>
  <c r="J17" s="1"/>
  <c r="J5"/>
  <c r="G94" l="1"/>
  <c r="J94" s="1"/>
  <c r="G131" i="8"/>
  <c r="G133" s="1"/>
  <c r="G120" i="7"/>
  <c r="G122" s="1"/>
  <c r="G130" i="6"/>
  <c r="G132" s="1"/>
  <c r="G114" i="5"/>
  <c r="G116" s="1"/>
  <c r="G110" i="3"/>
  <c r="G112" s="1"/>
  <c r="G116" i="2" l="1"/>
  <c r="G118" s="1"/>
</calcChain>
</file>

<file path=xl/sharedStrings.xml><?xml version="1.0" encoding="utf-8"?>
<sst xmlns="http://schemas.openxmlformats.org/spreadsheetml/2006/main" count="2647" uniqueCount="993">
  <si>
    <t>ALECSA CELAYA S DE RL DE CV</t>
  </si>
  <si>
    <t>PROPIAS</t>
  </si>
  <si>
    <t>INVENTARIO DE VEHICULOS AL 31 DE DICIEMBRE DE 2015</t>
  </si>
  <si>
    <t>231-003</t>
  </si>
  <si>
    <t>COROLLA</t>
  </si>
  <si>
    <t>D  2,023</t>
  </si>
  <si>
    <t>DURANGO AUTOMOTORES S DE RL DE CV</t>
  </si>
  <si>
    <t>0750-TCN15</t>
  </si>
  <si>
    <t>D  2,240</t>
  </si>
  <si>
    <t>TOYOTA FINANCIAL SERVICES DE MEXICO</t>
  </si>
  <si>
    <t>0892-TCN15</t>
  </si>
  <si>
    <t>D  2,523</t>
  </si>
  <si>
    <t>0046-TCN16</t>
  </si>
  <si>
    <t>D    370</t>
  </si>
  <si>
    <t>0061-TCN16</t>
  </si>
  <si>
    <t>D  2,791</t>
  </si>
  <si>
    <t>ROJAS AGUILAR ROBERTO</t>
  </si>
  <si>
    <t>0303-TCN16</t>
  </si>
  <si>
    <t>D  2,903</t>
  </si>
  <si>
    <t>0346-TCN16</t>
  </si>
  <si>
    <t>D  2,910</t>
  </si>
  <si>
    <t>0353-TCN16</t>
  </si>
  <si>
    <t>231-007</t>
  </si>
  <si>
    <t>CAMRY</t>
  </si>
  <si>
    <t>D    167</t>
  </si>
  <si>
    <t>0228-TCN15</t>
  </si>
  <si>
    <t>D  1,800</t>
  </si>
  <si>
    <t>0106-TCN16</t>
  </si>
  <si>
    <t>D  2,254</t>
  </si>
  <si>
    <t>0121-TCN16</t>
  </si>
  <si>
    <t>231-009</t>
  </si>
  <si>
    <t>PRIUS</t>
  </si>
  <si>
    <t>D  1,579</t>
  </si>
  <si>
    <t>MOSQUEDA LOPEZ ISABEL</t>
  </si>
  <si>
    <t>0626-TCN15</t>
  </si>
  <si>
    <t>D  2,045</t>
  </si>
  <si>
    <t>LJIMENEZ:TOYOTA FINANCIAL SERVICES</t>
  </si>
  <si>
    <t>0761-TCN15</t>
  </si>
  <si>
    <t>D  2,236</t>
  </si>
  <si>
    <t>0869-TCN15</t>
  </si>
  <si>
    <t>D  1,760</t>
  </si>
  <si>
    <t>0962-TCN15</t>
  </si>
  <si>
    <t>D  2,262</t>
  </si>
  <si>
    <t>0975-TCN15</t>
  </si>
  <si>
    <t>231-010</t>
  </si>
  <si>
    <t>SIENNA</t>
  </si>
  <si>
    <t>D  2,270</t>
  </si>
  <si>
    <t>0824-TCN15</t>
  </si>
  <si>
    <t>231-011</t>
  </si>
  <si>
    <t>RAV4</t>
  </si>
  <si>
    <t>D    859</t>
  </si>
  <si>
    <t>AUTOMOTRIZ TOY S  DE  RL DE  CV</t>
  </si>
  <si>
    <t>0253-TCN16</t>
  </si>
  <si>
    <t>D  2,587</t>
  </si>
  <si>
    <t>UNITED AUTO ZACATECAS S  DE  RL DE</t>
  </si>
  <si>
    <t>0332-TCN16</t>
  </si>
  <si>
    <t>D  2,905</t>
  </si>
  <si>
    <t>0347-TCN16</t>
  </si>
  <si>
    <t>D  2,907</t>
  </si>
  <si>
    <t>0350-TCN16</t>
  </si>
  <si>
    <t>D  2,908</t>
  </si>
  <si>
    <t>0351-TCN16</t>
  </si>
  <si>
    <t>D  2,909</t>
  </si>
  <si>
    <t>0352-TCN16</t>
  </si>
  <si>
    <t>231-013</t>
  </si>
  <si>
    <t>HIGHLANDER</t>
  </si>
  <si>
    <t>D  1,591</t>
  </si>
  <si>
    <t>TOYOTA FINANCIAL SERVICES MEXICO S.</t>
  </si>
  <si>
    <t>0925-TCN15</t>
  </si>
  <si>
    <t>D  2,911</t>
  </si>
  <si>
    <t>0354-TCN16</t>
  </si>
  <si>
    <t>231-016</t>
  </si>
  <si>
    <t>TACOMA</t>
  </si>
  <si>
    <t>DIFERENCIA EN LA COMRA DEL 0405N/14 PD 2103</t>
  </si>
  <si>
    <t>D  2,103</t>
  </si>
  <si>
    <t>LIDERAZGO AUTOMOTRIZ DE PUEBLA SA D</t>
  </si>
  <si>
    <t>0405-TCN14</t>
  </si>
  <si>
    <t>231-020</t>
  </si>
  <si>
    <t>YARIS</t>
  </si>
  <si>
    <t>D  2,182</t>
  </si>
  <si>
    <t>0586-TCN15</t>
  </si>
  <si>
    <t>D  2,341</t>
  </si>
  <si>
    <t>0835-TCN15</t>
  </si>
  <si>
    <t>D  1,919</t>
  </si>
  <si>
    <t>0063-TCN16</t>
  </si>
  <si>
    <t>D  2,428</t>
  </si>
  <si>
    <t>TOYOMOTORS SA  DE  CV</t>
  </si>
  <si>
    <t>0317-TCN16</t>
  </si>
  <si>
    <t>D  2,906</t>
  </si>
  <si>
    <t>0348-TCN16</t>
  </si>
  <si>
    <t>D  2,441</t>
  </si>
  <si>
    <t>1021-TCN15</t>
  </si>
  <si>
    <t>231-021</t>
  </si>
  <si>
    <t>HILUX</t>
  </si>
  <si>
    <t>D    798</t>
  </si>
  <si>
    <t>0117-TCN16</t>
  </si>
  <si>
    <t>D  2,162</t>
  </si>
  <si>
    <t>0289-TCN16</t>
  </si>
  <si>
    <t>D  1,654</t>
  </si>
  <si>
    <t>DELGADO MORENO EDGAR EDUARDO</t>
  </si>
  <si>
    <t>1019-TCN15</t>
  </si>
  <si>
    <t>231-022</t>
  </si>
  <si>
    <t>HIACE</t>
  </si>
  <si>
    <t>DIF EN LA 0838N/15</t>
  </si>
  <si>
    <t>D  1,202</t>
  </si>
  <si>
    <t>ALECSA CELAYA, S. DE R.L. DE C.V.</t>
  </si>
  <si>
    <t>0833-TCN15</t>
  </si>
  <si>
    <t>D  1,799</t>
  </si>
  <si>
    <t>1000-TCN15</t>
  </si>
  <si>
    <t>D  2,901</t>
  </si>
  <si>
    <t>0344-TCN16</t>
  </si>
  <si>
    <t>D  2,902</t>
  </si>
  <si>
    <t>0345-TCN16</t>
  </si>
  <si>
    <t>231-023</t>
  </si>
  <si>
    <t>AVANZA</t>
  </si>
  <si>
    <t>D  2,164</t>
  </si>
  <si>
    <t>0101-TCN16</t>
  </si>
  <si>
    <t>D  1,981</t>
  </si>
  <si>
    <t>0109-TCN16</t>
  </si>
  <si>
    <t>D  1,794</t>
  </si>
  <si>
    <t>0204-TCN16</t>
  </si>
  <si>
    <t>D    908</t>
  </si>
  <si>
    <t>GARCIA PARAMO JUAN CARLOS</t>
  </si>
  <si>
    <t>0163-TCN16</t>
  </si>
  <si>
    <t>D  2,292</t>
  </si>
  <si>
    <t>0309-TCN16</t>
  </si>
  <si>
    <t>D  2,899</t>
  </si>
  <si>
    <t>0342-TCN16</t>
  </si>
  <si>
    <t>D  2,900</t>
  </si>
  <si>
    <t>0343-TCN16</t>
  </si>
  <si>
    <t>D  2,904</t>
  </si>
  <si>
    <t>0349-TCN16</t>
  </si>
  <si>
    <t>TOTAL INVENTARIO NUEVOS</t>
  </si>
  <si>
    <t>240-001</t>
  </si>
  <si>
    <t>COMONUEVOS</t>
  </si>
  <si>
    <t>D    815</t>
  </si>
  <si>
    <t>SALDAñA MARTINEZ GERARDO</t>
  </si>
  <si>
    <t>0128-TCU15</t>
  </si>
  <si>
    <t>D  2,833</t>
  </si>
  <si>
    <t>ALCOCER RODRIGUEZ GUILLERMO</t>
  </si>
  <si>
    <t>0154-TCU15</t>
  </si>
  <si>
    <t>240-002</t>
  </si>
  <si>
    <t>USADOS OTROS</t>
  </si>
  <si>
    <t>D  1,779</t>
  </si>
  <si>
    <t>DISTRIBUIDORA VOLKSWAGEN DEL BAJIO</t>
  </si>
  <si>
    <t>0113-TCU15</t>
  </si>
  <si>
    <t>D  1,257</t>
  </si>
  <si>
    <t>GARCIA ALVAREZ EVA MARIA</t>
  </si>
  <si>
    <t>0144-TCU15</t>
  </si>
  <si>
    <t>D  2,363</t>
  </si>
  <si>
    <t>VEGA MONSIVAIS HILDA</t>
  </si>
  <si>
    <t>0147-TCU15</t>
  </si>
  <si>
    <t>D  2,798</t>
  </si>
  <si>
    <t>MARCIAL CALIXTO ANDRES</t>
  </si>
  <si>
    <t>0149-TCU15</t>
  </si>
  <si>
    <t>D  2,107</t>
  </si>
  <si>
    <t>GALVAN RODRIGUEZ ALEJANDRO</t>
  </si>
  <si>
    <t>0151-TCU15</t>
  </si>
  <si>
    <t>D  2,617</t>
  </si>
  <si>
    <t>LICEA FERREIRA ERIKA GUADALUPE</t>
  </si>
  <si>
    <t>0153-TCU15</t>
  </si>
  <si>
    <t>CONTABILIDAD</t>
  </si>
  <si>
    <t>TOTAL COMPRAS</t>
  </si>
  <si>
    <t>NUEVAS</t>
  </si>
  <si>
    <t>SEMINUEVAS</t>
  </si>
  <si>
    <t>TOTAL</t>
  </si>
  <si>
    <t>A</t>
  </si>
  <si>
    <t>B</t>
  </si>
  <si>
    <t>C</t>
  </si>
  <si>
    <t>D</t>
  </si>
  <si>
    <t>INVENTARIO DE VEHICULOS AL 31 DE ENERO DE 2016</t>
  </si>
  <si>
    <t>D    742</t>
  </si>
  <si>
    <t>D    746</t>
  </si>
  <si>
    <t>0379-TCN16</t>
  </si>
  <si>
    <t>0380-TCN16</t>
  </si>
  <si>
    <t>0401-TCN16</t>
  </si>
  <si>
    <t>0406-TCN16</t>
  </si>
  <si>
    <t>DURANGO  AUTOMOTORES S DE  RL DE  C</t>
  </si>
  <si>
    <t>D    717</t>
  </si>
  <si>
    <t>D    894</t>
  </si>
  <si>
    <t>D  2,544</t>
  </si>
  <si>
    <t>ALDEN SATELITE S DE  RL DE CV</t>
  </si>
  <si>
    <t>0454-TCN16</t>
  </si>
  <si>
    <t>D    741</t>
  </si>
  <si>
    <t>0378-TCN16</t>
  </si>
  <si>
    <t>D  2,140</t>
  </si>
  <si>
    <t>D  2,610</t>
  </si>
  <si>
    <t>DALTON AUTOMOTRIZ  S  DE  RL DE  CV</t>
  </si>
  <si>
    <t>DALTON AUTOMOTRIZ  S  DE  RL DE CV</t>
  </si>
  <si>
    <t>0447-TCN16</t>
  </si>
  <si>
    <t>0456-TCN16</t>
  </si>
  <si>
    <t>UNITED  AUTO DE  AGUASCALIENTES S D</t>
  </si>
  <si>
    <t>DURANGO  AUTOMOTORES  S  DE  RL DE</t>
  </si>
  <si>
    <t>TOY MOTORS SA  DE  CV</t>
  </si>
  <si>
    <t>D    633</t>
  </si>
  <si>
    <t>D    757</t>
  </si>
  <si>
    <t>D    554</t>
  </si>
  <si>
    <t>D    759</t>
  </si>
  <si>
    <t>D  2,399</t>
  </si>
  <si>
    <t>D  2,616</t>
  </si>
  <si>
    <t>0382-TCN16</t>
  </si>
  <si>
    <t>0383-TCN16</t>
  </si>
  <si>
    <t>0390-TCN16</t>
  </si>
  <si>
    <t>0396-TCN16</t>
  </si>
  <si>
    <t>0448-TCN16</t>
  </si>
  <si>
    <t>0457-TCN16</t>
  </si>
  <si>
    <t>D  1,346</t>
  </si>
  <si>
    <t>ALECSA PACHUCA  S  DE RL DE  CV</t>
  </si>
  <si>
    <t>1030-TCN15</t>
  </si>
  <si>
    <t>OZ-AUTOMOTRIZ S. DE R.L. DE C.V.</t>
  </si>
  <si>
    <t>CEVER LOMAS VERDES S DE RL DE C.V</t>
  </si>
  <si>
    <t>DALTON AUTOMOTORES, S DE R.L. DE C.</t>
  </si>
  <si>
    <t>LEON MUÑOZ NORMA</t>
  </si>
  <si>
    <t>D    735</t>
  </si>
  <si>
    <t>D  2,535</t>
  </si>
  <si>
    <t>D  2,534</t>
  </si>
  <si>
    <t>D  2,533</t>
  </si>
  <si>
    <t>D  2,438</t>
  </si>
  <si>
    <t>0372-TCN16</t>
  </si>
  <si>
    <t>0373-TCN16</t>
  </si>
  <si>
    <t>0374-TCN16</t>
  </si>
  <si>
    <t>0376-TCN16</t>
  </si>
  <si>
    <t>0426-TCN16</t>
  </si>
  <si>
    <t>0455-TCN16</t>
  </si>
  <si>
    <t>D  2,548</t>
  </si>
  <si>
    <t>D  1,778</t>
  </si>
  <si>
    <t>D  1,909</t>
  </si>
  <si>
    <t>D  2,055</t>
  </si>
  <si>
    <t>AUTOMOTORES DE LA LAGUNA SA  DE  CV</t>
  </si>
  <si>
    <t>FAME PERISUR  S  DE  RL DE CV</t>
  </si>
  <si>
    <t>VALOR  MOTRIZ S DE  RL DE  CV</t>
  </si>
  <si>
    <t>0434-TCN16</t>
  </si>
  <si>
    <t>0435-TCN16</t>
  </si>
  <si>
    <t>0440-TCN16</t>
  </si>
  <si>
    <t>UNITED AUTO DE  AGUASCALIENTES S DE</t>
  </si>
  <si>
    <t>D  1,342</t>
  </si>
  <si>
    <t>1032-TCN15</t>
  </si>
  <si>
    <t>LJIMENEZ:QUERETARO MOTORS, SA</t>
  </si>
  <si>
    <t>DEANDA RAMIREZ RAFAEL</t>
  </si>
  <si>
    <t>D  2,156</t>
  </si>
  <si>
    <t>0018-TCU16</t>
  </si>
  <si>
    <t>0020-TCU16</t>
  </si>
  <si>
    <t>CASIQUE CASIQUE REYMUNDO</t>
  </si>
  <si>
    <t>GAMBOA ARELLANO NELSON EDUARDO</t>
  </si>
  <si>
    <t>GONZALEZ HERNANDEZ RAUL</t>
  </si>
  <si>
    <t>D    228</t>
  </si>
  <si>
    <t>D  1,448</t>
  </si>
  <si>
    <t>D  2,136</t>
  </si>
  <si>
    <t>D  2,139</t>
  </si>
  <si>
    <t>D  2,142</t>
  </si>
  <si>
    <t>D  2,145</t>
  </si>
  <si>
    <t>D  2,149</t>
  </si>
  <si>
    <t>D  2,157</t>
  </si>
  <si>
    <t>0003-TCU16</t>
  </si>
  <si>
    <t>0008-TCU16</t>
  </si>
  <si>
    <t>0012-TCU16</t>
  </si>
  <si>
    <t>0013-TCU16</t>
  </si>
  <si>
    <t>0014-TCU16</t>
  </si>
  <si>
    <t>0016-TCU16</t>
  </si>
  <si>
    <t>0017-TCU16</t>
  </si>
  <si>
    <t>0019-TCU16</t>
  </si>
  <si>
    <t>E</t>
  </si>
  <si>
    <t>F</t>
  </si>
  <si>
    <t>D  2,238</t>
  </si>
  <si>
    <t>D  2,233</t>
  </si>
  <si>
    <t>D  2,285</t>
  </si>
  <si>
    <t>D  2,461</t>
  </si>
  <si>
    <t>0532-TCN16</t>
  </si>
  <si>
    <t>0533-TCN16</t>
  </si>
  <si>
    <t>0535-TCN16</t>
  </si>
  <si>
    <t>0541-TCN16</t>
  </si>
  <si>
    <t>0549-TCN16</t>
  </si>
  <si>
    <t>OZ AUTOMOTRIZ DE  COLIMA S  DE  RL</t>
  </si>
  <si>
    <t>OZ  AUTOMOTRIZ DE COLIMA S  DE RL D</t>
  </si>
  <si>
    <t>DALTON   AUTOMOTRIZ  S  DE RL  DE C</t>
  </si>
  <si>
    <t>DALTON AUTOMOTRIZ   S  DE  RL DE CV</t>
  </si>
  <si>
    <t>TOYOCOAPA  S  DE  RL DE CV</t>
  </si>
  <si>
    <t>AUTOMOTRIZ NIHON, S.A  DE C.V</t>
  </si>
  <si>
    <t>D  1,236</t>
  </si>
  <si>
    <t>0488-TCN16</t>
  </si>
  <si>
    <t>D  1,029</t>
  </si>
  <si>
    <t>0493-TCN16</t>
  </si>
  <si>
    <t>D  2,025</t>
  </si>
  <si>
    <t>D  2,027</t>
  </si>
  <si>
    <t>0528-TCN16</t>
  </si>
  <si>
    <t>0529-TCN16</t>
  </si>
  <si>
    <t>D    405</t>
  </si>
  <si>
    <t>D  2,463</t>
  </si>
  <si>
    <t>0470-TCN16</t>
  </si>
  <si>
    <t>0551-TCN16</t>
  </si>
  <si>
    <t>D  2,235</t>
  </si>
  <si>
    <t>UNITED AUTO DE  ZACATECAS  S  DE  R</t>
  </si>
  <si>
    <t>1044-TCN15</t>
  </si>
  <si>
    <t>AGRICOLA 4 ESQUINAS S.P.R DE R.L.</t>
  </si>
  <si>
    <t>OZ AUTOMOTRIZ DE COLIMA  S  DE  RL</t>
  </si>
  <si>
    <t>DURANGO  AUTOMOTORES S DE RL  DE CV</t>
  </si>
  <si>
    <t>UNITED AUTO  DE  AGUASCALIENTES  S</t>
  </si>
  <si>
    <t>D  1,836</t>
  </si>
  <si>
    <t>D  2,397</t>
  </si>
  <si>
    <t>D  2,464</t>
  </si>
  <si>
    <t>D  2,466</t>
  </si>
  <si>
    <t>0513-TCN16</t>
  </si>
  <si>
    <t>0544-TCN16</t>
  </si>
  <si>
    <t>0552-TCN16</t>
  </si>
  <si>
    <t>0553-TCN16</t>
  </si>
  <si>
    <t>D  1,873</t>
  </si>
  <si>
    <t>CORONADO VELASCO ANGELICA</t>
  </si>
  <si>
    <t>0031-TCU16</t>
  </si>
  <si>
    <t>GUERRERO SANCHEZ MARIA TERESA</t>
  </si>
  <si>
    <t>D  2,041</t>
  </si>
  <si>
    <t>0033-TCU16</t>
  </si>
  <si>
    <t>GONZALEZ DE COSSIO URQUIZA JUAN PAB</t>
  </si>
  <si>
    <t>HERNANDEZ ARREDONDO MARIA CRUZ</t>
  </si>
  <si>
    <t>GALINDO RAMIREZ YOLANDA CRISTINA</t>
  </si>
  <si>
    <t>D    920</t>
  </si>
  <si>
    <t>D  1,126</t>
  </si>
  <si>
    <t>D  2,457</t>
  </si>
  <si>
    <t>0025-TCU16</t>
  </si>
  <si>
    <t>0028-TCU16</t>
  </si>
  <si>
    <t>0035-TCU16</t>
  </si>
  <si>
    <t>INVENTARIO DE VEHICULOS AL 29 DE FEBRERO DE 2016</t>
  </si>
  <si>
    <t>INVENTARIO DE VEHICULOS AL 31 DE MARZO DE 2016</t>
  </si>
  <si>
    <t>CALIDAD  DE  TABASCO  S DE  RL DE C</t>
  </si>
  <si>
    <t>DALTON  AUTOMOTRIZ S DE  RL DE CV</t>
  </si>
  <si>
    <t>D  1,079</t>
  </si>
  <si>
    <t>D  2,545</t>
  </si>
  <si>
    <t>0597-TCN16</t>
  </si>
  <si>
    <t>0669-TCN16</t>
  </si>
  <si>
    <t>D  2,409</t>
  </si>
  <si>
    <t>0632-TCN16</t>
  </si>
  <si>
    <t>0639-TCN16</t>
  </si>
  <si>
    <t>PENNINSULA  MOTORS  S  DE  RL DE  C</t>
  </si>
  <si>
    <t>D  2,656</t>
  </si>
  <si>
    <t>D  2,132</t>
  </si>
  <si>
    <t>0638-TCN16</t>
  </si>
  <si>
    <t>0642-TCN16</t>
  </si>
  <si>
    <t>AUTOMOTRIZ NIHON  S.A. DE C.V.</t>
  </si>
  <si>
    <t>0598-TCN16</t>
  </si>
  <si>
    <t>0653-TCN16</t>
  </si>
  <si>
    <t>D  1,101</t>
  </si>
  <si>
    <t>D  2,289</t>
  </si>
  <si>
    <t>AUTOMOTRIZ  NIHONN S  DE  RL DE  CV</t>
  </si>
  <si>
    <t>VALOR  MOTRIZ S  DE  RL DE  CV</t>
  </si>
  <si>
    <t>TOY MOTORS SA  DE CV</t>
  </si>
  <si>
    <t>0635-TCN16</t>
  </si>
  <si>
    <t>0664-TCN16</t>
  </si>
  <si>
    <t>0666-TCN16</t>
  </si>
  <si>
    <t>0670-TCN16</t>
  </si>
  <si>
    <t>D  1,914</t>
  </si>
  <si>
    <t>D  2,401</t>
  </si>
  <si>
    <t>D  2,410</t>
  </si>
  <si>
    <t>D  2,547</t>
  </si>
  <si>
    <t>DALTON AUTOMOTRIZ S  DE  RL DE CV</t>
  </si>
  <si>
    <t>D    196</t>
  </si>
  <si>
    <t>0557-TCN16</t>
  </si>
  <si>
    <t>D  2,291</t>
  </si>
  <si>
    <t>0654-TCN16</t>
  </si>
  <si>
    <t>TOYOMOTORS DE POLANCO S  DE  RL  CV</t>
  </si>
  <si>
    <t>D    880</t>
  </si>
  <si>
    <t>D  1,607</t>
  </si>
  <si>
    <t>0588-TCN16</t>
  </si>
  <si>
    <t>0612-TCN16</t>
  </si>
  <si>
    <t>D  2,659</t>
  </si>
  <si>
    <t>0657-TCN16</t>
  </si>
  <si>
    <t>0637-TCN16</t>
  </si>
  <si>
    <t>0658-TCN16</t>
  </si>
  <si>
    <t>D  2,141</t>
  </si>
  <si>
    <t>D  2,303</t>
  </si>
  <si>
    <t>ALVAREZ AGUIRRE ALEJANDRA</t>
  </si>
  <si>
    <t>HERNANDEZ SEDANO MARIA DE JESUS</t>
  </si>
  <si>
    <t>0037-TCU16</t>
  </si>
  <si>
    <t>0044-TCU16</t>
  </si>
  <si>
    <t>D    384</t>
  </si>
  <si>
    <t>D  1,097</t>
  </si>
  <si>
    <t>CERVANTES CERVANTES JORGE LUIS</t>
  </si>
  <si>
    <t>HERNANDEZ MORENO VICTOR</t>
  </si>
  <si>
    <t>CONCESIONARIA MEXICANA DEL AGUA SA</t>
  </si>
  <si>
    <t>SANCHEZ RAMOS ANTONIO</t>
  </si>
  <si>
    <t>AGRONUTRIENTES Y SEMILLAS DEL BAJIO</t>
  </si>
  <si>
    <t>FLORES JIMENEZ RODRIGO</t>
  </si>
  <si>
    <t>0039-TCU16</t>
  </si>
  <si>
    <t>0042-TCU16</t>
  </si>
  <si>
    <t>0049-TCU16</t>
  </si>
  <si>
    <t>0050-TCU16</t>
  </si>
  <si>
    <t>0051-TCU16</t>
  </si>
  <si>
    <t>0052-TCU16</t>
  </si>
  <si>
    <t>D    446</t>
  </si>
  <si>
    <t>D    878</t>
  </si>
  <si>
    <t>D  2,345</t>
  </si>
  <si>
    <t>D  2,359</t>
  </si>
  <si>
    <t>D  2,662</t>
  </si>
  <si>
    <t>INVENTARIO DE VEHICULOS AL 30 DE ABRIL DE 2016</t>
  </si>
  <si>
    <t>ALDEN QUERETARO S  DE  RL DE CV</t>
  </si>
  <si>
    <t>ALDEN  QUERETARO  S  DE  RL DE  CV</t>
  </si>
  <si>
    <t>DALTON AUTOMOTRIZ S  DE  RL  DE CV</t>
  </si>
  <si>
    <t>D    452</t>
  </si>
  <si>
    <t>D  2,537</t>
  </si>
  <si>
    <t>D  2,886</t>
  </si>
  <si>
    <t>D  2,782</t>
  </si>
  <si>
    <t>D  2,896</t>
  </si>
  <si>
    <t>D  2,897</t>
  </si>
  <si>
    <t>D  2,898</t>
  </si>
  <si>
    <t>0699-TCN16</t>
  </si>
  <si>
    <t>0780-TCN16</t>
  </si>
  <si>
    <t>0787-TCN16</t>
  </si>
  <si>
    <t>0802-TCN16</t>
  </si>
  <si>
    <t>0805-TCN16</t>
  </si>
  <si>
    <t>0806-TCN16</t>
  </si>
  <si>
    <t>D  2,143</t>
  </si>
  <si>
    <t>0766-TCN16</t>
  </si>
  <si>
    <t>LIDERAZGO AUTOMOTRIZ  DE  PUEBLA</t>
  </si>
  <si>
    <t>D  1,392</t>
  </si>
  <si>
    <t>0731-TCN16</t>
  </si>
  <si>
    <t>GRUPO  PENNINSULA MOTORS S  DE RL D</t>
  </si>
  <si>
    <t>DALTON  AUTOMOTRIZ S  DE  RL DE CV</t>
  </si>
  <si>
    <t>D  2,885</t>
  </si>
  <si>
    <t>D  1,127</t>
  </si>
  <si>
    <t>D  2,601</t>
  </si>
  <si>
    <t>D  2,891</t>
  </si>
  <si>
    <t>D  2,892</t>
  </si>
  <si>
    <t>0717-TCN16</t>
  </si>
  <si>
    <t>0724-TCN16</t>
  </si>
  <si>
    <t>0756-TCN16</t>
  </si>
  <si>
    <t>0765-TCN16</t>
  </si>
  <si>
    <t>0797-TCN16</t>
  </si>
  <si>
    <t>0798-TCN16</t>
  </si>
  <si>
    <t>0807-TCN16</t>
  </si>
  <si>
    <t>TOY  MOTORS S DE RL DE CV</t>
  </si>
  <si>
    <t>FRIAS PAREDES ALMA</t>
  </si>
  <si>
    <t>D  1,075</t>
  </si>
  <si>
    <t>D  2,253</t>
  </si>
  <si>
    <t>D  2,895</t>
  </si>
  <si>
    <t>0720-TCN16</t>
  </si>
  <si>
    <t>0770-TCN16</t>
  </si>
  <si>
    <t>0801-TCN16</t>
  </si>
  <si>
    <t>0768-TCN16</t>
  </si>
  <si>
    <t>D  2,144</t>
  </si>
  <si>
    <t>MEXICANO OJEDA JOSE MANUEL</t>
  </si>
  <si>
    <t>ARVIZU RESENDIZ J FELIPE</t>
  </si>
  <si>
    <t>CERVANTES REYES JULIO CESAR</t>
  </si>
  <si>
    <t>D  2,742</t>
  </si>
  <si>
    <t>D    306</t>
  </si>
  <si>
    <t>D    311</t>
  </si>
  <si>
    <t>D    448</t>
  </si>
  <si>
    <t>D  1,502</t>
  </si>
  <si>
    <t>D  2,310</t>
  </si>
  <si>
    <t>D  2,419</t>
  </si>
  <si>
    <t>D  2,889</t>
  </si>
  <si>
    <t>D  2,890</t>
  </si>
  <si>
    <t>D  2,893</t>
  </si>
  <si>
    <t>D  2,894</t>
  </si>
  <si>
    <t>0659-TCN16</t>
  </si>
  <si>
    <t>0682-TCN16</t>
  </si>
  <si>
    <t>0686-TCN16</t>
  </si>
  <si>
    <t>0698-TCN16</t>
  </si>
  <si>
    <t>0734-TCN16</t>
  </si>
  <si>
    <t>0760-TCN16</t>
  </si>
  <si>
    <t>0761-TCN16</t>
  </si>
  <si>
    <t>0795-TCN16</t>
  </si>
  <si>
    <t>0796-TCN16</t>
  </si>
  <si>
    <t>0799-TCN16</t>
  </si>
  <si>
    <t>0800-TCN16</t>
  </si>
  <si>
    <t>GUERRA GONZALEZ IGNACIO JORGE</t>
  </si>
  <si>
    <t>GONZALEZ MARTINEZ PEDRO</t>
  </si>
  <si>
    <t>D    946</t>
  </si>
  <si>
    <t>D  2,087</t>
  </si>
  <si>
    <t>0064-TCU16</t>
  </si>
  <si>
    <t>0059-TCU16</t>
  </si>
  <si>
    <t>ARIOS PRADO FAUSTO ALFREDO</t>
  </si>
  <si>
    <t>ALJIMENEZ:QUERETARO MOTORS, SA</t>
  </si>
  <si>
    <t>ARICARTE GRANILLO LUIS OTILIO</t>
  </si>
  <si>
    <t>AZAVALA HERNANDEZ J. JESUS</t>
  </si>
  <si>
    <t>ATDS INVERNADEROS S.A. DE C.V.</t>
  </si>
  <si>
    <t>AZEPEDA GARRIDO JOSE LUIS</t>
  </si>
  <si>
    <t>AGUZMAN AYALA JOSE</t>
  </si>
  <si>
    <t>0055-TCU16</t>
  </si>
  <si>
    <t>0057-TCU16</t>
  </si>
  <si>
    <t>0058-TCU16</t>
  </si>
  <si>
    <t>0060-TCU16</t>
  </si>
  <si>
    <t>0062-TCU16</t>
  </si>
  <si>
    <t>0063-TCU16</t>
  </si>
  <si>
    <t>0066-TCU16</t>
  </si>
  <si>
    <t>0067-TCU16</t>
  </si>
  <si>
    <t>D    591</t>
  </si>
  <si>
    <t>D    596</t>
  </si>
  <si>
    <t>D    597</t>
  </si>
  <si>
    <t>D  1,393</t>
  </si>
  <si>
    <t>D  1,750</t>
  </si>
  <si>
    <t>D  1,809</t>
  </si>
  <si>
    <t>D  2,312</t>
  </si>
  <si>
    <t>G</t>
  </si>
  <si>
    <t>H</t>
  </si>
  <si>
    <t>I</t>
  </si>
  <si>
    <t>INVENTARIO DE VEHICULOS AL 31 DE MAYO DE 2016</t>
  </si>
  <si>
    <t>PREMIER DE ORIENTE S  DE  RL DE CV</t>
  </si>
  <si>
    <t>CCD. AUTOSALES PUERTO  VALLARTA</t>
  </si>
  <si>
    <t>VARGAS JUAREZ JOSE RAFAEL</t>
  </si>
  <si>
    <t>CEVER  TOLUCA  S  DE  RL DE  CV</t>
  </si>
  <si>
    <t>LIDERAZGO  AUTOMOTRIZ DE  PUEBLA  S</t>
  </si>
  <si>
    <t>D    339</t>
  </si>
  <si>
    <t>D    340</t>
  </si>
  <si>
    <t>D  2,033</t>
  </si>
  <si>
    <t>D  1,572</t>
  </si>
  <si>
    <t>D  2,650</t>
  </si>
  <si>
    <t>0803-TCN16</t>
  </si>
  <si>
    <t>0804-TCN16</t>
  </si>
  <si>
    <t>0845-TCN16</t>
  </si>
  <si>
    <t>0846-TCN16</t>
  </si>
  <si>
    <t>0864-TCN16</t>
  </si>
  <si>
    <t>0874-TCN16</t>
  </si>
  <si>
    <t>0891-TCN16</t>
  </si>
  <si>
    <t>D    992</t>
  </si>
  <si>
    <t>0418-TCN15</t>
  </si>
  <si>
    <t>TOY  MOTORS DE  IRAPUATO S DE  RL D</t>
  </si>
  <si>
    <t>SAMURAI MOTORS S  DE RL DE CV</t>
  </si>
  <si>
    <t>0816-TCN16</t>
  </si>
  <si>
    <t>0839-TCN16</t>
  </si>
  <si>
    <t>0875-TCN16</t>
  </si>
  <si>
    <t>0878-TCN16</t>
  </si>
  <si>
    <t>D    553</t>
  </si>
  <si>
    <t>D  1,283</t>
  </si>
  <si>
    <t>D  2,346</t>
  </si>
  <si>
    <t>D  2,362</t>
  </si>
  <si>
    <t>D  2,685</t>
  </si>
  <si>
    <t>0893-TCN16</t>
  </si>
  <si>
    <t>LIDERAZGO  AUTOMOTRIZ DE RL DE CV</t>
  </si>
  <si>
    <t>OZ  AUTOMOTRIZ DE COLIMA S  DE  RL</t>
  </si>
  <si>
    <t>AUTOMOTRIZ NIHONN S.A DE C.V</t>
  </si>
  <si>
    <t>DALTON AUTOMOTORES  S  DE  RL DE CV</t>
  </si>
  <si>
    <t>DECADA   AUTOMOTRIZ S  DE  RL DE CV</t>
  </si>
  <si>
    <t>0788-TCN16</t>
  </si>
  <si>
    <t>0811-TCN16</t>
  </si>
  <si>
    <t>0860-TCN16</t>
  </si>
  <si>
    <t>0861-TCN16</t>
  </si>
  <si>
    <t>0863-TCN16</t>
  </si>
  <si>
    <t>0879-TCN16</t>
  </si>
  <si>
    <t>0888-TCN16</t>
  </si>
  <si>
    <t>0889-TCN16</t>
  </si>
  <si>
    <t>D     35</t>
  </si>
  <si>
    <t>D    544</t>
  </si>
  <si>
    <t>D  2,051</t>
  </si>
  <si>
    <t>D  2,059</t>
  </si>
  <si>
    <t>D  2,578</t>
  </si>
  <si>
    <t>D  2,576</t>
  </si>
  <si>
    <t>D  2,580</t>
  </si>
  <si>
    <t>D  2,165</t>
  </si>
  <si>
    <t>0868-TCN16</t>
  </si>
  <si>
    <t>D  2,635</t>
  </si>
  <si>
    <t>0080-TCU16</t>
  </si>
  <si>
    <t>RAYA RAYA MA ELVIRA</t>
  </si>
  <si>
    <t>AGUIRRE SALAZAR NANCY MARIA GUADALU</t>
  </si>
  <si>
    <t>SANCHEZ CARDENAS ARMANDO</t>
  </si>
  <si>
    <t>CASAS VILLANUEVA EDITH</t>
  </si>
  <si>
    <t>SANCHEZ TORRES JOSE</t>
  </si>
  <si>
    <t>GONZALEZ HERNANDEZ FELIPE DE JESUS</t>
  </si>
  <si>
    <t>GONZALEZ BARRIENTOS EVERARDO</t>
  </si>
  <si>
    <t>JUAREZ GUERRERO MARIA VANESSA</t>
  </si>
  <si>
    <t>0065-TCU16</t>
  </si>
  <si>
    <t>0074-TCU16</t>
  </si>
  <si>
    <t>0075-TCU16</t>
  </si>
  <si>
    <t>0078-TCU16</t>
  </si>
  <si>
    <t>0079-TCU16</t>
  </si>
  <si>
    <t>0081-TCU16</t>
  </si>
  <si>
    <t>0082-TCU16</t>
  </si>
  <si>
    <t>D      8</t>
  </si>
  <si>
    <t>D  1,752</t>
  </si>
  <si>
    <t>D  2,315</t>
  </si>
  <si>
    <t>D  2,624</t>
  </si>
  <si>
    <t>D  2,652</t>
  </si>
  <si>
    <t>INVENTARIO DE VEHICULOS AL 30 DE JUNIO DE 2016</t>
  </si>
  <si>
    <t>CEVER TOLUCA  S  DE  RL DE CV</t>
  </si>
  <si>
    <t>D    740</t>
  </si>
  <si>
    <t>D  1,896</t>
  </si>
  <si>
    <t>D  2,088</t>
  </si>
  <si>
    <t>0897-TCN16</t>
  </si>
  <si>
    <t>0956-TCN16</t>
  </si>
  <si>
    <t>0968-TCN16</t>
  </si>
  <si>
    <t>0963-TCN16</t>
  </si>
  <si>
    <t>0964-TCN16</t>
  </si>
  <si>
    <t>0966-TCN16</t>
  </si>
  <si>
    <t>0980-TCN16</t>
  </si>
  <si>
    <t>D  2,241</t>
  </si>
  <si>
    <t>D  2,242</t>
  </si>
  <si>
    <t>D  2,243</t>
  </si>
  <si>
    <t>D    386</t>
  </si>
  <si>
    <t>0830-TCN16</t>
  </si>
  <si>
    <t>231-014</t>
  </si>
  <si>
    <t>SEQUOIA</t>
  </si>
  <si>
    <t>D  1,741</t>
  </si>
  <si>
    <t>0954-TCN16</t>
  </si>
  <si>
    <t>0001-TCN17</t>
  </si>
  <si>
    <t>0002-TCN17</t>
  </si>
  <si>
    <t>0003-TCN17</t>
  </si>
  <si>
    <t>0004-TCN17</t>
  </si>
  <si>
    <t>0927-TCN16</t>
  </si>
  <si>
    <t>0928-TCN16</t>
  </si>
  <si>
    <t>0929-TCN16</t>
  </si>
  <si>
    <t>0938-TCN16</t>
  </si>
  <si>
    <t>0939-TCN16</t>
  </si>
  <si>
    <t>0941-TCN16</t>
  </si>
  <si>
    <t>0942-TCN16</t>
  </si>
  <si>
    <t>0958-TCN16</t>
  </si>
  <si>
    <t>0959-TCN16</t>
  </si>
  <si>
    <t>0960-TCN16</t>
  </si>
  <si>
    <t>D  2,614</t>
  </si>
  <si>
    <t>D  2,615</t>
  </si>
  <si>
    <t>D  1,189</t>
  </si>
  <si>
    <t>D  1,191</t>
  </si>
  <si>
    <t>D  1,382</t>
  </si>
  <si>
    <t>D  1,544</t>
  </si>
  <si>
    <t>D  1,545</t>
  </si>
  <si>
    <t>D  1,547</t>
  </si>
  <si>
    <t>D  1,546</t>
  </si>
  <si>
    <t>D  2,205</t>
  </si>
  <si>
    <t>D  2,206</t>
  </si>
  <si>
    <t>D  2,209</t>
  </si>
  <si>
    <t>SAMURAI MOTORS S DE RL DE CV</t>
  </si>
  <si>
    <t>D  2,795</t>
  </si>
  <si>
    <t>0989-TCN16</t>
  </si>
  <si>
    <t>ESCALERA RUIZ ERNESTO</t>
  </si>
  <si>
    <t>RAMIREZ PALOMARES RAUL</t>
  </si>
  <si>
    <t>LOPEZ COLOMBRES FELIPE</t>
  </si>
  <si>
    <t>0084-TCU16</t>
  </si>
  <si>
    <t>0086-TCU16</t>
  </si>
  <si>
    <t>0087-TCU16</t>
  </si>
  <si>
    <t>D    820</t>
  </si>
  <si>
    <t>D    900</t>
  </si>
  <si>
    <t>GONZALEZ SALGADO MAURICIO</t>
  </si>
  <si>
    <t>MAñON MORALES JUAN</t>
  </si>
  <si>
    <t>FLORES RECIO MARCELA GUADALUPE</t>
  </si>
  <si>
    <t>NAVA RAMIREZ MARIA GUADALUPE</t>
  </si>
  <si>
    <t>CASAS VILLANUEVA CYNTHIA</t>
  </si>
  <si>
    <t>BACA VITE MIGUEL ANGEL ALFONSO</t>
  </si>
  <si>
    <t>GASTELUM CAZARES DAVID</t>
  </si>
  <si>
    <t>LABARTHE HORTA VIVIANA</t>
  </si>
  <si>
    <t>PRIVA AMERICA LATINA SA DE CV</t>
  </si>
  <si>
    <t>GARCIA FLORES GUILLERMO ISSAC</t>
  </si>
  <si>
    <t>D    543</t>
  </si>
  <si>
    <t>D  1,193</t>
  </si>
  <si>
    <t>D  1,601</t>
  </si>
  <si>
    <t>D  2,026</t>
  </si>
  <si>
    <t>D  2,137</t>
  </si>
  <si>
    <t>D  2,204</t>
  </si>
  <si>
    <t>D  2,308</t>
  </si>
  <si>
    <t>D  2,459</t>
  </si>
  <si>
    <t>D  2,556</t>
  </si>
  <si>
    <t>D  2,917</t>
  </si>
  <si>
    <t>0083-TCU16</t>
  </si>
  <si>
    <t>0090-TCU16</t>
  </si>
  <si>
    <t>0093-TCU16</t>
  </si>
  <si>
    <t>0094-TCU16</t>
  </si>
  <si>
    <t>0096-TCU16</t>
  </si>
  <si>
    <t>0098-TCU16</t>
  </si>
  <si>
    <t>0100-TCU16</t>
  </si>
  <si>
    <t>0101-TCU16</t>
  </si>
  <si>
    <t>0102-TCU16</t>
  </si>
  <si>
    <t>0104-TCU16</t>
  </si>
  <si>
    <t>0105-TCU16</t>
  </si>
  <si>
    <t>INVENTARIO DE VEHICULOS AL 31 DE JULIO DE 2016</t>
  </si>
  <si>
    <t>MERINO SANCHEZ RAMIRO</t>
  </si>
  <si>
    <t>D    204</t>
  </si>
  <si>
    <t>0918-TCN16</t>
  </si>
  <si>
    <t>D  1,070</t>
  </si>
  <si>
    <t>1019-TCN16</t>
  </si>
  <si>
    <t>D  1,085</t>
  </si>
  <si>
    <t>1026-TCN16</t>
  </si>
  <si>
    <t>D  1,073</t>
  </si>
  <si>
    <t>1020-TCN16</t>
  </si>
  <si>
    <t>D  1,078</t>
  </si>
  <si>
    <t>1023-TCN16</t>
  </si>
  <si>
    <t>D  1,424</t>
  </si>
  <si>
    <t>UNITED AUTO DE AGUASCALIENTES S  DE</t>
  </si>
  <si>
    <t>1036-TCN16</t>
  </si>
  <si>
    <t>D  1,077</t>
  </si>
  <si>
    <t>1022-TCN16</t>
  </si>
  <si>
    <t>D     82</t>
  </si>
  <si>
    <t>D    300</t>
  </si>
  <si>
    <t>D    307</t>
  </si>
  <si>
    <t>D    579</t>
  </si>
  <si>
    <t>D  1,022</t>
  </si>
  <si>
    <t>0106-TCU16</t>
  </si>
  <si>
    <t>0107-TCU16</t>
  </si>
  <si>
    <t>0108-TCU16</t>
  </si>
  <si>
    <t>0110-TCU16</t>
  </si>
  <si>
    <t>0111-TCU16</t>
  </si>
  <si>
    <t>GARIBAY GARDUÑO LILIANA</t>
  </si>
  <si>
    <t>MENDOZA ALONSO FELIX</t>
  </si>
  <si>
    <t>MORALES BAZARTE JUANA INES</t>
  </si>
  <si>
    <t>LOGISTICA Y TRANSPORTES VARGAS SA D</t>
  </si>
  <si>
    <t>CORNEJO MEDRANO CLARA</t>
  </si>
  <si>
    <t>J</t>
  </si>
  <si>
    <t>VALOR MOTRIZ S  DE RL DE CV</t>
  </si>
  <si>
    <t>D  1,632</t>
  </si>
  <si>
    <t>D  1,646</t>
  </si>
  <si>
    <t>D  1,674</t>
  </si>
  <si>
    <t>D  1,671</t>
  </si>
  <si>
    <t>D  1,676</t>
  </si>
  <si>
    <t>D  2,872</t>
  </si>
  <si>
    <t>1048-TCN16</t>
  </si>
  <si>
    <t>1054-TCN16</t>
  </si>
  <si>
    <t>1061-TCN16</t>
  </si>
  <si>
    <t>1062-TCN16</t>
  </si>
  <si>
    <t>1063-TCN16</t>
  </si>
  <si>
    <t>1092-TCN16</t>
  </si>
  <si>
    <t>0022-TCN17</t>
  </si>
  <si>
    <t>0023-TCN17</t>
  </si>
  <si>
    <t>0024-TCN17</t>
  </si>
  <si>
    <t>0025-TCN17</t>
  </si>
  <si>
    <t>0026-TCN17</t>
  </si>
  <si>
    <t>0030-TCN17</t>
  </si>
  <si>
    <t>0031-TCN17</t>
  </si>
  <si>
    <t>0036-TCN17</t>
  </si>
  <si>
    <t>D  1,738</t>
  </si>
  <si>
    <t>D  1,739</t>
  </si>
  <si>
    <t>D  1,742</t>
  </si>
  <si>
    <t>D  1,743</t>
  </si>
  <si>
    <t>D  1,740</t>
  </si>
  <si>
    <t>D  2,509</t>
  </si>
  <si>
    <t>D  2,512</t>
  </si>
  <si>
    <t>D  2,516</t>
  </si>
  <si>
    <t>D  1,661</t>
  </si>
  <si>
    <t>D  1,664</t>
  </si>
  <si>
    <t>D  1,667</t>
  </si>
  <si>
    <t>D  1,668</t>
  </si>
  <si>
    <t>D  2,626</t>
  </si>
  <si>
    <t>D  2,883</t>
  </si>
  <si>
    <t>D  2,884</t>
  </si>
  <si>
    <t>1056-TCN16</t>
  </si>
  <si>
    <t>1058-TCN16</t>
  </si>
  <si>
    <t>1059-TCN16</t>
  </si>
  <si>
    <t>1060-TCN16</t>
  </si>
  <si>
    <t>1085-TCN16</t>
  </si>
  <si>
    <t>1094-TCN16</t>
  </si>
  <si>
    <t>1095-TCN16</t>
  </si>
  <si>
    <t>D  2,517</t>
  </si>
  <si>
    <t>1081-TCN16</t>
  </si>
  <si>
    <t>D  1,744</t>
  </si>
  <si>
    <t>D  1,745</t>
  </si>
  <si>
    <t>D  2,513</t>
  </si>
  <si>
    <t>1065-TCN16</t>
  </si>
  <si>
    <t>1066-TCN16</t>
  </si>
  <si>
    <t>1072-TCN16</t>
  </si>
  <si>
    <t>D  2,837</t>
  </si>
  <si>
    <t>AUTOMOTRIZ TOY  SA  DE  CV</t>
  </si>
  <si>
    <t>1091-TCN16</t>
  </si>
  <si>
    <t>HERNANDEZ CONTRERAS NATALIA</t>
  </si>
  <si>
    <t>0017-TCN17</t>
  </si>
  <si>
    <t>1049-TCN16</t>
  </si>
  <si>
    <t>1050-TCN16</t>
  </si>
  <si>
    <t>1051-TCN16</t>
  </si>
  <si>
    <t>1052-TCN16</t>
  </si>
  <si>
    <t>D  2,515</t>
  </si>
  <si>
    <t>D  1,759</t>
  </si>
  <si>
    <t>D  1,762</t>
  </si>
  <si>
    <t>D  1,763</t>
  </si>
  <si>
    <t>D  2,225</t>
  </si>
  <si>
    <t>0033-TCN17</t>
  </si>
  <si>
    <t>MEGAMOTORS NIPPON S DE RL DE CV</t>
  </si>
  <si>
    <t>OZ  AUTOMOTRIZ  S DE  RL DE CV</t>
  </si>
  <si>
    <t>D  1,973</t>
  </si>
  <si>
    <t>D  2,378</t>
  </si>
  <si>
    <t>D  2,415</t>
  </si>
  <si>
    <t>1074-TCN16</t>
  </si>
  <si>
    <t>1078-TCN16</t>
  </si>
  <si>
    <t>1079-TCN16</t>
  </si>
  <si>
    <t>LOPEZ IBARRA GABRIELA ALEJANDRA</t>
  </si>
  <si>
    <t>D  2,783</t>
  </si>
  <si>
    <t>0119-TCU16</t>
  </si>
  <si>
    <t>GONZALEZ SANTOYO VICTOR MANUEL</t>
  </si>
  <si>
    <t>SERVICIOS DE TERRACERIA Y RENTA DE</t>
  </si>
  <si>
    <t>ORTEGA MORALES GINA</t>
  </si>
  <si>
    <t>HERNANDEZ HURTADO GILBERTO</t>
  </si>
  <si>
    <t>NIEVES OSORNIO SILVESTRE</t>
  </si>
  <si>
    <t>MELECIO VILLAGOMEZ MARIBEL</t>
  </si>
  <si>
    <t>D  1,949</t>
  </si>
  <si>
    <t>D  1,974</t>
  </si>
  <si>
    <t>D  2,186</t>
  </si>
  <si>
    <t>D  2,396</t>
  </si>
  <si>
    <t>D  2,708</t>
  </si>
  <si>
    <t>D  2,752</t>
  </si>
  <si>
    <t>D  2,807</t>
  </si>
  <si>
    <t>0113-TCU16</t>
  </si>
  <si>
    <t>0114-TCU16</t>
  </si>
  <si>
    <t>0115-TCU16</t>
  </si>
  <si>
    <t>0116-TCU16</t>
  </si>
  <si>
    <t>0117-TCU16</t>
  </si>
  <si>
    <t>0118-TCU16</t>
  </si>
  <si>
    <t>0120-TCU16</t>
  </si>
  <si>
    <t>D  2,949</t>
  </si>
  <si>
    <t>D  2,950</t>
  </si>
  <si>
    <t>1103-TCN16</t>
  </si>
  <si>
    <t>1101-TCN16</t>
  </si>
  <si>
    <t>231-018</t>
  </si>
  <si>
    <t>TUNDRA</t>
  </si>
  <si>
    <t>D  2,951</t>
  </si>
  <si>
    <t>1102-TCN16</t>
  </si>
  <si>
    <t>K</t>
  </si>
  <si>
    <t>L</t>
  </si>
  <si>
    <t>M</t>
  </si>
  <si>
    <t>D  2,658</t>
  </si>
  <si>
    <t>1181-TCN16</t>
  </si>
  <si>
    <t>1190-TCN16</t>
  </si>
  <si>
    <t>OZ  AUTOMOTRIZ S  DE  R.L. DE C.V</t>
  </si>
  <si>
    <t>D  2,722</t>
  </si>
  <si>
    <t>1169-TCN16</t>
  </si>
  <si>
    <t>VALOR MOTRIZ S  DE  RL DE  CV</t>
  </si>
  <si>
    <t>D  2,915</t>
  </si>
  <si>
    <t>1192-TCN16</t>
  </si>
  <si>
    <t>1194-TCN16</t>
  </si>
  <si>
    <t>LIDERAZGO  AUTOMOTRIZ  DE  PUEBLA S</t>
  </si>
  <si>
    <t>0038-TCN17</t>
  </si>
  <si>
    <t>1191-TCN16</t>
  </si>
  <si>
    <t>D    930</t>
  </si>
  <si>
    <t>D    950</t>
  </si>
  <si>
    <t>D  1,937</t>
  </si>
  <si>
    <t>D  2,594</t>
  </si>
  <si>
    <t>0124-TCU16</t>
  </si>
  <si>
    <t>0132-TCU16</t>
  </si>
  <si>
    <t>0141-TCU16</t>
  </si>
  <si>
    <t>0144-TCU16</t>
  </si>
  <si>
    <t>TOYOTA FINANCIAL SERVICES MEXICO SA</t>
  </si>
  <si>
    <t>HERRERA PREMIUM SA DE CV</t>
  </si>
  <si>
    <t>BELTRAN MEDINA MA PATRICIA</t>
  </si>
  <si>
    <t>JAIME ACEVEDO SOLEDAD</t>
  </si>
  <si>
    <t>D    163</t>
  </si>
  <si>
    <t>D    932</t>
  </si>
  <si>
    <t>D    934</t>
  </si>
  <si>
    <t>D  1,386</t>
  </si>
  <si>
    <t>D  1,677</t>
  </si>
  <si>
    <t>D  2,411</t>
  </si>
  <si>
    <t>PATIñO AMAYA ARISTOTELES</t>
  </si>
  <si>
    <t>JET VAN CAR RENTAL SA DE CV</t>
  </si>
  <si>
    <t>LARIOS CASTRO MANUEL</t>
  </si>
  <si>
    <t>NOVOA MACIAS BLANCA SILVIA</t>
  </si>
  <si>
    <t>ZUÑIGA ALVAREZ MARIA CELINA</t>
  </si>
  <si>
    <t>0121-TCU16</t>
  </si>
  <si>
    <t>0126-TCU16</t>
  </si>
  <si>
    <t>0127-TCU16</t>
  </si>
  <si>
    <t>0136-TCU16</t>
  </si>
  <si>
    <t>0139-TCU16</t>
  </si>
  <si>
    <t>0143-TCU16</t>
  </si>
  <si>
    <t>INVENTARIO DE VEHICULOS AL 31 DE AGOSTO DE 2016</t>
  </si>
  <si>
    <t>D    432</t>
  </si>
  <si>
    <t>1205-TCN16</t>
  </si>
  <si>
    <t>D  3,141</t>
  </si>
  <si>
    <t>1269-TCN16</t>
  </si>
  <si>
    <t>GRUPO  PENNINSULA MOTORS S DE  RL D</t>
  </si>
  <si>
    <t>D  1,874</t>
  </si>
  <si>
    <t>0093-TCN17</t>
  </si>
  <si>
    <t>D  2,313</t>
  </si>
  <si>
    <t>D  3,175</t>
  </si>
  <si>
    <t>D  3,176</t>
  </si>
  <si>
    <t>D  1,616</t>
  </si>
  <si>
    <t>GRUPO  PENNINSULA MOTORS S DE RL DE</t>
  </si>
  <si>
    <t>0118-TCN17</t>
  </si>
  <si>
    <t>0124-TCN17</t>
  </si>
  <si>
    <t>0125-TCN17</t>
  </si>
  <si>
    <t>1235-TCN16</t>
  </si>
  <si>
    <t>D    698</t>
  </si>
  <si>
    <t>1227-TCN16</t>
  </si>
  <si>
    <t>SAMURAI MOTORS XALAPA S DE R.L. DE</t>
  </si>
  <si>
    <t>D  1,883</t>
  </si>
  <si>
    <t>1244-TCN16</t>
  </si>
  <si>
    <t>D  1,877</t>
  </si>
  <si>
    <t>D  1,878</t>
  </si>
  <si>
    <t>D  1,983</t>
  </si>
  <si>
    <t>1199-TCN16</t>
  </si>
  <si>
    <t>1242-TCN16</t>
  </si>
  <si>
    <t>1243-TCN16</t>
  </si>
  <si>
    <t>1245-TCN16</t>
  </si>
  <si>
    <t>D  1,984</t>
  </si>
  <si>
    <t>1246-TCN16</t>
  </si>
  <si>
    <t>D  1,976</t>
  </si>
  <si>
    <t>D  1,882</t>
  </si>
  <si>
    <t>D  2,246</t>
  </si>
  <si>
    <t>D  3,154</t>
  </si>
  <si>
    <t>D  2,224</t>
  </si>
  <si>
    <t>DALTON  AUTOMOTRIZ S  DE  RL DE  CV</t>
  </si>
  <si>
    <t>CCD. AUTOSALES  PUERTO  VALLARTA</t>
  </si>
  <si>
    <t>0086-TCN17</t>
  </si>
  <si>
    <t>0095-TCN17</t>
  </si>
  <si>
    <t>0103-TCN17</t>
  </si>
  <si>
    <t>0111-TCN17</t>
  </si>
  <si>
    <t>0114-TCN17</t>
  </si>
  <si>
    <t>0116-TCN17</t>
  </si>
  <si>
    <t>0117-TCN17</t>
  </si>
  <si>
    <t>0123-TCN17</t>
  </si>
  <si>
    <t>1260-TCN16</t>
  </si>
  <si>
    <t>D  1,613</t>
  </si>
  <si>
    <t>D  1,557</t>
  </si>
  <si>
    <t>D  1,558</t>
  </si>
  <si>
    <t>D  1,683</t>
  </si>
  <si>
    <t>D  1,987</t>
  </si>
  <si>
    <t>D  1,996</t>
  </si>
  <si>
    <t>D  1,997</t>
  </si>
  <si>
    <t>D  1,998</t>
  </si>
  <si>
    <t>D  2,314</t>
  </si>
  <si>
    <t>AUTOMOTORES DE LA  LAGUNA S  DE  RL</t>
  </si>
  <si>
    <t>1211-TCN16</t>
  </si>
  <si>
    <t>1212-TCN16</t>
  </si>
  <si>
    <t>1213-TCN16</t>
  </si>
  <si>
    <t>1240-TCN16</t>
  </si>
  <si>
    <t>1247-TCN16</t>
  </si>
  <si>
    <t>1251-TCN16</t>
  </si>
  <si>
    <t>1252-TCN16</t>
  </si>
  <si>
    <t>1253-TCN16</t>
  </si>
  <si>
    <t>1265-TCN16</t>
  </si>
  <si>
    <t>D  3,179</t>
  </si>
  <si>
    <t>1270-TCN16</t>
  </si>
  <si>
    <t>D    246</t>
  </si>
  <si>
    <t>D    884</t>
  </si>
  <si>
    <t>D  2,060</t>
  </si>
  <si>
    <t>0149-TCU16</t>
  </si>
  <si>
    <t>0156-TCU16</t>
  </si>
  <si>
    <t>0161-TCU16</t>
  </si>
  <si>
    <t>PICAZO ALDANA MARTIN ROBERTO</t>
  </si>
  <si>
    <t>VALENCIA GOMEZ MONICA ISABEL</t>
  </si>
  <si>
    <t>ROCHA VILLAGOMEZ MARGARITA MIREYA</t>
  </si>
  <si>
    <t>MORALES MORENO BERNARDO</t>
  </si>
  <si>
    <t>CORNEJO BECERRA JUAN</t>
  </si>
  <si>
    <t>NEVES VARELA SILVIO ABAYUBA</t>
  </si>
  <si>
    <t>0148-TCU16</t>
  </si>
  <si>
    <t>0152-TCU16</t>
  </si>
  <si>
    <t>0153-TCU16</t>
  </si>
  <si>
    <t>0154-TCU16</t>
  </si>
  <si>
    <t>0155-TCU16</t>
  </si>
  <si>
    <t>0158-TCU16</t>
  </si>
  <si>
    <t>0160-TCU16</t>
  </si>
  <si>
    <t>D    128</t>
  </si>
  <si>
    <t>D    456</t>
  </si>
  <si>
    <t>D    457</t>
  </si>
  <si>
    <t>D    458</t>
  </si>
  <si>
    <t>D    461</t>
  </si>
  <si>
    <t>D  1,293</t>
  </si>
  <si>
    <t>D  1,853</t>
  </si>
  <si>
    <t>1184-TCN16</t>
  </si>
  <si>
    <t>1189-TCN16</t>
  </si>
  <si>
    <t>1195-TCN16</t>
  </si>
  <si>
    <t>1196-TCN16</t>
  </si>
  <si>
    <t>D  2,916</t>
  </si>
  <si>
    <t>D  2,918</t>
  </si>
  <si>
    <t>1135-TCN16</t>
  </si>
  <si>
    <t>D  1,154</t>
  </si>
  <si>
    <t>1108-TCN16</t>
  </si>
  <si>
    <t>1127-TCN16</t>
  </si>
  <si>
    <t>1156-TCN16</t>
  </si>
  <si>
    <t>1163-TCN16</t>
  </si>
  <si>
    <t>1175-TCN16</t>
  </si>
  <si>
    <t>1197-TCN16</t>
  </si>
  <si>
    <t>D    389</t>
  </si>
  <si>
    <t>D  2,725</t>
  </si>
  <si>
    <t>D  1,618</t>
  </si>
  <si>
    <t>D  2,398</t>
  </si>
  <si>
    <t>D  2,973</t>
  </si>
  <si>
    <t>CCD. AUTOSALES PUERTO VALLARTA</t>
  </si>
  <si>
    <t>ALDEN  QUERETARO  S. DE  R.L. DE  C</t>
  </si>
  <si>
    <t>OZ AUTOMOTRIZ S  DE  RL  DE CV</t>
  </si>
  <si>
    <t>1193-TCN16</t>
  </si>
  <si>
    <t>LIDERAZGO AUTOMOTRIZ  DE PUEBLA</t>
  </si>
  <si>
    <t>D  1,151</t>
  </si>
  <si>
    <t>D  1,155</t>
  </si>
  <si>
    <t>D  2,842</t>
  </si>
  <si>
    <t>D  2,983</t>
  </si>
  <si>
    <t>D    101</t>
  </si>
  <si>
    <t>0040-TCN17</t>
  </si>
  <si>
    <t>0042-TCN17</t>
  </si>
  <si>
    <t>0053-TCN17</t>
  </si>
  <si>
    <t>0055-TCN17</t>
  </si>
  <si>
    <t>1099-TCN16</t>
  </si>
  <si>
    <t>D  2,985</t>
  </si>
  <si>
    <t>1198-TCN16</t>
  </si>
  <si>
    <t>0056-TCN17</t>
  </si>
  <si>
    <t>D  2,984</t>
  </si>
  <si>
    <t>LEON TRUJILLO ANA MARIA</t>
  </si>
  <si>
    <t>CAMARILLO TAVARES YOLANDA</t>
  </si>
  <si>
    <t>VERBOONEN FLORES EDUARDO</t>
  </si>
  <si>
    <t>0134-TCU16</t>
  </si>
  <si>
    <t>0137-TCU16</t>
  </si>
  <si>
    <t>0142-TCU16</t>
  </si>
  <si>
    <t>0145-TCU16</t>
  </si>
  <si>
    <t>0147-TCU16</t>
  </si>
  <si>
    <t>D  1,192</t>
  </si>
  <si>
    <t>D  1,521</t>
  </si>
  <si>
    <t>D  2,317</t>
  </si>
  <si>
    <t>D  2,597</t>
  </si>
  <si>
    <t>D  2,821</t>
  </si>
  <si>
    <t>GUERRERO GERVACIO JOSE JULIAN</t>
  </si>
  <si>
    <t>SANCHEZ VAZQUEZ ISAURO LUIS PASCUAL</t>
  </si>
  <si>
    <t>D  1,539</t>
  </si>
  <si>
    <t>D  2,728</t>
  </si>
  <si>
    <t>0138-TCU16</t>
  </si>
  <si>
    <t>0146-TCU16</t>
  </si>
  <si>
    <t>INVENTARIO DE VEHICULOS AL 30 DE SEPTIEMBRE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</si>
</sst>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* #,##0.00_-;_-* \-??_-;_-@_-"/>
    <numFmt numFmtId="165" formatCode="dd/m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12" fillId="8" borderId="0" applyNumberFormat="0" applyBorder="0" applyAlignment="0" applyProtection="0"/>
    <xf numFmtId="0" fontId="2" fillId="0" borderId="0"/>
    <xf numFmtId="0" fontId="2" fillId="4" borderId="4" applyNumberFormat="0" applyFont="0" applyAlignment="0" applyProtection="0"/>
    <xf numFmtId="0" fontId="13" fillId="2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0" fillId="0" borderId="0" xfId="0"/>
    <xf numFmtId="0" fontId="20" fillId="0" borderId="0" xfId="2" applyFont="1"/>
    <xf numFmtId="4" fontId="20" fillId="0" borderId="0" xfId="2" applyNumberFormat="1" applyFont="1"/>
    <xf numFmtId="4" fontId="20" fillId="0" borderId="0" xfId="2" applyNumberFormat="1" applyFont="1" applyFill="1"/>
    <xf numFmtId="0" fontId="20" fillId="0" borderId="0" xfId="2" applyFont="1" applyFill="1"/>
    <xf numFmtId="14" fontId="20" fillId="0" borderId="0" xfId="2" applyNumberFormat="1" applyFont="1" applyFill="1" applyAlignment="1">
      <alignment horizontal="left"/>
    </xf>
    <xf numFmtId="0" fontId="20" fillId="0" borderId="0" xfId="2" applyFont="1" applyAlignment="1">
      <alignment horizontal="right"/>
    </xf>
    <xf numFmtId="164" fontId="20" fillId="18" borderId="0" xfId="36" applyFont="1" applyFill="1" applyBorder="1" applyAlignment="1" applyProtection="1"/>
    <xf numFmtId="164" fontId="20" fillId="0" borderId="0" xfId="36" applyFont="1" applyFill="1" applyBorder="1" applyAlignment="1" applyProtection="1"/>
    <xf numFmtId="0" fontId="22" fillId="0" borderId="0" xfId="2" applyNumberFormat="1" applyFont="1"/>
    <xf numFmtId="4" fontId="20" fillId="0" borderId="0" xfId="36" applyNumberFormat="1" applyFont="1" applyFill="1" applyBorder="1" applyAlignment="1" applyProtection="1">
      <alignment horizontal="right"/>
    </xf>
    <xf numFmtId="0" fontId="21" fillId="0" borderId="0" xfId="38" applyFont="1" applyFill="1" applyBorder="1"/>
    <xf numFmtId="0" fontId="20" fillId="0" borderId="0" xfId="38" applyFont="1" applyFill="1" applyBorder="1"/>
    <xf numFmtId="0" fontId="21" fillId="0" borderId="0" xfId="38" applyFont="1" applyFill="1"/>
    <xf numFmtId="165" fontId="20" fillId="0" borderId="0" xfId="2" applyNumberFormat="1" applyFont="1" applyFill="1" applyAlignment="1">
      <alignment horizontal="left"/>
    </xf>
    <xf numFmtId="4" fontId="20" fillId="0" borderId="0" xfId="38" applyNumberFormat="1" applyFont="1" applyFill="1" applyBorder="1" applyAlignment="1">
      <alignment horizontal="right"/>
    </xf>
    <xf numFmtId="164" fontId="20" fillId="0" borderId="0" xfId="36" applyFont="1" applyFill="1" applyBorder="1" applyAlignment="1" applyProtection="1">
      <alignment horizontal="left"/>
    </xf>
    <xf numFmtId="14" fontId="20" fillId="0" borderId="0" xfId="2" applyNumberFormat="1" applyFont="1" applyFill="1"/>
    <xf numFmtId="0" fontId="20" fillId="0" borderId="0" xfId="2" applyFont="1" applyFill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Alignment="1">
      <alignment horizontal="center"/>
    </xf>
    <xf numFmtId="1" fontId="21" fillId="0" borderId="0" xfId="38" applyNumberFormat="1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2" fillId="0" borderId="0" xfId="2" applyNumberFormat="1" applyFont="1" applyFill="1"/>
    <xf numFmtId="0" fontId="23" fillId="0" borderId="0" xfId="38" applyFont="1" applyFill="1" applyAlignment="1">
      <alignment horizontal="center"/>
    </xf>
    <xf numFmtId="0" fontId="24" fillId="0" borderId="0" xfId="0" applyFont="1"/>
    <xf numFmtId="0" fontId="21" fillId="0" borderId="0" xfId="38" applyFont="1" applyFill="1" applyBorder="1" applyAlignment="1">
      <alignment horizontal="right"/>
    </xf>
    <xf numFmtId="0" fontId="20" fillId="0" borderId="0" xfId="38" applyFont="1" applyFill="1" applyBorder="1" applyAlignment="1">
      <alignment horizontal="right"/>
    </xf>
    <xf numFmtId="1" fontId="20" fillId="0" borderId="0" xfId="38" applyNumberFormat="1" applyFont="1" applyFill="1" applyBorder="1" applyAlignment="1">
      <alignment horizontal="center"/>
    </xf>
    <xf numFmtId="1" fontId="21" fillId="0" borderId="0" xfId="38" applyNumberFormat="1" applyFont="1" applyFill="1" applyBorder="1"/>
    <xf numFmtId="165" fontId="20" fillId="0" borderId="0" xfId="38" applyNumberFormat="1" applyFont="1" applyFill="1" applyBorder="1" applyAlignment="1">
      <alignment horizontal="left"/>
    </xf>
    <xf numFmtId="0" fontId="20" fillId="0" borderId="0" xfId="38" applyFont="1" applyFill="1" applyBorder="1" applyAlignment="1">
      <alignment horizontal="left"/>
    </xf>
    <xf numFmtId="14" fontId="20" fillId="0" borderId="0" xfId="38" applyNumberFormat="1" applyFont="1" applyFill="1" applyBorder="1"/>
    <xf numFmtId="14" fontId="20" fillId="0" borderId="0" xfId="38" applyNumberFormat="1" applyFont="1" applyFill="1" applyBorder="1" applyAlignment="1">
      <alignment horizontal="right"/>
    </xf>
    <xf numFmtId="4" fontId="20" fillId="0" borderId="0" xfId="2" applyNumberFormat="1" applyFont="1" applyFill="1" applyAlignment="1">
      <alignment horizontal="right"/>
    </xf>
    <xf numFmtId="14" fontId="20" fillId="0" borderId="0" xfId="38" applyNumberFormat="1" applyFont="1" applyFill="1" applyBorder="1" applyAlignment="1">
      <alignment horizontal="left"/>
    </xf>
    <xf numFmtId="165" fontId="21" fillId="0" borderId="0" xfId="38" applyNumberFormat="1" applyFont="1" applyFill="1" applyAlignment="1">
      <alignment horizontal="right"/>
    </xf>
    <xf numFmtId="1" fontId="21" fillId="0" borderId="0" xfId="38" applyNumberFormat="1" applyFont="1" applyFill="1" applyAlignment="1">
      <alignment horizontal="center"/>
    </xf>
    <xf numFmtId="165" fontId="21" fillId="0" borderId="0" xfId="38" applyNumberFormat="1" applyFont="1" applyFill="1" applyBorder="1" applyAlignment="1">
      <alignment horizontal="left"/>
    </xf>
    <xf numFmtId="0" fontId="20" fillId="0" borderId="0" xfId="38" applyFont="1" applyFill="1"/>
    <xf numFmtId="0" fontId="20" fillId="0" borderId="0" xfId="38" applyFont="1" applyFill="1" applyAlignment="1">
      <alignment horizontal="right"/>
    </xf>
    <xf numFmtId="14" fontId="24" fillId="0" borderId="0" xfId="0" applyNumberFormat="1" applyFont="1"/>
    <xf numFmtId="43" fontId="21" fillId="0" borderId="0" xfId="1" applyFont="1" applyFill="1" applyBorder="1" applyAlignment="1" applyProtection="1">
      <alignment horizontal="right"/>
    </xf>
    <xf numFmtId="43" fontId="20" fillId="0" borderId="0" xfId="1" applyFont="1" applyFill="1"/>
    <xf numFmtId="43" fontId="20" fillId="0" borderId="0" xfId="1" applyFont="1" applyFill="1" applyBorder="1" applyAlignment="1" applyProtection="1">
      <alignment horizontal="right"/>
    </xf>
    <xf numFmtId="43" fontId="20" fillId="0" borderId="0" xfId="1" applyFont="1" applyFill="1" applyAlignment="1">
      <alignment horizontal="right"/>
    </xf>
    <xf numFmtId="0" fontId="24" fillId="0" borderId="0" xfId="0" applyFont="1" applyAlignment="1">
      <alignment horizontal="right"/>
    </xf>
    <xf numFmtId="43" fontId="24" fillId="0" borderId="0" xfId="1" applyFont="1"/>
    <xf numFmtId="0" fontId="21" fillId="0" borderId="0" xfId="38" applyFont="1" applyFill="1" applyAlignment="1">
      <alignment horizontal="right"/>
    </xf>
    <xf numFmtId="43" fontId="24" fillId="0" borderId="0" xfId="1" applyFont="1" applyAlignment="1"/>
    <xf numFmtId="43" fontId="21" fillId="0" borderId="0" xfId="1" applyFont="1" applyFill="1" applyBorder="1" applyAlignment="1">
      <alignment horizontal="center"/>
    </xf>
    <xf numFmtId="43" fontId="21" fillId="0" borderId="0" xfId="1" applyFont="1" applyFill="1" applyBorder="1" applyAlignment="1" applyProtection="1"/>
    <xf numFmtId="43" fontId="20" fillId="19" borderId="0" xfId="1" applyFont="1" applyFill="1" applyBorder="1" applyAlignment="1">
      <alignment horizontal="right"/>
    </xf>
    <xf numFmtId="43" fontId="20" fillId="0" borderId="0" xfId="1" applyFont="1" applyFill="1" applyBorder="1" applyAlignment="1">
      <alignment horizontal="right"/>
    </xf>
    <xf numFmtId="43" fontId="20" fillId="0" borderId="0" xfId="1" applyFont="1"/>
    <xf numFmtId="43" fontId="22" fillId="0" borderId="0" xfId="1" applyFont="1" applyFill="1" applyBorder="1" applyAlignment="1" applyProtection="1">
      <alignment horizontal="right"/>
    </xf>
    <xf numFmtId="43" fontId="22" fillId="19" borderId="0" xfId="1" applyFont="1" applyFill="1" applyBorder="1" applyAlignment="1" applyProtection="1">
      <alignment horizontal="right"/>
    </xf>
    <xf numFmtId="43" fontId="20" fillId="0" borderId="0" xfId="1" applyFont="1" applyFill="1" applyBorder="1"/>
    <xf numFmtId="43" fontId="27" fillId="0" borderId="0" xfId="1" applyFont="1"/>
    <xf numFmtId="1" fontId="26" fillId="0" borderId="0" xfId="38" applyNumberFormat="1" applyFont="1" applyFill="1" applyBorder="1" applyAlignment="1">
      <alignment horizontal="center"/>
    </xf>
    <xf numFmtId="0" fontId="26" fillId="0" borderId="0" xfId="2" applyFont="1" applyAlignment="1">
      <alignment horizontal="center"/>
    </xf>
    <xf numFmtId="0" fontId="20" fillId="0" borderId="0" xfId="2" applyFont="1" applyFill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3" fontId="22" fillId="0" borderId="0" xfId="38" applyNumberFormat="1" applyFont="1" applyFill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/>
    </xf>
    <xf numFmtId="43" fontId="24" fillId="0" borderId="0" xfId="0" applyNumberFormat="1" applyFont="1"/>
    <xf numFmtId="4" fontId="24" fillId="0" borderId="0" xfId="0" applyNumberFormat="1" applyFont="1"/>
    <xf numFmtId="43" fontId="27" fillId="0" borderId="0" xfId="1" applyFont="1" applyAlignment="1">
      <alignment horizontal="right"/>
    </xf>
    <xf numFmtId="43" fontId="21" fillId="0" borderId="10" xfId="1" applyFont="1" applyFill="1" applyBorder="1" applyAlignment="1" applyProtection="1">
      <alignment horizontal="right"/>
    </xf>
    <xf numFmtId="0" fontId="20" fillId="0" borderId="0" xfId="2" applyNumberFormat="1" applyFont="1" applyFill="1" applyAlignment="1">
      <alignment horizontal="right"/>
    </xf>
    <xf numFmtId="0" fontId="20" fillId="0" borderId="0" xfId="2" applyNumberFormat="1" applyFont="1" applyAlignment="1">
      <alignment horizontal="right"/>
    </xf>
    <xf numFmtId="0" fontId="21" fillId="0" borderId="0" xfId="38" applyNumberFormat="1" applyFont="1" applyFill="1" applyBorder="1" applyAlignment="1">
      <alignment horizontal="right"/>
    </xf>
    <xf numFmtId="0" fontId="24" fillId="0" borderId="0" xfId="0" applyNumberFormat="1" applyFont="1" applyAlignment="1">
      <alignment horizontal="right"/>
    </xf>
    <xf numFmtId="0" fontId="24" fillId="0" borderId="0" xfId="1" applyNumberFormat="1" applyFont="1" applyAlignment="1">
      <alignment horizontal="right"/>
    </xf>
    <xf numFmtId="0" fontId="20" fillId="0" borderId="0" xfId="38" applyNumberFormat="1" applyFont="1" applyFill="1" applyBorder="1" applyAlignment="1">
      <alignment horizontal="right"/>
    </xf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 applyNumberFormat="1" applyAlignment="1">
      <alignment horizontal="right"/>
    </xf>
    <xf numFmtId="0" fontId="21" fillId="0" borderId="0" xfId="38" applyNumberFormat="1" applyFont="1" applyFill="1" applyAlignment="1">
      <alignment horizontal="right"/>
    </xf>
    <xf numFmtId="0" fontId="20" fillId="0" borderId="0" xfId="38" applyNumberFormat="1" applyFont="1" applyFill="1" applyAlignment="1">
      <alignment horizontal="right"/>
    </xf>
    <xf numFmtId="43" fontId="20" fillId="0" borderId="0" xfId="1" applyFont="1" applyFill="1" applyBorder="1" applyAlignment="1" applyProtection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0" fillId="0" borderId="0" xfId="0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0" fillId="0" borderId="0" xfId="0"/>
    <xf numFmtId="43" fontId="22" fillId="0" borderId="0" xfId="1" applyFont="1" applyFill="1"/>
    <xf numFmtId="43" fontId="24" fillId="0" borderId="0" xfId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0" fillId="0" borderId="0" xfId="0"/>
    <xf numFmtId="0" fontId="24" fillId="0" borderId="0" xfId="0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0" fillId="0" borderId="0" xfId="1" applyFont="1"/>
    <xf numFmtId="0" fontId="24" fillId="20" borderId="0" xfId="0" applyFont="1" applyFill="1"/>
    <xf numFmtId="14" fontId="24" fillId="20" borderId="0" xfId="0" applyNumberFormat="1" applyFont="1" applyFill="1"/>
    <xf numFmtId="0" fontId="0" fillId="20" borderId="0" xfId="0" applyFill="1"/>
    <xf numFmtId="43" fontId="24" fillId="20" borderId="0" xfId="1" applyFont="1" applyFill="1"/>
    <xf numFmtId="0" fontId="21" fillId="0" borderId="0" xfId="2" applyFont="1" applyFill="1"/>
    <xf numFmtId="43" fontId="21" fillId="21" borderId="0" xfId="1" applyFont="1" applyFill="1" applyBorder="1" applyAlignment="1" applyProtection="1">
      <alignment horizontal="right"/>
    </xf>
    <xf numFmtId="0" fontId="21" fillId="0" borderId="0" xfId="38" applyFont="1" applyFill="1" applyBorder="1" applyAlignment="1">
      <alignment horizontal="center"/>
    </xf>
    <xf numFmtId="43" fontId="0" fillId="0" borderId="0" xfId="0" applyNumberFormat="1"/>
    <xf numFmtId="43" fontId="28" fillId="0" borderId="0" xfId="1" applyFont="1"/>
    <xf numFmtId="4" fontId="0" fillId="0" borderId="0" xfId="0" applyNumberFormat="1"/>
    <xf numFmtId="0" fontId="24" fillId="0" borderId="0" xfId="0" applyFont="1" applyFill="1"/>
    <xf numFmtId="14" fontId="24" fillId="0" borderId="0" xfId="0" applyNumberFormat="1" applyFont="1" applyFill="1"/>
    <xf numFmtId="0" fontId="0" fillId="0" borderId="0" xfId="0" applyFill="1"/>
    <xf numFmtId="43" fontId="24" fillId="0" borderId="0" xfId="1" applyFont="1" applyFill="1"/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0" fillId="0" borderId="0" xfId="1" applyFont="1" applyFill="1" applyBorder="1" applyAlignment="1"/>
    <xf numFmtId="0" fontId="21" fillId="0" borderId="0" xfId="38" applyFont="1" applyFill="1" applyBorder="1" applyAlignment="1">
      <alignment horizontal="center"/>
    </xf>
    <xf numFmtId="0" fontId="29" fillId="0" borderId="0" xfId="38" applyFont="1" applyFill="1" applyBorder="1" applyAlignment="1">
      <alignment horizontal="center"/>
    </xf>
    <xf numFmtId="0" fontId="30" fillId="0" borderId="0" xfId="38" applyFont="1" applyFill="1" applyBorder="1" applyAlignment="1">
      <alignment horizontal="center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50"/>
    <cellStyle name="Millares 2 3" xfId="49"/>
    <cellStyle name="Millares 4" xfId="35"/>
    <cellStyle name="Millares_231-CYA 12" xfId="36"/>
    <cellStyle name="Neutral 2" xfId="37"/>
    <cellStyle name="Normal" xfId="0" builtinId="0"/>
    <cellStyle name="Normal 2" xfId="2"/>
    <cellStyle name="Normal 2 2" xfId="48"/>
    <cellStyle name="Normal 2 3" xfId="51"/>
    <cellStyle name="Normal_231-CYA 12" xfId="38"/>
    <cellStyle name="Notas 2" xfId="39"/>
    <cellStyle name="Salida 2" xfId="40"/>
    <cellStyle name="Texto de advertencia 2" xfId="41"/>
    <cellStyle name="Texto explicativo 2" xfId="42"/>
    <cellStyle name="Título 1 2" xfId="44"/>
    <cellStyle name="Título 2 2" xfId="45"/>
    <cellStyle name="Título 3 2" xfId="46"/>
    <cellStyle name="Título 4" xfId="43"/>
    <cellStyle name="Total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3</xdr:col>
      <xdr:colOff>289672</xdr:colOff>
      <xdr:row>4</xdr:row>
      <xdr:rowOff>152400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47625"/>
          <a:ext cx="1308847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2</xdr:row>
      <xdr:rowOff>28575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0"/>
          <a:ext cx="100012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3</xdr:row>
      <xdr:rowOff>5715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0"/>
          <a:ext cx="1000125" cy="701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2</xdr:col>
      <xdr:colOff>571499</xdr:colOff>
      <xdr:row>3</xdr:row>
      <xdr:rowOff>19050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0"/>
          <a:ext cx="100012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2</xdr:row>
      <xdr:rowOff>152400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9050"/>
          <a:ext cx="962025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552450</xdr:colOff>
      <xdr:row>2</xdr:row>
      <xdr:rowOff>161925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962025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2</xdr:col>
      <xdr:colOff>561975</xdr:colOff>
      <xdr:row>2</xdr:row>
      <xdr:rowOff>171450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1019175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542925</xdr:colOff>
      <xdr:row>2</xdr:row>
      <xdr:rowOff>152400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96202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523875</xdr:colOff>
      <xdr:row>2</xdr:row>
      <xdr:rowOff>95250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525"/>
          <a:ext cx="952500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3</xdr:row>
      <xdr:rowOff>9525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0"/>
          <a:ext cx="9620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1%20AUXILIAR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</sheetNames>
    <sheetDataSet>
      <sheetData sheetId="0" refreshError="1"/>
      <sheetData sheetId="1" refreshError="1"/>
      <sheetData sheetId="2">
        <row r="49">
          <cell r="H49">
            <v>266829.28999999998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opLeftCell="A52" workbookViewId="0">
      <selection activeCell="D20" sqref="D20"/>
    </sheetView>
  </sheetViews>
  <sheetFormatPr baseColWidth="10" defaultRowHeight="15"/>
  <cols>
    <col min="1" max="2" width="6.7109375" bestFit="1" customWidth="1"/>
    <col min="3" max="3" width="8.7109375" bestFit="1" customWidth="1"/>
    <col min="4" max="4" width="32.42578125" bestFit="1" customWidth="1"/>
    <col min="5" max="5" width="2.7109375" bestFit="1" customWidth="1"/>
    <col min="6" max="6" width="9.5703125" bestFit="1" customWidth="1"/>
    <col min="7" max="7" width="12" bestFit="1" customWidth="1"/>
    <col min="8" max="8" width="2.7109375" bestFit="1" customWidth="1"/>
    <col min="9" max="9" width="11.140625" bestFit="1" customWidth="1"/>
  </cols>
  <sheetData>
    <row r="1" spans="1:14">
      <c r="A1" s="5"/>
      <c r="B1" s="5"/>
      <c r="C1" s="19"/>
      <c r="D1" s="5"/>
      <c r="E1" s="5"/>
      <c r="F1" s="19"/>
      <c r="G1" s="45"/>
      <c r="H1" s="62"/>
      <c r="I1" s="5"/>
      <c r="J1" s="44"/>
      <c r="K1" s="2"/>
      <c r="L1" s="1"/>
      <c r="M1" s="1"/>
      <c r="N1" s="1"/>
    </row>
    <row r="2" spans="1:14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8" t="s">
        <v>1</v>
      </c>
      <c r="L2" s="1"/>
      <c r="M2" s="1"/>
      <c r="N2" s="1"/>
    </row>
    <row r="3" spans="1:14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9"/>
      <c r="L3" s="1"/>
      <c r="M3" s="1"/>
      <c r="N3" s="1"/>
    </row>
    <row r="4" spans="1:14">
      <c r="A4" s="23"/>
      <c r="B4" s="23"/>
      <c r="C4" s="27"/>
      <c r="D4" s="23"/>
      <c r="E4" s="23"/>
      <c r="F4" s="27"/>
      <c r="G4" s="45"/>
      <c r="H4" s="23"/>
      <c r="I4" s="23"/>
      <c r="J4" s="51"/>
      <c r="K4" s="9"/>
      <c r="L4" s="1"/>
      <c r="M4" s="1"/>
      <c r="N4" s="1"/>
    </row>
    <row r="5" spans="1:14">
      <c r="A5" s="12"/>
      <c r="B5" s="13"/>
      <c r="C5" s="28"/>
      <c r="D5" s="13"/>
      <c r="E5" s="29"/>
      <c r="F5" s="28"/>
      <c r="G5" s="45"/>
      <c r="H5" s="20"/>
      <c r="I5" s="9"/>
      <c r="J5" s="52"/>
      <c r="K5" s="2"/>
      <c r="L5" s="1"/>
      <c r="M5" s="1"/>
      <c r="N5" s="1"/>
    </row>
    <row r="6" spans="1:14">
      <c r="A6" s="12"/>
      <c r="B6" s="13"/>
      <c r="C6" s="28"/>
      <c r="D6" s="13"/>
      <c r="E6" s="29"/>
      <c r="F6" s="28"/>
      <c r="G6" s="45"/>
      <c r="H6" s="20"/>
      <c r="I6" s="9"/>
      <c r="J6" s="52"/>
      <c r="K6" s="2"/>
      <c r="L6" s="1"/>
      <c r="M6" s="1"/>
      <c r="N6" s="1"/>
    </row>
    <row r="7" spans="1:14">
      <c r="A7" s="12" t="s">
        <v>3</v>
      </c>
      <c r="B7" s="12"/>
      <c r="C7" s="27"/>
      <c r="D7" s="12" t="s">
        <v>4</v>
      </c>
      <c r="E7" s="22"/>
      <c r="F7" s="27"/>
      <c r="G7" s="43">
        <v>1489106.52</v>
      </c>
      <c r="H7" s="60">
        <v>7</v>
      </c>
      <c r="I7" s="48">
        <v>1489106.52</v>
      </c>
      <c r="J7" s="53">
        <v>0</v>
      </c>
      <c r="K7" s="2"/>
      <c r="L7" s="1"/>
      <c r="M7" s="1"/>
      <c r="N7" s="1"/>
    </row>
    <row r="8" spans="1:14">
      <c r="A8" s="12"/>
      <c r="B8" s="12"/>
      <c r="C8" s="27"/>
      <c r="D8" s="12"/>
      <c r="E8" s="22"/>
      <c r="F8" s="27"/>
      <c r="G8" s="43"/>
      <c r="H8" s="60"/>
      <c r="I8" s="48"/>
      <c r="J8" s="54"/>
      <c r="K8" s="2"/>
      <c r="L8" s="1"/>
      <c r="M8" s="1"/>
      <c r="N8" s="1"/>
    </row>
    <row r="9" spans="1:14">
      <c r="A9" s="30">
        <v>1</v>
      </c>
      <c r="B9" s="26" t="s">
        <v>5</v>
      </c>
      <c r="C9" s="42">
        <v>42185</v>
      </c>
      <c r="D9" s="26" t="s">
        <v>6</v>
      </c>
      <c r="E9" s="4"/>
      <c r="F9" s="47" t="s">
        <v>7</v>
      </c>
      <c r="G9" s="48">
        <v>191433.61</v>
      </c>
      <c r="H9" s="60"/>
      <c r="I9" s="11"/>
      <c r="J9" s="54"/>
      <c r="K9" s="2"/>
      <c r="L9" s="2"/>
      <c r="M9" s="2"/>
      <c r="N9" s="2"/>
    </row>
    <row r="10" spans="1:14">
      <c r="A10" s="30">
        <v>2</v>
      </c>
      <c r="B10" s="26" t="s">
        <v>8</v>
      </c>
      <c r="C10" s="42">
        <v>42244</v>
      </c>
      <c r="D10" s="26" t="s">
        <v>9</v>
      </c>
      <c r="E10" s="4"/>
      <c r="F10" s="47" t="s">
        <v>10</v>
      </c>
      <c r="G10" s="48">
        <v>212994.28</v>
      </c>
      <c r="H10" s="60" t="s">
        <v>168</v>
      </c>
      <c r="I10" s="11"/>
      <c r="J10" s="54"/>
      <c r="K10" s="2"/>
      <c r="L10" s="2"/>
      <c r="M10" s="2"/>
      <c r="N10" s="2"/>
    </row>
    <row r="11" spans="1:14">
      <c r="A11" s="30">
        <v>3</v>
      </c>
      <c r="B11" s="26" t="s">
        <v>11</v>
      </c>
      <c r="C11" s="42">
        <v>42277</v>
      </c>
      <c r="D11" s="26" t="s">
        <v>9</v>
      </c>
      <c r="E11" s="4"/>
      <c r="F11" s="47" t="s">
        <v>12</v>
      </c>
      <c r="G11" s="48">
        <v>217188.97</v>
      </c>
      <c r="H11" s="60"/>
      <c r="I11" s="11"/>
      <c r="J11" s="54"/>
      <c r="K11" s="2"/>
      <c r="L11" s="2"/>
      <c r="M11" s="2"/>
      <c r="N11" s="2"/>
    </row>
    <row r="12" spans="1:14">
      <c r="A12" s="30">
        <v>4</v>
      </c>
      <c r="B12" s="26" t="s">
        <v>13</v>
      </c>
      <c r="C12" s="42">
        <v>42283</v>
      </c>
      <c r="D12" s="26" t="s">
        <v>9</v>
      </c>
      <c r="E12" s="26"/>
      <c r="F12" s="47" t="s">
        <v>14</v>
      </c>
      <c r="G12" s="48">
        <v>212994.28</v>
      </c>
      <c r="H12" s="60" t="s">
        <v>166</v>
      </c>
      <c r="I12" s="11"/>
      <c r="J12" s="54"/>
      <c r="K12" s="2"/>
      <c r="L12" s="2"/>
      <c r="M12" s="2"/>
      <c r="N12" s="2"/>
    </row>
    <row r="13" spans="1:14">
      <c r="A13" s="30">
        <v>5</v>
      </c>
      <c r="B13" s="26" t="s">
        <v>15</v>
      </c>
      <c r="C13" s="42">
        <v>42368</v>
      </c>
      <c r="D13" s="26" t="s">
        <v>16</v>
      </c>
      <c r="E13" s="4"/>
      <c r="F13" s="47" t="s">
        <v>17</v>
      </c>
      <c r="G13" s="48">
        <v>213304.62</v>
      </c>
      <c r="H13" s="60" t="s">
        <v>167</v>
      </c>
      <c r="I13" s="11"/>
      <c r="J13" s="54"/>
      <c r="K13" s="2"/>
      <c r="L13" s="2"/>
      <c r="M13" s="2"/>
      <c r="N13" s="2"/>
    </row>
    <row r="14" spans="1:14">
      <c r="A14" s="30">
        <v>6</v>
      </c>
      <c r="B14" s="26" t="s">
        <v>18</v>
      </c>
      <c r="C14" s="42">
        <v>42369</v>
      </c>
      <c r="D14" s="26" t="s">
        <v>9</v>
      </c>
      <c r="E14" s="4"/>
      <c r="F14" s="47" t="s">
        <v>19</v>
      </c>
      <c r="G14" s="48">
        <v>245993.1</v>
      </c>
      <c r="H14" s="60"/>
      <c r="I14" s="11"/>
      <c r="J14" s="54"/>
      <c r="K14" s="2"/>
      <c r="L14" s="2"/>
      <c r="M14" s="2"/>
      <c r="N14" s="2"/>
    </row>
    <row r="15" spans="1:14">
      <c r="A15" s="30">
        <v>7</v>
      </c>
      <c r="B15" s="26" t="s">
        <v>20</v>
      </c>
      <c r="C15" s="42">
        <v>42369</v>
      </c>
      <c r="D15" s="26" t="s">
        <v>9</v>
      </c>
      <c r="E15" s="4"/>
      <c r="F15" s="47" t="s">
        <v>21</v>
      </c>
      <c r="G15" s="48">
        <v>195197.66</v>
      </c>
      <c r="H15" s="60"/>
      <c r="I15" s="11"/>
      <c r="J15" s="54"/>
      <c r="K15" s="2"/>
      <c r="L15" s="2"/>
      <c r="M15" s="2"/>
      <c r="N15" s="2"/>
    </row>
    <row r="16" spans="1:14">
      <c r="A16" s="30"/>
      <c r="B16" s="2"/>
      <c r="C16" s="18"/>
      <c r="D16" s="1"/>
      <c r="E16" s="4"/>
      <c r="F16" s="7"/>
      <c r="G16" s="48"/>
      <c r="H16" s="60"/>
      <c r="I16" s="11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34"/>
      <c r="G17" s="45"/>
      <c r="H17" s="60"/>
      <c r="I17" s="11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27"/>
      <c r="G18" s="43">
        <v>893044.89</v>
      </c>
      <c r="H18" s="60">
        <v>3</v>
      </c>
      <c r="I18" s="11">
        <v>893044.89000000013</v>
      </c>
      <c r="J18" s="53"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27"/>
      <c r="G19" s="43"/>
      <c r="H19" s="60"/>
      <c r="I19" s="48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19" t="s">
        <v>25</v>
      </c>
      <c r="G20" s="46">
        <v>316936.19</v>
      </c>
      <c r="H20" s="60"/>
      <c r="I20" s="11"/>
      <c r="J20" s="54"/>
      <c r="K20" s="2"/>
      <c r="L20" s="2"/>
      <c r="M20" s="2"/>
      <c r="N20" s="2"/>
    </row>
    <row r="21" spans="1:14">
      <c r="A21" s="12">
        <v>2</v>
      </c>
      <c r="B21" s="26" t="s">
        <v>26</v>
      </c>
      <c r="C21" s="42">
        <v>42300</v>
      </c>
      <c r="D21" s="26" t="s">
        <v>9</v>
      </c>
      <c r="E21" s="1"/>
      <c r="F21" s="47" t="s">
        <v>27</v>
      </c>
      <c r="G21" s="48">
        <v>266517.95</v>
      </c>
      <c r="H21" s="61"/>
      <c r="I21" s="2"/>
      <c r="J21" s="55"/>
      <c r="K21" s="10"/>
      <c r="L21" s="2"/>
      <c r="M21" s="10"/>
      <c r="N21" s="3"/>
    </row>
    <row r="22" spans="1:14">
      <c r="A22" s="12">
        <v>3</v>
      </c>
      <c r="B22" s="26" t="s">
        <v>28</v>
      </c>
      <c r="C22" s="42">
        <v>42305</v>
      </c>
      <c r="D22" s="26" t="s">
        <v>9</v>
      </c>
      <c r="E22" s="2"/>
      <c r="F22" s="47" t="s">
        <v>29</v>
      </c>
      <c r="G22" s="48">
        <v>309590.75</v>
      </c>
      <c r="H22" s="61" t="s">
        <v>166</v>
      </c>
      <c r="I22" s="2"/>
      <c r="J22" s="55"/>
      <c r="K22" s="10"/>
      <c r="L22" s="2"/>
      <c r="M22" s="10"/>
      <c r="N22" s="3"/>
    </row>
    <row r="23" spans="1:14">
      <c r="A23" s="12"/>
      <c r="B23" s="1"/>
      <c r="C23" s="42"/>
      <c r="D23" s="1"/>
      <c r="E23" s="2"/>
      <c r="F23" s="1"/>
      <c r="G23" s="48"/>
      <c r="H23" s="61"/>
      <c r="I23" s="2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"/>
      <c r="G24" s="46"/>
      <c r="H24" s="60"/>
      <c r="I24" s="11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27"/>
      <c r="G25" s="43">
        <v>1484780.77</v>
      </c>
      <c r="H25" s="60">
        <v>5</v>
      </c>
      <c r="I25" s="48">
        <v>1484780.77</v>
      </c>
      <c r="J25" s="53"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27"/>
      <c r="G26" s="43"/>
      <c r="H26" s="60"/>
      <c r="I26" s="48"/>
      <c r="J26" s="54"/>
      <c r="K26" s="2"/>
      <c r="L26" s="2"/>
      <c r="M26" s="2"/>
      <c r="N26" s="2"/>
    </row>
    <row r="27" spans="1:14">
      <c r="A27" s="12">
        <v>1</v>
      </c>
      <c r="B27" s="26" t="s">
        <v>32</v>
      </c>
      <c r="C27" s="42">
        <v>42123</v>
      </c>
      <c r="D27" s="26" t="s">
        <v>33</v>
      </c>
      <c r="E27" s="4"/>
      <c r="F27" s="47" t="s">
        <v>34</v>
      </c>
      <c r="G27" s="48">
        <v>264822.84000000003</v>
      </c>
      <c r="H27" s="60"/>
      <c r="I27" s="24"/>
      <c r="J27" s="54"/>
      <c r="K27" s="2"/>
      <c r="L27" s="1"/>
      <c r="M27" s="1"/>
      <c r="N27" s="1"/>
    </row>
    <row r="28" spans="1:14">
      <c r="A28" s="12">
        <v>2</v>
      </c>
      <c r="B28" s="26" t="s">
        <v>35</v>
      </c>
      <c r="C28" s="42">
        <v>42185</v>
      </c>
      <c r="D28" s="26" t="s">
        <v>36</v>
      </c>
      <c r="E28" s="2"/>
      <c r="F28" s="47" t="s">
        <v>37</v>
      </c>
      <c r="G28" s="48">
        <v>318662.92</v>
      </c>
      <c r="H28" s="60"/>
      <c r="I28" s="24"/>
      <c r="J28" s="54"/>
      <c r="K28" s="2"/>
      <c r="L28" s="1"/>
      <c r="M28" s="1"/>
      <c r="N28" s="1"/>
    </row>
    <row r="29" spans="1:14">
      <c r="A29" s="12">
        <v>3</v>
      </c>
      <c r="B29" s="26" t="s">
        <v>38</v>
      </c>
      <c r="C29" s="42">
        <v>42243</v>
      </c>
      <c r="D29" s="26" t="s">
        <v>9</v>
      </c>
      <c r="E29" s="1"/>
      <c r="F29" s="47" t="s">
        <v>39</v>
      </c>
      <c r="G29" s="48">
        <v>264512.49</v>
      </c>
      <c r="H29" s="60" t="s">
        <v>166</v>
      </c>
      <c r="I29" s="24"/>
      <c r="J29" s="54"/>
      <c r="K29" s="2"/>
      <c r="L29" s="1"/>
      <c r="M29" s="1"/>
      <c r="N29" s="1"/>
    </row>
    <row r="30" spans="1:14">
      <c r="A30" s="12">
        <v>4</v>
      </c>
      <c r="B30" s="26" t="s">
        <v>40</v>
      </c>
      <c r="C30" s="42">
        <v>42300</v>
      </c>
      <c r="D30" s="26" t="s">
        <v>9</v>
      </c>
      <c r="E30" s="1"/>
      <c r="F30" s="47" t="s">
        <v>41</v>
      </c>
      <c r="G30" s="48">
        <v>318391.26</v>
      </c>
      <c r="H30" s="60"/>
      <c r="I30" s="24"/>
      <c r="J30" s="54"/>
      <c r="K30" s="2"/>
      <c r="L30" s="1"/>
      <c r="M30" s="1"/>
      <c r="N30" s="1"/>
    </row>
    <row r="31" spans="1:14">
      <c r="A31" s="12">
        <v>5</v>
      </c>
      <c r="B31" s="26" t="s">
        <v>42</v>
      </c>
      <c r="C31" s="42">
        <v>42305</v>
      </c>
      <c r="D31" s="26" t="s">
        <v>9</v>
      </c>
      <c r="E31" s="1"/>
      <c r="F31" s="47" t="s">
        <v>43</v>
      </c>
      <c r="G31" s="48">
        <v>318391.26</v>
      </c>
      <c r="H31" s="60" t="s">
        <v>167</v>
      </c>
      <c r="I31" s="24"/>
      <c r="J31" s="54"/>
      <c r="K31" s="2"/>
      <c r="L31" s="1"/>
      <c r="M31" s="1"/>
      <c r="N31" s="1"/>
    </row>
    <row r="32" spans="1:14">
      <c r="A32" s="12"/>
      <c r="B32" s="1"/>
      <c r="C32" s="1"/>
      <c r="D32" s="1"/>
      <c r="E32" s="1"/>
      <c r="F32" s="26"/>
      <c r="G32" s="26"/>
      <c r="H32" s="60"/>
      <c r="I32" s="24"/>
      <c r="J32" s="54"/>
      <c r="K32" s="2"/>
      <c r="L32" s="1"/>
      <c r="M32" s="1"/>
      <c r="N32" s="1"/>
    </row>
    <row r="33" spans="1:11">
      <c r="A33" s="12"/>
      <c r="B33" s="1"/>
      <c r="C33" s="1"/>
      <c r="D33" s="1"/>
      <c r="E33" s="1"/>
      <c r="F33" s="26"/>
      <c r="G33" s="26"/>
      <c r="H33" s="60"/>
      <c r="I33" s="24"/>
      <c r="J33" s="54"/>
      <c r="K33" s="2"/>
    </row>
    <row r="34" spans="1:11">
      <c r="A34" s="12"/>
      <c r="B34" s="2"/>
      <c r="C34" s="6"/>
      <c r="D34" s="2"/>
      <c r="E34" s="4"/>
      <c r="F34" s="7"/>
      <c r="G34" s="46"/>
      <c r="H34" s="60"/>
      <c r="I34" s="11"/>
      <c r="J34" s="54"/>
      <c r="K34" s="2"/>
    </row>
    <row r="35" spans="1:11">
      <c r="A35" s="12" t="s">
        <v>44</v>
      </c>
      <c r="B35" s="12"/>
      <c r="C35" s="31"/>
      <c r="D35" s="12" t="s">
        <v>45</v>
      </c>
      <c r="E35" s="22"/>
      <c r="F35" s="27"/>
      <c r="G35" s="43">
        <v>323305.92</v>
      </c>
      <c r="H35" s="60">
        <v>1</v>
      </c>
      <c r="I35" s="48">
        <v>323305.92999999993</v>
      </c>
      <c r="J35" s="53">
        <v>-9.9999999511055648E-3</v>
      </c>
      <c r="K35" s="2"/>
    </row>
    <row r="36" spans="1:11">
      <c r="A36" s="12"/>
      <c r="B36" s="12"/>
      <c r="C36" s="31"/>
      <c r="D36" s="12"/>
      <c r="E36" s="22"/>
      <c r="F36" s="27"/>
      <c r="G36" s="43"/>
      <c r="H36" s="60"/>
      <c r="I36" s="48"/>
      <c r="J36" s="54"/>
      <c r="K36" s="2"/>
    </row>
    <row r="37" spans="1:11">
      <c r="A37" s="12">
        <v>1</v>
      </c>
      <c r="B37" s="26" t="s">
        <v>46</v>
      </c>
      <c r="C37" s="42">
        <v>42215</v>
      </c>
      <c r="D37" s="26" t="s">
        <v>9</v>
      </c>
      <c r="E37" s="4"/>
      <c r="F37" s="47" t="s">
        <v>47</v>
      </c>
      <c r="G37" s="48">
        <v>323305.92</v>
      </c>
      <c r="H37" s="60"/>
      <c r="I37" s="11"/>
      <c r="J37" s="43"/>
      <c r="K37" s="2"/>
    </row>
    <row r="38" spans="1:11">
      <c r="A38" s="12"/>
      <c r="B38" s="5"/>
      <c r="C38" s="18"/>
      <c r="D38" s="5"/>
      <c r="E38" s="4"/>
      <c r="F38" s="19"/>
      <c r="G38" s="48"/>
      <c r="H38" s="60"/>
      <c r="I38" s="11"/>
      <c r="J38" s="43"/>
      <c r="K38" s="2"/>
    </row>
    <row r="39" spans="1:11">
      <c r="A39" s="12"/>
      <c r="B39" s="2"/>
      <c r="C39" s="18"/>
      <c r="D39" s="2"/>
      <c r="E39" s="4"/>
      <c r="F39" s="7"/>
      <c r="G39" s="46"/>
      <c r="H39" s="60"/>
      <c r="I39" s="11"/>
      <c r="J39" s="43"/>
      <c r="K39" s="2"/>
    </row>
    <row r="40" spans="1:11">
      <c r="A40" s="12" t="s">
        <v>48</v>
      </c>
      <c r="B40" s="12"/>
      <c r="C40" s="31"/>
      <c r="D40" s="12" t="s">
        <v>49</v>
      </c>
      <c r="E40" s="22"/>
      <c r="F40" s="27"/>
      <c r="G40" s="43">
        <v>1726715.3099999998</v>
      </c>
      <c r="H40" s="60">
        <v>6</v>
      </c>
      <c r="I40" s="48">
        <v>1726715.31</v>
      </c>
      <c r="J40" s="53">
        <v>0</v>
      </c>
      <c r="K40" s="2"/>
    </row>
    <row r="41" spans="1:11">
      <c r="A41" s="12"/>
      <c r="B41" s="12"/>
      <c r="C41" s="31"/>
      <c r="D41" s="12"/>
      <c r="E41" s="22"/>
      <c r="F41" s="27"/>
      <c r="G41" s="43"/>
      <c r="H41" s="60"/>
      <c r="I41" s="48"/>
      <c r="J41" s="54"/>
      <c r="K41" s="2"/>
    </row>
    <row r="42" spans="1:11">
      <c r="A42" s="12">
        <v>1</v>
      </c>
      <c r="B42" s="26" t="s">
        <v>50</v>
      </c>
      <c r="C42" s="42">
        <v>42349</v>
      </c>
      <c r="D42" s="26" t="s">
        <v>51</v>
      </c>
      <c r="E42" s="1"/>
      <c r="F42" s="47" t="s">
        <v>52</v>
      </c>
      <c r="G42" s="48">
        <v>250699.56</v>
      </c>
      <c r="H42" s="60"/>
      <c r="I42" s="24"/>
      <c r="J42" s="54"/>
      <c r="K42" s="2"/>
    </row>
    <row r="43" spans="1:11">
      <c r="A43" s="12">
        <v>2</v>
      </c>
      <c r="B43" s="26" t="s">
        <v>53</v>
      </c>
      <c r="C43" s="42">
        <v>42367</v>
      </c>
      <c r="D43" s="26" t="s">
        <v>54</v>
      </c>
      <c r="E43" s="4"/>
      <c r="F43" s="47" t="s">
        <v>55</v>
      </c>
      <c r="G43" s="48">
        <v>250699.56</v>
      </c>
      <c r="H43" s="60" t="s">
        <v>166</v>
      </c>
      <c r="I43" s="24"/>
      <c r="J43" s="54"/>
      <c r="K43" s="2"/>
    </row>
    <row r="44" spans="1:11">
      <c r="A44" s="12">
        <v>3</v>
      </c>
      <c r="B44" s="26" t="s">
        <v>56</v>
      </c>
      <c r="C44" s="42">
        <v>42369</v>
      </c>
      <c r="D44" s="26" t="s">
        <v>9</v>
      </c>
      <c r="E44" s="4"/>
      <c r="F44" s="47" t="s">
        <v>57</v>
      </c>
      <c r="G44" s="48">
        <v>304774.13</v>
      </c>
      <c r="H44" s="60" t="s">
        <v>167</v>
      </c>
      <c r="I44" s="24"/>
      <c r="J44" s="54"/>
      <c r="K44" s="2"/>
    </row>
    <row r="45" spans="1:11">
      <c r="A45" s="12">
        <v>4</v>
      </c>
      <c r="B45" s="26" t="s">
        <v>58</v>
      </c>
      <c r="C45" s="42">
        <v>42369</v>
      </c>
      <c r="D45" s="26" t="s">
        <v>9</v>
      </c>
      <c r="E45" s="1"/>
      <c r="F45" s="47" t="s">
        <v>59</v>
      </c>
      <c r="G45" s="48">
        <v>304774.13</v>
      </c>
      <c r="H45" s="60"/>
      <c r="I45" s="24"/>
      <c r="J45" s="54"/>
      <c r="K45" s="2"/>
    </row>
    <row r="46" spans="1:11">
      <c r="A46" s="12">
        <v>5</v>
      </c>
      <c r="B46" s="26" t="s">
        <v>60</v>
      </c>
      <c r="C46" s="42">
        <v>42369</v>
      </c>
      <c r="D46" s="26" t="s">
        <v>9</v>
      </c>
      <c r="E46" s="1"/>
      <c r="F46" s="47" t="s">
        <v>61</v>
      </c>
      <c r="G46" s="48">
        <v>282434.67</v>
      </c>
      <c r="H46" s="60" t="s">
        <v>168</v>
      </c>
      <c r="I46" s="24"/>
      <c r="J46" s="54"/>
      <c r="K46" s="2"/>
    </row>
    <row r="47" spans="1:11">
      <c r="A47" s="12">
        <v>6</v>
      </c>
      <c r="B47" s="26" t="s">
        <v>62</v>
      </c>
      <c r="C47" s="42">
        <v>42369</v>
      </c>
      <c r="D47" s="26" t="s">
        <v>36</v>
      </c>
      <c r="E47" s="1"/>
      <c r="F47" s="47" t="s">
        <v>63</v>
      </c>
      <c r="G47" s="48">
        <v>333333.26</v>
      </c>
      <c r="H47" s="60" t="s">
        <v>169</v>
      </c>
      <c r="I47" s="24"/>
      <c r="J47" s="54"/>
      <c r="K47" s="2"/>
    </row>
    <row r="48" spans="1:11">
      <c r="A48" s="12"/>
      <c r="B48" s="5"/>
      <c r="C48" s="18"/>
      <c r="D48" s="5"/>
      <c r="E48" s="4"/>
      <c r="F48" s="19"/>
      <c r="G48" s="46"/>
      <c r="H48" s="60"/>
      <c r="I48" s="24"/>
      <c r="J48" s="54"/>
      <c r="K48" s="2"/>
    </row>
    <row r="49" spans="1:13">
      <c r="A49" s="13"/>
      <c r="B49" s="13"/>
      <c r="C49" s="31"/>
      <c r="D49" s="13"/>
      <c r="E49" s="13"/>
      <c r="F49" s="28"/>
      <c r="G49" s="45"/>
      <c r="H49" s="60"/>
      <c r="I49" s="11"/>
      <c r="J49" s="54"/>
      <c r="K49" s="2"/>
      <c r="L49" s="1"/>
      <c r="M49" s="1"/>
    </row>
    <row r="50" spans="1:13">
      <c r="A50" s="12" t="s">
        <v>64</v>
      </c>
      <c r="B50" s="12"/>
      <c r="C50" s="31"/>
      <c r="D50" s="12" t="s">
        <v>65</v>
      </c>
      <c r="E50" s="22"/>
      <c r="F50" s="27"/>
      <c r="G50" s="43">
        <v>791993.83</v>
      </c>
      <c r="H50" s="60">
        <v>2</v>
      </c>
      <c r="I50" s="48">
        <v>791993.83</v>
      </c>
      <c r="J50" s="53">
        <v>0</v>
      </c>
      <c r="K50" s="2"/>
      <c r="L50" s="1"/>
      <c r="M50" s="1"/>
    </row>
    <row r="51" spans="1:13">
      <c r="A51" s="12"/>
      <c r="B51" s="12"/>
      <c r="C51" s="31"/>
      <c r="D51" s="12"/>
      <c r="E51" s="22"/>
      <c r="F51" s="27"/>
      <c r="G51" s="43"/>
      <c r="H51" s="60"/>
      <c r="I51" s="48"/>
      <c r="J51" s="54"/>
      <c r="K51" s="2"/>
      <c r="L51" s="1"/>
      <c r="M51" s="1"/>
    </row>
    <row r="52" spans="1:13">
      <c r="A52" s="12">
        <v>1</v>
      </c>
      <c r="B52" s="26" t="s">
        <v>66</v>
      </c>
      <c r="C52" s="42">
        <v>42298</v>
      </c>
      <c r="D52" s="26" t="s">
        <v>67</v>
      </c>
      <c r="E52" s="4"/>
      <c r="F52" s="47" t="s">
        <v>68</v>
      </c>
      <c r="G52" s="48">
        <v>393176.36</v>
      </c>
      <c r="H52" s="60" t="s">
        <v>167</v>
      </c>
      <c r="I52" s="11"/>
      <c r="J52" s="54"/>
      <c r="K52" s="2"/>
      <c r="L52" s="1"/>
      <c r="M52" s="1"/>
    </row>
    <row r="53" spans="1:13">
      <c r="A53" s="12">
        <v>2</v>
      </c>
      <c r="B53" s="26" t="s">
        <v>69</v>
      </c>
      <c r="C53" s="42">
        <v>42369</v>
      </c>
      <c r="D53" s="26" t="s">
        <v>9</v>
      </c>
      <c r="E53" s="4"/>
      <c r="F53" s="47" t="s">
        <v>70</v>
      </c>
      <c r="G53" s="48">
        <v>398817.47</v>
      </c>
      <c r="H53" s="60" t="s">
        <v>166</v>
      </c>
      <c r="I53" s="11"/>
      <c r="J53" s="54"/>
      <c r="K53" s="2"/>
      <c r="L53" s="1"/>
      <c r="M53" s="1"/>
    </row>
    <row r="54" spans="1:13">
      <c r="A54" s="12"/>
      <c r="B54" s="2"/>
      <c r="C54" s="18"/>
      <c r="D54" s="2"/>
      <c r="E54" s="4"/>
      <c r="F54" s="7"/>
      <c r="G54" s="46"/>
      <c r="H54" s="60"/>
      <c r="I54" s="11"/>
      <c r="J54" s="54"/>
      <c r="K54" s="2"/>
      <c r="L54" s="1"/>
      <c r="M54" s="1"/>
    </row>
    <row r="55" spans="1:13">
      <c r="A55" s="28"/>
      <c r="B55" s="5"/>
      <c r="C55" s="15"/>
      <c r="D55" s="5"/>
      <c r="E55" s="13"/>
      <c r="F55" s="19"/>
      <c r="G55" s="45"/>
      <c r="H55" s="60"/>
      <c r="I55" s="11"/>
      <c r="J55" s="43"/>
      <c r="K55" s="2"/>
      <c r="L55" s="1"/>
      <c r="M55" s="1"/>
    </row>
    <row r="56" spans="1:13">
      <c r="A56" s="12" t="s">
        <v>71</v>
      </c>
      <c r="B56" s="12"/>
      <c r="C56" s="31"/>
      <c r="D56" s="12" t="s">
        <v>72</v>
      </c>
      <c r="E56" s="29"/>
      <c r="F56" s="27"/>
      <c r="G56" s="59">
        <v>532</v>
      </c>
      <c r="H56" s="60">
        <v>0</v>
      </c>
      <c r="I56" s="68">
        <v>532</v>
      </c>
      <c r="J56" s="53">
        <v>0</v>
      </c>
      <c r="K56" s="2" t="s">
        <v>73</v>
      </c>
      <c r="L56" s="1"/>
      <c r="M56" s="1"/>
    </row>
    <row r="57" spans="1:13">
      <c r="A57" s="12"/>
      <c r="B57" s="12"/>
      <c r="C57" s="31"/>
      <c r="D57" s="12"/>
      <c r="E57" s="29"/>
      <c r="F57" s="27"/>
      <c r="G57" s="59"/>
      <c r="H57" s="60"/>
      <c r="I57" s="48"/>
      <c r="J57" s="54"/>
      <c r="K57" s="2"/>
      <c r="L57" s="1"/>
      <c r="M57" s="1"/>
    </row>
    <row r="58" spans="1:13">
      <c r="A58" s="12">
        <v>1</v>
      </c>
      <c r="B58" s="5" t="s">
        <v>74</v>
      </c>
      <c r="C58" s="18">
        <v>42000</v>
      </c>
      <c r="D58" s="5" t="s">
        <v>75</v>
      </c>
      <c r="E58" s="4"/>
      <c r="F58" s="71" t="s">
        <v>76</v>
      </c>
      <c r="G58" s="48">
        <v>532</v>
      </c>
      <c r="H58" s="60"/>
      <c r="I58" s="11"/>
      <c r="J58" s="43"/>
      <c r="K58" s="2"/>
      <c r="L58" s="48"/>
      <c r="M58" s="67"/>
    </row>
    <row r="59" spans="1:13">
      <c r="A59" s="13"/>
      <c r="B59" s="1"/>
      <c r="C59" s="42"/>
      <c r="D59" s="5"/>
      <c r="E59" s="4"/>
      <c r="F59" s="71"/>
      <c r="G59" s="48"/>
      <c r="H59" s="60"/>
      <c r="I59" s="11"/>
      <c r="J59" s="43"/>
      <c r="K59" s="2"/>
      <c r="L59" s="48"/>
      <c r="M59" s="67"/>
    </row>
    <row r="60" spans="1:13">
      <c r="A60" s="13"/>
      <c r="B60" s="2"/>
      <c r="C60" s="18"/>
      <c r="D60" s="2"/>
      <c r="E60" s="4"/>
      <c r="F60" s="72"/>
      <c r="G60" s="46"/>
      <c r="H60" s="60"/>
      <c r="I60" s="11"/>
      <c r="J60" s="43"/>
      <c r="K60" s="2"/>
      <c r="L60" s="1"/>
      <c r="M60" s="1"/>
    </row>
    <row r="61" spans="1:13">
      <c r="A61" s="12" t="s">
        <v>77</v>
      </c>
      <c r="B61" s="12"/>
      <c r="C61" s="31"/>
      <c r="D61" s="12" t="s">
        <v>78</v>
      </c>
      <c r="E61" s="22"/>
      <c r="F61" s="73"/>
      <c r="G61" s="43">
        <v>1025216.42</v>
      </c>
      <c r="H61" s="60">
        <v>6</v>
      </c>
      <c r="I61" s="48">
        <v>1025216.42</v>
      </c>
      <c r="J61" s="53">
        <v>0</v>
      </c>
      <c r="K61" s="2"/>
      <c r="L61" s="1"/>
      <c r="M61" s="1"/>
    </row>
    <row r="62" spans="1:13">
      <c r="A62" s="12"/>
      <c r="B62" s="12"/>
      <c r="C62" s="31"/>
      <c r="D62" s="12"/>
      <c r="E62" s="22"/>
      <c r="F62" s="73"/>
      <c r="G62" s="43"/>
      <c r="H62" s="60"/>
      <c r="I62" s="48"/>
      <c r="J62" s="54"/>
      <c r="K62" s="2"/>
      <c r="L62" s="1"/>
      <c r="M62" s="1"/>
    </row>
    <row r="63" spans="1:13">
      <c r="A63" s="12">
        <v>1</v>
      </c>
      <c r="B63" s="26" t="s">
        <v>79</v>
      </c>
      <c r="C63" s="42">
        <v>42094</v>
      </c>
      <c r="D63" s="26" t="s">
        <v>9</v>
      </c>
      <c r="E63" s="26"/>
      <c r="F63" s="74" t="s">
        <v>80</v>
      </c>
      <c r="G63" s="50">
        <v>177356.33</v>
      </c>
      <c r="H63" s="60"/>
      <c r="I63" s="24"/>
      <c r="J63" s="43"/>
      <c r="K63" s="2"/>
      <c r="L63" s="1"/>
      <c r="M63" s="1"/>
    </row>
    <row r="64" spans="1:13">
      <c r="A64" s="12">
        <v>2</v>
      </c>
      <c r="B64" s="26" t="s">
        <v>81</v>
      </c>
      <c r="C64" s="42">
        <v>42216</v>
      </c>
      <c r="D64" s="26" t="s">
        <v>9</v>
      </c>
      <c r="E64" s="26"/>
      <c r="F64" s="74" t="s">
        <v>82</v>
      </c>
      <c r="G64" s="48">
        <v>156874.57</v>
      </c>
      <c r="H64" s="60"/>
      <c r="I64" s="24"/>
      <c r="J64" s="43"/>
      <c r="K64" s="2"/>
      <c r="L64" s="1"/>
      <c r="M64" s="1"/>
    </row>
    <row r="65" spans="1:11">
      <c r="A65" s="12">
        <v>3</v>
      </c>
      <c r="B65" s="26" t="s">
        <v>83</v>
      </c>
      <c r="C65" s="42">
        <v>42303</v>
      </c>
      <c r="D65" s="26" t="s">
        <v>9</v>
      </c>
      <c r="E65" s="26"/>
      <c r="F65" s="74" t="s">
        <v>84</v>
      </c>
      <c r="G65" s="48">
        <v>186215.67999999999</v>
      </c>
      <c r="H65" s="60"/>
      <c r="I65" s="24"/>
      <c r="J65" s="43"/>
      <c r="K65" s="2"/>
    </row>
    <row r="66" spans="1:11">
      <c r="A66" s="12">
        <v>4</v>
      </c>
      <c r="B66" s="26" t="s">
        <v>85</v>
      </c>
      <c r="C66" s="42">
        <v>42366</v>
      </c>
      <c r="D66" s="26" t="s">
        <v>86</v>
      </c>
      <c r="E66" s="1"/>
      <c r="F66" s="75" t="s">
        <v>87</v>
      </c>
      <c r="G66" s="48">
        <v>170465.71</v>
      </c>
      <c r="H66" s="60" t="s">
        <v>166</v>
      </c>
      <c r="I66" s="24"/>
      <c r="J66" s="43"/>
      <c r="K66" s="2"/>
    </row>
    <row r="67" spans="1:11">
      <c r="A67" s="12">
        <v>5</v>
      </c>
      <c r="B67" s="26" t="s">
        <v>88</v>
      </c>
      <c r="C67" s="42">
        <v>42369</v>
      </c>
      <c r="D67" s="26" t="s">
        <v>9</v>
      </c>
      <c r="E67" s="1"/>
      <c r="F67" s="75" t="s">
        <v>89</v>
      </c>
      <c r="G67" s="48">
        <v>156906.79</v>
      </c>
      <c r="H67" s="60" t="s">
        <v>167</v>
      </c>
      <c r="I67" s="24"/>
      <c r="J67" s="43"/>
      <c r="K67" s="2"/>
    </row>
    <row r="68" spans="1:11">
      <c r="A68" s="12">
        <v>6</v>
      </c>
      <c r="B68" s="26" t="s">
        <v>90</v>
      </c>
      <c r="C68" s="42">
        <v>42366</v>
      </c>
      <c r="D68" s="26" t="s">
        <v>9</v>
      </c>
      <c r="E68" s="1"/>
      <c r="F68" s="75" t="s">
        <v>91</v>
      </c>
      <c r="G68" s="48">
        <v>177397.34</v>
      </c>
      <c r="H68" s="60" t="s">
        <v>168</v>
      </c>
      <c r="I68" s="24"/>
      <c r="J68" s="43"/>
      <c r="K68" s="2"/>
    </row>
    <row r="69" spans="1:11">
      <c r="A69" s="12"/>
      <c r="B69" s="1"/>
      <c r="C69" s="42"/>
      <c r="D69" s="1"/>
      <c r="E69" s="1"/>
      <c r="F69" s="74"/>
      <c r="G69" s="48"/>
      <c r="H69" s="60"/>
      <c r="I69" s="24"/>
      <c r="J69" s="43"/>
      <c r="K69" s="2"/>
    </row>
    <row r="70" spans="1:11">
      <c r="A70" s="12"/>
      <c r="B70" s="5"/>
      <c r="C70" s="18"/>
      <c r="D70" s="5"/>
      <c r="E70" s="4"/>
      <c r="F70" s="71"/>
      <c r="G70" s="46"/>
      <c r="H70" s="60"/>
      <c r="I70" s="24"/>
      <c r="J70" s="43"/>
      <c r="K70" s="2"/>
    </row>
    <row r="71" spans="1:11">
      <c r="A71" s="12" t="s">
        <v>92</v>
      </c>
      <c r="B71" s="12"/>
      <c r="C71" s="31"/>
      <c r="D71" s="12" t="s">
        <v>93</v>
      </c>
      <c r="E71" s="22"/>
      <c r="F71" s="73"/>
      <c r="G71" s="43">
        <v>683110.5</v>
      </c>
      <c r="H71" s="60">
        <v>3</v>
      </c>
      <c r="I71" s="48">
        <v>683110.5</v>
      </c>
      <c r="J71" s="53">
        <v>0</v>
      </c>
      <c r="K71" s="2"/>
    </row>
    <row r="72" spans="1:11">
      <c r="A72" s="12"/>
      <c r="B72" s="12"/>
      <c r="C72" s="31"/>
      <c r="D72" s="12"/>
      <c r="E72" s="22"/>
      <c r="F72" s="27"/>
      <c r="G72" s="43"/>
      <c r="H72" s="60"/>
      <c r="I72" s="48"/>
      <c r="J72" s="54"/>
      <c r="K72" s="2"/>
    </row>
    <row r="73" spans="1:11">
      <c r="A73" s="12">
        <v>1</v>
      </c>
      <c r="B73" s="26" t="s">
        <v>94</v>
      </c>
      <c r="C73" s="42">
        <v>42348</v>
      </c>
      <c r="D73" s="26" t="s">
        <v>67</v>
      </c>
      <c r="E73" s="4"/>
      <c r="F73" s="47" t="s">
        <v>95</v>
      </c>
      <c r="G73" s="48">
        <v>206605.27</v>
      </c>
      <c r="H73" s="60" t="s">
        <v>166</v>
      </c>
      <c r="I73" s="16"/>
      <c r="J73" s="54"/>
      <c r="K73" s="2"/>
    </row>
    <row r="74" spans="1:11">
      <c r="A74" s="12">
        <v>2</v>
      </c>
      <c r="B74" s="26" t="s">
        <v>96</v>
      </c>
      <c r="C74" s="42">
        <v>42361</v>
      </c>
      <c r="D74" s="26" t="s">
        <v>9</v>
      </c>
      <c r="E74" s="4"/>
      <c r="F74" s="47" t="s">
        <v>97</v>
      </c>
      <c r="G74" s="48">
        <v>232997.78</v>
      </c>
      <c r="H74" s="60" t="s">
        <v>167</v>
      </c>
      <c r="I74" s="16"/>
      <c r="J74" s="54"/>
      <c r="K74" s="2"/>
    </row>
    <row r="75" spans="1:11">
      <c r="A75" s="12">
        <v>3</v>
      </c>
      <c r="B75" s="26" t="s">
        <v>98</v>
      </c>
      <c r="C75" s="42">
        <v>42356</v>
      </c>
      <c r="D75" s="26" t="s">
        <v>99</v>
      </c>
      <c r="E75" s="4"/>
      <c r="F75" s="47" t="s">
        <v>100</v>
      </c>
      <c r="G75" s="48">
        <v>243507.45</v>
      </c>
      <c r="H75" s="60" t="s">
        <v>168</v>
      </c>
      <c r="I75" s="16"/>
      <c r="J75" s="54"/>
      <c r="K75" s="2"/>
    </row>
    <row r="76" spans="1:11">
      <c r="A76" s="12"/>
      <c r="B76" s="1"/>
      <c r="C76" s="42"/>
      <c r="D76" s="1"/>
      <c r="E76" s="4"/>
      <c r="F76" s="1"/>
      <c r="G76" s="1"/>
      <c r="H76" s="60"/>
      <c r="I76" s="16"/>
      <c r="J76" s="54"/>
      <c r="K76" s="2"/>
    </row>
    <row r="77" spans="1:11">
      <c r="A77" s="12"/>
      <c r="B77" s="1"/>
      <c r="C77" s="42"/>
      <c r="D77" s="1"/>
      <c r="E77" s="4"/>
      <c r="F77" s="1"/>
      <c r="G77" s="1"/>
      <c r="H77" s="60"/>
      <c r="I77" s="16"/>
      <c r="J77" s="54"/>
      <c r="K77" s="2"/>
    </row>
    <row r="78" spans="1:11">
      <c r="A78" s="12" t="s">
        <v>101</v>
      </c>
      <c r="B78" s="12"/>
      <c r="C78" s="31"/>
      <c r="D78" s="12" t="s">
        <v>102</v>
      </c>
      <c r="E78" s="4"/>
      <c r="F78" s="1"/>
      <c r="G78" s="69">
        <v>1272307.76</v>
      </c>
      <c r="H78" s="60">
        <v>4</v>
      </c>
      <c r="I78" s="16">
        <v>1272307.76</v>
      </c>
      <c r="J78" s="53">
        <v>0</v>
      </c>
      <c r="K78" s="2" t="s">
        <v>103</v>
      </c>
    </row>
    <row r="79" spans="1:11">
      <c r="A79" s="12"/>
      <c r="B79" s="1"/>
      <c r="C79" s="42"/>
      <c r="D79" s="1"/>
      <c r="E79" s="4"/>
      <c r="F79" s="1"/>
      <c r="G79" s="1"/>
      <c r="H79" s="60"/>
      <c r="I79" s="16"/>
      <c r="J79" s="54"/>
      <c r="K79" s="2"/>
    </row>
    <row r="80" spans="1:11">
      <c r="A80" s="12">
        <v>1</v>
      </c>
      <c r="B80" s="26" t="s">
        <v>104</v>
      </c>
      <c r="C80" s="42">
        <v>42293</v>
      </c>
      <c r="D80" s="26" t="s">
        <v>105</v>
      </c>
      <c r="E80" s="1"/>
      <c r="F80" s="47" t="s">
        <v>106</v>
      </c>
      <c r="G80" s="48">
        <v>318280.7</v>
      </c>
      <c r="H80" s="60"/>
      <c r="I80" s="16"/>
      <c r="J80" s="54"/>
      <c r="K80" s="2"/>
    </row>
    <row r="81" spans="1:11">
      <c r="A81" s="12">
        <v>2</v>
      </c>
      <c r="B81" s="26" t="s">
        <v>107</v>
      </c>
      <c r="C81" s="42">
        <v>42332</v>
      </c>
      <c r="D81" s="26" t="s">
        <v>9</v>
      </c>
      <c r="E81" s="1"/>
      <c r="F81" s="47" t="s">
        <v>108</v>
      </c>
      <c r="G81" s="48">
        <v>318009.02</v>
      </c>
      <c r="H81" s="60" t="s">
        <v>168</v>
      </c>
      <c r="I81" s="16"/>
      <c r="J81" s="54"/>
      <c r="K81" s="2"/>
    </row>
    <row r="82" spans="1:11">
      <c r="A82" s="12">
        <v>3</v>
      </c>
      <c r="B82" s="26" t="s">
        <v>109</v>
      </c>
      <c r="C82" s="42">
        <v>42369</v>
      </c>
      <c r="D82" s="26" t="s">
        <v>9</v>
      </c>
      <c r="E82" s="1"/>
      <c r="F82" s="47" t="s">
        <v>110</v>
      </c>
      <c r="G82" s="48">
        <v>318009.02</v>
      </c>
      <c r="H82" s="60" t="s">
        <v>166</v>
      </c>
      <c r="I82" s="16"/>
      <c r="J82" s="54"/>
      <c r="K82" s="2"/>
    </row>
    <row r="83" spans="1:11">
      <c r="A83" s="12">
        <v>4</v>
      </c>
      <c r="B83" s="26" t="s">
        <v>111</v>
      </c>
      <c r="C83" s="42">
        <v>42369</v>
      </c>
      <c r="D83" s="26" t="s">
        <v>9</v>
      </c>
      <c r="E83" s="1"/>
      <c r="F83" s="47" t="s">
        <v>112</v>
      </c>
      <c r="G83" s="48">
        <v>318009.02</v>
      </c>
      <c r="H83" s="60" t="s">
        <v>167</v>
      </c>
      <c r="I83" s="16"/>
      <c r="J83" s="54"/>
      <c r="K83" s="2"/>
    </row>
    <row r="84" spans="1:11">
      <c r="A84" s="12"/>
      <c r="B84" s="1"/>
      <c r="C84" s="42"/>
      <c r="D84" s="1"/>
      <c r="E84" s="4"/>
      <c r="F84" s="1"/>
      <c r="G84" s="1"/>
      <c r="H84" s="60"/>
      <c r="I84" s="16"/>
      <c r="J84" s="54"/>
      <c r="K84" s="2"/>
    </row>
    <row r="85" spans="1:11">
      <c r="A85" s="12"/>
      <c r="B85" s="2"/>
      <c r="C85" s="18"/>
      <c r="D85" s="2"/>
      <c r="E85" s="22"/>
      <c r="F85" s="7"/>
      <c r="G85" s="46"/>
      <c r="H85" s="60"/>
      <c r="I85" s="35"/>
      <c r="J85" s="54"/>
      <c r="K85" s="2"/>
    </row>
    <row r="86" spans="1:11">
      <c r="A86" s="12" t="s">
        <v>113</v>
      </c>
      <c r="B86" s="12"/>
      <c r="C86" s="31"/>
      <c r="D86" s="12" t="s">
        <v>114</v>
      </c>
      <c r="E86" s="22"/>
      <c r="F86" s="27"/>
      <c r="G86" s="43">
        <v>1277211.2000000002</v>
      </c>
      <c r="H86" s="60">
        <v>8</v>
      </c>
      <c r="I86" s="48">
        <v>1277211.2000000002</v>
      </c>
      <c r="J86" s="53">
        <v>0</v>
      </c>
      <c r="K86" s="2"/>
    </row>
    <row r="87" spans="1:11">
      <c r="A87" s="12"/>
      <c r="B87" s="12"/>
      <c r="C87" s="31"/>
      <c r="D87" s="12"/>
      <c r="E87" s="22"/>
      <c r="F87" s="27"/>
      <c r="G87" s="43"/>
      <c r="H87" s="60"/>
      <c r="I87" s="48"/>
      <c r="J87" s="54"/>
      <c r="K87" s="2"/>
    </row>
    <row r="88" spans="1:11">
      <c r="A88" s="12">
        <v>1</v>
      </c>
      <c r="B88" s="26" t="s">
        <v>115</v>
      </c>
      <c r="C88" s="42">
        <v>42304</v>
      </c>
      <c r="D88" s="26" t="s">
        <v>9</v>
      </c>
      <c r="E88" s="1"/>
      <c r="F88" s="47" t="s">
        <v>116</v>
      </c>
      <c r="G88" s="48">
        <v>149070.59</v>
      </c>
      <c r="H88" s="60"/>
      <c r="I88" s="11"/>
      <c r="J88" s="56"/>
      <c r="K88" s="2"/>
    </row>
    <row r="89" spans="1:11">
      <c r="A89" s="12">
        <v>2</v>
      </c>
      <c r="B89" s="26" t="s">
        <v>117</v>
      </c>
      <c r="C89" s="42">
        <v>42303</v>
      </c>
      <c r="D89" s="26" t="s">
        <v>9</v>
      </c>
      <c r="E89" s="1"/>
      <c r="F89" s="47" t="s">
        <v>118</v>
      </c>
      <c r="G89" s="48">
        <v>171570.59</v>
      </c>
      <c r="H89" s="60"/>
      <c r="I89" s="11"/>
      <c r="J89" s="56"/>
      <c r="K89" s="2"/>
    </row>
    <row r="90" spans="1:11">
      <c r="A90" s="12">
        <v>3</v>
      </c>
      <c r="B90" s="26" t="s">
        <v>119</v>
      </c>
      <c r="C90" s="42">
        <v>42332</v>
      </c>
      <c r="D90" s="26" t="s">
        <v>9</v>
      </c>
      <c r="E90" s="1"/>
      <c r="F90" s="47" t="s">
        <v>120</v>
      </c>
      <c r="G90" s="48">
        <v>149070.59</v>
      </c>
      <c r="H90" s="60"/>
      <c r="I90" s="11"/>
      <c r="J90" s="56"/>
      <c r="K90" s="2"/>
    </row>
    <row r="91" spans="1:11">
      <c r="A91" s="12">
        <v>4</v>
      </c>
      <c r="B91" s="26" t="s">
        <v>121</v>
      </c>
      <c r="C91" s="42">
        <v>42349</v>
      </c>
      <c r="D91" s="26" t="s">
        <v>122</v>
      </c>
      <c r="E91" s="1"/>
      <c r="F91" s="47" t="s">
        <v>123</v>
      </c>
      <c r="G91" s="48">
        <v>171570.52</v>
      </c>
      <c r="H91" s="60" t="s">
        <v>166</v>
      </c>
      <c r="I91" s="11"/>
      <c r="J91" s="56"/>
      <c r="K91" s="2"/>
    </row>
    <row r="92" spans="1:11">
      <c r="A92" s="12">
        <v>5</v>
      </c>
      <c r="B92" s="26" t="s">
        <v>124</v>
      </c>
      <c r="C92" s="42">
        <v>42364</v>
      </c>
      <c r="D92" s="26" t="s">
        <v>9</v>
      </c>
      <c r="E92" s="1"/>
      <c r="F92" s="47" t="s">
        <v>125</v>
      </c>
      <c r="G92" s="48">
        <v>166217.14000000001</v>
      </c>
      <c r="H92" s="60" t="s">
        <v>167</v>
      </c>
      <c r="I92" s="11"/>
      <c r="J92" s="56"/>
      <c r="K92" s="2"/>
    </row>
    <row r="93" spans="1:11">
      <c r="A93" s="12">
        <v>6</v>
      </c>
      <c r="B93" s="26" t="s">
        <v>126</v>
      </c>
      <c r="C93" s="42">
        <v>42369</v>
      </c>
      <c r="D93" s="26" t="s">
        <v>9</v>
      </c>
      <c r="E93" s="1"/>
      <c r="F93" s="47" t="s">
        <v>127</v>
      </c>
      <c r="G93" s="48">
        <v>149070.59</v>
      </c>
      <c r="H93" s="60"/>
      <c r="I93" s="11"/>
      <c r="J93" s="56"/>
      <c r="K93" s="2"/>
    </row>
    <row r="94" spans="1:11">
      <c r="A94" s="12">
        <v>7</v>
      </c>
      <c r="B94" s="26" t="s">
        <v>128</v>
      </c>
      <c r="C94" s="42">
        <v>42369</v>
      </c>
      <c r="D94" s="26" t="s">
        <v>9</v>
      </c>
      <c r="E94" s="1"/>
      <c r="F94" s="47" t="s">
        <v>129</v>
      </c>
      <c r="G94" s="48">
        <v>149070.59</v>
      </c>
      <c r="H94" s="60"/>
      <c r="I94" s="11"/>
      <c r="J94" s="56"/>
      <c r="K94" s="2"/>
    </row>
    <row r="95" spans="1:11">
      <c r="A95" s="12">
        <v>8</v>
      </c>
      <c r="B95" s="26" t="s">
        <v>130</v>
      </c>
      <c r="C95" s="42">
        <v>42369</v>
      </c>
      <c r="D95" s="26" t="s">
        <v>9</v>
      </c>
      <c r="E95" s="1"/>
      <c r="F95" s="47" t="s">
        <v>131</v>
      </c>
      <c r="G95" s="48">
        <v>171570.59</v>
      </c>
      <c r="H95" s="60"/>
      <c r="I95" s="11"/>
      <c r="J95" s="56"/>
      <c r="K95" s="2"/>
    </row>
    <row r="96" spans="1:11">
      <c r="A96" s="12"/>
      <c r="B96" s="1"/>
      <c r="C96" s="1"/>
      <c r="D96" s="1"/>
      <c r="E96" s="1"/>
      <c r="F96" s="26"/>
      <c r="G96" s="26"/>
      <c r="H96" s="60"/>
      <c r="I96" s="11"/>
      <c r="J96" s="56"/>
      <c r="K96" s="2"/>
    </row>
    <row r="97" spans="1:11">
      <c r="A97" s="12"/>
      <c r="B97" s="1"/>
      <c r="C97" s="1"/>
      <c r="D97" s="1"/>
      <c r="E97" s="1"/>
      <c r="F97" s="26"/>
      <c r="G97" s="26"/>
      <c r="H97" s="60"/>
      <c r="I97" s="11"/>
      <c r="J97" s="56"/>
      <c r="K97" s="2"/>
    </row>
    <row r="98" spans="1:11">
      <c r="A98" s="1"/>
      <c r="B98" s="13"/>
      <c r="C98" s="36"/>
      <c r="D98" s="13"/>
      <c r="E98" s="29"/>
      <c r="F98" s="28"/>
      <c r="G98" s="45"/>
      <c r="H98" s="60"/>
      <c r="I98" s="11"/>
      <c r="J98" s="56"/>
      <c r="K98" s="2"/>
    </row>
    <row r="99" spans="1:11">
      <c r="A99" s="13"/>
      <c r="B99" s="13"/>
      <c r="C99" s="237" t="s">
        <v>132</v>
      </c>
      <c r="D99" s="237"/>
      <c r="E99" s="237"/>
      <c r="F99" s="237"/>
      <c r="G99" s="43">
        <v>10967325.119999999</v>
      </c>
      <c r="H99" s="60">
        <v>45</v>
      </c>
      <c r="I99" s="11">
        <v>10967325.129999999</v>
      </c>
      <c r="J99" s="53">
        <v>-9.9999997764825821E-3</v>
      </c>
      <c r="K99" s="2"/>
    </row>
    <row r="100" spans="1:11">
      <c r="A100" s="13"/>
      <c r="B100" s="13"/>
      <c r="C100" s="23"/>
      <c r="D100" s="23"/>
      <c r="E100" s="23"/>
      <c r="F100" s="27"/>
      <c r="G100" s="43"/>
      <c r="H100" s="60"/>
      <c r="I100" s="11"/>
      <c r="J100" s="54"/>
      <c r="K100" s="2"/>
    </row>
    <row r="101" spans="1:11">
      <c r="A101" s="13"/>
      <c r="B101" s="13"/>
      <c r="C101" s="23"/>
      <c r="D101" s="23"/>
      <c r="E101" s="23"/>
      <c r="F101" s="27"/>
      <c r="G101" s="43"/>
      <c r="H101" s="60"/>
      <c r="I101" s="11"/>
      <c r="J101" s="54"/>
      <c r="K101" s="2"/>
    </row>
    <row r="102" spans="1:11">
      <c r="A102" s="13"/>
      <c r="B102" s="13"/>
      <c r="C102" s="28"/>
      <c r="D102" s="13"/>
      <c r="E102" s="13"/>
      <c r="F102" s="28"/>
      <c r="G102" s="45"/>
      <c r="H102" s="20"/>
      <c r="I102" s="11"/>
      <c r="J102" s="56"/>
      <c r="K102" s="2"/>
    </row>
    <row r="103" spans="1:11">
      <c r="A103" s="14" t="s">
        <v>133</v>
      </c>
      <c r="B103" s="14"/>
      <c r="C103" s="37"/>
      <c r="D103" s="14" t="s">
        <v>134</v>
      </c>
      <c r="E103" s="38"/>
      <c r="F103" s="49"/>
      <c r="G103" s="43">
        <v>400000</v>
      </c>
      <c r="H103" s="21">
        <v>3</v>
      </c>
      <c r="I103" s="48">
        <v>400000</v>
      </c>
      <c r="J103" s="57">
        <v>0</v>
      </c>
      <c r="K103" s="2"/>
    </row>
    <row r="104" spans="1:11">
      <c r="A104" s="14"/>
      <c r="B104" s="14"/>
      <c r="C104" s="37"/>
      <c r="D104" s="14"/>
      <c r="E104" s="38"/>
      <c r="F104" s="49"/>
      <c r="G104" s="43"/>
      <c r="H104" s="21"/>
      <c r="I104" s="48"/>
      <c r="J104" s="56"/>
      <c r="K104" s="2"/>
    </row>
    <row r="105" spans="1:11">
      <c r="A105" s="14">
        <v>1</v>
      </c>
      <c r="B105" s="26" t="s">
        <v>135</v>
      </c>
      <c r="C105" s="42">
        <v>42321</v>
      </c>
      <c r="D105" s="26" t="s">
        <v>136</v>
      </c>
      <c r="E105" s="2"/>
      <c r="F105" s="47" t="s">
        <v>137</v>
      </c>
      <c r="G105" s="48">
        <v>210000</v>
      </c>
      <c r="H105" s="25" t="s">
        <v>166</v>
      </c>
      <c r="I105" s="10"/>
      <c r="J105" s="56"/>
      <c r="K105" s="2"/>
    </row>
    <row r="106" spans="1:11">
      <c r="A106" s="14">
        <v>2</v>
      </c>
      <c r="B106" s="26" t="s">
        <v>138</v>
      </c>
      <c r="C106" s="42">
        <v>42369</v>
      </c>
      <c r="D106" s="26" t="s">
        <v>139</v>
      </c>
      <c r="E106" s="2"/>
      <c r="F106" s="47" t="s">
        <v>140</v>
      </c>
      <c r="G106" s="48">
        <v>190000</v>
      </c>
      <c r="H106" s="25" t="s">
        <v>168</v>
      </c>
      <c r="I106" s="11"/>
      <c r="J106" s="56"/>
      <c r="K106" s="2"/>
    </row>
    <row r="107" spans="1:11">
      <c r="A107" s="14"/>
      <c r="B107" s="1"/>
      <c r="C107" s="1"/>
      <c r="D107" s="1"/>
      <c r="E107" s="1"/>
      <c r="F107" s="26"/>
      <c r="G107" s="26"/>
      <c r="H107" s="25"/>
      <c r="I107" s="11"/>
      <c r="J107" s="56"/>
      <c r="K107" s="2"/>
    </row>
    <row r="108" spans="1:11">
      <c r="A108" s="14"/>
      <c r="B108" s="2"/>
      <c r="C108" s="18"/>
      <c r="D108" s="2"/>
      <c r="E108" s="2"/>
      <c r="F108" s="7"/>
      <c r="G108" s="46"/>
      <c r="H108" s="25"/>
      <c r="I108" s="11"/>
      <c r="J108" s="56"/>
      <c r="K108" s="2"/>
    </row>
    <row r="109" spans="1:11">
      <c r="A109" s="12" t="s">
        <v>141</v>
      </c>
      <c r="B109" s="12"/>
      <c r="C109" s="39"/>
      <c r="D109" s="12" t="s">
        <v>142</v>
      </c>
      <c r="E109" s="22"/>
      <c r="F109" s="27"/>
      <c r="G109" s="59">
        <v>830000</v>
      </c>
      <c r="H109" s="20">
        <v>6</v>
      </c>
      <c r="I109" s="48">
        <v>830000</v>
      </c>
      <c r="J109" s="53">
        <v>0</v>
      </c>
      <c r="K109" s="2"/>
    </row>
    <row r="110" spans="1:11">
      <c r="A110" s="12"/>
      <c r="B110" s="12"/>
      <c r="C110" s="39"/>
      <c r="D110" s="12"/>
      <c r="E110" s="22"/>
      <c r="F110" s="27"/>
      <c r="G110" s="59"/>
      <c r="H110" s="20"/>
      <c r="I110" s="48"/>
      <c r="J110" s="54"/>
      <c r="K110" s="2"/>
    </row>
    <row r="111" spans="1:11">
      <c r="A111" s="12">
        <v>1</v>
      </c>
      <c r="B111" s="26" t="s">
        <v>143</v>
      </c>
      <c r="C111" s="42">
        <v>42300</v>
      </c>
      <c r="D111" s="26" t="s">
        <v>144</v>
      </c>
      <c r="E111" s="4"/>
      <c r="F111" s="47" t="s">
        <v>145</v>
      </c>
      <c r="G111" s="48">
        <v>184000</v>
      </c>
      <c r="H111" s="64"/>
      <c r="I111" s="16"/>
      <c r="J111" s="54"/>
      <c r="K111" s="2"/>
    </row>
    <row r="112" spans="1:11">
      <c r="A112" s="12">
        <v>2</v>
      </c>
      <c r="B112" s="26" t="s">
        <v>146</v>
      </c>
      <c r="C112" s="42">
        <v>42353</v>
      </c>
      <c r="D112" s="26" t="s">
        <v>147</v>
      </c>
      <c r="E112" s="4"/>
      <c r="F112" s="47" t="s">
        <v>148</v>
      </c>
      <c r="G112" s="48">
        <v>70000</v>
      </c>
      <c r="H112" s="64"/>
      <c r="I112" s="16"/>
      <c r="J112" s="54"/>
      <c r="K112" s="2"/>
    </row>
    <row r="113" spans="1:11">
      <c r="A113" s="12">
        <v>3</v>
      </c>
      <c r="B113" s="26" t="s">
        <v>149</v>
      </c>
      <c r="C113" s="42">
        <v>42366</v>
      </c>
      <c r="D113" s="26" t="s">
        <v>150</v>
      </c>
      <c r="E113" s="4"/>
      <c r="F113" s="47" t="s">
        <v>151</v>
      </c>
      <c r="G113" s="48">
        <v>145000</v>
      </c>
      <c r="H113" s="64" t="s">
        <v>166</v>
      </c>
      <c r="I113" s="16"/>
      <c r="J113" s="54"/>
      <c r="K113" s="2"/>
    </row>
    <row r="114" spans="1:11">
      <c r="A114" s="12">
        <v>4</v>
      </c>
      <c r="B114" s="26" t="s">
        <v>152</v>
      </c>
      <c r="C114" s="42">
        <v>42368</v>
      </c>
      <c r="D114" s="26" t="s">
        <v>153</v>
      </c>
      <c r="E114" s="1"/>
      <c r="F114" s="47" t="s">
        <v>154</v>
      </c>
      <c r="G114" s="48">
        <v>97000</v>
      </c>
      <c r="H114" s="64" t="s">
        <v>167</v>
      </c>
      <c r="I114" s="16"/>
      <c r="J114" s="54"/>
      <c r="K114" s="2"/>
    </row>
    <row r="115" spans="1:11">
      <c r="A115" s="12">
        <v>5</v>
      </c>
      <c r="B115" s="26" t="s">
        <v>155</v>
      </c>
      <c r="C115" s="42">
        <v>42361</v>
      </c>
      <c r="D115" s="26" t="s">
        <v>156</v>
      </c>
      <c r="E115" s="1"/>
      <c r="F115" s="47" t="s">
        <v>157</v>
      </c>
      <c r="G115" s="48">
        <v>175000</v>
      </c>
      <c r="H115" s="64" t="s">
        <v>168</v>
      </c>
      <c r="I115" s="16"/>
      <c r="J115" s="54"/>
      <c r="K115" s="2"/>
    </row>
    <row r="116" spans="1:11">
      <c r="A116" s="12">
        <v>6</v>
      </c>
      <c r="B116" s="26" t="s">
        <v>158</v>
      </c>
      <c r="C116" s="42">
        <v>42367</v>
      </c>
      <c r="D116" s="26" t="s">
        <v>159</v>
      </c>
      <c r="E116" s="4"/>
      <c r="F116" s="47" t="s">
        <v>160</v>
      </c>
      <c r="G116" s="48">
        <v>159000</v>
      </c>
      <c r="H116" s="64" t="s">
        <v>169</v>
      </c>
      <c r="I116" s="16"/>
      <c r="J116" s="54"/>
      <c r="K116" s="2"/>
    </row>
    <row r="117" spans="1:11">
      <c r="A117" s="12"/>
      <c r="B117" s="5"/>
      <c r="C117" s="18"/>
      <c r="D117" s="5"/>
      <c r="E117" s="4"/>
      <c r="F117" s="19"/>
      <c r="G117" s="48"/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19"/>
      <c r="G118" s="46"/>
      <c r="H118" s="64"/>
      <c r="I118" s="16"/>
      <c r="J118" s="54"/>
      <c r="K118" s="2"/>
    </row>
    <row r="119" spans="1:11">
      <c r="A119" s="13"/>
      <c r="B119" s="13"/>
      <c r="C119" s="237" t="s">
        <v>165</v>
      </c>
      <c r="D119" s="237"/>
      <c r="E119" s="237"/>
      <c r="F119" s="237"/>
      <c r="G119" s="43">
        <v>12197325.119999999</v>
      </c>
      <c r="H119" s="65">
        <v>54</v>
      </c>
      <c r="I119" s="16"/>
      <c r="J119" s="54"/>
      <c r="K119" s="2"/>
    </row>
    <row r="120" spans="1:11" ht="15.75" thickBot="1">
      <c r="A120" s="13"/>
      <c r="B120" s="13"/>
      <c r="C120" s="237" t="s">
        <v>161</v>
      </c>
      <c r="D120" s="237"/>
      <c r="E120" s="237"/>
      <c r="F120" s="237"/>
      <c r="G120" s="70">
        <v>12197325.129999999</v>
      </c>
      <c r="H120" s="64"/>
      <c r="I120" s="16"/>
      <c r="J120" s="54"/>
      <c r="K120" s="2"/>
    </row>
    <row r="121" spans="1:11" ht="15.75" thickTop="1">
      <c r="A121" s="13"/>
      <c r="B121" s="13"/>
      <c r="C121" s="28"/>
      <c r="D121" s="13"/>
      <c r="E121" s="29"/>
      <c r="F121" s="28"/>
      <c r="G121" s="45">
        <v>-9.9999997764825821E-3</v>
      </c>
      <c r="H121" s="20"/>
      <c r="I121" s="11"/>
      <c r="J121" s="54"/>
      <c r="K121" s="2"/>
    </row>
    <row r="122" spans="1:11">
      <c r="A122" s="13"/>
      <c r="B122" s="13"/>
      <c r="C122" s="28"/>
      <c r="D122" s="13"/>
      <c r="E122" s="29"/>
      <c r="F122" s="28"/>
      <c r="G122" s="45"/>
      <c r="H122" s="20"/>
      <c r="I122" s="17"/>
      <c r="J122" s="58"/>
      <c r="K122" s="2"/>
    </row>
    <row r="123" spans="1:11">
      <c r="A123" s="13"/>
      <c r="B123" s="13"/>
      <c r="C123" s="28"/>
      <c r="D123" s="13"/>
      <c r="E123" s="13"/>
      <c r="F123" s="28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3"/>
      <c r="E124" s="13"/>
      <c r="F124" s="28"/>
      <c r="G124" s="45"/>
      <c r="H124" s="20"/>
      <c r="I124" s="17"/>
      <c r="J124" s="58"/>
      <c r="K124" s="2"/>
    </row>
    <row r="125" spans="1:11">
      <c r="A125" s="13"/>
      <c r="B125" s="13"/>
      <c r="C125" s="28"/>
      <c r="D125" s="12" t="s">
        <v>162</v>
      </c>
      <c r="E125" s="22">
        <v>54</v>
      </c>
      <c r="F125" s="28"/>
      <c r="G125" s="45"/>
      <c r="H125" s="20"/>
      <c r="I125" s="17"/>
      <c r="J125" s="58"/>
      <c r="K125" s="2"/>
    </row>
    <row r="126" spans="1:11">
      <c r="A126" s="13"/>
      <c r="B126" s="13"/>
      <c r="C126" s="28"/>
      <c r="D126" s="12" t="s">
        <v>163</v>
      </c>
      <c r="E126" s="22">
        <v>45</v>
      </c>
      <c r="F126" s="28"/>
      <c r="G126" s="45"/>
      <c r="H126" s="63"/>
      <c r="I126" s="17"/>
      <c r="J126" s="58"/>
      <c r="K126" s="2"/>
    </row>
    <row r="127" spans="1:11">
      <c r="A127" s="13"/>
      <c r="B127" s="13"/>
      <c r="C127" s="28"/>
      <c r="D127" s="12" t="s">
        <v>164</v>
      </c>
      <c r="E127" s="23">
        <v>9</v>
      </c>
      <c r="F127" s="28"/>
      <c r="G127" s="45"/>
      <c r="H127" s="20"/>
      <c r="I127" s="9"/>
      <c r="J127" s="58"/>
      <c r="K127" s="2"/>
    </row>
    <row r="128" spans="1:11">
      <c r="A128" s="13"/>
      <c r="B128" s="13"/>
      <c r="C128" s="28"/>
      <c r="D128" s="13"/>
      <c r="E128" s="13"/>
      <c r="F128" s="28"/>
      <c r="G128" s="45"/>
      <c r="H128" s="66"/>
      <c r="I128" s="9"/>
      <c r="J128" s="58"/>
      <c r="K128" s="2"/>
    </row>
    <row r="129" spans="1:11">
      <c r="A129" s="40"/>
      <c r="B129" s="40"/>
      <c r="C129" s="41"/>
      <c r="D129" s="40"/>
      <c r="E129" s="40"/>
      <c r="F129" s="41"/>
      <c r="G129" s="45"/>
      <c r="H129" s="21"/>
      <c r="I129" s="9"/>
      <c r="J129" s="44"/>
      <c r="K129" s="2"/>
    </row>
  </sheetData>
  <mergeCells count="5">
    <mergeCell ref="C120:F120"/>
    <mergeCell ref="A2:J2"/>
    <mergeCell ref="A3:J3"/>
    <mergeCell ref="C99:F99"/>
    <mergeCell ref="C119:F1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56"/>
  <sheetViews>
    <sheetView tabSelected="1" topLeftCell="A94" workbookViewId="0">
      <selection activeCell="I131" sqref="I131"/>
    </sheetView>
  </sheetViews>
  <sheetFormatPr baseColWidth="10" defaultRowHeight="11.25"/>
  <cols>
    <col min="1" max="2" width="6.7109375" style="142" bestFit="1" customWidth="1"/>
    <col min="3" max="3" width="8.85546875" style="142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10" width="11.140625" style="142" bestFit="1" customWidth="1"/>
    <col min="11" max="11" width="11.42578125" style="142"/>
    <col min="12" max="12" width="12" style="142" bestFit="1" customWidth="1"/>
    <col min="13" max="16384" width="11.42578125" style="142"/>
  </cols>
  <sheetData>
    <row r="1" spans="1:14" ht="12.7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38.25" customHeight="1">
      <c r="A2" s="238" t="s">
        <v>992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151"/>
      <c r="B3" s="151"/>
      <c r="C3" s="27"/>
      <c r="D3" s="151"/>
      <c r="E3" s="151"/>
      <c r="F3" s="73"/>
      <c r="G3" s="45"/>
      <c r="H3" s="151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2011641.56</v>
      </c>
      <c r="H6" s="60">
        <v>9</v>
      </c>
      <c r="I6" s="168">
        <v>2011641.5600000003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66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692</v>
      </c>
      <c r="C9" s="141">
        <v>42572</v>
      </c>
      <c r="D9" s="142" t="s">
        <v>9</v>
      </c>
      <c r="F9" s="47" t="s">
        <v>698</v>
      </c>
      <c r="G9" s="166">
        <v>235366.23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693</v>
      </c>
      <c r="C10" s="141">
        <v>42572</v>
      </c>
      <c r="D10" s="142" t="s">
        <v>9</v>
      </c>
      <c r="F10" s="47" t="s">
        <v>699</v>
      </c>
      <c r="G10" s="166">
        <v>235366.23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694</v>
      </c>
      <c r="C11" s="141">
        <v>42572</v>
      </c>
      <c r="D11" s="142" t="s">
        <v>9</v>
      </c>
      <c r="F11" s="47" t="s">
        <v>700</v>
      </c>
      <c r="G11" s="166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696</v>
      </c>
      <c r="C12" s="141">
        <v>42572</v>
      </c>
      <c r="D12" s="142" t="s">
        <v>9</v>
      </c>
      <c r="F12" s="47" t="s">
        <v>702</v>
      </c>
      <c r="G12" s="166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799</v>
      </c>
      <c r="C13" s="141">
        <v>42612</v>
      </c>
      <c r="D13" s="142" t="s">
        <v>802</v>
      </c>
      <c r="F13" s="47" t="s">
        <v>800</v>
      </c>
      <c r="G13" s="166">
        <v>218825.17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60</v>
      </c>
      <c r="C14" s="141">
        <v>42613</v>
      </c>
      <c r="D14" s="142" t="s">
        <v>9</v>
      </c>
      <c r="F14" s="47" t="s">
        <v>801</v>
      </c>
      <c r="G14" s="166">
        <v>193733.44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60" t="s">
        <v>842</v>
      </c>
      <c r="C15" s="161">
        <v>42620</v>
      </c>
      <c r="D15" s="162" t="s">
        <v>9</v>
      </c>
      <c r="F15" s="47" t="s">
        <v>843</v>
      </c>
      <c r="G15" s="166">
        <v>218513.83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63" t="s">
        <v>844</v>
      </c>
      <c r="C16" s="164">
        <v>42643</v>
      </c>
      <c r="D16" s="165" t="s">
        <v>846</v>
      </c>
      <c r="F16" s="47" t="s">
        <v>845</v>
      </c>
      <c r="G16" s="166">
        <v>222724.51</v>
      </c>
      <c r="H16" s="60"/>
      <c r="I16" s="45"/>
      <c r="J16" s="54"/>
      <c r="K16" s="2"/>
      <c r="L16" s="2"/>
      <c r="M16" s="2"/>
      <c r="N16" s="2"/>
    </row>
    <row r="17" spans="1:14" s="234" customFormat="1">
      <c r="A17" s="30"/>
      <c r="C17" s="233"/>
      <c r="F17" s="47"/>
      <c r="G17" s="235"/>
      <c r="H17" s="60"/>
      <c r="I17" s="45"/>
      <c r="J17" s="54"/>
      <c r="K17" s="2"/>
      <c r="L17" s="2"/>
      <c r="M17" s="2"/>
      <c r="N17" s="2"/>
    </row>
    <row r="18" spans="1:14">
      <c r="A18" s="30"/>
      <c r="C18" s="141"/>
      <c r="F18" s="47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+SUM(G21:G25)</f>
        <v>824303.35000000009</v>
      </c>
      <c r="H19" s="60">
        <v>4</v>
      </c>
      <c r="I19" s="173">
        <v>1399726.53</v>
      </c>
      <c r="J19" s="53">
        <f>+G19-I19</f>
        <v>-575423.17999999993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47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511</v>
      </c>
      <c r="C22" s="141">
        <v>42506</v>
      </c>
      <c r="D22" s="142" t="s">
        <v>9</v>
      </c>
      <c r="F22" s="47" t="s">
        <v>512</v>
      </c>
      <c r="G22" s="143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713</v>
      </c>
      <c r="C23" s="141">
        <v>42573</v>
      </c>
      <c r="D23" s="142" t="s">
        <v>9</v>
      </c>
      <c r="F23" s="47" t="s">
        <v>705</v>
      </c>
      <c r="G23" s="143">
        <v>277909.40000000002</v>
      </c>
      <c r="H23" s="61"/>
      <c r="I23" s="55"/>
      <c r="J23" s="55"/>
      <c r="K23" s="10"/>
      <c r="L23" s="2"/>
      <c r="M23" s="10"/>
      <c r="N23" s="3"/>
    </row>
    <row r="24" spans="1:14">
      <c r="A24" s="12">
        <v>4</v>
      </c>
      <c r="B24" s="142" t="s">
        <v>717</v>
      </c>
      <c r="C24" s="141">
        <v>42579</v>
      </c>
      <c r="D24" s="142" t="s">
        <v>9</v>
      </c>
      <c r="F24" s="47" t="s">
        <v>709</v>
      </c>
      <c r="G24" s="143">
        <v>297773.63</v>
      </c>
      <c r="H24" s="61"/>
      <c r="I24" s="55"/>
      <c r="J24" s="55"/>
      <c r="K24" s="10"/>
      <c r="L24" s="2"/>
      <c r="M24" s="10"/>
      <c r="N24" s="3"/>
    </row>
    <row r="25" spans="1:14" s="167" customFormat="1">
      <c r="A25" s="12">
        <v>5</v>
      </c>
      <c r="B25" s="169" t="s">
        <v>847</v>
      </c>
      <c r="C25" s="170">
        <v>42636</v>
      </c>
      <c r="D25" s="171" t="s">
        <v>9</v>
      </c>
      <c r="F25" s="47" t="s">
        <v>848</v>
      </c>
      <c r="G25" s="172">
        <v>252667.81</v>
      </c>
      <c r="H25" s="61"/>
      <c r="I25" s="55"/>
      <c r="J25" s="55"/>
      <c r="K25" s="10"/>
      <c r="L25" s="2"/>
      <c r="M25" s="10"/>
      <c r="N25" s="3"/>
    </row>
    <row r="26" spans="1:14">
      <c r="A26" s="12"/>
      <c r="C26" s="141"/>
      <c r="E26" s="2"/>
      <c r="H26" s="61"/>
      <c r="I26" s="55"/>
      <c r="J26" s="55"/>
      <c r="K26" s="10"/>
      <c r="L26" s="2"/>
      <c r="M26" s="10"/>
      <c r="N26" s="3"/>
    </row>
    <row r="27" spans="1:14">
      <c r="A27" s="13"/>
      <c r="B27" s="2"/>
      <c r="C27" s="18"/>
      <c r="D27" s="2"/>
      <c r="E27" s="4"/>
      <c r="F27" s="72"/>
      <c r="G27" s="46"/>
      <c r="H27" s="60"/>
      <c r="I27" s="45"/>
      <c r="J27" s="54"/>
      <c r="K27" s="2"/>
      <c r="L27" s="2"/>
      <c r="M27" s="2"/>
      <c r="N27" s="2"/>
    </row>
    <row r="28" spans="1:14">
      <c r="A28" s="12" t="s">
        <v>30</v>
      </c>
      <c r="B28" s="12"/>
      <c r="C28" s="31"/>
      <c r="D28" s="12" t="s">
        <v>31</v>
      </c>
      <c r="E28" s="22"/>
      <c r="F28" s="73"/>
      <c r="G28" s="43">
        <f>+SUM(G30:G35)</f>
        <v>1705876.3099999998</v>
      </c>
      <c r="H28" s="60">
        <v>6</v>
      </c>
      <c r="I28" s="180">
        <v>1705876.3099999998</v>
      </c>
      <c r="J28" s="53">
        <f>+G28-I28</f>
        <v>0</v>
      </c>
      <c r="K28" s="2"/>
      <c r="L28" s="2"/>
      <c r="M28" s="2"/>
      <c r="N28" s="2"/>
    </row>
    <row r="29" spans="1:14">
      <c r="A29" s="12"/>
      <c r="B29" s="12"/>
      <c r="C29" s="31"/>
      <c r="D29" s="12"/>
      <c r="E29" s="22"/>
      <c r="F29" s="73"/>
      <c r="G29" s="43"/>
      <c r="H29" s="60"/>
      <c r="I29" s="143"/>
      <c r="J29" s="54"/>
      <c r="K29" s="2"/>
      <c r="L29" s="2"/>
      <c r="M29" s="2"/>
      <c r="N29" s="2"/>
    </row>
    <row r="30" spans="1:14">
      <c r="A30" s="12">
        <v>1</v>
      </c>
      <c r="B30" s="142" t="s">
        <v>724</v>
      </c>
      <c r="C30" s="141">
        <v>42580</v>
      </c>
      <c r="D30" s="142" t="s">
        <v>9</v>
      </c>
      <c r="F30" s="47" t="s">
        <v>731</v>
      </c>
      <c r="G30" s="143">
        <v>266096.45</v>
      </c>
      <c r="H30" s="60"/>
      <c r="I30" s="115"/>
      <c r="J30" s="54"/>
      <c r="K30" s="2"/>
    </row>
    <row r="31" spans="1:14">
      <c r="A31" s="12">
        <v>2</v>
      </c>
      <c r="B31" s="142" t="s">
        <v>725</v>
      </c>
      <c r="C31" s="141">
        <v>42581</v>
      </c>
      <c r="D31" s="142" t="s">
        <v>9</v>
      </c>
      <c r="F31" s="47" t="s">
        <v>732</v>
      </c>
      <c r="G31" s="143">
        <v>305874.01</v>
      </c>
      <c r="H31" s="60"/>
      <c r="I31" s="115"/>
      <c r="J31" s="54"/>
      <c r="K31" s="2"/>
    </row>
    <row r="32" spans="1:14">
      <c r="A32" s="12">
        <v>3</v>
      </c>
      <c r="B32" s="174" t="s">
        <v>849</v>
      </c>
      <c r="C32" s="175">
        <v>42640</v>
      </c>
      <c r="D32" s="177" t="s">
        <v>9</v>
      </c>
      <c r="F32" s="47" t="s">
        <v>854</v>
      </c>
      <c r="G32" s="179">
        <v>316613.65999999997</v>
      </c>
      <c r="H32" s="60"/>
      <c r="I32" s="115"/>
      <c r="J32" s="54"/>
      <c r="K32" s="2"/>
    </row>
    <row r="33" spans="1:11">
      <c r="A33" s="12">
        <v>4</v>
      </c>
      <c r="B33" s="174" t="s">
        <v>850</v>
      </c>
      <c r="C33" s="175">
        <v>42643</v>
      </c>
      <c r="D33" s="177" t="s">
        <v>9</v>
      </c>
      <c r="F33" s="47" t="s">
        <v>855</v>
      </c>
      <c r="G33" s="179">
        <v>275442.7</v>
      </c>
      <c r="H33" s="60"/>
      <c r="I33" s="115"/>
      <c r="J33" s="54"/>
      <c r="K33" s="2"/>
    </row>
    <row r="34" spans="1:11">
      <c r="A34" s="12">
        <v>5</v>
      </c>
      <c r="B34" s="174" t="s">
        <v>851</v>
      </c>
      <c r="C34" s="175">
        <v>42643</v>
      </c>
      <c r="D34" s="177" t="s">
        <v>9</v>
      </c>
      <c r="F34" s="47" t="s">
        <v>856</v>
      </c>
      <c r="G34" s="179">
        <v>275442.7</v>
      </c>
      <c r="H34" s="60"/>
      <c r="I34" s="115"/>
      <c r="J34" s="54"/>
      <c r="K34" s="2"/>
    </row>
    <row r="35" spans="1:11">
      <c r="A35" s="12">
        <v>6</v>
      </c>
      <c r="B35" s="174" t="s">
        <v>852</v>
      </c>
      <c r="C35" s="175">
        <v>42634</v>
      </c>
      <c r="D35" s="178" t="s">
        <v>853</v>
      </c>
      <c r="F35" s="47" t="s">
        <v>857</v>
      </c>
      <c r="G35" s="179">
        <v>266406.78999999998</v>
      </c>
      <c r="H35" s="60"/>
      <c r="I35" s="115"/>
      <c r="J35" s="54"/>
      <c r="K35" s="2"/>
    </row>
    <row r="36" spans="1:11" s="174" customFormat="1">
      <c r="A36" s="12"/>
      <c r="C36" s="175"/>
      <c r="F36" s="47"/>
      <c r="G36" s="176"/>
      <c r="H36" s="60"/>
      <c r="I36" s="115"/>
      <c r="J36" s="54"/>
      <c r="K36" s="2"/>
    </row>
    <row r="37" spans="1:11">
      <c r="A37" s="12"/>
      <c r="B37" s="2"/>
      <c r="C37" s="6"/>
      <c r="D37" s="2"/>
      <c r="E37" s="4"/>
      <c r="F37" s="72"/>
      <c r="G37" s="46"/>
      <c r="H37" s="60"/>
      <c r="I37" s="45"/>
      <c r="J37" s="54"/>
      <c r="K37" s="2"/>
    </row>
    <row r="38" spans="1:11">
      <c r="A38" s="12" t="s">
        <v>44</v>
      </c>
      <c r="B38" s="12"/>
      <c r="C38" s="31"/>
      <c r="D38" s="12" t="s">
        <v>45</v>
      </c>
      <c r="E38" s="22"/>
      <c r="F38" s="73"/>
      <c r="G38" s="43">
        <f>+SUM(G40:G40)</f>
        <v>351693.56</v>
      </c>
      <c r="H38" s="60">
        <v>1</v>
      </c>
      <c r="I38" s="143">
        <v>794117.89</v>
      </c>
      <c r="J38" s="53">
        <f>+G38-I38</f>
        <v>-442424.33</v>
      </c>
      <c r="K38" s="2"/>
    </row>
    <row r="39" spans="1:11">
      <c r="A39" s="12"/>
      <c r="B39" s="12"/>
      <c r="C39" s="31"/>
      <c r="D39" s="12"/>
      <c r="E39" s="22"/>
      <c r="F39" s="73"/>
      <c r="G39" s="43"/>
      <c r="H39" s="60"/>
      <c r="I39" s="143"/>
      <c r="J39" s="54"/>
      <c r="K39" s="2"/>
    </row>
    <row r="40" spans="1:11">
      <c r="A40" s="12">
        <v>1</v>
      </c>
      <c r="B40" s="142" t="s">
        <v>185</v>
      </c>
      <c r="C40" s="141">
        <v>42395</v>
      </c>
      <c r="D40" s="142" t="s">
        <v>187</v>
      </c>
      <c r="E40" s="4"/>
      <c r="F40" s="74" t="s">
        <v>189</v>
      </c>
      <c r="G40" s="143">
        <v>351693.56</v>
      </c>
      <c r="H40" s="60"/>
      <c r="I40" s="45"/>
      <c r="J40" s="43"/>
      <c r="K40" s="2"/>
    </row>
    <row r="41" spans="1:11" s="234" customFormat="1">
      <c r="A41" s="12"/>
      <c r="C41" s="233"/>
      <c r="E41" s="4"/>
      <c r="F41" s="74"/>
      <c r="G41" s="235"/>
      <c r="H41" s="60"/>
      <c r="I41" s="45"/>
      <c r="J41" s="43"/>
      <c r="K41" s="2"/>
    </row>
    <row r="42" spans="1:11">
      <c r="A42" s="12"/>
      <c r="B42" s="2"/>
      <c r="C42" s="18"/>
      <c r="D42" s="2"/>
      <c r="E42" s="4"/>
      <c r="F42" s="72"/>
      <c r="G42" s="46"/>
      <c r="H42" s="60"/>
      <c r="I42" s="45"/>
      <c r="J42" s="43"/>
      <c r="K42" s="2"/>
    </row>
    <row r="43" spans="1:11">
      <c r="A43" s="12" t="s">
        <v>48</v>
      </c>
      <c r="B43" s="12"/>
      <c r="C43" s="31"/>
      <c r="D43" s="12" t="s">
        <v>49</v>
      </c>
      <c r="E43" s="22"/>
      <c r="F43" s="73"/>
      <c r="G43" s="43">
        <f>+SUM(G45:G49)</f>
        <v>1606882.1</v>
      </c>
      <c r="H43" s="60">
        <v>5</v>
      </c>
      <c r="I43" s="190">
        <v>2234753.15</v>
      </c>
      <c r="J43" s="53">
        <f>+G43-I43</f>
        <v>-627871.04999999981</v>
      </c>
      <c r="K43" s="2"/>
    </row>
    <row r="44" spans="1:11">
      <c r="A44" s="12"/>
      <c r="B44" s="12"/>
      <c r="C44" s="31"/>
      <c r="D44" s="12"/>
      <c r="E44" s="22"/>
      <c r="F44" s="73"/>
      <c r="G44" s="43"/>
      <c r="H44" s="60"/>
      <c r="I44" s="143"/>
      <c r="J44" s="54"/>
      <c r="K44" s="2"/>
    </row>
    <row r="45" spans="1:11">
      <c r="A45" s="12">
        <v>1</v>
      </c>
      <c r="B45" s="142" t="s">
        <v>194</v>
      </c>
      <c r="C45" s="141">
        <v>42380</v>
      </c>
      <c r="D45" s="142" t="s">
        <v>9</v>
      </c>
      <c r="E45" s="4"/>
      <c r="F45" s="74" t="s">
        <v>200</v>
      </c>
      <c r="G45" s="143">
        <v>282434.67</v>
      </c>
      <c r="H45" s="60"/>
      <c r="I45" s="115"/>
      <c r="J45" s="54"/>
      <c r="K45" s="2"/>
    </row>
    <row r="46" spans="1:11">
      <c r="A46" s="12">
        <v>2</v>
      </c>
      <c r="B46" s="142" t="s">
        <v>278</v>
      </c>
      <c r="C46" s="141">
        <v>42416</v>
      </c>
      <c r="D46" s="142" t="s">
        <v>277</v>
      </c>
      <c r="F46" s="74" t="s">
        <v>279</v>
      </c>
      <c r="G46" s="143">
        <v>333323.59999999998</v>
      </c>
      <c r="H46" s="60"/>
      <c r="I46" s="115"/>
      <c r="J46" s="54"/>
      <c r="K46" s="2"/>
    </row>
    <row r="47" spans="1:11">
      <c r="A47" s="12">
        <v>3</v>
      </c>
      <c r="B47" s="142" t="s">
        <v>803</v>
      </c>
      <c r="C47" s="141">
        <v>42612</v>
      </c>
      <c r="D47" s="142" t="s">
        <v>805</v>
      </c>
      <c r="F47" s="47" t="s">
        <v>804</v>
      </c>
      <c r="G47" s="143">
        <v>340086.47</v>
      </c>
      <c r="H47" s="60"/>
      <c r="I47" s="115"/>
      <c r="J47" s="54"/>
      <c r="K47" s="2"/>
    </row>
    <row r="48" spans="1:11">
      <c r="A48" s="12">
        <v>4</v>
      </c>
      <c r="B48" s="181" t="s">
        <v>858</v>
      </c>
      <c r="C48" s="182">
        <v>42622</v>
      </c>
      <c r="D48" s="183" t="s">
        <v>860</v>
      </c>
      <c r="F48" s="47" t="s">
        <v>859</v>
      </c>
      <c r="G48" s="184">
        <v>340087.33</v>
      </c>
      <c r="H48" s="60"/>
      <c r="I48" s="115"/>
      <c r="J48" s="54"/>
      <c r="K48" s="2"/>
    </row>
    <row r="49" spans="1:11">
      <c r="A49" s="12">
        <v>5</v>
      </c>
      <c r="B49" s="185" t="s">
        <v>861</v>
      </c>
      <c r="C49" s="186">
        <v>42636</v>
      </c>
      <c r="D49" s="188" t="s">
        <v>9</v>
      </c>
      <c r="F49" s="47" t="s">
        <v>862</v>
      </c>
      <c r="G49" s="187">
        <v>310950.03000000003</v>
      </c>
      <c r="H49" s="60"/>
      <c r="I49" s="115"/>
      <c r="J49" s="54"/>
      <c r="K49" s="2"/>
    </row>
    <row r="50" spans="1:11" s="234" customFormat="1">
      <c r="A50" s="12"/>
      <c r="C50" s="233"/>
      <c r="F50" s="47"/>
      <c r="G50" s="235"/>
      <c r="H50" s="60"/>
      <c r="I50" s="115"/>
      <c r="J50" s="54"/>
      <c r="K50" s="2"/>
    </row>
    <row r="51" spans="1:11">
      <c r="A51" s="13"/>
      <c r="B51" s="13"/>
      <c r="C51" s="31"/>
      <c r="D51" s="13"/>
      <c r="E51" s="13"/>
      <c r="F51" s="76"/>
      <c r="G51" s="45"/>
      <c r="H51" s="60"/>
      <c r="I51" s="45"/>
      <c r="J51" s="54"/>
      <c r="K51" s="2"/>
    </row>
    <row r="52" spans="1:11">
      <c r="A52" s="12" t="s">
        <v>64</v>
      </c>
      <c r="B52" s="12"/>
      <c r="C52" s="31"/>
      <c r="D52" s="12" t="s">
        <v>65</v>
      </c>
      <c r="E52" s="22"/>
      <c r="F52" s="73"/>
      <c r="G52" s="43">
        <f>+SUM(G54:G61)</f>
        <v>3052928</v>
      </c>
      <c r="H52" s="60">
        <v>7</v>
      </c>
      <c r="I52" s="196">
        <v>3052928.05</v>
      </c>
      <c r="J52" s="53">
        <f>+G52-I52</f>
        <v>-4.9999999813735485E-2</v>
      </c>
      <c r="K52" s="2"/>
    </row>
    <row r="53" spans="1:11">
      <c r="A53" s="12"/>
      <c r="B53" s="12"/>
      <c r="C53" s="31"/>
      <c r="D53" s="12"/>
      <c r="E53" s="22"/>
      <c r="F53" s="73"/>
      <c r="G53" s="43"/>
      <c r="H53" s="60"/>
      <c r="I53" s="143"/>
      <c r="J53" s="54"/>
      <c r="K53" s="2"/>
    </row>
    <row r="54" spans="1:11">
      <c r="A54" s="12">
        <v>1</v>
      </c>
      <c r="B54" s="142" t="s">
        <v>789</v>
      </c>
      <c r="C54" s="141">
        <v>42582</v>
      </c>
      <c r="D54" s="142" t="s">
        <v>9</v>
      </c>
      <c r="E54" s="4"/>
      <c r="F54" s="74" t="s">
        <v>791</v>
      </c>
      <c r="G54" s="143">
        <v>463844.27</v>
      </c>
      <c r="H54" s="60"/>
      <c r="I54" s="45"/>
      <c r="J54" s="54"/>
      <c r="K54" s="2"/>
    </row>
    <row r="55" spans="1:11">
      <c r="A55" s="12">
        <v>2</v>
      </c>
      <c r="B55" s="142" t="s">
        <v>20</v>
      </c>
      <c r="C55" s="141">
        <v>42613</v>
      </c>
      <c r="D55" s="142" t="s">
        <v>9</v>
      </c>
      <c r="E55" s="4"/>
      <c r="F55" s="47" t="s">
        <v>807</v>
      </c>
      <c r="G55" s="143">
        <v>449398.94</v>
      </c>
      <c r="H55" s="60"/>
      <c r="I55" s="45"/>
      <c r="J55" s="54"/>
      <c r="K55" s="2"/>
    </row>
    <row r="56" spans="1:11">
      <c r="A56" s="12">
        <v>3</v>
      </c>
      <c r="B56" s="142" t="s">
        <v>806</v>
      </c>
      <c r="C56" s="141">
        <v>42613</v>
      </c>
      <c r="D56" s="142" t="s">
        <v>9</v>
      </c>
      <c r="F56" s="47" t="s">
        <v>808</v>
      </c>
      <c r="G56" s="143">
        <v>463533.92</v>
      </c>
      <c r="H56" s="60"/>
      <c r="I56" s="45"/>
      <c r="J56" s="54"/>
      <c r="K56" s="2"/>
    </row>
    <row r="57" spans="1:11" s="189" customFormat="1">
      <c r="A57" s="12">
        <v>4</v>
      </c>
      <c r="B57" s="191" t="s">
        <v>612</v>
      </c>
      <c r="C57" s="192">
        <v>42634</v>
      </c>
      <c r="D57" s="193" t="s">
        <v>9</v>
      </c>
      <c r="F57" s="47" t="s">
        <v>866</v>
      </c>
      <c r="G57" s="195">
        <v>404205.89</v>
      </c>
      <c r="H57" s="60"/>
      <c r="I57" s="45"/>
      <c r="J57" s="54"/>
      <c r="K57" s="2"/>
    </row>
    <row r="58" spans="1:11" s="189" customFormat="1">
      <c r="A58" s="12">
        <v>5</v>
      </c>
      <c r="B58" s="191" t="s">
        <v>863</v>
      </c>
      <c r="C58" s="192">
        <v>42636</v>
      </c>
      <c r="D58" s="194" t="s">
        <v>9</v>
      </c>
      <c r="F58" s="47" t="s">
        <v>867</v>
      </c>
      <c r="G58" s="195">
        <v>404205.17</v>
      </c>
      <c r="H58" s="60"/>
      <c r="I58" s="45"/>
      <c r="J58" s="54"/>
      <c r="K58" s="2"/>
    </row>
    <row r="59" spans="1:11" s="189" customFormat="1">
      <c r="A59" s="12">
        <v>6</v>
      </c>
      <c r="B59" s="191" t="s">
        <v>864</v>
      </c>
      <c r="C59" s="192">
        <v>42636</v>
      </c>
      <c r="D59" s="194" t="s">
        <v>9</v>
      </c>
      <c r="F59" s="47" t="s">
        <v>868</v>
      </c>
      <c r="G59" s="195">
        <v>463533.92</v>
      </c>
      <c r="H59" s="60"/>
      <c r="I59" s="45"/>
      <c r="J59" s="54"/>
      <c r="K59" s="2"/>
    </row>
    <row r="60" spans="1:11" s="189" customFormat="1">
      <c r="A60" s="12">
        <v>7</v>
      </c>
      <c r="B60" s="191" t="s">
        <v>865</v>
      </c>
      <c r="C60" s="192">
        <v>42637</v>
      </c>
      <c r="D60" s="193" t="s">
        <v>9</v>
      </c>
      <c r="F60" s="47" t="s">
        <v>869</v>
      </c>
      <c r="G60" s="195">
        <v>404205.89</v>
      </c>
      <c r="H60" s="60"/>
      <c r="I60" s="45"/>
      <c r="J60" s="54"/>
      <c r="K60" s="2"/>
    </row>
    <row r="61" spans="1:11">
      <c r="A61" s="12"/>
      <c r="B61" s="2"/>
      <c r="C61" s="18"/>
      <c r="D61" s="2"/>
      <c r="E61" s="4"/>
      <c r="F61" s="72"/>
      <c r="G61" s="46"/>
      <c r="H61" s="60"/>
      <c r="I61" s="45"/>
      <c r="J61" s="54"/>
      <c r="K61" s="2"/>
    </row>
    <row r="62" spans="1:11">
      <c r="A62" s="28"/>
      <c r="B62" s="5"/>
      <c r="C62" s="15"/>
      <c r="D62" s="5"/>
      <c r="E62" s="13"/>
      <c r="F62" s="71"/>
      <c r="G62" s="45"/>
      <c r="H62" s="60"/>
      <c r="I62" s="45"/>
      <c r="J62" s="43"/>
      <c r="K62" s="2"/>
    </row>
    <row r="63" spans="1:11">
      <c r="A63" s="12" t="s">
        <v>586</v>
      </c>
      <c r="B63" s="5"/>
      <c r="C63" s="15"/>
      <c r="D63" s="149" t="s">
        <v>587</v>
      </c>
      <c r="E63" s="13"/>
      <c r="F63" s="71"/>
      <c r="G63" s="43">
        <f>+SUM(G65:G66)</f>
        <v>630065.06000000006</v>
      </c>
      <c r="H63" s="60">
        <v>1</v>
      </c>
      <c r="I63" s="203">
        <v>630065.06000000006</v>
      </c>
      <c r="J63" s="150">
        <f>+G63-I63</f>
        <v>0</v>
      </c>
      <c r="K63" s="2"/>
    </row>
    <row r="64" spans="1:11">
      <c r="A64" s="28"/>
      <c r="B64" s="5"/>
      <c r="C64" s="15"/>
      <c r="D64" s="5"/>
      <c r="E64" s="13"/>
      <c r="F64" s="71"/>
      <c r="G64" s="45"/>
      <c r="H64" s="60"/>
      <c r="I64" s="45"/>
      <c r="J64" s="43"/>
      <c r="K64" s="2"/>
    </row>
    <row r="65" spans="1:13">
      <c r="A65" s="27">
        <v>1</v>
      </c>
      <c r="B65" s="197" t="s">
        <v>870</v>
      </c>
      <c r="C65" s="198">
        <v>42637</v>
      </c>
      <c r="D65" s="199" t="s">
        <v>9</v>
      </c>
      <c r="E65" s="13"/>
      <c r="F65" s="47" t="s">
        <v>871</v>
      </c>
      <c r="G65" s="200">
        <v>630065.06000000006</v>
      </c>
      <c r="H65" s="60"/>
      <c r="I65" s="45"/>
      <c r="J65" s="43"/>
      <c r="K65" s="2"/>
    </row>
    <row r="66" spans="1:13">
      <c r="A66" s="28"/>
      <c r="B66" s="5"/>
      <c r="C66" s="15"/>
      <c r="D66" s="5"/>
      <c r="E66" s="13"/>
      <c r="F66" s="71"/>
      <c r="G66" s="45"/>
      <c r="H66" s="60"/>
      <c r="I66" s="45"/>
      <c r="J66" s="43"/>
      <c r="K66" s="2"/>
    </row>
    <row r="67" spans="1:13">
      <c r="A67" s="28"/>
      <c r="B67" s="5"/>
      <c r="C67" s="15"/>
      <c r="D67" s="5"/>
      <c r="E67" s="13"/>
      <c r="F67" s="71"/>
      <c r="G67" s="45"/>
      <c r="H67" s="60"/>
      <c r="I67" s="45"/>
      <c r="J67" s="43"/>
      <c r="K67" s="2"/>
    </row>
    <row r="68" spans="1:13">
      <c r="A68" s="12" t="s">
        <v>71</v>
      </c>
      <c r="B68" s="12"/>
      <c r="C68" s="31"/>
      <c r="D68" s="12" t="s">
        <v>72</v>
      </c>
      <c r="E68" s="29"/>
      <c r="F68" s="73"/>
      <c r="G68" s="59">
        <f>+SUM(G70:G71)</f>
        <v>532</v>
      </c>
      <c r="H68" s="60">
        <v>0</v>
      </c>
      <c r="I68" s="143">
        <v>532</v>
      </c>
      <c r="J68" s="53">
        <f>+G68-I68</f>
        <v>0</v>
      </c>
      <c r="K68" s="2" t="s">
        <v>73</v>
      </c>
    </row>
    <row r="69" spans="1:13">
      <c r="A69" s="12"/>
      <c r="B69" s="12"/>
      <c r="C69" s="31"/>
      <c r="D69" s="12"/>
      <c r="E69" s="29"/>
      <c r="F69" s="73"/>
      <c r="G69" s="59"/>
      <c r="H69" s="60"/>
      <c r="I69" s="143"/>
      <c r="J69" s="54"/>
      <c r="K69" s="2"/>
    </row>
    <row r="70" spans="1:13">
      <c r="A70" s="12">
        <v>1</v>
      </c>
      <c r="B70" s="5" t="s">
        <v>74</v>
      </c>
      <c r="C70" s="18">
        <v>42000</v>
      </c>
      <c r="D70" s="5" t="s">
        <v>75</v>
      </c>
      <c r="E70" s="4"/>
      <c r="F70" s="71" t="s">
        <v>76</v>
      </c>
      <c r="G70" s="143">
        <v>532</v>
      </c>
      <c r="H70" s="60"/>
      <c r="I70" s="45"/>
      <c r="J70" s="43"/>
      <c r="K70" s="2"/>
      <c r="L70" s="143"/>
      <c r="M70" s="67"/>
    </row>
    <row r="71" spans="1:13">
      <c r="A71" s="13"/>
      <c r="C71" s="141"/>
      <c r="D71" s="5"/>
      <c r="E71" s="4"/>
      <c r="F71" s="71"/>
      <c r="H71" s="60"/>
      <c r="I71" s="45"/>
      <c r="J71" s="43"/>
      <c r="K71" s="2"/>
      <c r="L71" s="143"/>
      <c r="M71" s="67"/>
    </row>
    <row r="72" spans="1:13">
      <c r="A72" s="13"/>
      <c r="B72" s="2"/>
      <c r="C72" s="18"/>
      <c r="D72" s="2"/>
      <c r="E72" s="4"/>
      <c r="F72" s="72"/>
      <c r="G72" s="46"/>
      <c r="H72" s="60"/>
      <c r="I72" s="45"/>
      <c r="J72" s="43"/>
      <c r="K72" s="2"/>
    </row>
    <row r="73" spans="1:13">
      <c r="A73" s="12" t="s">
        <v>77</v>
      </c>
      <c r="B73" s="12"/>
      <c r="C73" s="31"/>
      <c r="D73" s="12" t="s">
        <v>78</v>
      </c>
      <c r="E73" s="22"/>
      <c r="F73" s="73"/>
      <c r="G73" s="43">
        <f>+SUM(G75:G89)</f>
        <v>2754784.19</v>
      </c>
      <c r="H73" s="60">
        <v>15</v>
      </c>
      <c r="I73" s="211">
        <v>2754784.19</v>
      </c>
      <c r="J73" s="53">
        <f>+G73-I73</f>
        <v>0</v>
      </c>
      <c r="K73" s="2"/>
    </row>
    <row r="74" spans="1:13">
      <c r="A74" s="12"/>
      <c r="B74" s="12"/>
      <c r="C74" s="31"/>
      <c r="D74" s="12"/>
      <c r="E74" s="22"/>
      <c r="F74" s="73"/>
      <c r="G74" s="43"/>
      <c r="H74" s="60"/>
      <c r="I74" s="143"/>
      <c r="J74" s="54"/>
      <c r="K74" s="2"/>
    </row>
    <row r="75" spans="1:13">
      <c r="A75" s="12">
        <v>1</v>
      </c>
      <c r="B75" s="142" t="s">
        <v>358</v>
      </c>
      <c r="C75" s="141">
        <v>42441</v>
      </c>
      <c r="D75" s="142" t="s">
        <v>9</v>
      </c>
      <c r="F75" s="47" t="s">
        <v>360</v>
      </c>
      <c r="G75" s="143">
        <v>173586.99</v>
      </c>
      <c r="H75" s="60"/>
      <c r="I75" s="115"/>
      <c r="J75" s="43"/>
      <c r="K75" s="2"/>
    </row>
    <row r="76" spans="1:13">
      <c r="A76" s="12">
        <v>2</v>
      </c>
      <c r="B76" s="142" t="s">
        <v>541</v>
      </c>
      <c r="C76" s="141">
        <v>42516</v>
      </c>
      <c r="D76" s="142" t="s">
        <v>9</v>
      </c>
      <c r="F76" s="47" t="s">
        <v>534</v>
      </c>
      <c r="G76" s="143">
        <v>196457.08</v>
      </c>
      <c r="H76" s="60"/>
      <c r="I76" s="115"/>
      <c r="J76" s="43"/>
      <c r="K76" s="2"/>
    </row>
    <row r="77" spans="1:13">
      <c r="A77" s="12">
        <v>3</v>
      </c>
      <c r="B77" s="142" t="s">
        <v>199</v>
      </c>
      <c r="C77" s="141">
        <v>42549</v>
      </c>
      <c r="D77" s="142" t="s">
        <v>9</v>
      </c>
      <c r="F77" s="47" t="s">
        <v>592</v>
      </c>
      <c r="G77" s="143">
        <v>171831.88</v>
      </c>
      <c r="H77" s="60"/>
      <c r="I77" s="115"/>
      <c r="J77" s="43"/>
      <c r="K77" s="2"/>
    </row>
    <row r="78" spans="1:13">
      <c r="A78" s="12">
        <v>4</v>
      </c>
      <c r="B78" s="142" t="s">
        <v>40</v>
      </c>
      <c r="C78" s="141">
        <v>42573</v>
      </c>
      <c r="D78" s="142" t="s">
        <v>9</v>
      </c>
      <c r="F78" s="47" t="s">
        <v>748</v>
      </c>
      <c r="G78" s="143">
        <v>189008.81</v>
      </c>
      <c r="H78" s="60"/>
      <c r="I78" s="115"/>
      <c r="J78" s="43"/>
      <c r="K78" s="2"/>
    </row>
    <row r="79" spans="1:13">
      <c r="A79" s="12">
        <v>5</v>
      </c>
      <c r="B79" s="142" t="s">
        <v>753</v>
      </c>
      <c r="C79" s="141">
        <v>42573</v>
      </c>
      <c r="D79" s="142" t="s">
        <v>9</v>
      </c>
      <c r="F79" s="47" t="s">
        <v>749</v>
      </c>
      <c r="G79" s="143">
        <v>196457.08</v>
      </c>
      <c r="H79" s="60"/>
      <c r="I79" s="115"/>
      <c r="J79" s="43"/>
      <c r="K79" s="2"/>
    </row>
    <row r="80" spans="1:13">
      <c r="A80" s="12">
        <v>6</v>
      </c>
      <c r="B80" s="142" t="s">
        <v>299</v>
      </c>
      <c r="C80" s="141">
        <v>42611</v>
      </c>
      <c r="D80" s="142" t="s">
        <v>809</v>
      </c>
      <c r="F80" s="47" t="s">
        <v>810</v>
      </c>
      <c r="G80" s="143">
        <v>172142.22</v>
      </c>
      <c r="H80" s="60"/>
      <c r="I80" s="115"/>
      <c r="J80" s="43"/>
      <c r="K80" s="2"/>
    </row>
    <row r="81" spans="1:11">
      <c r="A81" s="12">
        <v>7</v>
      </c>
      <c r="B81" s="204" t="s">
        <v>872</v>
      </c>
      <c r="C81" s="205">
        <v>42637</v>
      </c>
      <c r="D81" s="206" t="s">
        <v>9</v>
      </c>
      <c r="F81" s="47" t="s">
        <v>879</v>
      </c>
      <c r="G81" s="208">
        <v>177467.14</v>
      </c>
      <c r="H81" s="60"/>
      <c r="I81" s="115"/>
      <c r="J81" s="43"/>
      <c r="K81" s="2"/>
    </row>
    <row r="82" spans="1:11">
      <c r="A82" s="12">
        <v>8</v>
      </c>
      <c r="B82" s="204" t="s">
        <v>873</v>
      </c>
      <c r="C82" s="205">
        <v>42636</v>
      </c>
      <c r="D82" s="206" t="s">
        <v>9</v>
      </c>
      <c r="F82" s="47" t="s">
        <v>880</v>
      </c>
      <c r="G82" s="208">
        <v>198701.54</v>
      </c>
      <c r="H82" s="60"/>
      <c r="I82" s="115"/>
      <c r="J82" s="43"/>
      <c r="K82" s="2"/>
    </row>
    <row r="83" spans="1:11">
      <c r="A83" s="12">
        <v>9</v>
      </c>
      <c r="B83" s="204" t="s">
        <v>117</v>
      </c>
      <c r="C83" s="205">
        <v>42637</v>
      </c>
      <c r="D83" s="207" t="s">
        <v>9</v>
      </c>
      <c r="F83" s="47" t="s">
        <v>881</v>
      </c>
      <c r="G83" s="208">
        <v>189260.24</v>
      </c>
      <c r="H83" s="60"/>
      <c r="I83" s="115"/>
      <c r="J83" s="43"/>
      <c r="K83" s="2"/>
    </row>
    <row r="84" spans="1:11">
      <c r="A84" s="12">
        <v>10</v>
      </c>
      <c r="B84" s="204" t="s">
        <v>874</v>
      </c>
      <c r="C84" s="205">
        <v>42640</v>
      </c>
      <c r="D84" s="207" t="s">
        <v>6</v>
      </c>
      <c r="F84" s="47" t="s">
        <v>882</v>
      </c>
      <c r="G84" s="208">
        <v>172333.12</v>
      </c>
      <c r="H84" s="60"/>
      <c r="I84" s="115"/>
      <c r="J84" s="43"/>
      <c r="K84" s="2"/>
    </row>
    <row r="85" spans="1:11">
      <c r="A85" s="12">
        <v>11</v>
      </c>
      <c r="B85" s="204" t="s">
        <v>643</v>
      </c>
      <c r="C85" s="205">
        <v>42640</v>
      </c>
      <c r="D85" s="206" t="s">
        <v>9</v>
      </c>
      <c r="F85" s="47" t="s">
        <v>883</v>
      </c>
      <c r="G85" s="208">
        <v>172022.78</v>
      </c>
      <c r="H85" s="60"/>
      <c r="I85" s="115"/>
      <c r="J85" s="43"/>
      <c r="K85" s="2"/>
    </row>
    <row r="86" spans="1:11">
      <c r="A86" s="12">
        <v>12</v>
      </c>
      <c r="B86" s="204" t="s">
        <v>445</v>
      </c>
      <c r="C86" s="205">
        <v>42640</v>
      </c>
      <c r="D86" s="207" t="s">
        <v>9</v>
      </c>
      <c r="F86" s="47" t="s">
        <v>884</v>
      </c>
      <c r="G86" s="208">
        <v>177467.14</v>
      </c>
      <c r="H86" s="60"/>
      <c r="I86" s="115"/>
      <c r="J86" s="43"/>
      <c r="K86" s="2"/>
    </row>
    <row r="87" spans="1:11">
      <c r="A87" s="12">
        <v>13</v>
      </c>
      <c r="B87" s="204" t="s">
        <v>489</v>
      </c>
      <c r="C87" s="205">
        <v>42640</v>
      </c>
      <c r="D87" s="207" t="s">
        <v>9</v>
      </c>
      <c r="F87" s="47" t="s">
        <v>885</v>
      </c>
      <c r="G87" s="208">
        <v>189260.24</v>
      </c>
      <c r="H87" s="60"/>
      <c r="I87" s="115"/>
      <c r="J87" s="43"/>
      <c r="K87" s="2"/>
    </row>
    <row r="88" spans="1:11">
      <c r="A88" s="12">
        <v>14</v>
      </c>
      <c r="B88" s="204" t="s">
        <v>875</v>
      </c>
      <c r="C88" s="205">
        <v>42643</v>
      </c>
      <c r="D88" s="206" t="s">
        <v>877</v>
      </c>
      <c r="F88" s="47" t="s">
        <v>886</v>
      </c>
      <c r="G88" s="208">
        <v>199011.89</v>
      </c>
      <c r="H88" s="60"/>
      <c r="I88" s="115"/>
      <c r="J88" s="43"/>
      <c r="K88" s="2"/>
    </row>
    <row r="89" spans="1:11">
      <c r="A89" s="12">
        <v>15</v>
      </c>
      <c r="B89" s="204" t="s">
        <v>876</v>
      </c>
      <c r="C89" s="205">
        <v>42640</v>
      </c>
      <c r="D89" s="206" t="s">
        <v>878</v>
      </c>
      <c r="F89" s="47" t="s">
        <v>887</v>
      </c>
      <c r="G89" s="208">
        <v>179776.04</v>
      </c>
      <c r="H89" s="60"/>
      <c r="I89" s="115"/>
      <c r="J89" s="43"/>
      <c r="K89" s="2"/>
    </row>
    <row r="90" spans="1:11" s="201" customFormat="1">
      <c r="A90" s="12"/>
      <c r="C90" s="202"/>
      <c r="F90" s="47"/>
      <c r="G90" s="203"/>
      <c r="H90" s="60"/>
      <c r="I90" s="115"/>
      <c r="J90" s="43"/>
      <c r="K90" s="2"/>
    </row>
    <row r="91" spans="1:11">
      <c r="A91" s="12"/>
      <c r="C91" s="141"/>
      <c r="F91" s="47"/>
      <c r="H91" s="60"/>
      <c r="I91" s="115"/>
      <c r="J91" s="43"/>
      <c r="K91" s="2"/>
    </row>
    <row r="92" spans="1:11">
      <c r="A92" s="12" t="s">
        <v>92</v>
      </c>
      <c r="B92" s="12"/>
      <c r="C92" s="31"/>
      <c r="D92" s="12" t="s">
        <v>93</v>
      </c>
      <c r="E92" s="22"/>
      <c r="F92" s="73"/>
      <c r="G92" s="43">
        <f>+SUM(G94:G102)</f>
        <v>2215101.5100000002</v>
      </c>
      <c r="H92" s="60">
        <v>9</v>
      </c>
      <c r="I92" s="217">
        <v>2215101.5100000002</v>
      </c>
      <c r="J92" s="53">
        <f>+G92-I92</f>
        <v>0</v>
      </c>
      <c r="K92" s="2"/>
    </row>
    <row r="93" spans="1:11">
      <c r="A93" s="12"/>
      <c r="B93" s="12"/>
      <c r="C93" s="31"/>
      <c r="D93" s="12"/>
      <c r="E93" s="22"/>
      <c r="F93" s="73"/>
      <c r="G93" s="43"/>
      <c r="H93" s="60"/>
      <c r="I93" s="143"/>
      <c r="J93" s="54"/>
      <c r="K93" s="2"/>
    </row>
    <row r="94" spans="1:11">
      <c r="A94" s="12">
        <v>1</v>
      </c>
      <c r="B94" s="212" t="s">
        <v>888</v>
      </c>
      <c r="C94" s="213">
        <v>42634</v>
      </c>
      <c r="D94" s="215" t="s">
        <v>9</v>
      </c>
      <c r="E94" s="4"/>
      <c r="F94" s="47" t="s">
        <v>898</v>
      </c>
      <c r="G94" s="216">
        <v>247280.32</v>
      </c>
      <c r="H94" s="60"/>
      <c r="I94" s="54"/>
      <c r="J94" s="54"/>
      <c r="K94" s="2"/>
    </row>
    <row r="95" spans="1:11" s="209" customFormat="1">
      <c r="A95" s="12">
        <v>2</v>
      </c>
      <c r="B95" s="212" t="s">
        <v>889</v>
      </c>
      <c r="C95" s="213">
        <v>42634</v>
      </c>
      <c r="D95" s="214" t="s">
        <v>9</v>
      </c>
      <c r="E95" s="4"/>
      <c r="F95" s="47" t="s">
        <v>899</v>
      </c>
      <c r="G95" s="216">
        <v>247280.32</v>
      </c>
      <c r="H95" s="60"/>
      <c r="I95" s="54"/>
      <c r="J95" s="54"/>
      <c r="K95" s="2"/>
    </row>
    <row r="96" spans="1:11" s="209" customFormat="1">
      <c r="A96" s="12">
        <v>3</v>
      </c>
      <c r="B96" s="212" t="s">
        <v>890</v>
      </c>
      <c r="C96" s="213">
        <v>42634</v>
      </c>
      <c r="D96" s="215" t="s">
        <v>9</v>
      </c>
      <c r="E96" s="4"/>
      <c r="F96" s="47" t="s">
        <v>900</v>
      </c>
      <c r="G96" s="216">
        <v>247280.32</v>
      </c>
      <c r="H96" s="60"/>
      <c r="I96" s="54"/>
      <c r="J96" s="54"/>
      <c r="K96" s="2"/>
    </row>
    <row r="97" spans="1:11" s="209" customFormat="1">
      <c r="A97" s="12">
        <v>4</v>
      </c>
      <c r="B97" s="212" t="s">
        <v>891</v>
      </c>
      <c r="C97" s="213">
        <v>42635</v>
      </c>
      <c r="D97" s="215" t="s">
        <v>897</v>
      </c>
      <c r="E97" s="4"/>
      <c r="F97" s="47" t="s">
        <v>901</v>
      </c>
      <c r="G97" s="216">
        <v>247590.66</v>
      </c>
      <c r="H97" s="60"/>
      <c r="I97" s="54"/>
      <c r="J97" s="54"/>
      <c r="K97" s="2"/>
    </row>
    <row r="98" spans="1:11" s="209" customFormat="1">
      <c r="A98" s="12">
        <v>5</v>
      </c>
      <c r="B98" s="212" t="s">
        <v>892</v>
      </c>
      <c r="C98" s="213">
        <v>42637</v>
      </c>
      <c r="D98" s="214" t="s">
        <v>9</v>
      </c>
      <c r="E98" s="4"/>
      <c r="F98" s="47" t="s">
        <v>902</v>
      </c>
      <c r="G98" s="216">
        <v>236548.61</v>
      </c>
      <c r="H98" s="60"/>
      <c r="I98" s="54"/>
      <c r="J98" s="54"/>
      <c r="K98" s="2"/>
    </row>
    <row r="99" spans="1:11" s="209" customFormat="1">
      <c r="A99" s="12">
        <v>6</v>
      </c>
      <c r="B99" s="212" t="s">
        <v>893</v>
      </c>
      <c r="C99" s="213">
        <v>42637</v>
      </c>
      <c r="D99" s="215" t="s">
        <v>9</v>
      </c>
      <c r="E99" s="4"/>
      <c r="F99" s="47" t="s">
        <v>903</v>
      </c>
      <c r="G99" s="216">
        <v>247280.32</v>
      </c>
      <c r="H99" s="60"/>
      <c r="I99" s="54"/>
      <c r="J99" s="54"/>
      <c r="K99" s="2"/>
    </row>
    <row r="100" spans="1:11" s="209" customFormat="1">
      <c r="A100" s="12">
        <v>7</v>
      </c>
      <c r="B100" s="212" t="s">
        <v>894</v>
      </c>
      <c r="C100" s="213">
        <v>42637</v>
      </c>
      <c r="D100" s="214" t="s">
        <v>9</v>
      </c>
      <c r="E100" s="4"/>
      <c r="F100" s="47" t="s">
        <v>904</v>
      </c>
      <c r="G100" s="216">
        <v>247280.32</v>
      </c>
      <c r="H100" s="60"/>
      <c r="I100" s="54"/>
      <c r="J100" s="54"/>
      <c r="K100" s="2"/>
    </row>
    <row r="101" spans="1:11" s="209" customFormat="1">
      <c r="A101" s="12">
        <v>8</v>
      </c>
      <c r="B101" s="212" t="s">
        <v>895</v>
      </c>
      <c r="C101" s="213">
        <v>42637</v>
      </c>
      <c r="D101" s="215" t="s">
        <v>9</v>
      </c>
      <c r="E101" s="4"/>
      <c r="F101" s="47" t="s">
        <v>905</v>
      </c>
      <c r="G101" s="216">
        <v>247280.32</v>
      </c>
      <c r="H101" s="60"/>
      <c r="I101" s="54"/>
      <c r="J101" s="54"/>
      <c r="K101" s="2"/>
    </row>
    <row r="102" spans="1:11" s="209" customFormat="1">
      <c r="A102" s="12">
        <v>9</v>
      </c>
      <c r="B102" s="212" t="s">
        <v>896</v>
      </c>
      <c r="C102" s="213">
        <v>42640</v>
      </c>
      <c r="D102" s="214" t="s">
        <v>9</v>
      </c>
      <c r="E102" s="4"/>
      <c r="F102" s="47" t="s">
        <v>906</v>
      </c>
      <c r="G102" s="216">
        <v>247280.32</v>
      </c>
      <c r="H102" s="60"/>
      <c r="I102" s="54"/>
      <c r="J102" s="54"/>
      <c r="K102" s="2"/>
    </row>
    <row r="103" spans="1:11" s="209" customFormat="1">
      <c r="A103" s="12"/>
      <c r="C103" s="210"/>
      <c r="E103" s="4"/>
      <c r="F103" s="47"/>
      <c r="G103" s="211"/>
      <c r="H103" s="60"/>
      <c r="I103" s="54"/>
      <c r="J103" s="54"/>
      <c r="K103" s="2"/>
    </row>
    <row r="104" spans="1:11">
      <c r="A104" s="12"/>
      <c r="B104" s="2"/>
      <c r="C104" s="18"/>
      <c r="D104" s="2"/>
      <c r="E104" s="22"/>
      <c r="F104" s="72"/>
      <c r="G104" s="46"/>
      <c r="H104" s="60"/>
      <c r="I104" s="46"/>
      <c r="J104" s="54"/>
      <c r="K104" s="2"/>
    </row>
    <row r="105" spans="1:11">
      <c r="A105" s="12" t="s">
        <v>113</v>
      </c>
      <c r="B105" s="12"/>
      <c r="C105" s="31"/>
      <c r="D105" s="12" t="s">
        <v>114</v>
      </c>
      <c r="E105" s="22"/>
      <c r="F105" s="73"/>
      <c r="G105" s="43">
        <f>+SUM(G107:G113)</f>
        <v>1088028.6000000001</v>
      </c>
      <c r="H105" s="60">
        <v>7</v>
      </c>
      <c r="I105" s="218">
        <v>1088028.6000000001</v>
      </c>
      <c r="J105" s="53">
        <f>+G105-I105</f>
        <v>0</v>
      </c>
      <c r="K105" s="2"/>
    </row>
    <row r="106" spans="1:11">
      <c r="A106" s="12"/>
      <c r="B106" s="12"/>
      <c r="C106" s="31"/>
      <c r="D106" s="12"/>
      <c r="E106" s="22"/>
      <c r="F106" s="73"/>
      <c r="G106" s="43"/>
      <c r="H106" s="60"/>
      <c r="I106" s="143"/>
      <c r="J106" s="54"/>
      <c r="K106" s="2"/>
    </row>
    <row r="107" spans="1:11">
      <c r="A107" s="12">
        <v>1</v>
      </c>
      <c r="B107" s="142" t="s">
        <v>115</v>
      </c>
      <c r="C107" s="141">
        <v>42304</v>
      </c>
      <c r="D107" s="142" t="s">
        <v>9</v>
      </c>
      <c r="F107" s="74" t="s">
        <v>116</v>
      </c>
      <c r="G107" s="217">
        <v>149070.59</v>
      </c>
      <c r="H107" s="60"/>
      <c r="I107" s="11"/>
      <c r="J107" s="56"/>
      <c r="K107" s="2"/>
    </row>
    <row r="108" spans="1:11">
      <c r="A108" s="12">
        <v>2</v>
      </c>
      <c r="B108" s="142" t="s">
        <v>366</v>
      </c>
      <c r="C108" s="141">
        <v>42457</v>
      </c>
      <c r="D108" s="142" t="s">
        <v>9</v>
      </c>
      <c r="F108" s="47" t="s">
        <v>364</v>
      </c>
      <c r="G108" s="217">
        <v>171570.59</v>
      </c>
      <c r="H108" s="60"/>
      <c r="I108" s="11"/>
      <c r="J108" s="56"/>
      <c r="K108" s="2"/>
    </row>
    <row r="109" spans="1:11">
      <c r="A109" s="12">
        <v>3</v>
      </c>
      <c r="B109" s="142" t="s">
        <v>442</v>
      </c>
      <c r="C109" s="141">
        <v>42465</v>
      </c>
      <c r="D109" s="142" t="s">
        <v>9</v>
      </c>
      <c r="F109" s="47" t="s">
        <v>453</v>
      </c>
      <c r="G109" s="217">
        <v>149070.59</v>
      </c>
      <c r="H109" s="60"/>
      <c r="I109" s="11"/>
      <c r="J109" s="56"/>
      <c r="K109" s="2"/>
    </row>
    <row r="110" spans="1:11">
      <c r="A110" s="12">
        <v>4</v>
      </c>
      <c r="B110" s="142" t="s">
        <v>447</v>
      </c>
      <c r="C110" s="141">
        <v>42490</v>
      </c>
      <c r="D110" s="142" t="s">
        <v>9</v>
      </c>
      <c r="F110" s="47" t="s">
        <v>458</v>
      </c>
      <c r="G110" s="217">
        <v>149070.59</v>
      </c>
      <c r="H110" s="60"/>
      <c r="I110" s="11"/>
      <c r="J110" s="56"/>
      <c r="K110" s="2"/>
    </row>
    <row r="111" spans="1:11">
      <c r="A111" s="12">
        <v>5</v>
      </c>
      <c r="B111" s="142" t="s">
        <v>448</v>
      </c>
      <c r="C111" s="141">
        <v>42490</v>
      </c>
      <c r="D111" s="142" t="s">
        <v>9</v>
      </c>
      <c r="F111" s="47" t="s">
        <v>459</v>
      </c>
      <c r="G111" s="217">
        <v>149070.59</v>
      </c>
      <c r="H111" s="60"/>
      <c r="I111" s="11"/>
      <c r="J111" s="56"/>
      <c r="K111" s="2"/>
    </row>
    <row r="112" spans="1:11">
      <c r="A112" s="12">
        <v>6</v>
      </c>
      <c r="B112" s="142" t="s">
        <v>62</v>
      </c>
      <c r="C112" s="141">
        <v>42613</v>
      </c>
      <c r="D112" s="142" t="s">
        <v>9</v>
      </c>
      <c r="F112" s="47" t="s">
        <v>811</v>
      </c>
      <c r="G112" s="217">
        <v>151398.17000000001</v>
      </c>
      <c r="H112" s="60"/>
      <c r="I112" s="11"/>
      <c r="J112" s="56"/>
      <c r="K112" s="2"/>
    </row>
    <row r="113" spans="1:13">
      <c r="A113" s="12">
        <v>7</v>
      </c>
      <c r="B113" s="220" t="s">
        <v>907</v>
      </c>
      <c r="C113" s="221">
        <v>42643</v>
      </c>
      <c r="D113" s="222" t="s">
        <v>9</v>
      </c>
      <c r="F113" s="223" t="s">
        <v>908</v>
      </c>
      <c r="G113" s="219">
        <v>168777.48</v>
      </c>
      <c r="H113" s="60"/>
      <c r="I113" s="11"/>
      <c r="J113" s="56"/>
      <c r="K113" s="2"/>
    </row>
    <row r="114" spans="1:13">
      <c r="B114" s="13"/>
      <c r="C114" s="36"/>
      <c r="D114" s="13"/>
      <c r="E114" s="29"/>
      <c r="F114" s="76"/>
      <c r="G114" s="45"/>
      <c r="H114" s="60"/>
      <c r="I114" s="11"/>
      <c r="J114" s="56"/>
      <c r="K114" s="2"/>
    </row>
    <row r="115" spans="1:13">
      <c r="A115" s="13"/>
      <c r="B115" s="13"/>
      <c r="C115" s="237" t="s">
        <v>132</v>
      </c>
      <c r="D115" s="237"/>
      <c r="E115" s="237"/>
      <c r="F115" s="237"/>
      <c r="G115" s="43">
        <f>+G105+G92+G73+G68+G52+G43+G38+G28+G19+G6+G63</f>
        <v>16241836.240000002</v>
      </c>
      <c r="H115" s="60">
        <f>+SUM(H6:H114)</f>
        <v>64</v>
      </c>
      <c r="I115" s="11">
        <f>+I105+I92+I73+I68+I63+I52+I43+I38+I28+I19+I6</f>
        <v>17887554.850000001</v>
      </c>
      <c r="J115" s="53">
        <f>+G115-I115</f>
        <v>-1645718.6099999994</v>
      </c>
      <c r="K115" s="2"/>
      <c r="L115" s="235"/>
      <c r="M115" s="67"/>
    </row>
    <row r="116" spans="1:13">
      <c r="A116" s="13"/>
      <c r="B116" s="13"/>
      <c r="C116" s="151"/>
      <c r="D116" s="151"/>
      <c r="E116" s="151"/>
      <c r="F116" s="73"/>
      <c r="G116" s="43"/>
      <c r="H116" s="60"/>
      <c r="I116" s="11"/>
      <c r="J116" s="54"/>
      <c r="K116" s="2"/>
    </row>
    <row r="117" spans="1:13">
      <c r="A117" s="13"/>
      <c r="B117" s="13"/>
      <c r="C117" s="28"/>
      <c r="D117" s="13"/>
      <c r="E117" s="13"/>
      <c r="F117" s="76"/>
      <c r="G117" s="45"/>
      <c r="H117" s="20"/>
      <c r="I117" s="11"/>
      <c r="J117" s="56"/>
      <c r="K117" s="2"/>
    </row>
    <row r="118" spans="1:13">
      <c r="A118" s="14" t="s">
        <v>133</v>
      </c>
      <c r="B118" s="14"/>
      <c r="C118" s="37"/>
      <c r="D118" s="14" t="s">
        <v>134</v>
      </c>
      <c r="E118" s="38"/>
      <c r="F118" s="90"/>
      <c r="G118" s="43">
        <f>+SUM(G120:G127)</f>
        <v>1668011.26</v>
      </c>
      <c r="H118" s="21">
        <v>8</v>
      </c>
      <c r="I118" s="228">
        <v>1622494.02</v>
      </c>
      <c r="J118" s="57">
        <f>+G118-I118</f>
        <v>45517.239999999991</v>
      </c>
      <c r="K118" s="2"/>
    </row>
    <row r="119" spans="1:13">
      <c r="A119" s="14"/>
      <c r="B119" s="14"/>
      <c r="C119" s="37"/>
      <c r="D119" s="14"/>
      <c r="E119" s="38"/>
      <c r="F119" s="90"/>
      <c r="G119" s="43"/>
      <c r="H119" s="21"/>
      <c r="I119" s="143"/>
      <c r="J119" s="56"/>
      <c r="K119" s="2"/>
    </row>
    <row r="120" spans="1:13">
      <c r="A120" s="14">
        <v>1</v>
      </c>
      <c r="B120" s="142" t="s">
        <v>766</v>
      </c>
      <c r="C120" s="141">
        <v>42581</v>
      </c>
      <c r="D120" s="142" t="s">
        <v>765</v>
      </c>
      <c r="E120" s="2"/>
      <c r="F120" s="47" t="s">
        <v>767</v>
      </c>
      <c r="G120" s="143">
        <v>150000</v>
      </c>
      <c r="H120" s="25"/>
      <c r="I120" s="10"/>
      <c r="J120" s="56"/>
      <c r="K120" s="2"/>
    </row>
    <row r="121" spans="1:13">
      <c r="A121" s="14">
        <v>2</v>
      </c>
      <c r="B121" s="142" t="s">
        <v>812</v>
      </c>
      <c r="C121" s="141">
        <v>42594</v>
      </c>
      <c r="D121" s="142" t="s">
        <v>820</v>
      </c>
      <c r="E121" s="2"/>
      <c r="F121" s="47" t="s">
        <v>816</v>
      </c>
      <c r="G121" s="143">
        <v>153011.26</v>
      </c>
      <c r="H121" s="25"/>
      <c r="I121" s="10"/>
      <c r="J121" s="56"/>
      <c r="K121" s="2"/>
    </row>
    <row r="122" spans="1:13">
      <c r="A122" s="14">
        <v>3</v>
      </c>
      <c r="B122" s="142" t="s">
        <v>813</v>
      </c>
      <c r="C122" s="141">
        <v>42594</v>
      </c>
      <c r="D122" s="142" t="s">
        <v>821</v>
      </c>
      <c r="E122" s="2"/>
      <c r="F122" s="47" t="s">
        <v>817</v>
      </c>
      <c r="G122" s="143">
        <v>250000</v>
      </c>
      <c r="H122" s="25"/>
      <c r="I122" s="10"/>
      <c r="J122" s="56"/>
      <c r="K122" s="2"/>
    </row>
    <row r="123" spans="1:13">
      <c r="A123" s="14">
        <v>4</v>
      </c>
      <c r="B123" s="142" t="s">
        <v>814</v>
      </c>
      <c r="C123" s="141">
        <v>42605</v>
      </c>
      <c r="D123" s="142" t="s">
        <v>822</v>
      </c>
      <c r="E123" s="2"/>
      <c r="F123" s="47" t="s">
        <v>818</v>
      </c>
      <c r="G123" s="143">
        <v>212000</v>
      </c>
      <c r="H123" s="25"/>
      <c r="I123" s="10"/>
      <c r="J123" s="56"/>
      <c r="K123" s="2"/>
    </row>
    <row r="124" spans="1:13">
      <c r="A124" s="14">
        <v>5</v>
      </c>
      <c r="B124" s="142" t="s">
        <v>815</v>
      </c>
      <c r="C124" s="141">
        <v>42612</v>
      </c>
      <c r="D124" s="142" t="s">
        <v>823</v>
      </c>
      <c r="E124" s="2"/>
      <c r="F124" s="47" t="s">
        <v>819</v>
      </c>
      <c r="G124" s="143">
        <v>270000</v>
      </c>
      <c r="H124" s="25"/>
      <c r="I124" s="10"/>
      <c r="J124" s="56"/>
      <c r="K124" s="2"/>
    </row>
    <row r="125" spans="1:13">
      <c r="A125" s="14">
        <v>6</v>
      </c>
      <c r="B125" s="224" t="s">
        <v>909</v>
      </c>
      <c r="C125" s="225">
        <v>42618</v>
      </c>
      <c r="D125" s="227" t="s">
        <v>915</v>
      </c>
      <c r="F125" s="47" t="s">
        <v>912</v>
      </c>
      <c r="G125" s="226">
        <v>175000</v>
      </c>
      <c r="H125" s="25"/>
      <c r="I125" s="10"/>
      <c r="J125" s="56"/>
      <c r="K125" s="2"/>
    </row>
    <row r="126" spans="1:13">
      <c r="A126" s="14">
        <v>7</v>
      </c>
      <c r="B126" s="224" t="s">
        <v>910</v>
      </c>
      <c r="C126" s="225">
        <v>42625</v>
      </c>
      <c r="D126" s="227" t="s">
        <v>916</v>
      </c>
      <c r="E126" s="2"/>
      <c r="F126" s="47" t="s">
        <v>913</v>
      </c>
      <c r="G126" s="226">
        <v>180000</v>
      </c>
      <c r="H126" s="25"/>
      <c r="I126" s="10"/>
      <c r="J126" s="56"/>
      <c r="K126" s="2"/>
    </row>
    <row r="127" spans="1:13">
      <c r="A127" s="14">
        <v>8</v>
      </c>
      <c r="B127" s="224" t="s">
        <v>911</v>
      </c>
      <c r="C127" s="225">
        <v>42639</v>
      </c>
      <c r="D127" s="227" t="s">
        <v>917</v>
      </c>
      <c r="F127" s="47" t="s">
        <v>914</v>
      </c>
      <c r="G127" s="226">
        <v>278000</v>
      </c>
      <c r="H127" s="25"/>
      <c r="I127" s="10"/>
      <c r="J127" s="56"/>
      <c r="K127" s="2"/>
    </row>
    <row r="128" spans="1:13">
      <c r="A128" s="14"/>
      <c r="C128" s="141"/>
      <c r="F128" s="47"/>
      <c r="H128" s="25"/>
      <c r="I128" s="11"/>
      <c r="J128" s="56"/>
      <c r="K128" s="2"/>
    </row>
    <row r="129" spans="1:11">
      <c r="A129" s="14"/>
      <c r="B129" s="2"/>
      <c r="C129" s="18"/>
      <c r="D129" s="2"/>
      <c r="E129" s="2"/>
      <c r="F129" s="72"/>
      <c r="G129" s="46"/>
      <c r="H129" s="25"/>
      <c r="I129" s="11"/>
      <c r="J129" s="56"/>
      <c r="K129" s="2"/>
    </row>
    <row r="130" spans="1:11">
      <c r="A130" s="12" t="s">
        <v>141</v>
      </c>
      <c r="B130" s="12"/>
      <c r="C130" s="39"/>
      <c r="D130" s="12" t="s">
        <v>142</v>
      </c>
      <c r="E130" s="22"/>
      <c r="F130" s="73"/>
      <c r="G130" s="59">
        <f>+SUM(G132:G145)</f>
        <v>2297566.39</v>
      </c>
      <c r="H130" s="20">
        <v>14</v>
      </c>
      <c r="I130" s="235">
        <v>2297566.39</v>
      </c>
      <c r="J130" s="53">
        <f>+G130-I130</f>
        <v>0</v>
      </c>
      <c r="K130" s="2"/>
    </row>
    <row r="131" spans="1:11">
      <c r="A131" s="12"/>
      <c r="B131" s="12"/>
      <c r="C131" s="39"/>
      <c r="D131" s="12"/>
      <c r="E131" s="22"/>
      <c r="F131" s="73"/>
      <c r="G131" s="59"/>
      <c r="H131" s="20"/>
      <c r="I131" s="143"/>
      <c r="J131" s="54"/>
      <c r="K131" s="2"/>
    </row>
    <row r="132" spans="1:11">
      <c r="A132" s="12">
        <v>1</v>
      </c>
      <c r="B132" s="142" t="s">
        <v>780</v>
      </c>
      <c r="C132" s="141">
        <v>42581</v>
      </c>
      <c r="D132" s="142" t="s">
        <v>773</v>
      </c>
      <c r="F132" s="47" t="s">
        <v>787</v>
      </c>
      <c r="G132" s="235">
        <v>189000</v>
      </c>
      <c r="H132" s="64"/>
      <c r="I132" s="16"/>
      <c r="J132" s="54"/>
      <c r="K132" s="2"/>
    </row>
    <row r="133" spans="1:11">
      <c r="A133" s="12">
        <v>2</v>
      </c>
      <c r="B133" s="142" t="s">
        <v>824</v>
      </c>
      <c r="C133" s="141">
        <v>42584</v>
      </c>
      <c r="D133" s="142" t="s">
        <v>830</v>
      </c>
      <c r="F133" s="47" t="s">
        <v>835</v>
      </c>
      <c r="G133" s="235">
        <v>120000</v>
      </c>
      <c r="H133" s="64"/>
      <c r="I133" s="16"/>
      <c r="J133" s="54"/>
      <c r="K133" s="2"/>
    </row>
    <row r="134" spans="1:11">
      <c r="A134" s="12">
        <v>3</v>
      </c>
      <c r="B134" s="142" t="s">
        <v>825</v>
      </c>
      <c r="C134" s="141">
        <v>42594</v>
      </c>
      <c r="D134" s="142" t="s">
        <v>831</v>
      </c>
      <c r="F134" s="47" t="s">
        <v>836</v>
      </c>
      <c r="G134" s="235">
        <v>166481.9</v>
      </c>
      <c r="H134" s="64"/>
      <c r="I134" s="16"/>
      <c r="J134" s="236"/>
      <c r="K134" s="2"/>
    </row>
    <row r="135" spans="1:11">
      <c r="A135" s="12">
        <v>4</v>
      </c>
      <c r="B135" s="142" t="s">
        <v>826</v>
      </c>
      <c r="C135" s="141">
        <v>42594</v>
      </c>
      <c r="D135" s="142" t="s">
        <v>831</v>
      </c>
      <c r="F135" s="47" t="s">
        <v>837</v>
      </c>
      <c r="G135" s="235">
        <v>232192.24</v>
      </c>
      <c r="H135" s="64"/>
      <c r="I135" s="16"/>
      <c r="J135" s="236"/>
      <c r="K135" s="2"/>
    </row>
    <row r="136" spans="1:11">
      <c r="A136" s="12">
        <v>5</v>
      </c>
      <c r="B136" s="142" t="s">
        <v>827</v>
      </c>
      <c r="C136" s="141">
        <v>42599</v>
      </c>
      <c r="D136" s="142" t="s">
        <v>832</v>
      </c>
      <c r="F136" s="47" t="s">
        <v>838</v>
      </c>
      <c r="G136" s="235">
        <v>103448.28</v>
      </c>
      <c r="H136" s="64"/>
      <c r="I136" s="16"/>
      <c r="J136" s="236"/>
      <c r="K136" s="2"/>
    </row>
    <row r="137" spans="1:11">
      <c r="A137" s="12">
        <v>6</v>
      </c>
      <c r="B137" s="142" t="s">
        <v>828</v>
      </c>
      <c r="C137" s="141">
        <v>42601</v>
      </c>
      <c r="D137" s="142" t="s">
        <v>833</v>
      </c>
      <c r="F137" s="47" t="s">
        <v>839</v>
      </c>
      <c r="G137" s="235">
        <v>231034.48</v>
      </c>
      <c r="H137" s="64"/>
      <c r="I137" s="16"/>
      <c r="J137" s="236"/>
      <c r="K137" s="2"/>
    </row>
    <row r="138" spans="1:11">
      <c r="A138" s="12">
        <v>7</v>
      </c>
      <c r="B138" s="142" t="s">
        <v>829</v>
      </c>
      <c r="C138" s="141">
        <v>42611</v>
      </c>
      <c r="D138" s="142" t="s">
        <v>834</v>
      </c>
      <c r="F138" s="47" t="s">
        <v>840</v>
      </c>
      <c r="G138" s="235">
        <v>152586.21</v>
      </c>
      <c r="H138" s="64"/>
      <c r="I138" s="16"/>
      <c r="J138" s="236"/>
      <c r="K138" s="2"/>
    </row>
    <row r="139" spans="1:11">
      <c r="A139" s="12">
        <v>8</v>
      </c>
      <c r="B139" s="232" t="s">
        <v>928</v>
      </c>
      <c r="C139" s="233">
        <v>42615</v>
      </c>
      <c r="D139" s="234" t="s">
        <v>918</v>
      </c>
      <c r="F139" s="47" t="s">
        <v>921</v>
      </c>
      <c r="G139" s="235">
        <v>106034.48</v>
      </c>
      <c r="H139" s="64"/>
      <c r="I139" s="16"/>
      <c r="J139" s="236"/>
      <c r="K139" s="2"/>
    </row>
    <row r="140" spans="1:11">
      <c r="A140" s="12">
        <v>9</v>
      </c>
      <c r="B140" s="232" t="s">
        <v>929</v>
      </c>
      <c r="C140" s="233">
        <v>42620</v>
      </c>
      <c r="D140" s="234" t="s">
        <v>831</v>
      </c>
      <c r="F140" s="47" t="s">
        <v>922</v>
      </c>
      <c r="G140" s="235">
        <v>93620.69</v>
      </c>
      <c r="H140" s="64"/>
      <c r="I140" s="16"/>
      <c r="J140" s="236"/>
      <c r="K140" s="2"/>
    </row>
    <row r="141" spans="1:11">
      <c r="A141" s="12">
        <v>10</v>
      </c>
      <c r="B141" s="232" t="s">
        <v>930</v>
      </c>
      <c r="C141" s="233">
        <v>42620</v>
      </c>
      <c r="D141" s="234" t="s">
        <v>831</v>
      </c>
      <c r="F141" s="47" t="s">
        <v>923</v>
      </c>
      <c r="G141" s="235">
        <v>114336.21</v>
      </c>
      <c r="H141" s="64"/>
      <c r="I141" s="16"/>
      <c r="J141" s="236"/>
      <c r="K141" s="2"/>
    </row>
    <row r="142" spans="1:11">
      <c r="A142" s="12">
        <v>11</v>
      </c>
      <c r="B142" s="232" t="s">
        <v>931</v>
      </c>
      <c r="C142" s="233">
        <v>42620</v>
      </c>
      <c r="D142" s="234" t="s">
        <v>831</v>
      </c>
      <c r="F142" s="47" t="s">
        <v>924</v>
      </c>
      <c r="G142" s="235">
        <v>112931.04</v>
      </c>
      <c r="H142" s="64"/>
      <c r="I142" s="16"/>
      <c r="J142" s="54"/>
      <c r="K142" s="2"/>
    </row>
    <row r="143" spans="1:11" s="229" customFormat="1">
      <c r="A143" s="12">
        <v>12</v>
      </c>
      <c r="B143" s="232" t="s">
        <v>932</v>
      </c>
      <c r="C143" s="233">
        <v>42620</v>
      </c>
      <c r="D143" s="234" t="s">
        <v>831</v>
      </c>
      <c r="F143" s="47" t="s">
        <v>925</v>
      </c>
      <c r="G143" s="235">
        <v>113400.86</v>
      </c>
      <c r="H143" s="64"/>
      <c r="I143" s="16"/>
      <c r="J143" s="54"/>
      <c r="K143" s="2"/>
    </row>
    <row r="144" spans="1:11" s="229" customFormat="1">
      <c r="A144" s="12">
        <v>13</v>
      </c>
      <c r="B144" s="232" t="s">
        <v>933</v>
      </c>
      <c r="C144" s="233">
        <v>42630</v>
      </c>
      <c r="D144" s="234" t="s">
        <v>919</v>
      </c>
      <c r="F144" s="47" t="s">
        <v>926</v>
      </c>
      <c r="G144" s="235">
        <v>217500</v>
      </c>
      <c r="H144" s="64"/>
      <c r="I144" s="16"/>
      <c r="J144" s="54"/>
      <c r="K144" s="2"/>
    </row>
    <row r="145" spans="1:11" s="229" customFormat="1">
      <c r="A145" s="12">
        <v>14</v>
      </c>
      <c r="B145" s="232" t="s">
        <v>934</v>
      </c>
      <c r="C145" s="233">
        <v>42636</v>
      </c>
      <c r="D145" s="234" t="s">
        <v>920</v>
      </c>
      <c r="F145" s="47" t="s">
        <v>927</v>
      </c>
      <c r="G145" s="235">
        <v>345000</v>
      </c>
      <c r="H145" s="64"/>
      <c r="I145" s="16"/>
      <c r="J145" s="54"/>
      <c r="K145" s="2"/>
    </row>
    <row r="146" spans="1:11" s="229" customFormat="1">
      <c r="A146" s="12"/>
      <c r="C146" s="230"/>
      <c r="F146" s="47"/>
      <c r="G146" s="231"/>
      <c r="H146" s="64"/>
      <c r="I146" s="16"/>
      <c r="J146" s="54"/>
      <c r="K146" s="2"/>
    </row>
    <row r="147" spans="1:11">
      <c r="A147" s="12"/>
      <c r="B147" s="5"/>
      <c r="C147" s="18"/>
      <c r="D147" s="5"/>
      <c r="E147" s="4"/>
      <c r="F147" s="71"/>
      <c r="G147" s="46"/>
      <c r="H147" s="64"/>
      <c r="I147" s="16"/>
      <c r="J147" s="54"/>
      <c r="K147" s="2"/>
    </row>
    <row r="148" spans="1:11">
      <c r="A148" s="13"/>
      <c r="B148" s="13"/>
      <c r="C148" s="237" t="s">
        <v>165</v>
      </c>
      <c r="D148" s="237"/>
      <c r="E148" s="237"/>
      <c r="F148" s="237"/>
      <c r="G148" s="43">
        <f>+G130+G118+G115</f>
        <v>20207413.890000001</v>
      </c>
      <c r="H148" s="65">
        <f>+H130+H118+H115</f>
        <v>86</v>
      </c>
      <c r="I148" s="16"/>
      <c r="J148" s="54"/>
      <c r="K148" s="2"/>
    </row>
    <row r="149" spans="1:11" ht="12" thickBot="1">
      <c r="A149" s="13"/>
      <c r="B149" s="13"/>
      <c r="C149" s="237" t="s">
        <v>161</v>
      </c>
      <c r="D149" s="237"/>
      <c r="E149" s="237"/>
      <c r="F149" s="237"/>
      <c r="G149" s="70">
        <f>+I130+I118+I115</f>
        <v>21807615.260000002</v>
      </c>
      <c r="H149" s="64"/>
      <c r="I149" s="16"/>
      <c r="J149" s="54"/>
      <c r="K149" s="2"/>
    </row>
    <row r="150" spans="1:11" ht="12" thickTop="1">
      <c r="A150" s="13"/>
      <c r="B150" s="13"/>
      <c r="C150" s="28"/>
      <c r="D150" s="13"/>
      <c r="E150" s="29"/>
      <c r="F150" s="76"/>
      <c r="G150" s="45">
        <f>+G148-G149</f>
        <v>-1600201.370000001</v>
      </c>
      <c r="H150" s="20"/>
      <c r="I150" s="11"/>
      <c r="J150" s="54"/>
      <c r="K150" s="2"/>
    </row>
    <row r="151" spans="1:11">
      <c r="A151" s="13"/>
      <c r="B151" s="13"/>
      <c r="C151" s="28"/>
      <c r="D151" s="13"/>
      <c r="E151" s="29"/>
      <c r="F151" s="76"/>
      <c r="G151" s="45"/>
      <c r="H151" s="20"/>
      <c r="I151" s="17"/>
      <c r="J151" s="58"/>
      <c r="K151" s="2"/>
    </row>
    <row r="152" spans="1:11">
      <c r="A152" s="13"/>
      <c r="B152" s="13"/>
      <c r="C152" s="28"/>
      <c r="D152" s="12" t="s">
        <v>162</v>
      </c>
      <c r="E152" s="22">
        <f>+E153+E154</f>
        <v>86</v>
      </c>
      <c r="F152" s="76"/>
      <c r="G152" s="45"/>
      <c r="H152" s="20"/>
      <c r="I152" s="17"/>
      <c r="J152" s="58"/>
      <c r="K152" s="2"/>
    </row>
    <row r="153" spans="1:11">
      <c r="A153" s="13"/>
      <c r="B153" s="13"/>
      <c r="C153" s="28"/>
      <c r="D153" s="12" t="s">
        <v>163</v>
      </c>
      <c r="E153" s="22">
        <f>+H115</f>
        <v>64</v>
      </c>
      <c r="F153" s="76"/>
      <c r="G153" s="45"/>
      <c r="H153" s="63"/>
      <c r="I153" s="17"/>
      <c r="J153" s="58"/>
      <c r="K153" s="2"/>
    </row>
    <row r="154" spans="1:11">
      <c r="A154" s="13"/>
      <c r="B154" s="13"/>
      <c r="C154" s="28"/>
      <c r="D154" s="12" t="s">
        <v>164</v>
      </c>
      <c r="E154" s="151">
        <f>+H130+H118</f>
        <v>22</v>
      </c>
      <c r="F154" s="76"/>
      <c r="G154" s="45"/>
      <c r="H154" s="20"/>
      <c r="I154" s="9"/>
      <c r="J154" s="58"/>
      <c r="K154" s="2"/>
    </row>
    <row r="155" spans="1:11">
      <c r="A155" s="13"/>
      <c r="B155" s="13"/>
      <c r="C155" s="28"/>
      <c r="D155" s="13"/>
      <c r="E155" s="13"/>
      <c r="F155" s="76"/>
      <c r="G155" s="45"/>
      <c r="H155" s="66"/>
      <c r="I155" s="9"/>
      <c r="J155" s="58"/>
      <c r="K155" s="2"/>
    </row>
    <row r="156" spans="1:11">
      <c r="A156" s="40"/>
      <c r="B156" s="40"/>
      <c r="C156" s="41"/>
      <c r="D156" s="40"/>
      <c r="E156" s="40"/>
      <c r="F156" s="91"/>
      <c r="G156" s="45"/>
      <c r="H156" s="21"/>
      <c r="I156" s="9"/>
      <c r="J156" s="44"/>
      <c r="K156" s="2"/>
    </row>
  </sheetData>
  <mergeCells count="5">
    <mergeCell ref="A1:J1"/>
    <mergeCell ref="A2:J2"/>
    <mergeCell ref="C115:F115"/>
    <mergeCell ref="C148:F148"/>
    <mergeCell ref="C149:F149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4"/>
  <sheetViews>
    <sheetView workbookViewId="0">
      <selection activeCell="D4" sqref="D4"/>
    </sheetView>
  </sheetViews>
  <sheetFormatPr baseColWidth="10" defaultRowHeight="15"/>
  <cols>
    <col min="1" max="2" width="6.7109375" style="1" bestFit="1" customWidth="1"/>
    <col min="3" max="3" width="9" style="1" customWidth="1"/>
    <col min="4" max="4" width="32.42578125" style="1" bestFit="1" customWidth="1"/>
    <col min="5" max="5" width="2.7109375" style="1" bestFit="1" customWidth="1"/>
    <col min="6" max="6" width="9.5703125" style="89" bestFit="1" customWidth="1"/>
    <col min="7" max="7" width="12" style="1" bestFit="1" customWidth="1"/>
    <col min="8" max="8" width="2.7109375" style="1" bestFit="1" customWidth="1"/>
    <col min="9" max="9" width="11.140625" style="1" bestFit="1" customWidth="1"/>
    <col min="10" max="10" width="9.85546875" style="1" bestFit="1" customWidth="1"/>
    <col min="11" max="16384" width="11.42578125" style="1"/>
  </cols>
  <sheetData>
    <row r="1" spans="1:1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4.75" customHeight="1">
      <c r="A2" s="238" t="s">
        <v>170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 t="s">
        <v>3</v>
      </c>
      <c r="B5" s="12"/>
      <c r="C5" s="27"/>
      <c r="D5" s="12" t="s">
        <v>4</v>
      </c>
      <c r="E5" s="22"/>
      <c r="F5" s="73"/>
      <c r="G5" s="43">
        <f>+SUM(G7:G14)</f>
        <v>1706295.4900000002</v>
      </c>
      <c r="H5" s="60">
        <v>8</v>
      </c>
      <c r="I5" s="131">
        <v>1706295.49</v>
      </c>
      <c r="J5" s="53">
        <f>+G5-I5</f>
        <v>0</v>
      </c>
      <c r="K5" s="2"/>
    </row>
    <row r="6" spans="1:14">
      <c r="A6" s="12"/>
      <c r="B6" s="12"/>
      <c r="C6" s="27"/>
      <c r="D6" s="12"/>
      <c r="E6" s="22"/>
      <c r="F6" s="73"/>
      <c r="G6" s="43"/>
      <c r="H6" s="60"/>
      <c r="I6" s="131"/>
      <c r="J6" s="54"/>
      <c r="K6" s="2"/>
    </row>
    <row r="7" spans="1:14">
      <c r="A7" s="30">
        <v>1</v>
      </c>
      <c r="B7" s="26" t="s">
        <v>5</v>
      </c>
      <c r="C7" s="42">
        <v>42185</v>
      </c>
      <c r="D7" s="26" t="s">
        <v>6</v>
      </c>
      <c r="E7" s="4"/>
      <c r="F7" s="74" t="s">
        <v>7</v>
      </c>
      <c r="G7" s="48">
        <v>191433.61</v>
      </c>
      <c r="H7" s="60" t="s">
        <v>169</v>
      </c>
      <c r="I7" s="45"/>
      <c r="J7" s="54"/>
      <c r="K7" s="2"/>
      <c r="L7" s="2"/>
      <c r="M7" s="2"/>
      <c r="N7" s="2"/>
    </row>
    <row r="8" spans="1:14">
      <c r="A8" s="30">
        <v>2</v>
      </c>
      <c r="B8" s="26" t="s">
        <v>11</v>
      </c>
      <c r="C8" s="42">
        <v>42277</v>
      </c>
      <c r="D8" s="26" t="s">
        <v>9</v>
      </c>
      <c r="E8" s="4"/>
      <c r="F8" s="74" t="s">
        <v>12</v>
      </c>
      <c r="G8" s="48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3</v>
      </c>
      <c r="B9" s="26" t="s">
        <v>18</v>
      </c>
      <c r="C9" s="42">
        <v>42369</v>
      </c>
      <c r="D9" s="26" t="s">
        <v>9</v>
      </c>
      <c r="E9" s="4"/>
      <c r="F9" s="74" t="s">
        <v>19</v>
      </c>
      <c r="G9" s="48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4</v>
      </c>
      <c r="B10" s="26" t="s">
        <v>20</v>
      </c>
      <c r="C10" s="42">
        <v>42369</v>
      </c>
      <c r="D10" s="26" t="s">
        <v>9</v>
      </c>
      <c r="E10" s="4"/>
      <c r="F10" s="74" t="s">
        <v>21</v>
      </c>
      <c r="G10" s="48">
        <v>195197.66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5</v>
      </c>
      <c r="B11" s="77" t="s">
        <v>171</v>
      </c>
      <c r="C11" s="78">
        <v>42381</v>
      </c>
      <c r="D11" s="79" t="s">
        <v>9</v>
      </c>
      <c r="E11" s="4"/>
      <c r="F11" s="74" t="s">
        <v>173</v>
      </c>
      <c r="G11" s="80">
        <v>217188.97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6</v>
      </c>
      <c r="B12" s="77" t="s">
        <v>172</v>
      </c>
      <c r="C12" s="78">
        <v>42381</v>
      </c>
      <c r="D12" s="79" t="s">
        <v>9</v>
      </c>
      <c r="F12" s="74" t="s">
        <v>174</v>
      </c>
      <c r="G12" s="80">
        <v>212994.28</v>
      </c>
      <c r="H12" s="60"/>
      <c r="I12" s="45"/>
      <c r="J12" s="54"/>
      <c r="K12" s="2"/>
      <c r="L12" s="2"/>
      <c r="M12" s="2"/>
      <c r="N12" s="2"/>
    </row>
    <row r="13" spans="1:14">
      <c r="A13" s="30">
        <v>7</v>
      </c>
      <c r="B13" s="83" t="s">
        <v>178</v>
      </c>
      <c r="C13" s="84">
        <v>42381</v>
      </c>
      <c r="D13" s="82" t="s">
        <v>9</v>
      </c>
      <c r="F13" s="74" t="s">
        <v>175</v>
      </c>
      <c r="G13" s="81">
        <v>212994.28</v>
      </c>
      <c r="H13" s="60"/>
      <c r="I13" s="45"/>
      <c r="J13" s="54"/>
      <c r="K13" s="2"/>
      <c r="L13" s="2"/>
      <c r="M13" s="2"/>
      <c r="N13" s="2"/>
    </row>
    <row r="14" spans="1:14">
      <c r="A14" s="30">
        <v>8</v>
      </c>
      <c r="B14" s="83" t="s">
        <v>179</v>
      </c>
      <c r="C14" s="84">
        <v>42382</v>
      </c>
      <c r="D14" s="82" t="s">
        <v>177</v>
      </c>
      <c r="F14" s="74" t="s">
        <v>176</v>
      </c>
      <c r="G14" s="81">
        <v>213304.62</v>
      </c>
      <c r="H14" s="60" t="s">
        <v>168</v>
      </c>
      <c r="I14" s="45"/>
      <c r="J14" s="54"/>
      <c r="K14" s="2"/>
      <c r="L14" s="2"/>
      <c r="M14" s="2"/>
      <c r="N14" s="2"/>
    </row>
    <row r="15" spans="1:14">
      <c r="A15" s="30"/>
      <c r="B15" s="2"/>
      <c r="C15" s="18"/>
      <c r="E15" s="4"/>
      <c r="F15" s="72"/>
      <c r="G15" s="48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850282.42999999993</v>
      </c>
      <c r="H17" s="60">
        <v>3</v>
      </c>
      <c r="I17" s="131">
        <v>850282.43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31"/>
      <c r="J18" s="54"/>
      <c r="K18" s="2"/>
      <c r="L18" s="2"/>
      <c r="M18" s="2"/>
      <c r="N18" s="2"/>
    </row>
    <row r="19" spans="1:14">
      <c r="A19" s="12">
        <v>1</v>
      </c>
      <c r="B19" s="5" t="s">
        <v>24</v>
      </c>
      <c r="C19" s="18">
        <v>41976</v>
      </c>
      <c r="D19" s="5" t="s">
        <v>9</v>
      </c>
      <c r="E19" s="4"/>
      <c r="F19" s="71" t="s">
        <v>25</v>
      </c>
      <c r="G19" s="46">
        <v>316936.19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26" t="s">
        <v>26</v>
      </c>
      <c r="C20" s="42">
        <v>42300</v>
      </c>
      <c r="D20" s="26" t="s">
        <v>9</v>
      </c>
      <c r="F20" s="74" t="s">
        <v>27</v>
      </c>
      <c r="G20" s="48">
        <v>266517.95</v>
      </c>
      <c r="H20" s="61"/>
      <c r="I20" s="55"/>
      <c r="J20" s="55"/>
      <c r="K20" s="10"/>
      <c r="L20" s="2"/>
      <c r="M20" s="10"/>
      <c r="N20" s="3"/>
    </row>
    <row r="21" spans="1:14">
      <c r="A21" s="12">
        <v>3</v>
      </c>
      <c r="B21" s="85" t="s">
        <v>180</v>
      </c>
      <c r="C21" s="86">
        <v>42398</v>
      </c>
      <c r="D21" s="87" t="s">
        <v>181</v>
      </c>
      <c r="E21" s="2"/>
      <c r="F21" s="74" t="s">
        <v>182</v>
      </c>
      <c r="G21" s="88">
        <v>266828.28999999998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42"/>
      <c r="E22" s="2"/>
      <c r="G22" s="48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+SUM(G26:G29)</f>
        <v>1166389.51</v>
      </c>
      <c r="H24" s="60">
        <v>4</v>
      </c>
      <c r="I24" s="131">
        <v>1166389.51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31"/>
      <c r="J25" s="54"/>
      <c r="K25" s="2"/>
      <c r="L25" s="2"/>
      <c r="M25" s="2"/>
      <c r="N25" s="2"/>
    </row>
    <row r="26" spans="1:14">
      <c r="A26" s="12">
        <v>1</v>
      </c>
      <c r="B26" s="26" t="s">
        <v>32</v>
      </c>
      <c r="C26" s="42">
        <v>42123</v>
      </c>
      <c r="D26" s="26" t="s">
        <v>33</v>
      </c>
      <c r="E26" s="4"/>
      <c r="F26" s="74" t="s">
        <v>34</v>
      </c>
      <c r="G26" s="48">
        <v>264822.84000000003</v>
      </c>
      <c r="H26" s="60"/>
      <c r="I26" s="115"/>
      <c r="J26" s="54"/>
      <c r="K26" s="2"/>
    </row>
    <row r="27" spans="1:14">
      <c r="A27" s="12">
        <v>2</v>
      </c>
      <c r="B27" s="26" t="s">
        <v>35</v>
      </c>
      <c r="C27" s="42">
        <v>42185</v>
      </c>
      <c r="D27" s="26" t="s">
        <v>36</v>
      </c>
      <c r="E27" s="2"/>
      <c r="F27" s="74" t="s">
        <v>37</v>
      </c>
      <c r="G27" s="48">
        <v>318662.92</v>
      </c>
      <c r="H27" s="60" t="s">
        <v>166</v>
      </c>
      <c r="I27" s="115"/>
      <c r="J27" s="54"/>
      <c r="K27" s="2"/>
    </row>
    <row r="28" spans="1:14">
      <c r="A28" s="12">
        <v>3</v>
      </c>
      <c r="B28" s="26" t="s">
        <v>40</v>
      </c>
      <c r="C28" s="42">
        <v>42300</v>
      </c>
      <c r="D28" s="26" t="s">
        <v>9</v>
      </c>
      <c r="F28" s="74" t="s">
        <v>41</v>
      </c>
      <c r="G28" s="48">
        <v>318391.26</v>
      </c>
      <c r="H28" s="60" t="s">
        <v>167</v>
      </c>
      <c r="I28" s="115"/>
      <c r="J28" s="54"/>
      <c r="K28" s="2"/>
    </row>
    <row r="29" spans="1:14">
      <c r="A29" s="12">
        <v>4</v>
      </c>
      <c r="B29" s="93" t="s">
        <v>183</v>
      </c>
      <c r="C29" s="94">
        <v>42381</v>
      </c>
      <c r="D29" s="95" t="s">
        <v>9</v>
      </c>
      <c r="F29" s="93" t="s">
        <v>184</v>
      </c>
      <c r="G29" s="96">
        <v>264512.49</v>
      </c>
      <c r="H29" s="60"/>
      <c r="I29" s="115"/>
      <c r="J29" s="54"/>
      <c r="K29" s="2"/>
    </row>
    <row r="30" spans="1:14">
      <c r="A30" s="12"/>
      <c r="F30" s="74"/>
      <c r="G30" s="26"/>
      <c r="H30" s="60"/>
      <c r="I30" s="11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+SUM(G33:G35)</f>
        <v>1057680.32</v>
      </c>
      <c r="H31" s="60">
        <v>3</v>
      </c>
      <c r="I31" s="131">
        <v>1057680.33</v>
      </c>
      <c r="J31" s="53">
        <f>+G31-I31</f>
        <v>-1.0000000009313226E-2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31"/>
      <c r="J32" s="54"/>
      <c r="K32" s="2"/>
    </row>
    <row r="33" spans="1:11">
      <c r="A33" s="12">
        <v>1</v>
      </c>
      <c r="B33" s="26" t="s">
        <v>46</v>
      </c>
      <c r="C33" s="42">
        <v>42215</v>
      </c>
      <c r="D33" s="26" t="s">
        <v>9</v>
      </c>
      <c r="E33" s="4"/>
      <c r="F33" s="74" t="s">
        <v>47</v>
      </c>
      <c r="G33" s="48">
        <v>323305.92</v>
      </c>
      <c r="H33" s="60"/>
      <c r="I33" s="45"/>
      <c r="J33" s="43"/>
      <c r="K33" s="2"/>
    </row>
    <row r="34" spans="1:11" s="97" customFormat="1">
      <c r="A34" s="12">
        <v>2</v>
      </c>
      <c r="B34" s="98" t="s">
        <v>185</v>
      </c>
      <c r="C34" s="99">
        <v>42395</v>
      </c>
      <c r="D34" s="100" t="s">
        <v>187</v>
      </c>
      <c r="E34" s="4"/>
      <c r="F34" s="101" t="s">
        <v>189</v>
      </c>
      <c r="G34" s="102">
        <v>351693.56</v>
      </c>
      <c r="H34" s="60"/>
      <c r="I34" s="45"/>
      <c r="J34" s="43"/>
      <c r="K34" s="2"/>
    </row>
    <row r="35" spans="1:11" s="97" customFormat="1">
      <c r="A35" s="12">
        <v>3</v>
      </c>
      <c r="B35" s="98" t="s">
        <v>186</v>
      </c>
      <c r="C35" s="99">
        <v>42399</v>
      </c>
      <c r="D35" s="100" t="s">
        <v>188</v>
      </c>
      <c r="E35" s="4"/>
      <c r="F35" s="101" t="s">
        <v>190</v>
      </c>
      <c r="G35" s="102">
        <v>382680.84</v>
      </c>
      <c r="H35" s="60" t="s">
        <v>166</v>
      </c>
      <c r="I35" s="45"/>
      <c r="J35" s="43"/>
      <c r="K35" s="2"/>
    </row>
    <row r="36" spans="1:11">
      <c r="A36" s="12"/>
      <c r="B36" s="5"/>
      <c r="C36" s="18"/>
      <c r="D36" s="5"/>
      <c r="E36" s="4"/>
      <c r="F36" s="71"/>
      <c r="G36" s="48"/>
      <c r="H36" s="60"/>
      <c r="I36" s="45"/>
      <c r="J36" s="43"/>
      <c r="K36" s="2"/>
    </row>
    <row r="37" spans="1:11">
      <c r="A37" s="12"/>
      <c r="B37" s="2"/>
      <c r="C37" s="18"/>
      <c r="D37" s="2"/>
      <c r="E37" s="4"/>
      <c r="F37" s="72"/>
      <c r="G37" s="46"/>
      <c r="H37" s="60"/>
      <c r="I37" s="45"/>
      <c r="J37" s="43"/>
      <c r="K37" s="2"/>
    </row>
    <row r="38" spans="1:11">
      <c r="A38" s="12" t="s">
        <v>48</v>
      </c>
      <c r="B38" s="12"/>
      <c r="C38" s="31"/>
      <c r="D38" s="12" t="s">
        <v>49</v>
      </c>
      <c r="E38" s="22"/>
      <c r="F38" s="73"/>
      <c r="G38" s="43">
        <f>+SUM(G40:G47)</f>
        <v>2368609.7099999995</v>
      </c>
      <c r="H38" s="60">
        <v>8</v>
      </c>
      <c r="I38" s="131">
        <v>2368609.71</v>
      </c>
      <c r="J38" s="53">
        <f>+G38-I38</f>
        <v>0</v>
      </c>
      <c r="K38" s="2"/>
    </row>
    <row r="39" spans="1:11">
      <c r="A39" s="12"/>
      <c r="B39" s="12"/>
      <c r="C39" s="31"/>
      <c r="D39" s="12"/>
      <c r="E39" s="22"/>
      <c r="F39" s="73"/>
      <c r="G39" s="43"/>
      <c r="H39" s="60"/>
      <c r="I39" s="131"/>
      <c r="J39" s="54"/>
      <c r="K39" s="2"/>
    </row>
    <row r="40" spans="1:11">
      <c r="A40" s="12">
        <v>1</v>
      </c>
      <c r="B40" s="26" t="s">
        <v>50</v>
      </c>
      <c r="C40" s="42">
        <v>42349</v>
      </c>
      <c r="D40" s="26" t="s">
        <v>51</v>
      </c>
      <c r="F40" s="74" t="s">
        <v>52</v>
      </c>
      <c r="G40" s="48">
        <v>250699.56</v>
      </c>
      <c r="H40" s="60"/>
      <c r="I40" s="115"/>
      <c r="J40" s="54"/>
      <c r="K40" s="2"/>
    </row>
    <row r="41" spans="1:11">
      <c r="A41" s="12">
        <v>2</v>
      </c>
      <c r="B41" s="26" t="s">
        <v>58</v>
      </c>
      <c r="C41" s="42">
        <v>42369</v>
      </c>
      <c r="D41" s="26" t="s">
        <v>9</v>
      </c>
      <c r="F41" s="74" t="s">
        <v>59</v>
      </c>
      <c r="G41" s="48">
        <v>304774.13</v>
      </c>
      <c r="H41" s="60"/>
      <c r="I41" s="115"/>
      <c r="J41" s="54"/>
      <c r="K41" s="2"/>
    </row>
    <row r="42" spans="1:11">
      <c r="A42" s="12">
        <v>3</v>
      </c>
      <c r="B42" s="106" t="s">
        <v>194</v>
      </c>
      <c r="C42" s="107">
        <v>42380</v>
      </c>
      <c r="D42" s="105" t="s">
        <v>9</v>
      </c>
      <c r="E42" s="4"/>
      <c r="F42" s="108" t="s">
        <v>200</v>
      </c>
      <c r="G42" s="104">
        <v>282434.67</v>
      </c>
      <c r="H42" s="60"/>
      <c r="I42" s="115"/>
      <c r="J42" s="54"/>
      <c r="K42" s="2"/>
    </row>
    <row r="43" spans="1:11">
      <c r="A43" s="12">
        <v>4</v>
      </c>
      <c r="B43" s="106" t="s">
        <v>195</v>
      </c>
      <c r="C43" s="107">
        <v>42381</v>
      </c>
      <c r="D43" s="105" t="s">
        <v>9</v>
      </c>
      <c r="F43" s="108" t="s">
        <v>201</v>
      </c>
      <c r="G43" s="104">
        <v>304774.13</v>
      </c>
      <c r="H43" s="60" t="s">
        <v>166</v>
      </c>
      <c r="I43" s="115"/>
      <c r="J43" s="54"/>
      <c r="K43" s="2"/>
    </row>
    <row r="44" spans="1:11">
      <c r="A44" s="12">
        <v>5</v>
      </c>
      <c r="B44" s="106" t="s">
        <v>196</v>
      </c>
      <c r="C44" s="107">
        <v>42378</v>
      </c>
      <c r="D44" s="105" t="s">
        <v>191</v>
      </c>
      <c r="F44" s="108" t="s">
        <v>202</v>
      </c>
      <c r="G44" s="104">
        <v>282745.02</v>
      </c>
      <c r="H44" s="60" t="s">
        <v>167</v>
      </c>
      <c r="I44" s="115"/>
      <c r="J44" s="54"/>
      <c r="K44" s="2"/>
    </row>
    <row r="45" spans="1:11">
      <c r="A45" s="12">
        <v>6</v>
      </c>
      <c r="B45" s="106" t="s">
        <v>197</v>
      </c>
      <c r="C45" s="107">
        <v>42381</v>
      </c>
      <c r="D45" s="105" t="s">
        <v>9</v>
      </c>
      <c r="F45" s="108" t="s">
        <v>203</v>
      </c>
      <c r="G45" s="104">
        <v>304774.13</v>
      </c>
      <c r="H45" s="60" t="s">
        <v>168</v>
      </c>
      <c r="I45" s="115"/>
      <c r="J45" s="54"/>
      <c r="K45" s="2"/>
    </row>
    <row r="46" spans="1:11" s="103" customFormat="1">
      <c r="A46" s="12">
        <v>7</v>
      </c>
      <c r="B46" s="106" t="s">
        <v>198</v>
      </c>
      <c r="C46" s="107">
        <v>42397</v>
      </c>
      <c r="D46" s="105" t="s">
        <v>192</v>
      </c>
      <c r="F46" s="108" t="s">
        <v>204</v>
      </c>
      <c r="G46" s="104">
        <v>305084.46999999997</v>
      </c>
      <c r="H46" s="60" t="s">
        <v>169</v>
      </c>
      <c r="I46" s="115"/>
      <c r="J46" s="54"/>
      <c r="K46" s="2"/>
    </row>
    <row r="47" spans="1:11" s="103" customFormat="1">
      <c r="A47" s="12">
        <v>8</v>
      </c>
      <c r="B47" s="106" t="s">
        <v>199</v>
      </c>
      <c r="C47" s="107">
        <v>42399</v>
      </c>
      <c r="D47" s="105" t="s">
        <v>193</v>
      </c>
      <c r="F47" s="108" t="s">
        <v>205</v>
      </c>
      <c r="G47" s="104">
        <v>333323.59999999998</v>
      </c>
      <c r="H47" s="60" t="s">
        <v>261</v>
      </c>
      <c r="I47" s="115"/>
      <c r="J47" s="54"/>
      <c r="K47" s="2"/>
    </row>
    <row r="48" spans="1:11">
      <c r="A48" s="12"/>
      <c r="B48" s="5"/>
      <c r="C48" s="18"/>
      <c r="D48" s="5"/>
      <c r="E48" s="4"/>
      <c r="F48" s="71"/>
      <c r="G48" s="46"/>
      <c r="H48" s="60"/>
      <c r="I48" s="115"/>
      <c r="J48" s="54"/>
      <c r="K48" s="2"/>
    </row>
    <row r="49" spans="1:13">
      <c r="A49" s="13"/>
      <c r="B49" s="13"/>
      <c r="C49" s="31"/>
      <c r="D49" s="13"/>
      <c r="E49" s="13"/>
      <c r="F49" s="76"/>
      <c r="G49" s="45"/>
      <c r="H49" s="60"/>
      <c r="I49" s="45"/>
      <c r="J49" s="54"/>
      <c r="K49" s="2"/>
    </row>
    <row r="50" spans="1:13">
      <c r="A50" s="12" t="s">
        <v>64</v>
      </c>
      <c r="B50" s="12"/>
      <c r="C50" s="31"/>
      <c r="D50" s="12" t="s">
        <v>65</v>
      </c>
      <c r="E50" s="22"/>
      <c r="F50" s="73"/>
      <c r="G50" s="43">
        <f>+SUM(G52:G53)</f>
        <v>437563.38</v>
      </c>
      <c r="H50" s="60">
        <v>1</v>
      </c>
      <c r="I50" s="131">
        <v>437563.38</v>
      </c>
      <c r="J50" s="53">
        <f>+G50-I50</f>
        <v>0</v>
      </c>
      <c r="K50" s="2"/>
    </row>
    <row r="51" spans="1:13">
      <c r="A51" s="12"/>
      <c r="B51" s="12"/>
      <c r="C51" s="31"/>
      <c r="D51" s="12"/>
      <c r="E51" s="22"/>
      <c r="F51" s="73"/>
      <c r="G51" s="43"/>
      <c r="H51" s="60"/>
      <c r="I51" s="131"/>
      <c r="J51" s="54"/>
      <c r="K51" s="2"/>
    </row>
    <row r="52" spans="1:13">
      <c r="A52" s="12">
        <v>1</v>
      </c>
      <c r="B52" s="110" t="s">
        <v>206</v>
      </c>
      <c r="C52" s="111">
        <v>42388</v>
      </c>
      <c r="D52" s="112" t="s">
        <v>207</v>
      </c>
      <c r="E52" s="4"/>
      <c r="F52" s="113" t="s">
        <v>208</v>
      </c>
      <c r="G52" s="109">
        <v>437563.38</v>
      </c>
      <c r="H52" s="60" t="s">
        <v>166</v>
      </c>
      <c r="I52" s="45"/>
      <c r="J52" s="54"/>
      <c r="K52" s="2"/>
    </row>
    <row r="53" spans="1:13">
      <c r="A53" s="12"/>
      <c r="B53" s="2"/>
      <c r="C53" s="18"/>
      <c r="D53" s="2"/>
      <c r="E53" s="4"/>
      <c r="F53" s="72"/>
      <c r="G53" s="46"/>
      <c r="H53" s="60"/>
      <c r="I53" s="45"/>
      <c r="J53" s="54"/>
      <c r="K53" s="2"/>
    </row>
    <row r="54" spans="1:13">
      <c r="A54" s="28"/>
      <c r="B54" s="5"/>
      <c r="C54" s="15"/>
      <c r="D54" s="5"/>
      <c r="E54" s="13"/>
      <c r="F54" s="71"/>
      <c r="G54" s="45"/>
      <c r="H54" s="60"/>
      <c r="I54" s="45"/>
      <c r="J54" s="43"/>
      <c r="K54" s="2"/>
    </row>
    <row r="55" spans="1:13">
      <c r="A55" s="12" t="s">
        <v>71</v>
      </c>
      <c r="B55" s="12"/>
      <c r="C55" s="31"/>
      <c r="D55" s="12" t="s">
        <v>72</v>
      </c>
      <c r="E55" s="29"/>
      <c r="F55" s="73"/>
      <c r="G55" s="59">
        <f>+SUM(G57:G58)</f>
        <v>532</v>
      </c>
      <c r="H55" s="60">
        <v>0</v>
      </c>
      <c r="I55" s="131">
        <v>532</v>
      </c>
      <c r="J55" s="53">
        <f>+G55-I55</f>
        <v>0</v>
      </c>
      <c r="K55" s="2"/>
    </row>
    <row r="56" spans="1:13">
      <c r="A56" s="12"/>
      <c r="B56" s="12"/>
      <c r="C56" s="31"/>
      <c r="D56" s="12"/>
      <c r="E56" s="29"/>
      <c r="F56" s="73"/>
      <c r="G56" s="59"/>
      <c r="H56" s="60"/>
      <c r="I56" s="131"/>
      <c r="J56" s="54"/>
      <c r="K56" s="2"/>
    </row>
    <row r="57" spans="1:13">
      <c r="A57" s="12">
        <v>1</v>
      </c>
      <c r="B57" s="5" t="s">
        <v>74</v>
      </c>
      <c r="C57" s="18">
        <v>42000</v>
      </c>
      <c r="D57" s="5" t="s">
        <v>75</v>
      </c>
      <c r="E57" s="4"/>
      <c r="F57" s="71" t="s">
        <v>76</v>
      </c>
      <c r="G57" s="48">
        <v>532</v>
      </c>
      <c r="H57" s="60"/>
      <c r="I57" s="45"/>
      <c r="J57" s="43"/>
      <c r="K57" s="2"/>
      <c r="L57" s="48"/>
      <c r="M57" s="67"/>
    </row>
    <row r="58" spans="1:13">
      <c r="A58" s="13"/>
      <c r="C58" s="42"/>
      <c r="D58" s="5"/>
      <c r="E58" s="4"/>
      <c r="F58" s="71"/>
      <c r="G58" s="48"/>
      <c r="H58" s="60"/>
      <c r="I58" s="45"/>
      <c r="J58" s="43"/>
      <c r="K58" s="2"/>
      <c r="L58" s="48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+SUM(G62:G70)</f>
        <v>1438037.9300000002</v>
      </c>
      <c r="H60" s="60">
        <v>9</v>
      </c>
      <c r="I60" s="143">
        <v>1438037.93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31"/>
      <c r="J61" s="54"/>
      <c r="K61" s="2"/>
    </row>
    <row r="62" spans="1:13">
      <c r="A62" s="12">
        <v>1</v>
      </c>
      <c r="B62" s="26" t="s">
        <v>79</v>
      </c>
      <c r="C62" s="42">
        <v>42094</v>
      </c>
      <c r="D62" s="26" t="s">
        <v>9</v>
      </c>
      <c r="E62" s="26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26" t="s">
        <v>81</v>
      </c>
      <c r="C63" s="42">
        <v>42216</v>
      </c>
      <c r="D63" s="26" t="s">
        <v>9</v>
      </c>
      <c r="E63" s="26"/>
      <c r="F63" s="74" t="s">
        <v>82</v>
      </c>
      <c r="G63" s="48">
        <v>156874.57</v>
      </c>
      <c r="H63" s="60" t="s">
        <v>169</v>
      </c>
      <c r="I63" s="115"/>
      <c r="J63" s="43"/>
      <c r="K63" s="2"/>
    </row>
    <row r="64" spans="1:13">
      <c r="A64" s="12">
        <v>3</v>
      </c>
      <c r="B64" s="26" t="s">
        <v>83</v>
      </c>
      <c r="C64" s="42">
        <v>42303</v>
      </c>
      <c r="D64" s="26" t="s">
        <v>9</v>
      </c>
      <c r="E64" s="26"/>
      <c r="F64" s="74" t="s">
        <v>84</v>
      </c>
      <c r="G64" s="48">
        <v>186215.67999999999</v>
      </c>
      <c r="H64" s="60"/>
      <c r="I64" s="115"/>
      <c r="J64" s="43"/>
      <c r="K64" s="2"/>
    </row>
    <row r="65" spans="1:13">
      <c r="A65" s="12">
        <v>4</v>
      </c>
      <c r="B65" s="119" t="s">
        <v>213</v>
      </c>
      <c r="C65" s="120">
        <v>42381</v>
      </c>
      <c r="D65" s="117" t="s">
        <v>9</v>
      </c>
      <c r="F65" s="118" t="s">
        <v>218</v>
      </c>
      <c r="G65" s="116">
        <v>141460.24</v>
      </c>
      <c r="H65" s="60"/>
      <c r="I65" s="115"/>
      <c r="J65" s="43"/>
      <c r="K65" s="2"/>
    </row>
    <row r="66" spans="1:13">
      <c r="A66" s="12">
        <v>5</v>
      </c>
      <c r="B66" s="119" t="s">
        <v>214</v>
      </c>
      <c r="C66" s="120">
        <v>42398</v>
      </c>
      <c r="D66" s="117" t="s">
        <v>209</v>
      </c>
      <c r="F66" s="118" t="s">
        <v>219</v>
      </c>
      <c r="G66" s="116">
        <v>149303.35</v>
      </c>
      <c r="H66" s="60" t="s">
        <v>166</v>
      </c>
      <c r="I66" s="115"/>
      <c r="J66" s="43"/>
      <c r="K66" s="2"/>
    </row>
    <row r="67" spans="1:13">
      <c r="A67" s="12">
        <v>6</v>
      </c>
      <c r="B67" s="119" t="s">
        <v>215</v>
      </c>
      <c r="C67" s="120">
        <v>42398</v>
      </c>
      <c r="D67" s="117" t="s">
        <v>210</v>
      </c>
      <c r="F67" s="118" t="s">
        <v>220</v>
      </c>
      <c r="G67" s="116">
        <v>149303.35</v>
      </c>
      <c r="H67" s="60" t="s">
        <v>167</v>
      </c>
      <c r="I67" s="115"/>
      <c r="J67" s="43"/>
      <c r="K67" s="2"/>
    </row>
    <row r="68" spans="1:13" s="114" customFormat="1">
      <c r="A68" s="12">
        <v>7</v>
      </c>
      <c r="B68" s="119" t="s">
        <v>216</v>
      </c>
      <c r="C68" s="120">
        <v>42398</v>
      </c>
      <c r="D68" s="117" t="s">
        <v>211</v>
      </c>
      <c r="F68" s="118" t="s">
        <v>221</v>
      </c>
      <c r="G68" s="116">
        <v>157753.34</v>
      </c>
      <c r="H68" s="60" t="s">
        <v>168</v>
      </c>
      <c r="I68" s="115"/>
      <c r="J68" s="43"/>
      <c r="K68" s="2"/>
    </row>
    <row r="69" spans="1:13" s="114" customFormat="1">
      <c r="A69" s="12">
        <v>8</v>
      </c>
      <c r="B69" s="119" t="s">
        <v>217</v>
      </c>
      <c r="C69" s="120">
        <v>42398</v>
      </c>
      <c r="D69" s="117" t="s">
        <v>212</v>
      </c>
      <c r="F69" s="118" t="s">
        <v>222</v>
      </c>
      <c r="G69" s="116">
        <v>149615.71</v>
      </c>
      <c r="H69" s="60"/>
      <c r="I69" s="115"/>
      <c r="J69" s="43"/>
      <c r="K69" s="2"/>
    </row>
    <row r="70" spans="1:13">
      <c r="A70" s="12">
        <v>9</v>
      </c>
      <c r="B70" s="119" t="s">
        <v>224</v>
      </c>
      <c r="C70" s="120">
        <v>42398</v>
      </c>
      <c r="D70" s="117" t="s">
        <v>9</v>
      </c>
      <c r="F70" s="118" t="s">
        <v>223</v>
      </c>
      <c r="G70" s="116">
        <v>170155.36</v>
      </c>
      <c r="H70" s="60" t="s">
        <v>169</v>
      </c>
      <c r="I70" s="115"/>
      <c r="J70" s="43"/>
      <c r="K70" s="2"/>
    </row>
    <row r="71" spans="1:13">
      <c r="A71" s="12"/>
      <c r="B71" s="5"/>
      <c r="C71" s="18"/>
      <c r="D71" s="5"/>
      <c r="E71" s="4"/>
      <c r="F71" s="71"/>
      <c r="G71" s="46"/>
      <c r="H71" s="60"/>
      <c r="I71" s="115"/>
      <c r="J71" s="43"/>
      <c r="K71" s="2"/>
    </row>
    <row r="72" spans="1:13">
      <c r="A72" s="12" t="s">
        <v>92</v>
      </c>
      <c r="B72" s="12"/>
      <c r="C72" s="31"/>
      <c r="D72" s="12" t="s">
        <v>93</v>
      </c>
      <c r="E72" s="22"/>
      <c r="F72" s="73"/>
      <c r="G72" s="43">
        <f>+SUM(G74:G76)</f>
        <v>588098.08000000007</v>
      </c>
      <c r="H72" s="60">
        <v>3</v>
      </c>
      <c r="I72" s="131">
        <v>588098.07999999996</v>
      </c>
      <c r="J72" s="53">
        <f>+G72-I72</f>
        <v>0</v>
      </c>
      <c r="K72" s="2"/>
      <c r="M72" s="152"/>
    </row>
    <row r="73" spans="1:13">
      <c r="A73" s="12"/>
      <c r="B73" s="12"/>
      <c r="C73" s="31"/>
      <c r="D73" s="12"/>
      <c r="E73" s="22"/>
      <c r="F73" s="73"/>
      <c r="G73" s="43"/>
      <c r="H73" s="60"/>
      <c r="I73" s="131"/>
      <c r="J73" s="54"/>
      <c r="K73" s="2"/>
    </row>
    <row r="74" spans="1:13">
      <c r="A74" s="12">
        <v>1</v>
      </c>
      <c r="B74" s="121" t="s">
        <v>225</v>
      </c>
      <c r="C74" s="122">
        <v>42392</v>
      </c>
      <c r="D74" s="123" t="s">
        <v>228</v>
      </c>
      <c r="E74" s="4"/>
      <c r="F74" s="124" t="s">
        <v>231</v>
      </c>
      <c r="G74" s="143">
        <v>196748.3</v>
      </c>
      <c r="H74" s="60"/>
      <c r="I74" s="54"/>
      <c r="J74" s="54"/>
      <c r="K74" s="2"/>
    </row>
    <row r="75" spans="1:13">
      <c r="A75" s="12">
        <v>2</v>
      </c>
      <c r="B75" s="121" t="s">
        <v>226</v>
      </c>
      <c r="C75" s="122">
        <v>42394</v>
      </c>
      <c r="D75" s="123" t="s">
        <v>229</v>
      </c>
      <c r="E75" s="4"/>
      <c r="F75" s="124" t="s">
        <v>232</v>
      </c>
      <c r="G75" s="125">
        <v>195674.89</v>
      </c>
      <c r="H75" s="60" t="s">
        <v>166</v>
      </c>
      <c r="I75" s="54"/>
      <c r="J75" s="54"/>
      <c r="K75" s="2"/>
    </row>
    <row r="76" spans="1:13">
      <c r="A76" s="12">
        <v>3</v>
      </c>
      <c r="B76" s="121" t="s">
        <v>227</v>
      </c>
      <c r="C76" s="122">
        <v>42394</v>
      </c>
      <c r="D76" s="123" t="s">
        <v>230</v>
      </c>
      <c r="E76" s="4"/>
      <c r="F76" s="124" t="s">
        <v>233</v>
      </c>
      <c r="G76" s="125">
        <v>195674.89</v>
      </c>
      <c r="H76" s="60"/>
      <c r="I76" s="54"/>
      <c r="J76" s="54"/>
      <c r="K76" s="2"/>
    </row>
    <row r="77" spans="1:13">
      <c r="A77" s="12"/>
      <c r="C77" s="42"/>
      <c r="E77" s="4"/>
      <c r="H77" s="60"/>
      <c r="I77" s="54"/>
      <c r="J77" s="54"/>
      <c r="K77" s="2"/>
    </row>
    <row r="78" spans="1:13">
      <c r="A78" s="12"/>
      <c r="C78" s="42"/>
      <c r="E78" s="4"/>
      <c r="H78" s="60"/>
      <c r="I78" s="54"/>
      <c r="J78" s="54"/>
      <c r="K78" s="2"/>
    </row>
    <row r="79" spans="1:13">
      <c r="A79" s="12" t="s">
        <v>101</v>
      </c>
      <c r="B79" s="12"/>
      <c r="C79" s="31"/>
      <c r="D79" s="12" t="s">
        <v>102</v>
      </c>
      <c r="E79" s="4"/>
      <c r="G79" s="69">
        <f>+SUM(G81:G82)</f>
        <v>636600.06000000006</v>
      </c>
      <c r="H79" s="60">
        <v>2</v>
      </c>
      <c r="I79" s="131">
        <v>636600.05999999982</v>
      </c>
      <c r="J79" s="53">
        <f>+G79-I79</f>
        <v>0</v>
      </c>
      <c r="K79" s="2"/>
    </row>
    <row r="80" spans="1:13">
      <c r="A80" s="12"/>
      <c r="C80" s="42"/>
      <c r="E80" s="4"/>
      <c r="H80" s="60"/>
      <c r="I80" s="54"/>
      <c r="J80" s="54"/>
      <c r="K80" s="2"/>
    </row>
    <row r="81" spans="1:11">
      <c r="A81" s="12">
        <v>1</v>
      </c>
      <c r="B81" s="26" t="s">
        <v>104</v>
      </c>
      <c r="C81" s="42">
        <v>42293</v>
      </c>
      <c r="D81" s="26" t="s">
        <v>105</v>
      </c>
      <c r="F81" s="74" t="s">
        <v>106</v>
      </c>
      <c r="G81" s="48">
        <v>318280.7</v>
      </c>
      <c r="H81" s="60" t="s">
        <v>166</v>
      </c>
      <c r="I81" s="54"/>
      <c r="J81" s="54"/>
      <c r="K81" s="2"/>
    </row>
    <row r="82" spans="1:11">
      <c r="A82" s="12">
        <v>2</v>
      </c>
      <c r="B82" s="128" t="s">
        <v>235</v>
      </c>
      <c r="C82" s="129">
        <v>42388</v>
      </c>
      <c r="D82" s="127" t="s">
        <v>234</v>
      </c>
      <c r="F82" s="130" t="s">
        <v>236</v>
      </c>
      <c r="G82" s="126">
        <v>318319.35999999999</v>
      </c>
      <c r="H82" s="60" t="s">
        <v>167</v>
      </c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+SUM(G86:G91)</f>
        <v>939423.53999999992</v>
      </c>
      <c r="H84" s="60">
        <v>6</v>
      </c>
      <c r="I84" s="131">
        <v>939423.5400000005</v>
      </c>
      <c r="J84" s="53">
        <f>+G84-I84</f>
        <v>0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48"/>
      <c r="J85" s="54"/>
      <c r="K85" s="2"/>
    </row>
    <row r="86" spans="1:11">
      <c r="A86" s="12">
        <v>1</v>
      </c>
      <c r="B86" s="26" t="s">
        <v>115</v>
      </c>
      <c r="C86" s="42">
        <v>42304</v>
      </c>
      <c r="D86" s="26" t="s">
        <v>9</v>
      </c>
      <c r="F86" s="74" t="s">
        <v>116</v>
      </c>
      <c r="G86" s="48">
        <v>149070.59</v>
      </c>
      <c r="H86" s="60"/>
      <c r="I86" s="11"/>
      <c r="J86" s="56"/>
      <c r="K86" s="2"/>
    </row>
    <row r="87" spans="1:11">
      <c r="A87" s="12">
        <v>2</v>
      </c>
      <c r="B87" s="26" t="s">
        <v>117</v>
      </c>
      <c r="C87" s="42">
        <v>42303</v>
      </c>
      <c r="D87" s="26" t="s">
        <v>9</v>
      </c>
      <c r="F87" s="74" t="s">
        <v>118</v>
      </c>
      <c r="G87" s="48">
        <v>171570.59</v>
      </c>
      <c r="H87" s="60"/>
      <c r="I87" s="11"/>
      <c r="J87" s="56"/>
      <c r="K87" s="2"/>
    </row>
    <row r="88" spans="1:11">
      <c r="A88" s="12">
        <v>3</v>
      </c>
      <c r="B88" s="26" t="s">
        <v>119</v>
      </c>
      <c r="C88" s="42">
        <v>42332</v>
      </c>
      <c r="D88" s="26" t="s">
        <v>9</v>
      </c>
      <c r="F88" s="74" t="s">
        <v>120</v>
      </c>
      <c r="G88" s="48">
        <v>149070.59</v>
      </c>
      <c r="H88" s="60"/>
      <c r="I88" s="11"/>
      <c r="J88" s="56"/>
      <c r="K88" s="2"/>
    </row>
    <row r="89" spans="1:11">
      <c r="A89" s="12">
        <v>4</v>
      </c>
      <c r="B89" s="26" t="s">
        <v>126</v>
      </c>
      <c r="C89" s="42">
        <v>42369</v>
      </c>
      <c r="D89" s="26" t="s">
        <v>9</v>
      </c>
      <c r="F89" s="74" t="s">
        <v>127</v>
      </c>
      <c r="G89" s="48">
        <v>149070.59</v>
      </c>
      <c r="H89" s="60"/>
      <c r="I89" s="11"/>
      <c r="J89" s="56"/>
      <c r="K89" s="2"/>
    </row>
    <row r="90" spans="1:11">
      <c r="A90" s="12">
        <v>5</v>
      </c>
      <c r="B90" s="26" t="s">
        <v>128</v>
      </c>
      <c r="C90" s="42">
        <v>42369</v>
      </c>
      <c r="D90" s="26" t="s">
        <v>9</v>
      </c>
      <c r="F90" s="74" t="s">
        <v>129</v>
      </c>
      <c r="G90" s="48">
        <v>149070.59</v>
      </c>
      <c r="H90" s="60"/>
      <c r="I90" s="11"/>
      <c r="J90" s="56"/>
      <c r="K90" s="2"/>
    </row>
    <row r="91" spans="1:11">
      <c r="A91" s="12">
        <v>6</v>
      </c>
      <c r="B91" s="26" t="s">
        <v>130</v>
      </c>
      <c r="C91" s="42">
        <v>42369</v>
      </c>
      <c r="D91" s="26" t="s">
        <v>9</v>
      </c>
      <c r="F91" s="74" t="s">
        <v>131</v>
      </c>
      <c r="G91" s="48">
        <v>171570.59</v>
      </c>
      <c r="H91" s="60" t="s">
        <v>166</v>
      </c>
      <c r="I91" s="11"/>
      <c r="J91" s="56"/>
      <c r="K91" s="2"/>
    </row>
    <row r="92" spans="1:11">
      <c r="A92" s="12"/>
      <c r="F92" s="74"/>
      <c r="G92" s="26"/>
      <c r="H92" s="60"/>
      <c r="I92" s="11"/>
      <c r="J92" s="56"/>
      <c r="K92" s="2"/>
    </row>
    <row r="93" spans="1:11">
      <c r="B93" s="13"/>
      <c r="C93" s="36"/>
      <c r="D93" s="13"/>
      <c r="E93" s="29"/>
      <c r="F93" s="76"/>
      <c r="G93" s="45"/>
      <c r="H93" s="60"/>
      <c r="I93" s="11"/>
      <c r="J93" s="56"/>
      <c r="K93" s="2"/>
    </row>
    <row r="94" spans="1:11">
      <c r="A94" s="13"/>
      <c r="B94" s="13"/>
      <c r="C94" s="237" t="s">
        <v>132</v>
      </c>
      <c r="D94" s="237"/>
      <c r="E94" s="237"/>
      <c r="F94" s="237"/>
      <c r="G94" s="43">
        <f>+G84+G79+G72+G60+G55+G50+G38+G31+G24+G17+G5</f>
        <v>11189512.449999999</v>
      </c>
      <c r="H94" s="60">
        <f>+SUM(H5:H93)</f>
        <v>47</v>
      </c>
      <c r="I94" s="11">
        <f>+I84+I79+I72+I60+I55+I50+I38+I31+I24+I17+I5</f>
        <v>11189512.460000001</v>
      </c>
      <c r="J94" s="53">
        <f>+G94-I94</f>
        <v>-1.0000001639127731E-2</v>
      </c>
      <c r="K94" s="2"/>
    </row>
    <row r="95" spans="1:11">
      <c r="A95" s="13"/>
      <c r="B95" s="13"/>
      <c r="C95" s="23"/>
      <c r="D95" s="23"/>
      <c r="E95" s="23"/>
      <c r="F95" s="73"/>
      <c r="G95" s="43"/>
      <c r="H95" s="60"/>
      <c r="I95" s="11"/>
      <c r="J95" s="54"/>
      <c r="K95" s="3"/>
    </row>
    <row r="96" spans="1:11">
      <c r="A96" s="14" t="s">
        <v>133</v>
      </c>
      <c r="B96" s="14"/>
      <c r="C96" s="37"/>
      <c r="D96" s="14" t="s">
        <v>134</v>
      </c>
      <c r="E96" s="38"/>
      <c r="F96" s="90"/>
      <c r="G96" s="43">
        <f>+SUM(G98:G99)</f>
        <v>725000</v>
      </c>
      <c r="H96" s="21">
        <v>2</v>
      </c>
      <c r="I96" s="48">
        <v>725000</v>
      </c>
      <c r="J96" s="57">
        <f>+G96-I96</f>
        <v>0</v>
      </c>
      <c r="K96" s="2"/>
    </row>
    <row r="97" spans="1:11">
      <c r="A97" s="14"/>
      <c r="B97" s="14"/>
      <c r="C97" s="37"/>
      <c r="D97" s="14"/>
      <c r="E97" s="38"/>
      <c r="F97" s="90"/>
      <c r="G97" s="43"/>
      <c r="H97" s="21"/>
      <c r="I97" s="48"/>
      <c r="J97" s="56"/>
      <c r="K97" s="2"/>
    </row>
    <row r="98" spans="1:11">
      <c r="A98" s="14">
        <v>1</v>
      </c>
      <c r="B98" s="134" t="s">
        <v>239</v>
      </c>
      <c r="C98" s="135">
        <v>42395</v>
      </c>
      <c r="D98" s="132" t="s">
        <v>237</v>
      </c>
      <c r="E98" s="2"/>
      <c r="F98" s="137" t="s">
        <v>240</v>
      </c>
      <c r="G98" s="133">
        <v>335000</v>
      </c>
      <c r="H98" s="25"/>
      <c r="I98" s="10"/>
      <c r="J98" s="56"/>
      <c r="K98" s="2"/>
    </row>
    <row r="99" spans="1:11">
      <c r="A99" s="14">
        <v>2</v>
      </c>
      <c r="B99" s="134" t="s">
        <v>96</v>
      </c>
      <c r="C99" s="135">
        <v>42395</v>
      </c>
      <c r="D99" s="132" t="s">
        <v>238</v>
      </c>
      <c r="E99" s="2"/>
      <c r="F99" s="137" t="s">
        <v>241</v>
      </c>
      <c r="G99" s="133">
        <v>390000</v>
      </c>
      <c r="H99" s="25"/>
      <c r="I99" s="11"/>
      <c r="J99" s="56"/>
      <c r="K99" s="2"/>
    </row>
    <row r="100" spans="1:11">
      <c r="A100" s="14"/>
      <c r="F100" s="74"/>
      <c r="G100" s="26"/>
      <c r="H100" s="25"/>
      <c r="I100" s="11"/>
      <c r="J100" s="56"/>
      <c r="K100" s="2"/>
    </row>
    <row r="101" spans="1:11">
      <c r="A101" s="14"/>
      <c r="B101" s="2"/>
      <c r="C101" s="18"/>
      <c r="D101" s="2"/>
      <c r="E101" s="2"/>
      <c r="F101" s="72"/>
      <c r="G101" s="46"/>
      <c r="H101" s="25"/>
      <c r="I101" s="11"/>
      <c r="J101" s="56"/>
      <c r="K101" s="2"/>
    </row>
    <row r="102" spans="1:11">
      <c r="A102" s="12" t="s">
        <v>141</v>
      </c>
      <c r="B102" s="12"/>
      <c r="C102" s="39"/>
      <c r="D102" s="12" t="s">
        <v>142</v>
      </c>
      <c r="E102" s="22"/>
      <c r="F102" s="73"/>
      <c r="G102" s="59">
        <f>+SUM(G104:G113)</f>
        <v>1528000</v>
      </c>
      <c r="H102" s="20">
        <v>6</v>
      </c>
      <c r="I102" s="143">
        <v>1528000</v>
      </c>
      <c r="J102" s="53">
        <f>+G102-I102</f>
        <v>0</v>
      </c>
      <c r="K102" s="2"/>
    </row>
    <row r="103" spans="1:11">
      <c r="A103" s="12"/>
      <c r="B103" s="12"/>
      <c r="C103" s="39"/>
      <c r="D103" s="12"/>
      <c r="E103" s="22"/>
      <c r="F103" s="73"/>
      <c r="G103" s="59"/>
      <c r="H103" s="20"/>
      <c r="I103" s="48"/>
      <c r="J103" s="54"/>
      <c r="K103" s="2"/>
    </row>
    <row r="104" spans="1:11">
      <c r="A104" s="12">
        <v>1</v>
      </c>
      <c r="B104" s="26" t="s">
        <v>143</v>
      </c>
      <c r="C104" s="42">
        <v>42300</v>
      </c>
      <c r="D104" s="26" t="s">
        <v>144</v>
      </c>
      <c r="E104" s="4"/>
      <c r="F104" s="74" t="s">
        <v>145</v>
      </c>
      <c r="G104" s="48">
        <v>184000</v>
      </c>
      <c r="H104" s="64"/>
      <c r="I104" s="16"/>
      <c r="J104" s="54"/>
      <c r="K104" s="2"/>
    </row>
    <row r="105" spans="1:11">
      <c r="A105" s="12">
        <v>2</v>
      </c>
      <c r="B105" s="26" t="s">
        <v>146</v>
      </c>
      <c r="C105" s="42">
        <v>42353</v>
      </c>
      <c r="D105" s="26" t="s">
        <v>147</v>
      </c>
      <c r="E105" s="4"/>
      <c r="F105" s="74" t="s">
        <v>148</v>
      </c>
      <c r="G105" s="48">
        <v>70000</v>
      </c>
      <c r="H105" s="64" t="s">
        <v>262</v>
      </c>
      <c r="I105" s="16"/>
      <c r="J105" s="54"/>
      <c r="K105" s="2"/>
    </row>
    <row r="106" spans="1:11">
      <c r="A106" s="12">
        <v>3</v>
      </c>
      <c r="B106" s="140" t="s">
        <v>245</v>
      </c>
      <c r="C106" s="141">
        <v>42374</v>
      </c>
      <c r="D106" s="139" t="s">
        <v>242</v>
      </c>
      <c r="E106" s="4"/>
      <c r="F106" s="142" t="s">
        <v>253</v>
      </c>
      <c r="G106" s="138">
        <v>185000</v>
      </c>
      <c r="H106" s="64" t="s">
        <v>166</v>
      </c>
      <c r="I106" s="16"/>
      <c r="J106" s="54"/>
      <c r="K106" s="2"/>
    </row>
    <row r="107" spans="1:11">
      <c r="A107" s="12">
        <v>4</v>
      </c>
      <c r="B107" s="140" t="s">
        <v>246</v>
      </c>
      <c r="C107" s="141">
        <v>42389</v>
      </c>
      <c r="D107" s="139" t="s">
        <v>243</v>
      </c>
      <c r="F107" s="142" t="s">
        <v>254</v>
      </c>
      <c r="G107" s="138">
        <v>88000</v>
      </c>
      <c r="H107" s="64" t="s">
        <v>167</v>
      </c>
      <c r="I107" s="16"/>
      <c r="J107" s="54"/>
      <c r="K107" s="2"/>
    </row>
    <row r="108" spans="1:11">
      <c r="A108" s="12">
        <v>5</v>
      </c>
      <c r="B108" s="140" t="s">
        <v>247</v>
      </c>
      <c r="C108" s="141">
        <v>42395</v>
      </c>
      <c r="D108" s="139" t="s">
        <v>237</v>
      </c>
      <c r="F108" s="142" t="s">
        <v>255</v>
      </c>
      <c r="G108" s="138">
        <v>155000</v>
      </c>
      <c r="H108" s="64"/>
      <c r="I108" s="16"/>
      <c r="J108" s="54"/>
      <c r="K108" s="2"/>
    </row>
    <row r="109" spans="1:11">
      <c r="A109" s="12">
        <v>6</v>
      </c>
      <c r="B109" s="140" t="s">
        <v>248</v>
      </c>
      <c r="C109" s="141">
        <v>42395</v>
      </c>
      <c r="D109" s="139" t="s">
        <v>237</v>
      </c>
      <c r="E109" s="4"/>
      <c r="F109" s="142" t="s">
        <v>256</v>
      </c>
      <c r="G109" s="138">
        <v>99000</v>
      </c>
      <c r="H109" s="64" t="s">
        <v>168</v>
      </c>
      <c r="I109" s="16"/>
      <c r="J109" s="54"/>
      <c r="K109" s="2"/>
    </row>
    <row r="110" spans="1:11" s="136" customFormat="1">
      <c r="A110" s="12">
        <v>7</v>
      </c>
      <c r="B110" s="140" t="s">
        <v>249</v>
      </c>
      <c r="C110" s="141">
        <v>42395</v>
      </c>
      <c r="D110" s="139" t="s">
        <v>237</v>
      </c>
      <c r="E110" s="4"/>
      <c r="F110" s="142" t="s">
        <v>257</v>
      </c>
      <c r="G110" s="138">
        <v>208000</v>
      </c>
      <c r="H110" s="64" t="s">
        <v>169</v>
      </c>
      <c r="I110" s="16"/>
      <c r="J110" s="54"/>
      <c r="K110" s="2"/>
    </row>
    <row r="111" spans="1:11" s="136" customFormat="1">
      <c r="A111" s="12">
        <v>8</v>
      </c>
      <c r="B111" s="140" t="s">
        <v>250</v>
      </c>
      <c r="C111" s="141">
        <v>42395</v>
      </c>
      <c r="D111" s="139" t="s">
        <v>237</v>
      </c>
      <c r="E111" s="4"/>
      <c r="F111" s="142" t="s">
        <v>258</v>
      </c>
      <c r="G111" s="138">
        <v>255000</v>
      </c>
      <c r="H111" s="64"/>
      <c r="I111" s="16"/>
      <c r="J111" s="54"/>
      <c r="K111" s="2"/>
    </row>
    <row r="112" spans="1:11" s="136" customFormat="1">
      <c r="A112" s="12">
        <v>9</v>
      </c>
      <c r="B112" s="140" t="s">
        <v>251</v>
      </c>
      <c r="C112" s="141">
        <v>42395</v>
      </c>
      <c r="D112" s="139" t="s">
        <v>237</v>
      </c>
      <c r="E112" s="4"/>
      <c r="F112" s="142" t="s">
        <v>259</v>
      </c>
      <c r="G112" s="138">
        <v>189000</v>
      </c>
      <c r="H112" s="64"/>
      <c r="I112" s="16"/>
      <c r="J112" s="54"/>
      <c r="K112" s="2"/>
    </row>
    <row r="113" spans="1:11" s="136" customFormat="1">
      <c r="A113" s="12">
        <v>10</v>
      </c>
      <c r="B113" s="140" t="s">
        <v>252</v>
      </c>
      <c r="C113" s="141">
        <v>42395</v>
      </c>
      <c r="D113" s="139" t="s">
        <v>244</v>
      </c>
      <c r="E113" s="4"/>
      <c r="F113" s="142" t="s">
        <v>260</v>
      </c>
      <c r="G113" s="138">
        <v>95000</v>
      </c>
      <c r="H113" s="64" t="s">
        <v>261</v>
      </c>
      <c r="I113" s="16"/>
      <c r="J113" s="54"/>
      <c r="K113" s="2"/>
    </row>
    <row r="114" spans="1:11">
      <c r="A114" s="12"/>
      <c r="B114" s="5"/>
      <c r="C114" s="18"/>
      <c r="D114" s="5"/>
      <c r="E114" s="4"/>
      <c r="F114" s="71"/>
      <c r="G114" s="48"/>
      <c r="H114" s="64"/>
      <c r="I114" s="16"/>
      <c r="J114" s="54"/>
      <c r="K114" s="2"/>
    </row>
    <row r="115" spans="1:11">
      <c r="A115" s="12"/>
      <c r="B115" s="5"/>
      <c r="C115" s="18"/>
      <c r="D115" s="5"/>
      <c r="E115" s="4"/>
      <c r="F115" s="71"/>
      <c r="G115" s="46"/>
      <c r="H115" s="64"/>
      <c r="I115" s="16"/>
      <c r="J115" s="54"/>
      <c r="K115" s="2"/>
    </row>
    <row r="116" spans="1:11">
      <c r="A116" s="13"/>
      <c r="B116" s="13"/>
      <c r="C116" s="237" t="s">
        <v>165</v>
      </c>
      <c r="D116" s="237"/>
      <c r="E116" s="237"/>
      <c r="F116" s="237"/>
      <c r="G116" s="43">
        <f>+G102+G96+G94</f>
        <v>13442512.449999999</v>
      </c>
      <c r="H116" s="65">
        <f>+SUM(H94:H102)</f>
        <v>55</v>
      </c>
      <c r="I116" s="16"/>
      <c r="J116" s="54"/>
      <c r="K116" s="2"/>
    </row>
    <row r="117" spans="1:11" ht="15.75" thickBot="1">
      <c r="A117" s="13"/>
      <c r="B117" s="13"/>
      <c r="C117" s="237" t="s">
        <v>161</v>
      </c>
      <c r="D117" s="237"/>
      <c r="E117" s="237"/>
      <c r="F117" s="237"/>
      <c r="G117" s="70">
        <f>+I102+I96+I94</f>
        <v>13442512.460000001</v>
      </c>
      <c r="H117" s="64"/>
      <c r="I117" s="16"/>
      <c r="J117" s="54"/>
      <c r="K117" s="2"/>
    </row>
    <row r="118" spans="1:11" ht="15.75" thickTop="1">
      <c r="A118" s="13"/>
      <c r="B118" s="13"/>
      <c r="C118" s="28"/>
      <c r="D118" s="13"/>
      <c r="E118" s="29"/>
      <c r="F118" s="76"/>
      <c r="G118" s="45">
        <f>+G116-G117</f>
        <v>-1.0000001639127731E-2</v>
      </c>
      <c r="H118" s="20"/>
      <c r="I118" s="11"/>
      <c r="J118" s="54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v>54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v>45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v>9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4:F94"/>
    <mergeCell ref="C116:F116"/>
    <mergeCell ref="C117:F117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H9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8"/>
  <sheetViews>
    <sheetView workbookViewId="0">
      <selection activeCell="E4" sqref="E4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5.140625" style="136" bestFit="1" customWidth="1"/>
    <col min="11" max="11" width="11.42578125" style="136"/>
    <col min="12" max="12" width="13.140625" style="136" bestFit="1" customWidth="1"/>
    <col min="13" max="16384" width="11.42578125" style="136"/>
  </cols>
  <sheetData>
    <row r="1" spans="1:1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31.5" customHeight="1">
      <c r="A2" s="238" t="s">
        <v>320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1951533.8099999998</v>
      </c>
      <c r="H6" s="60">
        <v>9</v>
      </c>
      <c r="I6" s="143">
        <v>1951533.8100000008</v>
      </c>
      <c r="J6" s="53">
        <f>+G6-I6</f>
        <v>0</v>
      </c>
      <c r="K6" s="2"/>
      <c r="L6" s="144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172</v>
      </c>
      <c r="C10" s="141">
        <v>42381</v>
      </c>
      <c r="D10" s="142" t="s">
        <v>9</v>
      </c>
      <c r="F10" s="74" t="s">
        <v>174</v>
      </c>
      <c r="G10" s="143">
        <v>212994.28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178</v>
      </c>
      <c r="C11" s="141">
        <v>42381</v>
      </c>
      <c r="D11" s="142" t="s">
        <v>9</v>
      </c>
      <c r="F11" s="74" t="s">
        <v>175</v>
      </c>
      <c r="G11" s="143">
        <v>212994.28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38</v>
      </c>
      <c r="C12" s="141">
        <v>42426</v>
      </c>
      <c r="D12" s="142" t="s">
        <v>272</v>
      </c>
      <c r="E12" s="4"/>
      <c r="F12" s="142" t="s">
        <v>267</v>
      </c>
      <c r="G12" s="143">
        <v>216690.03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263</v>
      </c>
      <c r="C13" s="141">
        <v>42426</v>
      </c>
      <c r="D13" s="142" t="s">
        <v>273</v>
      </c>
      <c r="F13" s="142" t="s">
        <v>268</v>
      </c>
      <c r="G13" s="143">
        <v>216690.03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264</v>
      </c>
      <c r="C14" s="141">
        <v>42426</v>
      </c>
      <c r="D14" s="142" t="s">
        <v>274</v>
      </c>
      <c r="F14" s="142" t="s">
        <v>269</v>
      </c>
      <c r="G14" s="143">
        <v>216690.03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265</v>
      </c>
      <c r="C15" s="141">
        <v>42427</v>
      </c>
      <c r="D15" s="142" t="s">
        <v>275</v>
      </c>
      <c r="F15" s="142" t="s">
        <v>270</v>
      </c>
      <c r="G15" s="143">
        <v>216740.68</v>
      </c>
      <c r="H15" s="60" t="s">
        <v>167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266</v>
      </c>
      <c r="C16" s="141">
        <v>42429</v>
      </c>
      <c r="D16" s="142" t="s">
        <v>276</v>
      </c>
      <c r="E16" s="4"/>
      <c r="F16" s="142" t="s">
        <v>271</v>
      </c>
      <c r="G16" s="143">
        <v>195552.41</v>
      </c>
      <c r="H16" s="60" t="s">
        <v>168</v>
      </c>
      <c r="I16" s="45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76"/>
      <c r="G17" s="45"/>
      <c r="H17" s="60"/>
      <c r="I17" s="45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73"/>
      <c r="G18" s="43">
        <f>+SUM(G20:G22)</f>
        <v>850282.42999999993</v>
      </c>
      <c r="H18" s="60">
        <v>3</v>
      </c>
      <c r="I18" s="143">
        <v>850282.43</v>
      </c>
      <c r="J18" s="53">
        <f>+G18-I18</f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73"/>
      <c r="G19" s="43"/>
      <c r="H19" s="60"/>
      <c r="I19" s="143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71" t="s">
        <v>25</v>
      </c>
      <c r="G20" s="46">
        <v>316936.19</v>
      </c>
      <c r="H20" s="60" t="s">
        <v>166</v>
      </c>
      <c r="I20" s="45"/>
      <c r="J20" s="54"/>
      <c r="K20" s="2"/>
      <c r="L20" s="2"/>
      <c r="M20" s="2"/>
      <c r="N20" s="2"/>
    </row>
    <row r="21" spans="1:14">
      <c r="A21" s="12">
        <v>2</v>
      </c>
      <c r="B21" s="142" t="s">
        <v>26</v>
      </c>
      <c r="C21" s="141">
        <v>42300</v>
      </c>
      <c r="D21" s="142" t="s">
        <v>9</v>
      </c>
      <c r="F21" s="74" t="s">
        <v>27</v>
      </c>
      <c r="G21" s="143">
        <v>266517.95</v>
      </c>
      <c r="H21" s="61"/>
      <c r="I21" s="55"/>
      <c r="J21" s="55"/>
      <c r="K21" s="10"/>
      <c r="L21" s="2"/>
      <c r="M21" s="10"/>
      <c r="N21" s="3"/>
    </row>
    <row r="22" spans="1:14">
      <c r="A22" s="12">
        <v>3</v>
      </c>
      <c r="B22" s="142" t="s">
        <v>180</v>
      </c>
      <c r="C22" s="141">
        <v>42398</v>
      </c>
      <c r="D22" s="142" t="s">
        <v>181</v>
      </c>
      <c r="E22" s="2"/>
      <c r="F22" s="74" t="s">
        <v>182</v>
      </c>
      <c r="G22" s="143">
        <v>266828.28999999998</v>
      </c>
      <c r="H22" s="61" t="s">
        <v>167</v>
      </c>
      <c r="I22" s="55"/>
      <c r="J22" s="55"/>
      <c r="K22" s="10"/>
      <c r="L22" s="2"/>
      <c r="M22" s="10"/>
      <c r="N22" s="3"/>
    </row>
    <row r="23" spans="1:14">
      <c r="A23" s="12"/>
      <c r="C23" s="141"/>
      <c r="E23" s="2"/>
      <c r="G23" s="143"/>
      <c r="H23" s="61"/>
      <c r="I23" s="55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2"/>
      <c r="G24" s="46"/>
      <c r="H24" s="60"/>
      <c r="I24" s="45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73"/>
      <c r="G25" s="43">
        <f>+SUM(G27:G28)</f>
        <v>529335.33000000007</v>
      </c>
      <c r="H25" s="60">
        <v>2</v>
      </c>
      <c r="I25" s="143">
        <v>529335.33000000007</v>
      </c>
      <c r="J25" s="53">
        <f>+G25-I25</f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73"/>
      <c r="G26" s="43"/>
      <c r="H26" s="60"/>
      <c r="I26" s="143"/>
      <c r="J26" s="54"/>
      <c r="K26" s="2"/>
      <c r="L26" s="2"/>
      <c r="M26" s="2"/>
      <c r="N26" s="2"/>
    </row>
    <row r="27" spans="1:14">
      <c r="A27" s="12">
        <v>1</v>
      </c>
      <c r="B27" s="142" t="s">
        <v>32</v>
      </c>
      <c r="C27" s="141">
        <v>42123</v>
      </c>
      <c r="D27" s="142" t="s">
        <v>33</v>
      </c>
      <c r="E27" s="4"/>
      <c r="F27" s="74" t="s">
        <v>34</v>
      </c>
      <c r="G27" s="143">
        <v>264822.84000000003</v>
      </c>
      <c r="H27" s="60" t="s">
        <v>167</v>
      </c>
      <c r="I27" s="115"/>
      <c r="J27" s="54"/>
      <c r="K27" s="2"/>
    </row>
    <row r="28" spans="1:14">
      <c r="A28" s="12">
        <v>2</v>
      </c>
      <c r="B28" s="142" t="s">
        <v>183</v>
      </c>
      <c r="C28" s="141">
        <v>42381</v>
      </c>
      <c r="D28" s="142" t="s">
        <v>9</v>
      </c>
      <c r="F28" s="142" t="s">
        <v>184</v>
      </c>
      <c r="G28" s="143">
        <v>264512.49</v>
      </c>
      <c r="H28" s="60" t="s">
        <v>166</v>
      </c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 t="s">
        <v>44</v>
      </c>
      <c r="B30" s="12"/>
      <c r="C30" s="31"/>
      <c r="D30" s="12" t="s">
        <v>45</v>
      </c>
      <c r="E30" s="22"/>
      <c r="F30" s="73"/>
      <c r="G30" s="43">
        <f>+SUM(G32:G33)</f>
        <v>674999.48</v>
      </c>
      <c r="H30" s="60">
        <v>2</v>
      </c>
      <c r="I30" s="143">
        <v>674999.49</v>
      </c>
      <c r="J30" s="53">
        <f>+G30-I30</f>
        <v>-1.0000000009313226E-2</v>
      </c>
      <c r="K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</row>
    <row r="32" spans="1:14">
      <c r="A32" s="12">
        <v>1</v>
      </c>
      <c r="B32" s="142" t="s">
        <v>46</v>
      </c>
      <c r="C32" s="141">
        <v>42215</v>
      </c>
      <c r="D32" s="142" t="s">
        <v>9</v>
      </c>
      <c r="E32" s="4"/>
      <c r="F32" s="74" t="s">
        <v>47</v>
      </c>
      <c r="G32" s="143">
        <v>323305.92</v>
      </c>
      <c r="H32" s="60"/>
      <c r="I32" s="45"/>
      <c r="J32" s="43"/>
      <c r="K32" s="2"/>
    </row>
    <row r="33" spans="1:11">
      <c r="A33" s="12">
        <v>2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/>
      <c r="B34" s="5"/>
      <c r="C34" s="18"/>
      <c r="D34" s="5"/>
      <c r="E34" s="4"/>
      <c r="F34" s="71"/>
      <c r="G34" s="143"/>
      <c r="H34" s="60"/>
      <c r="I34" s="45"/>
      <c r="J34" s="43"/>
      <c r="K34" s="2"/>
    </row>
    <row r="35" spans="1:11">
      <c r="A35" s="12"/>
      <c r="B35" s="2"/>
      <c r="C35" s="18"/>
      <c r="D35" s="2"/>
      <c r="E35" s="4"/>
      <c r="F35" s="72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+SUM(G38:G41)</f>
        <v>1171231.96</v>
      </c>
      <c r="H36" s="60">
        <v>4</v>
      </c>
      <c r="I36" s="143">
        <v>1171231.96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143"/>
      <c r="J37" s="54"/>
      <c r="K37" s="2"/>
    </row>
    <row r="38" spans="1:11">
      <c r="A38" s="12">
        <v>1</v>
      </c>
      <c r="B38" s="142" t="s">
        <v>50</v>
      </c>
      <c r="C38" s="141">
        <v>42349</v>
      </c>
      <c r="D38" s="142" t="s">
        <v>51</v>
      </c>
      <c r="F38" s="74" t="s">
        <v>52</v>
      </c>
      <c r="G38" s="143">
        <v>250699.56</v>
      </c>
      <c r="H38" s="60" t="s">
        <v>166</v>
      </c>
      <c r="I38" s="115"/>
      <c r="J38" s="54"/>
      <c r="K38" s="2"/>
    </row>
    <row r="39" spans="1:11">
      <c r="A39" s="12">
        <v>2</v>
      </c>
      <c r="B39" s="142" t="s">
        <v>58</v>
      </c>
      <c r="C39" s="141">
        <v>42369</v>
      </c>
      <c r="D39" s="142" t="s">
        <v>9</v>
      </c>
      <c r="F39" s="74" t="s">
        <v>59</v>
      </c>
      <c r="G39" s="143">
        <v>304774.13</v>
      </c>
      <c r="H39" s="60" t="s">
        <v>167</v>
      </c>
      <c r="I39" s="115"/>
      <c r="J39" s="54"/>
      <c r="K39" s="2"/>
    </row>
    <row r="40" spans="1:11">
      <c r="A40" s="12">
        <v>3</v>
      </c>
      <c r="B40" s="142" t="s">
        <v>194</v>
      </c>
      <c r="C40" s="141">
        <v>42380</v>
      </c>
      <c r="D40" s="142" t="s">
        <v>9</v>
      </c>
      <c r="E40" s="4"/>
      <c r="F40" s="142" t="s">
        <v>200</v>
      </c>
      <c r="G40" s="143">
        <v>282434.67</v>
      </c>
      <c r="H40" s="60"/>
      <c r="I40" s="115"/>
      <c r="J40" s="54"/>
      <c r="K40" s="2"/>
    </row>
    <row r="41" spans="1:11">
      <c r="A41" s="12">
        <v>4</v>
      </c>
      <c r="B41" s="142" t="s">
        <v>278</v>
      </c>
      <c r="C41" s="141">
        <v>42416</v>
      </c>
      <c r="D41" s="142" t="s">
        <v>277</v>
      </c>
      <c r="F41" s="142" t="s">
        <v>279</v>
      </c>
      <c r="G41" s="143">
        <v>333323.59999999998</v>
      </c>
      <c r="H41" s="60"/>
      <c r="I41" s="115"/>
      <c r="J41" s="54"/>
      <c r="K41" s="2"/>
    </row>
    <row r="42" spans="1:11">
      <c r="A42" s="12"/>
      <c r="B42" s="5"/>
      <c r="C42" s="18"/>
      <c r="D42" s="5"/>
      <c r="E42" s="4"/>
      <c r="F42" s="71"/>
      <c r="G42" s="46"/>
      <c r="H42" s="60"/>
      <c r="I42" s="115"/>
      <c r="J42" s="54"/>
      <c r="K42" s="2"/>
    </row>
    <row r="43" spans="1:11">
      <c r="A43" s="13"/>
      <c r="B43" s="13"/>
      <c r="C43" s="31"/>
      <c r="D43" s="13"/>
      <c r="E43" s="13"/>
      <c r="F43" s="76"/>
      <c r="G43" s="45"/>
      <c r="H43" s="60"/>
      <c r="I43" s="45"/>
      <c r="J43" s="54"/>
      <c r="K43" s="2"/>
    </row>
    <row r="44" spans="1:11">
      <c r="A44" s="12" t="s">
        <v>64</v>
      </c>
      <c r="B44" s="12"/>
      <c r="C44" s="31"/>
      <c r="D44" s="12" t="s">
        <v>65</v>
      </c>
      <c r="E44" s="22"/>
      <c r="F44" s="73"/>
      <c r="G44" s="43">
        <f>+SUM(G46:G47)</f>
        <v>398817.47</v>
      </c>
      <c r="H44" s="60">
        <v>1</v>
      </c>
      <c r="I44" s="143">
        <v>398817.47</v>
      </c>
      <c r="J44" s="53">
        <f>+G44-I44</f>
        <v>0</v>
      </c>
      <c r="K44" s="2"/>
    </row>
    <row r="45" spans="1:11">
      <c r="A45" s="12"/>
      <c r="B45" s="12"/>
      <c r="C45" s="31"/>
      <c r="D45" s="12"/>
      <c r="E45" s="22"/>
      <c r="F45" s="73"/>
      <c r="G45" s="43"/>
      <c r="H45" s="60"/>
      <c r="I45" s="143"/>
      <c r="J45" s="54"/>
      <c r="K45" s="2"/>
    </row>
    <row r="46" spans="1:11">
      <c r="A46" s="12">
        <v>1</v>
      </c>
      <c r="B46" s="142" t="s">
        <v>280</v>
      </c>
      <c r="C46" s="141">
        <v>42415</v>
      </c>
      <c r="D46" s="142" t="s">
        <v>9</v>
      </c>
      <c r="E46" s="4"/>
      <c r="F46" s="142" t="s">
        <v>281</v>
      </c>
      <c r="G46" s="143">
        <v>398817.47</v>
      </c>
      <c r="H46" s="60" t="s">
        <v>166</v>
      </c>
      <c r="I46" s="45"/>
      <c r="J46" s="54"/>
      <c r="K46" s="2"/>
    </row>
    <row r="47" spans="1:11">
      <c r="A47" s="12"/>
      <c r="B47" s="2"/>
      <c r="C47" s="18"/>
      <c r="D47" s="2"/>
      <c r="E47" s="4"/>
      <c r="F47" s="72"/>
      <c r="G47" s="46"/>
      <c r="H47" s="60"/>
      <c r="I47" s="45"/>
      <c r="J47" s="54"/>
      <c r="K47" s="2"/>
    </row>
    <row r="48" spans="1:11">
      <c r="A48" s="28"/>
      <c r="B48" s="5"/>
      <c r="C48" s="15"/>
      <c r="D48" s="5"/>
      <c r="E48" s="13"/>
      <c r="F48" s="71"/>
      <c r="G48" s="45"/>
      <c r="H48" s="60"/>
      <c r="I48" s="45"/>
      <c r="J48" s="43"/>
      <c r="K48" s="2"/>
    </row>
    <row r="49" spans="1:13">
      <c r="A49" s="12" t="s">
        <v>71</v>
      </c>
      <c r="B49" s="12"/>
      <c r="C49" s="31"/>
      <c r="D49" s="12" t="s">
        <v>72</v>
      </c>
      <c r="E49" s="29"/>
      <c r="F49" s="73"/>
      <c r="G49" s="59">
        <f>+SUM(G51:G52)</f>
        <v>532</v>
      </c>
      <c r="H49" s="60">
        <v>0</v>
      </c>
      <c r="I49" s="143">
        <v>532</v>
      </c>
      <c r="J49" s="53">
        <f>+G49-I49</f>
        <v>0</v>
      </c>
      <c r="K49" s="2"/>
    </row>
    <row r="50" spans="1:13">
      <c r="A50" s="12"/>
      <c r="B50" s="12"/>
      <c r="C50" s="31"/>
      <c r="D50" s="12"/>
      <c r="E50" s="29"/>
      <c r="F50" s="73"/>
      <c r="G50" s="59"/>
      <c r="H50" s="60"/>
      <c r="I50" s="143"/>
      <c r="J50" s="54"/>
      <c r="K50" s="2"/>
    </row>
    <row r="51" spans="1:13">
      <c r="A51" s="12">
        <v>1</v>
      </c>
      <c r="B51" s="5" t="s">
        <v>74</v>
      </c>
      <c r="C51" s="18">
        <v>42000</v>
      </c>
      <c r="D51" s="5" t="s">
        <v>75</v>
      </c>
      <c r="E51" s="4"/>
      <c r="F51" s="71" t="s">
        <v>76</v>
      </c>
      <c r="G51" s="143">
        <v>532</v>
      </c>
      <c r="H51" s="60"/>
      <c r="I51" s="45"/>
      <c r="J51" s="43"/>
      <c r="K51" s="2"/>
      <c r="L51" s="143"/>
      <c r="M51" s="67"/>
    </row>
    <row r="52" spans="1:13">
      <c r="A52" s="13"/>
      <c r="C52" s="141"/>
      <c r="D52" s="5"/>
      <c r="E52" s="4"/>
      <c r="F52" s="71"/>
      <c r="G52" s="143"/>
      <c r="H52" s="60"/>
      <c r="I52" s="45"/>
      <c r="J52" s="43"/>
      <c r="K52" s="2"/>
      <c r="L52" s="143"/>
      <c r="M52" s="67"/>
    </row>
    <row r="53" spans="1:13">
      <c r="A53" s="13"/>
      <c r="B53" s="2"/>
      <c r="C53" s="18"/>
      <c r="D53" s="2"/>
      <c r="E53" s="4"/>
      <c r="F53" s="72"/>
      <c r="G53" s="46"/>
      <c r="H53" s="60"/>
      <c r="I53" s="45"/>
      <c r="J53" s="43"/>
      <c r="K53" s="2"/>
    </row>
    <row r="54" spans="1:13">
      <c r="A54" s="12" t="s">
        <v>77</v>
      </c>
      <c r="B54" s="12"/>
      <c r="C54" s="31"/>
      <c r="D54" s="12" t="s">
        <v>78</v>
      </c>
      <c r="E54" s="22"/>
      <c r="F54" s="73"/>
      <c r="G54" s="43">
        <f>+SUM(G56:G61)</f>
        <v>1038251.78</v>
      </c>
      <c r="H54" s="60">
        <v>6</v>
      </c>
      <c r="I54" s="143">
        <v>1038251.7799999997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2"/>
      <c r="F55" s="73"/>
      <c r="G55" s="43"/>
      <c r="H55" s="60"/>
      <c r="I55" s="143"/>
      <c r="J55" s="54"/>
      <c r="K55" s="2"/>
    </row>
    <row r="56" spans="1:13">
      <c r="A56" s="12">
        <v>1</v>
      </c>
      <c r="B56" s="142" t="s">
        <v>79</v>
      </c>
      <c r="C56" s="141">
        <v>42094</v>
      </c>
      <c r="D56" s="142" t="s">
        <v>9</v>
      </c>
      <c r="E56" s="142"/>
      <c r="F56" s="74" t="s">
        <v>80</v>
      </c>
      <c r="G56" s="50">
        <v>177356.33</v>
      </c>
      <c r="H56" s="60"/>
      <c r="I56" s="115"/>
      <c r="J56" s="43"/>
      <c r="K56" s="2"/>
    </row>
    <row r="57" spans="1:13">
      <c r="A57" s="12">
        <v>2</v>
      </c>
      <c r="B57" s="142" t="s">
        <v>83</v>
      </c>
      <c r="C57" s="141">
        <v>42303</v>
      </c>
      <c r="D57" s="142" t="s">
        <v>9</v>
      </c>
      <c r="E57" s="142"/>
      <c r="F57" s="74" t="s">
        <v>84</v>
      </c>
      <c r="G57" s="143">
        <v>186215.67999999999</v>
      </c>
      <c r="H57" s="60"/>
      <c r="I57" s="115"/>
      <c r="J57" s="43"/>
      <c r="K57" s="2"/>
    </row>
    <row r="58" spans="1:13">
      <c r="A58" s="12">
        <v>3</v>
      </c>
      <c r="B58" s="142" t="s">
        <v>213</v>
      </c>
      <c r="C58" s="141">
        <v>42381</v>
      </c>
      <c r="D58" s="142" t="s">
        <v>9</v>
      </c>
      <c r="F58" s="142" t="s">
        <v>218</v>
      </c>
      <c r="G58" s="143">
        <v>141460.24</v>
      </c>
      <c r="H58" s="60" t="s">
        <v>166</v>
      </c>
      <c r="I58" s="115"/>
      <c r="J58" s="43"/>
      <c r="K58" s="2"/>
    </row>
    <row r="59" spans="1:13">
      <c r="A59" s="12">
        <v>4</v>
      </c>
      <c r="B59" s="142" t="s">
        <v>217</v>
      </c>
      <c r="C59" s="141">
        <v>42398</v>
      </c>
      <c r="D59" s="142" t="s">
        <v>212</v>
      </c>
      <c r="F59" s="142" t="s">
        <v>222</v>
      </c>
      <c r="G59" s="143">
        <v>149615.71</v>
      </c>
      <c r="H59" s="60"/>
      <c r="I59" s="115"/>
      <c r="J59" s="43"/>
      <c r="K59" s="2"/>
    </row>
    <row r="60" spans="1:13">
      <c r="A60" s="12">
        <v>5</v>
      </c>
      <c r="B60" s="142" t="s">
        <v>282</v>
      </c>
      <c r="C60" s="141">
        <v>42425</v>
      </c>
      <c r="D60" s="142" t="s">
        <v>9</v>
      </c>
      <c r="F60" s="142" t="s">
        <v>284</v>
      </c>
      <c r="G60" s="143">
        <v>191801.91</v>
      </c>
      <c r="H60" s="60" t="s">
        <v>167</v>
      </c>
      <c r="I60" s="115"/>
      <c r="J60" s="43"/>
      <c r="K60" s="2"/>
    </row>
    <row r="61" spans="1:13">
      <c r="A61" s="12">
        <v>6</v>
      </c>
      <c r="B61" s="142" t="s">
        <v>283</v>
      </c>
      <c r="C61" s="141">
        <v>42425</v>
      </c>
      <c r="D61" s="142" t="s">
        <v>9</v>
      </c>
      <c r="F61" s="142" t="s">
        <v>285</v>
      </c>
      <c r="G61" s="143">
        <v>191801.91</v>
      </c>
      <c r="H61" s="60" t="s">
        <v>168</v>
      </c>
      <c r="I61" s="115"/>
      <c r="J61" s="43"/>
      <c r="K61" s="2"/>
    </row>
    <row r="62" spans="1:13">
      <c r="A62" s="12"/>
      <c r="B62" s="5"/>
      <c r="C62" s="18"/>
      <c r="D62" s="5"/>
      <c r="E62" s="4"/>
      <c r="F62" s="71"/>
      <c r="G62" s="46"/>
      <c r="H62" s="60"/>
      <c r="I62" s="115"/>
      <c r="J62" s="43"/>
      <c r="K62" s="2"/>
    </row>
    <row r="63" spans="1:13">
      <c r="A63" s="12" t="s">
        <v>92</v>
      </c>
      <c r="B63" s="12"/>
      <c r="C63" s="31"/>
      <c r="D63" s="12" t="s">
        <v>93</v>
      </c>
      <c r="E63" s="22"/>
      <c r="F63" s="73"/>
      <c r="G63" s="43">
        <f>+SUM(G65:G68)</f>
        <v>823114.40999999992</v>
      </c>
      <c r="H63" s="60">
        <v>4</v>
      </c>
      <c r="I63" s="143">
        <v>823114.41000000015</v>
      </c>
      <c r="J63" s="53">
        <f>+G63-I63</f>
        <v>0</v>
      </c>
      <c r="K63" s="2"/>
    </row>
    <row r="64" spans="1:13">
      <c r="A64" s="12"/>
      <c r="B64" s="12"/>
      <c r="C64" s="31"/>
      <c r="D64" s="12"/>
      <c r="E64" s="22"/>
      <c r="F64" s="73"/>
      <c r="G64" s="43"/>
      <c r="H64" s="60"/>
      <c r="I64" s="143"/>
      <c r="J64" s="54"/>
      <c r="K64" s="2"/>
    </row>
    <row r="65" spans="1:12">
      <c r="A65" s="12">
        <v>1</v>
      </c>
      <c r="B65" s="142" t="s">
        <v>225</v>
      </c>
      <c r="C65" s="141">
        <v>42392</v>
      </c>
      <c r="D65" s="142" t="s">
        <v>228</v>
      </c>
      <c r="E65" s="4"/>
      <c r="F65" s="142" t="s">
        <v>231</v>
      </c>
      <c r="G65" s="143">
        <v>196748.3</v>
      </c>
      <c r="H65" s="60" t="s">
        <v>166</v>
      </c>
      <c r="I65" s="54"/>
      <c r="J65" s="54"/>
      <c r="K65" s="2"/>
    </row>
    <row r="66" spans="1:12">
      <c r="A66" s="12">
        <v>2</v>
      </c>
      <c r="B66" s="142" t="s">
        <v>227</v>
      </c>
      <c r="C66" s="141">
        <v>42394</v>
      </c>
      <c r="D66" s="142" t="s">
        <v>230</v>
      </c>
      <c r="E66" s="4"/>
      <c r="F66" s="142" t="s">
        <v>233</v>
      </c>
      <c r="G66" s="143">
        <v>195674.89</v>
      </c>
      <c r="H66" s="60"/>
      <c r="I66" s="54"/>
      <c r="J66" s="54"/>
      <c r="K66" s="2"/>
    </row>
    <row r="67" spans="1:12">
      <c r="A67" s="12">
        <v>3</v>
      </c>
      <c r="B67" s="142" t="s">
        <v>286</v>
      </c>
      <c r="C67" s="141">
        <v>42406</v>
      </c>
      <c r="D67" s="142" t="s">
        <v>9</v>
      </c>
      <c r="F67" s="142" t="s">
        <v>288</v>
      </c>
      <c r="G67" s="143">
        <v>234254.25</v>
      </c>
      <c r="H67" s="60"/>
      <c r="I67" s="54"/>
      <c r="J67" s="54"/>
      <c r="K67" s="2"/>
    </row>
    <row r="68" spans="1:12">
      <c r="A68" s="12">
        <v>4</v>
      </c>
      <c r="B68" s="142" t="s">
        <v>287</v>
      </c>
      <c r="C68" s="141">
        <v>42429</v>
      </c>
      <c r="D68" s="142" t="s">
        <v>9</v>
      </c>
      <c r="F68" s="142" t="s">
        <v>289</v>
      </c>
      <c r="G68" s="143">
        <v>196436.97</v>
      </c>
      <c r="H68" s="60" t="s">
        <v>167</v>
      </c>
      <c r="I68" s="54"/>
      <c r="J68" s="54"/>
      <c r="K68" s="2"/>
    </row>
    <row r="69" spans="1:12">
      <c r="A69" s="12"/>
      <c r="C69" s="141"/>
      <c r="E69" s="4"/>
      <c r="H69" s="60"/>
      <c r="I69" s="54"/>
      <c r="J69" s="54"/>
      <c r="K69" s="2"/>
    </row>
    <row r="70" spans="1:12">
      <c r="A70" s="12"/>
      <c r="C70" s="141"/>
      <c r="E70" s="4"/>
      <c r="H70" s="60"/>
      <c r="I70" s="54"/>
      <c r="J70" s="54"/>
      <c r="K70" s="2"/>
    </row>
    <row r="71" spans="1:12">
      <c r="A71" s="12" t="s">
        <v>101</v>
      </c>
      <c r="B71" s="12"/>
      <c r="C71" s="31"/>
      <c r="D71" s="12" t="s">
        <v>102</v>
      </c>
      <c r="E71" s="4"/>
      <c r="G71" s="69">
        <f>+SUM(G73:G73)</f>
        <v>318320.21999999997</v>
      </c>
      <c r="H71" s="60">
        <v>1</v>
      </c>
      <c r="I71" s="143">
        <v>318320.21999999997</v>
      </c>
      <c r="J71" s="53">
        <f>+G71-I71</f>
        <v>0</v>
      </c>
      <c r="K71" s="2"/>
    </row>
    <row r="72" spans="1:12">
      <c r="A72" s="12"/>
      <c r="C72" s="141"/>
      <c r="E72" s="4"/>
      <c r="H72" s="60"/>
      <c r="I72" s="54"/>
      <c r="J72" s="54"/>
      <c r="K72" s="2"/>
    </row>
    <row r="73" spans="1:12">
      <c r="A73" s="12">
        <v>1</v>
      </c>
      <c r="B73" s="142" t="s">
        <v>290</v>
      </c>
      <c r="C73" s="141">
        <v>42426</v>
      </c>
      <c r="D73" s="142" t="s">
        <v>291</v>
      </c>
      <c r="F73" s="142" t="s">
        <v>292</v>
      </c>
      <c r="G73" s="143">
        <v>318320.21999999997</v>
      </c>
      <c r="H73" s="60" t="s">
        <v>166</v>
      </c>
      <c r="I73" s="54"/>
      <c r="J73" s="54"/>
      <c r="K73" s="2"/>
    </row>
    <row r="74" spans="1:12">
      <c r="A74" s="12"/>
      <c r="B74" s="2"/>
      <c r="C74" s="18"/>
      <c r="D74" s="2"/>
      <c r="E74" s="22"/>
      <c r="F74" s="72"/>
      <c r="G74" s="46"/>
      <c r="H74" s="60"/>
      <c r="I74" s="46"/>
      <c r="J74" s="54"/>
      <c r="K74" s="2"/>
    </row>
    <row r="75" spans="1:12">
      <c r="A75" s="12" t="s">
        <v>113</v>
      </c>
      <c r="B75" s="12"/>
      <c r="C75" s="31"/>
      <c r="D75" s="12" t="s">
        <v>114</v>
      </c>
      <c r="E75" s="22"/>
      <c r="F75" s="73"/>
      <c r="G75" s="43">
        <f>+SUM(G77:G85)</f>
        <v>1455376.6699999997</v>
      </c>
      <c r="H75" s="60">
        <v>9</v>
      </c>
      <c r="I75" s="143">
        <v>1455376.67</v>
      </c>
      <c r="J75" s="53">
        <f>+G75-I75</f>
        <v>0</v>
      </c>
      <c r="K75" s="2"/>
      <c r="L75" s="153"/>
    </row>
    <row r="76" spans="1:12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  <c r="L76" s="152"/>
    </row>
    <row r="77" spans="1:12">
      <c r="A77" s="12">
        <v>1</v>
      </c>
      <c r="B77" s="142" t="s">
        <v>115</v>
      </c>
      <c r="C77" s="141">
        <v>42304</v>
      </c>
      <c r="D77" s="142" t="s">
        <v>9</v>
      </c>
      <c r="F77" s="74" t="s">
        <v>116</v>
      </c>
      <c r="G77" s="143">
        <v>149070.59</v>
      </c>
      <c r="H77" s="60"/>
      <c r="I77" s="11"/>
      <c r="J77" s="56"/>
      <c r="K77" s="2"/>
    </row>
    <row r="78" spans="1:12">
      <c r="A78" s="12">
        <v>2</v>
      </c>
      <c r="B78" s="142" t="s">
        <v>117</v>
      </c>
      <c r="C78" s="141">
        <v>42303</v>
      </c>
      <c r="D78" s="142" t="s">
        <v>9</v>
      </c>
      <c r="F78" s="74" t="s">
        <v>118</v>
      </c>
      <c r="G78" s="143">
        <v>171570.59</v>
      </c>
      <c r="H78" s="60" t="s">
        <v>166</v>
      </c>
      <c r="I78" s="11"/>
      <c r="J78" s="56"/>
      <c r="K78" s="2"/>
    </row>
    <row r="79" spans="1:12">
      <c r="A79" s="12">
        <v>3</v>
      </c>
      <c r="B79" s="142" t="s">
        <v>119</v>
      </c>
      <c r="C79" s="141">
        <v>42332</v>
      </c>
      <c r="D79" s="142" t="s">
        <v>9</v>
      </c>
      <c r="F79" s="74" t="s">
        <v>120</v>
      </c>
      <c r="G79" s="143">
        <v>149070.59</v>
      </c>
      <c r="H79" s="60"/>
      <c r="I79" s="11"/>
      <c r="J79" s="56"/>
      <c r="K79" s="2"/>
    </row>
    <row r="80" spans="1:12">
      <c r="A80" s="12">
        <v>4</v>
      </c>
      <c r="B80" s="142" t="s">
        <v>126</v>
      </c>
      <c r="C80" s="141">
        <v>42369</v>
      </c>
      <c r="D80" s="142" t="s">
        <v>9</v>
      </c>
      <c r="F80" s="74" t="s">
        <v>127</v>
      </c>
      <c r="G80" s="143">
        <v>149070.59</v>
      </c>
      <c r="H80" s="60"/>
      <c r="I80" s="11"/>
      <c r="J80" s="56"/>
      <c r="K80" s="2"/>
    </row>
    <row r="81" spans="1:12">
      <c r="A81" s="12">
        <v>5</v>
      </c>
      <c r="B81" s="142" t="s">
        <v>128</v>
      </c>
      <c r="C81" s="141">
        <v>42369</v>
      </c>
      <c r="D81" s="142" t="s">
        <v>9</v>
      </c>
      <c r="F81" s="74" t="s">
        <v>129</v>
      </c>
      <c r="G81" s="143">
        <v>149070.59</v>
      </c>
      <c r="H81" s="60"/>
      <c r="I81" s="11"/>
      <c r="J81" s="56"/>
      <c r="K81" s="2"/>
    </row>
    <row r="82" spans="1:12">
      <c r="A82" s="12">
        <v>6</v>
      </c>
      <c r="B82" s="142" t="s">
        <v>297</v>
      </c>
      <c r="C82" s="141">
        <v>42423</v>
      </c>
      <c r="D82" s="142" t="s">
        <v>293</v>
      </c>
      <c r="F82" s="142" t="s">
        <v>301</v>
      </c>
      <c r="G82" s="143">
        <v>171880.93</v>
      </c>
      <c r="H82" s="60"/>
      <c r="I82" s="11"/>
      <c r="J82" s="56"/>
      <c r="K82" s="2"/>
    </row>
    <row r="83" spans="1:12">
      <c r="A83" s="12">
        <v>7</v>
      </c>
      <c r="B83" s="142" t="s">
        <v>298</v>
      </c>
      <c r="C83" s="141">
        <v>42429</v>
      </c>
      <c r="D83" s="142" t="s">
        <v>294</v>
      </c>
      <c r="F83" s="142" t="s">
        <v>302</v>
      </c>
      <c r="G83" s="143">
        <v>171880.93</v>
      </c>
      <c r="H83" s="60" t="s">
        <v>167</v>
      </c>
      <c r="I83" s="11"/>
      <c r="J83" s="56"/>
      <c r="K83" s="2"/>
    </row>
    <row r="84" spans="1:12">
      <c r="A84" s="12">
        <v>8</v>
      </c>
      <c r="B84" s="142" t="s">
        <v>299</v>
      </c>
      <c r="C84" s="141">
        <v>42429</v>
      </c>
      <c r="D84" s="142" t="s">
        <v>295</v>
      </c>
      <c r="F84" s="142" t="s">
        <v>303</v>
      </c>
      <c r="G84" s="143">
        <v>171880.93</v>
      </c>
      <c r="H84" s="60" t="s">
        <v>168</v>
      </c>
      <c r="I84" s="11"/>
      <c r="J84" s="56"/>
      <c r="K84" s="2"/>
    </row>
    <row r="85" spans="1:12">
      <c r="A85" s="12">
        <v>9</v>
      </c>
      <c r="B85" s="142" t="s">
        <v>300</v>
      </c>
      <c r="C85" s="141">
        <v>42429</v>
      </c>
      <c r="D85" s="142" t="s">
        <v>296</v>
      </c>
      <c r="F85" s="142" t="s">
        <v>304</v>
      </c>
      <c r="G85" s="143">
        <v>171880.93</v>
      </c>
      <c r="H85" s="60" t="s">
        <v>169</v>
      </c>
      <c r="I85" s="11"/>
      <c r="J85" s="56"/>
      <c r="K85" s="2"/>
    </row>
    <row r="86" spans="1:12">
      <c r="B86" s="13"/>
      <c r="C86" s="36"/>
      <c r="D86" s="13"/>
      <c r="E86" s="29"/>
      <c r="F86" s="76"/>
      <c r="G86" s="45"/>
      <c r="H86" s="60"/>
      <c r="I86" s="11"/>
      <c r="J86" s="56"/>
      <c r="K86" s="2"/>
    </row>
    <row r="87" spans="1:12">
      <c r="A87" s="13"/>
      <c r="B87" s="13"/>
      <c r="C87" s="237" t="s">
        <v>132</v>
      </c>
      <c r="D87" s="237"/>
      <c r="E87" s="237"/>
      <c r="F87" s="237"/>
      <c r="G87" s="43">
        <f>+G75+G71+G63+G54+G49+G44+G36+G30+G25+G18+G6</f>
        <v>9211795.5600000005</v>
      </c>
      <c r="H87" s="60">
        <f>+SUM(H6:H86)</f>
        <v>41</v>
      </c>
      <c r="I87" s="11">
        <f>+I75+I71+I63+I54+I49+I44+I36+I30+I25+I18+I6</f>
        <v>9211795.5700000003</v>
      </c>
      <c r="J87" s="53">
        <f>+G87-I87</f>
        <v>-9.9999997764825821E-3</v>
      </c>
      <c r="K87" s="2"/>
    </row>
    <row r="88" spans="1:12">
      <c r="A88" s="13"/>
      <c r="B88" s="13"/>
      <c r="C88" s="23"/>
      <c r="D88" s="23"/>
      <c r="E88" s="23"/>
      <c r="F88" s="73"/>
      <c r="G88" s="43"/>
      <c r="H88" s="60"/>
      <c r="I88" s="11"/>
      <c r="J88" s="54"/>
      <c r="K88" s="2"/>
      <c r="L88" s="154"/>
    </row>
    <row r="89" spans="1:12">
      <c r="A89" s="13"/>
      <c r="B89" s="13"/>
      <c r="C89" s="23"/>
      <c r="D89" s="23"/>
      <c r="E89" s="23"/>
      <c r="F89" s="73"/>
      <c r="G89" s="43"/>
      <c r="H89" s="60"/>
      <c r="I89" s="11"/>
      <c r="J89" s="54"/>
      <c r="K89" s="2"/>
    </row>
    <row r="90" spans="1:12">
      <c r="A90" s="13"/>
      <c r="B90" s="13"/>
      <c r="C90" s="28"/>
      <c r="D90" s="13"/>
      <c r="E90" s="13"/>
      <c r="F90" s="76"/>
      <c r="G90" s="45"/>
      <c r="H90" s="20"/>
      <c r="I90" s="11"/>
      <c r="J90" s="56"/>
      <c r="K90" s="2"/>
    </row>
    <row r="91" spans="1:12">
      <c r="A91" s="14" t="s">
        <v>133</v>
      </c>
      <c r="B91" s="14"/>
      <c r="C91" s="37"/>
      <c r="D91" s="14" t="s">
        <v>134</v>
      </c>
      <c r="E91" s="38"/>
      <c r="F91" s="90"/>
      <c r="G91" s="43">
        <f>+SUM(G93:G96)</f>
        <v>1091000</v>
      </c>
      <c r="H91" s="21">
        <v>4</v>
      </c>
      <c r="I91" s="143">
        <v>1091000</v>
      </c>
      <c r="J91" s="57">
        <f>+G91-I91</f>
        <v>0</v>
      </c>
      <c r="K91" s="2"/>
    </row>
    <row r="92" spans="1:12">
      <c r="A92" s="14"/>
      <c r="B92" s="14"/>
      <c r="C92" s="37"/>
      <c r="D92" s="14"/>
      <c r="E92" s="38"/>
      <c r="F92" s="90"/>
      <c r="G92" s="43"/>
      <c r="H92" s="21"/>
      <c r="I92" s="143"/>
      <c r="J92" s="56"/>
      <c r="K92" s="2"/>
    </row>
    <row r="93" spans="1:12">
      <c r="A93" s="14">
        <v>1</v>
      </c>
      <c r="B93" s="142" t="s">
        <v>239</v>
      </c>
      <c r="C93" s="141">
        <v>42395</v>
      </c>
      <c r="D93" s="142" t="s">
        <v>237</v>
      </c>
      <c r="E93" s="2"/>
      <c r="F93" s="142" t="s">
        <v>240</v>
      </c>
      <c r="G93" s="143">
        <v>335000</v>
      </c>
      <c r="H93" s="25"/>
      <c r="I93" s="10"/>
      <c r="J93" s="56"/>
      <c r="K93" s="2"/>
    </row>
    <row r="94" spans="1:12">
      <c r="A94" s="14">
        <v>2</v>
      </c>
      <c r="B94" s="142" t="s">
        <v>96</v>
      </c>
      <c r="C94" s="141">
        <v>42395</v>
      </c>
      <c r="D94" s="142" t="s">
        <v>238</v>
      </c>
      <c r="E94" s="2"/>
      <c r="F94" s="142" t="s">
        <v>241</v>
      </c>
      <c r="G94" s="143">
        <v>390000</v>
      </c>
      <c r="H94" s="25" t="s">
        <v>166</v>
      </c>
      <c r="I94" s="11"/>
      <c r="J94" s="56"/>
      <c r="K94" s="2"/>
    </row>
    <row r="95" spans="1:12">
      <c r="A95" s="14">
        <v>3</v>
      </c>
      <c r="B95" s="142" t="s">
        <v>305</v>
      </c>
      <c r="C95" s="141">
        <v>42423</v>
      </c>
      <c r="D95" s="142" t="s">
        <v>306</v>
      </c>
      <c r="E95" s="2"/>
      <c r="F95" s="142" t="s">
        <v>307</v>
      </c>
      <c r="G95" s="143">
        <v>121000</v>
      </c>
      <c r="H95" s="25" t="s">
        <v>167</v>
      </c>
      <c r="I95" s="11"/>
      <c r="J95" s="56"/>
      <c r="K95" s="2"/>
    </row>
    <row r="96" spans="1:12">
      <c r="A96" s="14">
        <v>4</v>
      </c>
      <c r="B96" s="142" t="s">
        <v>309</v>
      </c>
      <c r="C96" s="141">
        <v>42425</v>
      </c>
      <c r="D96" s="142" t="s">
        <v>308</v>
      </c>
      <c r="E96" s="2"/>
      <c r="F96" s="142" t="s">
        <v>310</v>
      </c>
      <c r="G96" s="143">
        <v>245000</v>
      </c>
      <c r="H96" s="25" t="s">
        <v>168</v>
      </c>
      <c r="I96" s="11"/>
      <c r="J96" s="56"/>
      <c r="K96" s="2"/>
    </row>
    <row r="97" spans="1:11">
      <c r="A97" s="14"/>
      <c r="F97" s="74"/>
      <c r="G97" s="143"/>
      <c r="H97" s="25"/>
      <c r="I97" s="11"/>
      <c r="J97" s="56"/>
      <c r="K97" s="2"/>
    </row>
    <row r="98" spans="1:11">
      <c r="A98" s="14"/>
      <c r="B98" s="2"/>
      <c r="C98" s="18"/>
      <c r="D98" s="2"/>
      <c r="E98" s="2"/>
      <c r="F98" s="72"/>
      <c r="G98" s="46"/>
      <c r="H98" s="25"/>
      <c r="I98" s="11"/>
      <c r="J98" s="56"/>
      <c r="K98" s="2"/>
    </row>
    <row r="99" spans="1:11">
      <c r="A99" s="12" t="s">
        <v>141</v>
      </c>
      <c r="B99" s="12"/>
      <c r="C99" s="39"/>
      <c r="D99" s="12" t="s">
        <v>142</v>
      </c>
      <c r="E99" s="22"/>
      <c r="F99" s="73"/>
      <c r="G99" s="59">
        <f>+SUM(G101:G107)</f>
        <v>1149000</v>
      </c>
      <c r="H99" s="20">
        <v>7</v>
      </c>
      <c r="I99" s="143">
        <v>1149000</v>
      </c>
      <c r="J99" s="53">
        <f>+G99-I99</f>
        <v>0</v>
      </c>
      <c r="K99" s="2"/>
    </row>
    <row r="100" spans="1:11">
      <c r="A100" s="12"/>
      <c r="B100" s="12"/>
      <c r="C100" s="39"/>
      <c r="D100" s="12"/>
      <c r="E100" s="22"/>
      <c r="F100" s="73"/>
      <c r="G100" s="59"/>
      <c r="H100" s="20"/>
      <c r="I100" s="143"/>
      <c r="J100" s="54"/>
      <c r="K100" s="2"/>
    </row>
    <row r="101" spans="1:11">
      <c r="A101" s="12">
        <v>1</v>
      </c>
      <c r="B101" s="142" t="s">
        <v>143</v>
      </c>
      <c r="C101" s="141">
        <v>42300</v>
      </c>
      <c r="D101" s="142" t="s">
        <v>144</v>
      </c>
      <c r="E101" s="4"/>
      <c r="F101" s="74" t="s">
        <v>145</v>
      </c>
      <c r="G101" s="143">
        <v>184000</v>
      </c>
      <c r="H101" s="64" t="s">
        <v>169</v>
      </c>
      <c r="I101" s="16"/>
      <c r="J101" s="54"/>
      <c r="K101" s="2"/>
    </row>
    <row r="102" spans="1:11">
      <c r="A102" s="12">
        <v>2</v>
      </c>
      <c r="B102" s="142" t="s">
        <v>247</v>
      </c>
      <c r="C102" s="141">
        <v>42395</v>
      </c>
      <c r="D102" s="142" t="s">
        <v>237</v>
      </c>
      <c r="F102" s="142" t="s">
        <v>255</v>
      </c>
      <c r="G102" s="143">
        <v>155000</v>
      </c>
      <c r="H102" s="64"/>
      <c r="I102" s="16"/>
      <c r="J102" s="54"/>
      <c r="K102" s="2"/>
    </row>
    <row r="103" spans="1:11">
      <c r="A103" s="12">
        <v>3</v>
      </c>
      <c r="B103" s="142" t="s">
        <v>250</v>
      </c>
      <c r="C103" s="141">
        <v>42395</v>
      </c>
      <c r="D103" s="142" t="s">
        <v>237</v>
      </c>
      <c r="E103" s="4"/>
      <c r="F103" s="142" t="s">
        <v>258</v>
      </c>
      <c r="G103" s="143">
        <v>255000</v>
      </c>
      <c r="H103" s="64"/>
      <c r="I103" s="16"/>
      <c r="J103" s="54"/>
      <c r="K103" s="2"/>
    </row>
    <row r="104" spans="1:11">
      <c r="A104" s="12">
        <v>4</v>
      </c>
      <c r="B104" s="142" t="s">
        <v>251</v>
      </c>
      <c r="C104" s="141">
        <v>42395</v>
      </c>
      <c r="D104" s="142" t="s">
        <v>237</v>
      </c>
      <c r="E104" s="4"/>
      <c r="F104" s="142" t="s">
        <v>259</v>
      </c>
      <c r="G104" s="143">
        <v>189000</v>
      </c>
      <c r="H104" s="64"/>
      <c r="I104" s="16"/>
      <c r="J104" s="54"/>
      <c r="K104" s="2"/>
    </row>
    <row r="105" spans="1:11">
      <c r="A105" s="12">
        <v>5</v>
      </c>
      <c r="B105" s="142" t="s">
        <v>314</v>
      </c>
      <c r="C105" s="141">
        <v>42412</v>
      </c>
      <c r="D105" s="142" t="s">
        <v>311</v>
      </c>
      <c r="F105" s="142" t="s">
        <v>317</v>
      </c>
      <c r="G105" s="143">
        <v>134000</v>
      </c>
      <c r="H105" s="64" t="s">
        <v>166</v>
      </c>
      <c r="I105" s="16"/>
      <c r="J105" s="54"/>
      <c r="K105" s="2"/>
    </row>
    <row r="106" spans="1:11">
      <c r="A106" s="12">
        <v>6</v>
      </c>
      <c r="B106" s="142" t="s">
        <v>315</v>
      </c>
      <c r="C106" s="141">
        <v>42415</v>
      </c>
      <c r="D106" s="142" t="s">
        <v>312</v>
      </c>
      <c r="E106" s="4"/>
      <c r="F106" s="142" t="s">
        <v>318</v>
      </c>
      <c r="G106" s="143">
        <v>80000</v>
      </c>
      <c r="H106" s="64" t="s">
        <v>167</v>
      </c>
      <c r="I106" s="16"/>
      <c r="J106" s="54"/>
      <c r="K106" s="2"/>
    </row>
    <row r="107" spans="1:11">
      <c r="A107" s="12">
        <v>7</v>
      </c>
      <c r="B107" s="142" t="s">
        <v>316</v>
      </c>
      <c r="C107" s="141">
        <v>42429</v>
      </c>
      <c r="D107" s="142" t="s">
        <v>313</v>
      </c>
      <c r="E107" s="4"/>
      <c r="F107" s="142" t="s">
        <v>319</v>
      </c>
      <c r="G107" s="143">
        <v>152000</v>
      </c>
      <c r="H107" s="64" t="s">
        <v>168</v>
      </c>
      <c r="I107" s="16"/>
      <c r="J107" s="54"/>
      <c r="K107" s="2"/>
    </row>
    <row r="108" spans="1:11">
      <c r="A108" s="12"/>
      <c r="B108" s="5"/>
      <c r="C108" s="18"/>
      <c r="D108" s="5"/>
      <c r="E108" s="4"/>
      <c r="F108" s="71"/>
      <c r="G108" s="143"/>
      <c r="H108" s="64"/>
      <c r="I108" s="16"/>
      <c r="J108" s="54"/>
      <c r="K108" s="2"/>
    </row>
    <row r="109" spans="1:11">
      <c r="A109" s="12"/>
      <c r="B109" s="5"/>
      <c r="C109" s="18"/>
      <c r="D109" s="5"/>
      <c r="E109" s="4"/>
      <c r="F109" s="71"/>
      <c r="G109" s="46"/>
      <c r="H109" s="64"/>
      <c r="I109" s="16"/>
      <c r="J109" s="54"/>
      <c r="K109" s="2"/>
    </row>
    <row r="110" spans="1:11">
      <c r="A110" s="13"/>
      <c r="B110" s="13"/>
      <c r="C110" s="237" t="s">
        <v>165</v>
      </c>
      <c r="D110" s="237"/>
      <c r="E110" s="237"/>
      <c r="F110" s="237"/>
      <c r="G110" s="43">
        <f>+G99+G91+G87</f>
        <v>11451795.560000001</v>
      </c>
      <c r="H110" s="65">
        <f>+H99+H91+H87</f>
        <v>52</v>
      </c>
      <c r="I110" s="16"/>
      <c r="J110" s="54"/>
      <c r="K110" s="2"/>
    </row>
    <row r="111" spans="1:11" ht="15.75" thickBot="1">
      <c r="A111" s="13"/>
      <c r="B111" s="13"/>
      <c r="C111" s="237" t="s">
        <v>161</v>
      </c>
      <c r="D111" s="237"/>
      <c r="E111" s="237"/>
      <c r="F111" s="237"/>
      <c r="G111" s="70">
        <f>+I99+I91+I87</f>
        <v>11451795.57</v>
      </c>
      <c r="H111" s="64"/>
      <c r="I111" s="16"/>
      <c r="J111" s="54"/>
      <c r="K111" s="2"/>
    </row>
    <row r="112" spans="1:11" ht="15.75" thickTop="1">
      <c r="A112" s="13"/>
      <c r="B112" s="13"/>
      <c r="C112" s="28"/>
      <c r="D112" s="13"/>
      <c r="E112" s="29"/>
      <c r="F112" s="76"/>
      <c r="G112" s="45">
        <f>+G110-G111</f>
        <v>-9.9999997764825821E-3</v>
      </c>
      <c r="H112" s="20"/>
      <c r="I112" s="11"/>
      <c r="J112" s="54"/>
      <c r="K112" s="2"/>
    </row>
    <row r="113" spans="1:11">
      <c r="A113" s="13"/>
      <c r="B113" s="13"/>
      <c r="C113" s="28"/>
      <c r="D113" s="13"/>
      <c r="E113" s="13"/>
      <c r="F113" s="76"/>
      <c r="G113" s="45"/>
      <c r="H113" s="20"/>
      <c r="I113" s="17"/>
      <c r="J113" s="58"/>
      <c r="K113" s="2"/>
    </row>
    <row r="114" spans="1:11">
      <c r="A114" s="13"/>
      <c r="B114" s="13"/>
      <c r="C114" s="28"/>
      <c r="D114" s="12" t="s">
        <v>162</v>
      </c>
      <c r="E114" s="22">
        <f>+E115+E116</f>
        <v>52</v>
      </c>
      <c r="F114" s="76"/>
      <c r="G114" s="45"/>
      <c r="H114" s="20"/>
      <c r="I114" s="17"/>
      <c r="J114" s="58"/>
      <c r="K114" s="2"/>
    </row>
    <row r="115" spans="1:11">
      <c r="A115" s="13"/>
      <c r="B115" s="13"/>
      <c r="C115" s="28"/>
      <c r="D115" s="12" t="s">
        <v>163</v>
      </c>
      <c r="E115" s="22">
        <f>+H87</f>
        <v>41</v>
      </c>
      <c r="F115" s="76"/>
      <c r="G115" s="45"/>
      <c r="H115" s="63"/>
      <c r="I115" s="17"/>
      <c r="J115" s="58"/>
      <c r="K115" s="2"/>
    </row>
    <row r="116" spans="1:11">
      <c r="A116" s="13"/>
      <c r="B116" s="13"/>
      <c r="C116" s="28"/>
      <c r="D116" s="12" t="s">
        <v>164</v>
      </c>
      <c r="E116" s="23">
        <f>+H99+H91</f>
        <v>11</v>
      </c>
      <c r="F116" s="76"/>
      <c r="G116" s="45"/>
      <c r="H116" s="20"/>
      <c r="I116" s="9"/>
      <c r="J116" s="58"/>
      <c r="K116" s="2"/>
    </row>
    <row r="117" spans="1:11">
      <c r="A117" s="13"/>
      <c r="B117" s="13"/>
      <c r="C117" s="28"/>
      <c r="D117" s="13"/>
      <c r="E117" s="13"/>
      <c r="F117" s="76"/>
      <c r="G117" s="45"/>
      <c r="H117" s="66"/>
      <c r="I117" s="9"/>
      <c r="J117" s="58"/>
      <c r="K117" s="2"/>
    </row>
    <row r="118" spans="1:11">
      <c r="A118" s="40"/>
      <c r="B118" s="40"/>
      <c r="C118" s="41"/>
      <c r="D118" s="40"/>
      <c r="E118" s="40"/>
      <c r="F118" s="91"/>
      <c r="G118" s="45"/>
      <c r="H118" s="21"/>
      <c r="I118" s="9"/>
      <c r="J118" s="44"/>
      <c r="K118" s="2"/>
    </row>
  </sheetData>
  <sortState ref="C1:D26">
    <sortCondition ref="D1:D26"/>
  </sortState>
  <mergeCells count="5">
    <mergeCell ref="A1:J1"/>
    <mergeCell ref="A2:J2"/>
    <mergeCell ref="C87:F87"/>
    <mergeCell ref="C110:F110"/>
    <mergeCell ref="C111:F111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4"/>
  <sheetViews>
    <sheetView workbookViewId="0">
      <selection activeCell="D4" sqref="D4"/>
    </sheetView>
  </sheetViews>
  <sheetFormatPr baseColWidth="10" defaultRowHeight="15"/>
  <cols>
    <col min="1" max="2" width="6.7109375" style="136" bestFit="1" customWidth="1"/>
    <col min="3" max="3" width="8.5703125" style="136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6.25" customHeight="1">
      <c r="A2" s="238" t="s">
        <v>321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+SUM(G8:G15)</f>
        <v>1717351.2599999998</v>
      </c>
      <c r="H6" s="60">
        <v>8</v>
      </c>
      <c r="I6" s="143">
        <v>1717351.26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 t="s">
        <v>166</v>
      </c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178</v>
      </c>
      <c r="C10" s="141">
        <v>42381</v>
      </c>
      <c r="D10" s="142" t="s">
        <v>9</v>
      </c>
      <c r="F10" s="74" t="s">
        <v>175</v>
      </c>
      <c r="G10" s="143">
        <v>212994.28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38</v>
      </c>
      <c r="C11" s="141">
        <v>42426</v>
      </c>
      <c r="D11" s="142" t="s">
        <v>272</v>
      </c>
      <c r="E11" s="4"/>
      <c r="F11" s="142" t="s">
        <v>267</v>
      </c>
      <c r="G11" s="143">
        <v>216690.03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263</v>
      </c>
      <c r="C12" s="141">
        <v>42426</v>
      </c>
      <c r="D12" s="142" t="s">
        <v>273</v>
      </c>
      <c r="F12" s="142" t="s">
        <v>268</v>
      </c>
      <c r="G12" s="143">
        <v>216690.03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264</v>
      </c>
      <c r="C13" s="141">
        <v>42426</v>
      </c>
      <c r="D13" s="142" t="s">
        <v>274</v>
      </c>
      <c r="F13" s="142" t="s">
        <v>269</v>
      </c>
      <c r="G13" s="143">
        <v>216690.03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324</v>
      </c>
      <c r="C14" s="141">
        <v>42444</v>
      </c>
      <c r="D14" s="142" t="s">
        <v>322</v>
      </c>
      <c r="F14" s="142" t="s">
        <v>326</v>
      </c>
      <c r="G14" s="143">
        <v>195552.41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325</v>
      </c>
      <c r="C15" s="141">
        <v>42460</v>
      </c>
      <c r="D15" s="142" t="s">
        <v>323</v>
      </c>
      <c r="F15" s="142" t="s">
        <v>327</v>
      </c>
      <c r="G15" s="143">
        <v>195552.41</v>
      </c>
      <c r="H15" s="60" t="s">
        <v>262</v>
      </c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846399.73</v>
      </c>
      <c r="H17" s="60">
        <v>3</v>
      </c>
      <c r="I17" s="143">
        <v>846399.73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26</v>
      </c>
      <c r="C19" s="141">
        <v>42300</v>
      </c>
      <c r="D19" s="142" t="s">
        <v>9</v>
      </c>
      <c r="F19" s="74" t="s">
        <v>27</v>
      </c>
      <c r="G19" s="143">
        <v>266517.95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142" t="s">
        <v>328</v>
      </c>
      <c r="C20" s="141">
        <v>42458</v>
      </c>
      <c r="D20" s="142" t="s">
        <v>331</v>
      </c>
      <c r="F20" s="142" t="s">
        <v>329</v>
      </c>
      <c r="G20" s="143">
        <f>[1]MAR!$H$49</f>
        <v>266829.28999999998</v>
      </c>
      <c r="H20" s="61" t="s">
        <v>166</v>
      </c>
      <c r="I20" s="55"/>
      <c r="J20" s="55"/>
      <c r="K20" s="10"/>
      <c r="L20" s="2"/>
      <c r="M20" s="10"/>
      <c r="N20" s="3"/>
    </row>
    <row r="21" spans="1:14">
      <c r="A21" s="12">
        <v>3</v>
      </c>
      <c r="B21" s="142" t="s">
        <v>247</v>
      </c>
      <c r="C21" s="141">
        <v>42457</v>
      </c>
      <c r="D21" s="142" t="s">
        <v>9</v>
      </c>
      <c r="E21" s="2"/>
      <c r="F21" s="142" t="s">
        <v>330</v>
      </c>
      <c r="G21" s="143">
        <v>313052.49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141"/>
      <c r="E22" s="2"/>
      <c r="G22" s="143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+SUM(G26:G27)</f>
        <v>611748.02</v>
      </c>
      <c r="H24" s="60">
        <v>2</v>
      </c>
      <c r="I24" s="143">
        <v>611748.02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43"/>
      <c r="J25" s="54"/>
      <c r="K25" s="2"/>
      <c r="L25" s="2"/>
      <c r="M25" s="2"/>
      <c r="N25" s="2"/>
    </row>
    <row r="26" spans="1:14">
      <c r="A26" s="12">
        <v>1</v>
      </c>
      <c r="B26" s="142" t="s">
        <v>332</v>
      </c>
      <c r="C26" s="141">
        <v>42460</v>
      </c>
      <c r="D26" s="142" t="s">
        <v>9</v>
      </c>
      <c r="E26" s="4"/>
      <c r="F26" s="142" t="s">
        <v>334</v>
      </c>
      <c r="G26" s="143">
        <v>305874.01</v>
      </c>
      <c r="H26" s="60"/>
      <c r="I26" s="115"/>
      <c r="J26" s="54"/>
      <c r="K26" s="2"/>
    </row>
    <row r="27" spans="1:14">
      <c r="A27" s="12">
        <v>2</v>
      </c>
      <c r="B27" s="142" t="s">
        <v>333</v>
      </c>
      <c r="C27" s="141">
        <v>42457</v>
      </c>
      <c r="D27" s="142" t="s">
        <v>9</v>
      </c>
      <c r="F27" s="142" t="s">
        <v>335</v>
      </c>
      <c r="G27" s="143">
        <v>305874.01</v>
      </c>
      <c r="H27" s="60" t="s">
        <v>166</v>
      </c>
      <c r="I27" s="115"/>
      <c r="J27" s="54"/>
      <c r="K27" s="2"/>
    </row>
    <row r="28" spans="1:14">
      <c r="A28" s="12"/>
      <c r="F28" s="74"/>
      <c r="G28" s="143"/>
      <c r="H28" s="60"/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+SUM(G33:G36)</f>
        <v>1593201.44</v>
      </c>
      <c r="H31" s="60">
        <v>4</v>
      </c>
      <c r="I31" s="143">
        <v>1593201.4500000002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46</v>
      </c>
      <c r="C33" s="141">
        <v>42215</v>
      </c>
      <c r="D33" s="142" t="s">
        <v>9</v>
      </c>
      <c r="E33" s="4"/>
      <c r="F33" s="74" t="s">
        <v>47</v>
      </c>
      <c r="G33" s="143">
        <v>323305.92</v>
      </c>
      <c r="H33" s="60"/>
      <c r="I33" s="45"/>
      <c r="J33" s="43"/>
      <c r="K33" s="2"/>
    </row>
    <row r="34" spans="1:11">
      <c r="A34" s="12">
        <v>2</v>
      </c>
      <c r="B34" s="142" t="s">
        <v>185</v>
      </c>
      <c r="C34" s="141">
        <v>42395</v>
      </c>
      <c r="D34" s="142" t="s">
        <v>187</v>
      </c>
      <c r="E34" s="4"/>
      <c r="F34" s="142" t="s">
        <v>189</v>
      </c>
      <c r="G34" s="143">
        <v>351693.56</v>
      </c>
      <c r="H34" s="60"/>
      <c r="I34" s="45"/>
      <c r="J34" s="43"/>
      <c r="K34" s="2"/>
    </row>
    <row r="35" spans="1:11">
      <c r="A35" s="12">
        <v>3</v>
      </c>
      <c r="B35" s="142" t="s">
        <v>339</v>
      </c>
      <c r="C35" s="141">
        <v>42444</v>
      </c>
      <c r="D35" s="142" t="s">
        <v>336</v>
      </c>
      <c r="E35" s="4"/>
      <c r="F35" s="142" t="s">
        <v>337</v>
      </c>
      <c r="G35" s="143">
        <v>418926.06</v>
      </c>
      <c r="H35" s="60" t="s">
        <v>166</v>
      </c>
      <c r="I35" s="45"/>
      <c r="J35" s="43"/>
      <c r="K35" s="2"/>
    </row>
    <row r="36" spans="1:11">
      <c r="A36" s="12">
        <v>4</v>
      </c>
      <c r="B36" s="142" t="s">
        <v>340</v>
      </c>
      <c r="C36" s="141">
        <v>42458</v>
      </c>
      <c r="D36" s="142" t="s">
        <v>9</v>
      </c>
      <c r="E36" s="4"/>
      <c r="F36" s="142" t="s">
        <v>338</v>
      </c>
      <c r="G36" s="143">
        <v>499275.9</v>
      </c>
      <c r="H36" s="60"/>
      <c r="I36" s="45"/>
      <c r="J36" s="43"/>
      <c r="K36" s="2"/>
    </row>
    <row r="37" spans="1:11">
      <c r="A37" s="12"/>
      <c r="B37" s="5"/>
      <c r="C37" s="18"/>
      <c r="D37" s="5"/>
      <c r="E37" s="4"/>
      <c r="F37" s="71"/>
      <c r="G37" s="143"/>
      <c r="H37" s="60"/>
      <c r="I37" s="45"/>
      <c r="J37" s="43"/>
      <c r="K37" s="2"/>
    </row>
    <row r="38" spans="1:11">
      <c r="A38" s="12"/>
      <c r="B38" s="2"/>
      <c r="C38" s="18"/>
      <c r="D38" s="2"/>
      <c r="E38" s="4"/>
      <c r="F38" s="72"/>
      <c r="G38" s="46"/>
      <c r="H38" s="60"/>
      <c r="I38" s="45"/>
      <c r="J38" s="43"/>
      <c r="K38" s="2"/>
    </row>
    <row r="39" spans="1:11">
      <c r="A39" s="12" t="s">
        <v>48</v>
      </c>
      <c r="B39" s="12"/>
      <c r="C39" s="31"/>
      <c r="D39" s="12" t="s">
        <v>49</v>
      </c>
      <c r="E39" s="22"/>
      <c r="F39" s="73"/>
      <c r="G39" s="43">
        <f>+SUM(G41:G46)</f>
        <v>1825302.57</v>
      </c>
      <c r="H39" s="60">
        <v>6</v>
      </c>
      <c r="I39" s="143">
        <v>1825302.57</v>
      </c>
      <c r="J39" s="53">
        <f>+G39-I39</f>
        <v>0</v>
      </c>
      <c r="K39" s="2"/>
    </row>
    <row r="40" spans="1:11">
      <c r="A40" s="12"/>
      <c r="B40" s="12"/>
      <c r="C40" s="31"/>
      <c r="D40" s="12"/>
      <c r="E40" s="22"/>
      <c r="F40" s="73"/>
      <c r="G40" s="43"/>
      <c r="H40" s="60"/>
      <c r="I40" s="143"/>
      <c r="J40" s="54"/>
      <c r="K40" s="2"/>
    </row>
    <row r="41" spans="1:11">
      <c r="A41" s="12">
        <v>1</v>
      </c>
      <c r="B41" s="142" t="s">
        <v>194</v>
      </c>
      <c r="C41" s="141">
        <v>42380</v>
      </c>
      <c r="D41" s="142" t="s">
        <v>9</v>
      </c>
      <c r="E41" s="4"/>
      <c r="F41" s="142" t="s">
        <v>200</v>
      </c>
      <c r="G41" s="143">
        <v>282434.67</v>
      </c>
      <c r="H41" s="60"/>
      <c r="I41" s="115"/>
      <c r="J41" s="54"/>
      <c r="K41" s="2"/>
    </row>
    <row r="42" spans="1:11">
      <c r="A42" s="12">
        <v>2</v>
      </c>
      <c r="B42" s="142" t="s">
        <v>278</v>
      </c>
      <c r="C42" s="141">
        <v>42416</v>
      </c>
      <c r="D42" s="142" t="s">
        <v>277</v>
      </c>
      <c r="F42" s="142" t="s">
        <v>279</v>
      </c>
      <c r="G42" s="143">
        <v>333323.59999999998</v>
      </c>
      <c r="H42" s="60"/>
      <c r="I42" s="115"/>
      <c r="J42" s="54"/>
      <c r="K42" s="2"/>
    </row>
    <row r="43" spans="1:11">
      <c r="A43" s="12">
        <v>3</v>
      </c>
      <c r="B43" s="142" t="s">
        <v>348</v>
      </c>
      <c r="C43" s="141">
        <v>42452</v>
      </c>
      <c r="D43" s="142" t="s">
        <v>341</v>
      </c>
      <c r="F43" s="142" t="s">
        <v>344</v>
      </c>
      <c r="G43" s="143">
        <v>342388.82</v>
      </c>
      <c r="H43" s="60"/>
      <c r="I43" s="115"/>
      <c r="J43" s="54"/>
      <c r="K43" s="2"/>
    </row>
    <row r="44" spans="1:11">
      <c r="A44" s="12">
        <v>4</v>
      </c>
      <c r="B44" s="142" t="s">
        <v>349</v>
      </c>
      <c r="C44" s="141">
        <v>42458</v>
      </c>
      <c r="D44" s="142" t="s">
        <v>9</v>
      </c>
      <c r="F44" s="142" t="s">
        <v>345</v>
      </c>
      <c r="G44" s="143">
        <v>250389.22</v>
      </c>
      <c r="H44" s="60" t="s">
        <v>166</v>
      </c>
      <c r="I44" s="115"/>
      <c r="J44" s="54"/>
      <c r="K44" s="2"/>
    </row>
    <row r="45" spans="1:11">
      <c r="A45" s="12">
        <v>5</v>
      </c>
      <c r="B45" s="142" t="s">
        <v>350</v>
      </c>
      <c r="C45" s="141">
        <v>42458</v>
      </c>
      <c r="D45" s="142" t="s">
        <v>342</v>
      </c>
      <c r="F45" s="142" t="s">
        <v>346</v>
      </c>
      <c r="G45" s="143">
        <v>334021.24</v>
      </c>
      <c r="H45" s="60" t="s">
        <v>167</v>
      </c>
      <c r="I45" s="115"/>
      <c r="J45" s="54"/>
      <c r="K45" s="2"/>
    </row>
    <row r="46" spans="1:11">
      <c r="A46" s="12">
        <v>6</v>
      </c>
      <c r="B46" s="142" t="s">
        <v>351</v>
      </c>
      <c r="C46" s="141">
        <v>42460</v>
      </c>
      <c r="D46" s="142" t="s">
        <v>343</v>
      </c>
      <c r="F46" s="142" t="s">
        <v>347</v>
      </c>
      <c r="G46" s="143">
        <v>282745.02</v>
      </c>
      <c r="H46" s="60" t="s">
        <v>168</v>
      </c>
      <c r="I46" s="115"/>
      <c r="J46" s="54"/>
      <c r="K46" s="2"/>
    </row>
    <row r="47" spans="1:11">
      <c r="A47" s="12"/>
      <c r="B47" s="5"/>
      <c r="C47" s="18"/>
      <c r="D47" s="5"/>
      <c r="E47" s="4"/>
      <c r="F47" s="71"/>
      <c r="G47" s="46"/>
      <c r="H47" s="60"/>
      <c r="I47" s="115"/>
      <c r="J47" s="54"/>
      <c r="K47" s="2"/>
    </row>
    <row r="48" spans="1:11">
      <c r="A48" s="13"/>
      <c r="B48" s="13"/>
      <c r="C48" s="31"/>
      <c r="D48" s="13"/>
      <c r="E48" s="13"/>
      <c r="F48" s="76"/>
      <c r="G48" s="45"/>
      <c r="H48" s="60"/>
      <c r="I48" s="45"/>
      <c r="J48" s="54"/>
      <c r="K48" s="2"/>
    </row>
    <row r="49" spans="1:13">
      <c r="A49" s="12" t="s">
        <v>64</v>
      </c>
      <c r="B49" s="12"/>
      <c r="C49" s="31"/>
      <c r="D49" s="12" t="s">
        <v>65</v>
      </c>
      <c r="E49" s="22"/>
      <c r="F49" s="73"/>
      <c r="G49" s="43">
        <f>+SUM(G51:G52)</f>
        <v>457793.27</v>
      </c>
      <c r="H49" s="60">
        <v>1</v>
      </c>
      <c r="I49" s="143">
        <v>457793.32</v>
      </c>
      <c r="J49" s="53">
        <f>+G49-I49</f>
        <v>-4.9999999988358468E-2</v>
      </c>
      <c r="K49" s="2"/>
    </row>
    <row r="50" spans="1:13">
      <c r="A50" s="12"/>
      <c r="B50" s="12"/>
      <c r="C50" s="31"/>
      <c r="D50" s="12"/>
      <c r="E50" s="22"/>
      <c r="F50" s="73"/>
      <c r="G50" s="43"/>
      <c r="H50" s="60"/>
      <c r="I50" s="143"/>
      <c r="J50" s="54"/>
      <c r="K50" s="2"/>
    </row>
    <row r="51" spans="1:13">
      <c r="A51" s="12">
        <v>1</v>
      </c>
      <c r="B51" s="142" t="s">
        <v>353</v>
      </c>
      <c r="C51" s="141">
        <v>42432</v>
      </c>
      <c r="D51" s="142" t="s">
        <v>352</v>
      </c>
      <c r="E51" s="4"/>
      <c r="F51" s="142" t="s">
        <v>354</v>
      </c>
      <c r="G51" s="55">
        <v>457793.27</v>
      </c>
      <c r="H51" s="60" t="s">
        <v>166</v>
      </c>
      <c r="I51" s="45"/>
      <c r="J51" s="54"/>
      <c r="K51" s="2"/>
    </row>
    <row r="52" spans="1:13">
      <c r="A52" s="12"/>
      <c r="B52" s="2"/>
      <c r="C52" s="18"/>
      <c r="D52" s="2"/>
      <c r="E52" s="4"/>
      <c r="F52" s="72"/>
      <c r="G52" s="46"/>
      <c r="H52" s="60"/>
      <c r="I52" s="45"/>
      <c r="J52" s="54"/>
      <c r="K52" s="2"/>
    </row>
    <row r="53" spans="1:13">
      <c r="A53" s="28"/>
      <c r="B53" s="5"/>
      <c r="C53" s="15"/>
      <c r="D53" s="5"/>
      <c r="E53" s="13"/>
      <c r="F53" s="71"/>
      <c r="G53" s="45"/>
      <c r="H53" s="60"/>
      <c r="I53" s="45"/>
      <c r="J53" s="43"/>
      <c r="K53" s="2"/>
    </row>
    <row r="54" spans="1:13">
      <c r="A54" s="12" t="s">
        <v>71</v>
      </c>
      <c r="B54" s="12"/>
      <c r="C54" s="31"/>
      <c r="D54" s="12" t="s">
        <v>72</v>
      </c>
      <c r="E54" s="29"/>
      <c r="F54" s="73"/>
      <c r="G54" s="59">
        <f>+SUM(G56:G58)</f>
        <v>369105.53</v>
      </c>
      <c r="H54" s="60">
        <v>1</v>
      </c>
      <c r="I54" s="143">
        <v>369105.53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9"/>
      <c r="F55" s="73"/>
      <c r="G55" s="59"/>
      <c r="H55" s="60"/>
      <c r="I55" s="143"/>
      <c r="J55" s="54"/>
      <c r="K55" s="2"/>
    </row>
    <row r="56" spans="1:13">
      <c r="A56" s="12">
        <v>1</v>
      </c>
      <c r="B56" s="5" t="s">
        <v>74</v>
      </c>
      <c r="C56" s="18">
        <v>42000</v>
      </c>
      <c r="D56" s="5" t="s">
        <v>75</v>
      </c>
      <c r="E56" s="4"/>
      <c r="F56" s="71" t="s">
        <v>76</v>
      </c>
      <c r="G56" s="143">
        <v>532</v>
      </c>
      <c r="H56" s="60"/>
      <c r="I56" s="45"/>
      <c r="J56" s="43"/>
      <c r="K56" s="2"/>
      <c r="L56" s="143"/>
      <c r="M56" s="67"/>
    </row>
    <row r="57" spans="1:13">
      <c r="A57" s="12">
        <v>2</v>
      </c>
      <c r="B57" s="142" t="s">
        <v>355</v>
      </c>
      <c r="C57" s="141">
        <v>42458</v>
      </c>
      <c r="D57" s="142" t="s">
        <v>9</v>
      </c>
      <c r="E57" s="4"/>
      <c r="F57" s="142" t="s">
        <v>356</v>
      </c>
      <c r="G57" s="143">
        <v>368573.53</v>
      </c>
      <c r="H57" s="60"/>
      <c r="I57" s="45"/>
      <c r="J57" s="43"/>
      <c r="K57" s="2"/>
      <c r="L57" s="143"/>
      <c r="M57" s="67"/>
    </row>
    <row r="58" spans="1:13">
      <c r="A58" s="13"/>
      <c r="C58" s="141"/>
      <c r="D58" s="5"/>
      <c r="E58" s="4"/>
      <c r="F58" s="71"/>
      <c r="G58" s="143"/>
      <c r="H58" s="60"/>
      <c r="I58" s="45"/>
      <c r="J58" s="43"/>
      <c r="K58" s="2"/>
      <c r="L58" s="143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+SUM(G62:G66)</f>
        <v>843991.85</v>
      </c>
      <c r="H60" s="60">
        <v>5</v>
      </c>
      <c r="I60" s="143">
        <v>843991.85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43"/>
      <c r="J61" s="54"/>
      <c r="K61" s="2"/>
    </row>
    <row r="62" spans="1:13">
      <c r="A62" s="12">
        <v>1</v>
      </c>
      <c r="B62" s="142" t="s">
        <v>79</v>
      </c>
      <c r="C62" s="141">
        <v>42094</v>
      </c>
      <c r="D62" s="142" t="s">
        <v>9</v>
      </c>
      <c r="E62" s="142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142" t="s">
        <v>83</v>
      </c>
      <c r="C63" s="141">
        <v>42303</v>
      </c>
      <c r="D63" s="142" t="s">
        <v>9</v>
      </c>
      <c r="E63" s="142"/>
      <c r="F63" s="74" t="s">
        <v>84</v>
      </c>
      <c r="G63" s="143">
        <v>186215.67999999999</v>
      </c>
      <c r="H63" s="60"/>
      <c r="I63" s="115"/>
      <c r="J63" s="43"/>
      <c r="K63" s="2"/>
    </row>
    <row r="64" spans="1:13">
      <c r="A64" s="12">
        <v>3</v>
      </c>
      <c r="B64" s="142" t="s">
        <v>217</v>
      </c>
      <c r="C64" s="141">
        <v>42398</v>
      </c>
      <c r="D64" s="142" t="s">
        <v>212</v>
      </c>
      <c r="F64" s="142" t="s">
        <v>222</v>
      </c>
      <c r="G64" s="143">
        <v>149615.71</v>
      </c>
      <c r="H64" s="60"/>
      <c r="I64" s="115"/>
      <c r="J64" s="43"/>
      <c r="K64" s="2"/>
    </row>
    <row r="65" spans="1:11">
      <c r="A65" s="12">
        <v>4</v>
      </c>
      <c r="B65" s="142" t="s">
        <v>358</v>
      </c>
      <c r="C65" s="141">
        <v>42441</v>
      </c>
      <c r="D65" s="142" t="s">
        <v>9</v>
      </c>
      <c r="F65" s="142" t="s">
        <v>360</v>
      </c>
      <c r="G65" s="143">
        <v>173586.99</v>
      </c>
      <c r="H65" s="60"/>
      <c r="I65" s="115"/>
      <c r="J65" s="43"/>
      <c r="K65" s="2"/>
    </row>
    <row r="66" spans="1:11">
      <c r="A66" s="12">
        <v>5</v>
      </c>
      <c r="B66" s="142" t="s">
        <v>359</v>
      </c>
      <c r="C66" s="141">
        <v>42448</v>
      </c>
      <c r="D66" s="142" t="s">
        <v>357</v>
      </c>
      <c r="F66" s="142" t="s">
        <v>361</v>
      </c>
      <c r="G66" s="143">
        <v>157217.14000000001</v>
      </c>
      <c r="H66" s="60"/>
      <c r="I66" s="115"/>
      <c r="J66" s="43"/>
      <c r="K66" s="2"/>
    </row>
    <row r="67" spans="1:11">
      <c r="A67" s="12"/>
      <c r="B67" s="142"/>
      <c r="C67" s="141"/>
      <c r="D67" s="142"/>
      <c r="F67" s="142"/>
      <c r="G67" s="143"/>
      <c r="H67" s="60"/>
      <c r="I67" s="115"/>
      <c r="J67" s="43"/>
      <c r="K67" s="2"/>
    </row>
    <row r="68" spans="1:11">
      <c r="A68" s="12"/>
      <c r="B68" s="5"/>
      <c r="C68" s="18"/>
      <c r="D68" s="5"/>
      <c r="E68" s="4"/>
      <c r="F68" s="71"/>
      <c r="G68" s="46"/>
      <c r="H68" s="60"/>
      <c r="I68" s="115"/>
      <c r="J68" s="43"/>
      <c r="K68" s="2"/>
    </row>
    <row r="69" spans="1:11">
      <c r="A69" s="12" t="s">
        <v>92</v>
      </c>
      <c r="B69" s="12"/>
      <c r="C69" s="31"/>
      <c r="D69" s="12" t="s">
        <v>93</v>
      </c>
      <c r="E69" s="22"/>
      <c r="F69" s="73"/>
      <c r="G69" s="43">
        <f>+SUM(G71:G73)</f>
        <v>675077.42</v>
      </c>
      <c r="H69" s="60">
        <v>3</v>
      </c>
      <c r="I69" s="143">
        <v>675077.42</v>
      </c>
      <c r="J69" s="53">
        <f>+G69-I69</f>
        <v>0</v>
      </c>
      <c r="K69" s="2"/>
    </row>
    <row r="70" spans="1:11">
      <c r="A70" s="12"/>
      <c r="B70" s="12"/>
      <c r="C70" s="31"/>
      <c r="D70" s="12"/>
      <c r="E70" s="22"/>
      <c r="F70" s="73"/>
      <c r="G70" s="43"/>
      <c r="H70" s="60"/>
      <c r="I70" s="143"/>
      <c r="J70" s="54"/>
      <c r="K70" s="2"/>
    </row>
    <row r="71" spans="1:11">
      <c r="A71" s="12">
        <v>1</v>
      </c>
      <c r="B71" s="142" t="s">
        <v>227</v>
      </c>
      <c r="C71" s="141">
        <v>42394</v>
      </c>
      <c r="D71" s="142" t="s">
        <v>230</v>
      </c>
      <c r="E71" s="4"/>
      <c r="F71" s="142" t="s">
        <v>233</v>
      </c>
      <c r="G71" s="143">
        <v>195674.89</v>
      </c>
      <c r="H71" s="60" t="s">
        <v>166</v>
      </c>
      <c r="I71" s="54"/>
      <c r="J71" s="54"/>
      <c r="K71" s="2"/>
    </row>
    <row r="72" spans="1:11">
      <c r="A72" s="12">
        <v>2</v>
      </c>
      <c r="B72" s="142" t="s">
        <v>286</v>
      </c>
      <c r="C72" s="141">
        <v>42406</v>
      </c>
      <c r="D72" s="142" t="s">
        <v>9</v>
      </c>
      <c r="F72" s="142" t="s">
        <v>288</v>
      </c>
      <c r="G72" s="143">
        <v>234254.25</v>
      </c>
      <c r="H72" s="60"/>
      <c r="I72" s="54"/>
      <c r="J72" s="54"/>
      <c r="K72" s="2"/>
    </row>
    <row r="73" spans="1:11">
      <c r="A73" s="12">
        <v>3</v>
      </c>
      <c r="B73" s="142" t="s">
        <v>362</v>
      </c>
      <c r="C73" s="141">
        <v>42460</v>
      </c>
      <c r="D73" s="142" t="s">
        <v>9</v>
      </c>
      <c r="F73" s="142" t="s">
        <v>363</v>
      </c>
      <c r="G73" s="143">
        <v>245148.28</v>
      </c>
      <c r="H73" s="60" t="s">
        <v>167</v>
      </c>
      <c r="I73" s="54"/>
      <c r="J73" s="54"/>
      <c r="K73" s="2"/>
    </row>
    <row r="74" spans="1:11">
      <c r="A74" s="12"/>
      <c r="C74" s="141"/>
      <c r="E74" s="4"/>
      <c r="H74" s="60"/>
      <c r="I74" s="54"/>
      <c r="J74" s="54"/>
      <c r="K74" s="2"/>
    </row>
    <row r="75" spans="1:11">
      <c r="A75" s="12"/>
      <c r="C75" s="141"/>
      <c r="E75" s="4"/>
      <c r="H75" s="60"/>
      <c r="I75" s="54"/>
      <c r="J75" s="54"/>
      <c r="K75" s="2"/>
    </row>
    <row r="76" spans="1:11">
      <c r="A76" s="12" t="s">
        <v>101</v>
      </c>
      <c r="B76" s="12"/>
      <c r="C76" s="31"/>
      <c r="D76" s="12" t="s">
        <v>102</v>
      </c>
      <c r="E76" s="4"/>
      <c r="G76" s="69">
        <f>+SUM(G78:G78)</f>
        <v>0</v>
      </c>
      <c r="H76" s="60">
        <v>0</v>
      </c>
      <c r="I76" s="143">
        <v>0</v>
      </c>
      <c r="J76" s="53">
        <f>+G76-I76</f>
        <v>0</v>
      </c>
      <c r="K76" s="2"/>
    </row>
    <row r="77" spans="1:11">
      <c r="A77" s="12"/>
      <c r="C77" s="141"/>
      <c r="E77" s="4"/>
      <c r="H77" s="60"/>
      <c r="I77" s="54"/>
      <c r="J77" s="54"/>
      <c r="K77" s="2"/>
    </row>
    <row r="78" spans="1:11">
      <c r="A78" s="12">
        <v>1</v>
      </c>
      <c r="B78" s="142"/>
      <c r="C78" s="141"/>
      <c r="D78" s="142"/>
      <c r="F78" s="142"/>
      <c r="G78" s="143"/>
      <c r="H78" s="60"/>
      <c r="I78" s="54"/>
      <c r="J78" s="54"/>
      <c r="K78" s="2"/>
    </row>
    <row r="79" spans="1:11">
      <c r="A79" s="12"/>
      <c r="B79" s="2"/>
      <c r="C79" s="18"/>
      <c r="D79" s="2"/>
      <c r="E79" s="22"/>
      <c r="F79" s="72"/>
      <c r="G79" s="46"/>
      <c r="H79" s="60"/>
      <c r="I79" s="46"/>
      <c r="J79" s="54"/>
      <c r="K79" s="2"/>
    </row>
    <row r="80" spans="1:11">
      <c r="A80" s="12" t="s">
        <v>113</v>
      </c>
      <c r="B80" s="12"/>
      <c r="C80" s="31"/>
      <c r="D80" s="12" t="s">
        <v>114</v>
      </c>
      <c r="E80" s="22"/>
      <c r="F80" s="73"/>
      <c r="G80" s="43">
        <f>+SUM(G82:G88)</f>
        <v>1105951.02</v>
      </c>
      <c r="H80" s="60">
        <v>7</v>
      </c>
      <c r="I80" s="143">
        <v>1105951.0199999996</v>
      </c>
      <c r="J80" s="53">
        <f>+G80-I80</f>
        <v>0</v>
      </c>
      <c r="K80" s="2"/>
    </row>
    <row r="81" spans="1:11">
      <c r="A81" s="12"/>
      <c r="B81" s="12"/>
      <c r="C81" s="31"/>
      <c r="D81" s="12"/>
      <c r="E81" s="22"/>
      <c r="F81" s="73"/>
      <c r="G81" s="43"/>
      <c r="H81" s="60"/>
      <c r="I81" s="143"/>
      <c r="J81" s="54"/>
      <c r="K81" s="2"/>
    </row>
    <row r="82" spans="1:11">
      <c r="A82" s="12">
        <v>1</v>
      </c>
      <c r="B82" s="142" t="s">
        <v>115</v>
      </c>
      <c r="C82" s="141">
        <v>42304</v>
      </c>
      <c r="D82" s="142" t="s">
        <v>9</v>
      </c>
      <c r="F82" s="74" t="s">
        <v>116</v>
      </c>
      <c r="G82" s="143">
        <v>149070.59</v>
      </c>
      <c r="H82" s="60"/>
      <c r="I82" s="11"/>
      <c r="J82" s="56"/>
      <c r="K82" s="2"/>
    </row>
    <row r="83" spans="1:11">
      <c r="A83" s="12">
        <v>2</v>
      </c>
      <c r="B83" s="142" t="s">
        <v>119</v>
      </c>
      <c r="C83" s="141">
        <v>42332</v>
      </c>
      <c r="D83" s="142" t="s">
        <v>9</v>
      </c>
      <c r="F83" s="74" t="s">
        <v>120</v>
      </c>
      <c r="G83" s="143">
        <v>149070.59</v>
      </c>
      <c r="H83" s="60"/>
      <c r="I83" s="11"/>
      <c r="J83" s="56"/>
      <c r="K83" s="2"/>
    </row>
    <row r="84" spans="1:11">
      <c r="A84" s="12">
        <v>3</v>
      </c>
      <c r="B84" s="142" t="s">
        <v>126</v>
      </c>
      <c r="C84" s="141">
        <v>42369</v>
      </c>
      <c r="D84" s="142" t="s">
        <v>9</v>
      </c>
      <c r="F84" s="74" t="s">
        <v>127</v>
      </c>
      <c r="G84" s="143">
        <v>149070.59</v>
      </c>
      <c r="H84" s="60"/>
      <c r="I84" s="11"/>
      <c r="J84" s="56"/>
      <c r="K84" s="2"/>
    </row>
    <row r="85" spans="1:11">
      <c r="A85" s="12">
        <v>4</v>
      </c>
      <c r="B85" s="142" t="s">
        <v>128</v>
      </c>
      <c r="C85" s="141">
        <v>42369</v>
      </c>
      <c r="D85" s="142" t="s">
        <v>9</v>
      </c>
      <c r="F85" s="74" t="s">
        <v>129</v>
      </c>
      <c r="G85" s="143">
        <v>149070.59</v>
      </c>
      <c r="H85" s="60"/>
      <c r="I85" s="11"/>
      <c r="J85" s="56"/>
      <c r="K85" s="2"/>
    </row>
    <row r="86" spans="1:11">
      <c r="A86" s="12">
        <v>5</v>
      </c>
      <c r="B86" s="142" t="s">
        <v>297</v>
      </c>
      <c r="C86" s="141">
        <v>42423</v>
      </c>
      <c r="D86" s="142" t="s">
        <v>293</v>
      </c>
      <c r="F86" s="142" t="s">
        <v>301</v>
      </c>
      <c r="G86" s="143">
        <v>171880.93</v>
      </c>
      <c r="H86" s="60" t="s">
        <v>166</v>
      </c>
      <c r="I86" s="11"/>
      <c r="J86" s="56"/>
      <c r="K86" s="2"/>
    </row>
    <row r="87" spans="1:11">
      <c r="A87" s="12">
        <v>6</v>
      </c>
      <c r="B87" s="142" t="s">
        <v>366</v>
      </c>
      <c r="C87" s="141">
        <v>42457</v>
      </c>
      <c r="D87" s="142" t="s">
        <v>9</v>
      </c>
      <c r="F87" s="142" t="s">
        <v>364</v>
      </c>
      <c r="G87" s="143">
        <v>171570.59</v>
      </c>
      <c r="H87" s="60"/>
      <c r="I87" s="11"/>
      <c r="J87" s="56"/>
      <c r="K87" s="2"/>
    </row>
    <row r="88" spans="1:11">
      <c r="A88" s="12">
        <v>7</v>
      </c>
      <c r="B88" s="142" t="s">
        <v>367</v>
      </c>
      <c r="C88" s="141">
        <v>42458</v>
      </c>
      <c r="D88" s="142" t="s">
        <v>9</v>
      </c>
      <c r="F88" s="142" t="s">
        <v>365</v>
      </c>
      <c r="G88" s="143">
        <v>166217.14000000001</v>
      </c>
      <c r="H88" s="60"/>
      <c r="I88" s="11"/>
      <c r="J88" s="56"/>
      <c r="K88" s="2"/>
    </row>
    <row r="89" spans="1:11">
      <c r="B89" s="13"/>
      <c r="C89" s="36"/>
      <c r="D89" s="13"/>
      <c r="E89" s="29"/>
      <c r="F89" s="76"/>
      <c r="G89" s="45"/>
      <c r="H89" s="60"/>
      <c r="I89" s="11"/>
      <c r="J89" s="56"/>
      <c r="K89" s="2"/>
    </row>
    <row r="90" spans="1:11">
      <c r="A90" s="13"/>
      <c r="B90" s="13"/>
      <c r="C90" s="237" t="s">
        <v>132</v>
      </c>
      <c r="D90" s="237"/>
      <c r="E90" s="237"/>
      <c r="F90" s="237"/>
      <c r="G90" s="43">
        <f>+G80+G76+G69+G60+G54+G49+G39+G31+G24+G17+G6</f>
        <v>10045922.109999999</v>
      </c>
      <c r="H90" s="60">
        <f>+SUM(H6:H89)</f>
        <v>40</v>
      </c>
      <c r="I90" s="11">
        <f>+I80+I76+I69+I60+I54+I49+I39+I31+I24+I17+I6</f>
        <v>10045922.17</v>
      </c>
      <c r="J90" s="53">
        <f>+G90-I90</f>
        <v>-6.0000000521540642E-2</v>
      </c>
      <c r="K90" s="2"/>
    </row>
    <row r="91" spans="1:11">
      <c r="A91" s="13"/>
      <c r="B91" s="13"/>
      <c r="C91" s="23"/>
      <c r="D91" s="23"/>
      <c r="E91" s="23"/>
      <c r="F91" s="73"/>
      <c r="G91" s="43"/>
      <c r="H91" s="60"/>
      <c r="I91" s="11"/>
      <c r="J91" s="54"/>
      <c r="K91" s="2"/>
    </row>
    <row r="92" spans="1:11">
      <c r="A92" s="13"/>
      <c r="B92" s="13"/>
      <c r="C92" s="23"/>
      <c r="D92" s="23"/>
      <c r="E92" s="23"/>
      <c r="F92" s="73"/>
      <c r="G92" s="43"/>
      <c r="H92" s="60"/>
      <c r="I92" s="11"/>
      <c r="J92" s="54"/>
      <c r="K92" s="2"/>
    </row>
    <row r="93" spans="1:11">
      <c r="A93" s="13"/>
      <c r="B93" s="13"/>
      <c r="C93" s="28"/>
      <c r="D93" s="13"/>
      <c r="E93" s="13"/>
      <c r="F93" s="76"/>
      <c r="G93" s="45"/>
      <c r="H93" s="20"/>
      <c r="I93" s="11"/>
      <c r="J93" s="56"/>
      <c r="K93" s="2"/>
    </row>
    <row r="94" spans="1:11">
      <c r="A94" s="14" t="s">
        <v>133</v>
      </c>
      <c r="B94" s="14"/>
      <c r="C94" s="37"/>
      <c r="D94" s="14" t="s">
        <v>134</v>
      </c>
      <c r="E94" s="38"/>
      <c r="F94" s="90"/>
      <c r="G94" s="43">
        <f>+SUM(G96:G98)</f>
        <v>625000</v>
      </c>
      <c r="H94" s="21">
        <v>3</v>
      </c>
      <c r="I94" s="143">
        <v>625000</v>
      </c>
      <c r="J94" s="57">
        <f>+G94-I94</f>
        <v>0</v>
      </c>
      <c r="K94" s="2"/>
    </row>
    <row r="95" spans="1:11">
      <c r="A95" s="14"/>
      <c r="B95" s="14"/>
      <c r="C95" s="37"/>
      <c r="D95" s="14"/>
      <c r="E95" s="38"/>
      <c r="F95" s="90"/>
      <c r="G95" s="43"/>
      <c r="H95" s="21"/>
      <c r="I95" s="143"/>
      <c r="J95" s="56"/>
      <c r="K95" s="2"/>
    </row>
    <row r="96" spans="1:11">
      <c r="A96" s="14">
        <v>1</v>
      </c>
      <c r="B96" s="142" t="s">
        <v>239</v>
      </c>
      <c r="C96" s="141">
        <v>42395</v>
      </c>
      <c r="D96" s="142" t="s">
        <v>237</v>
      </c>
      <c r="E96" s="2"/>
      <c r="F96" s="142" t="s">
        <v>240</v>
      </c>
      <c r="G96" s="143">
        <v>335000</v>
      </c>
      <c r="H96" s="25" t="s">
        <v>166</v>
      </c>
      <c r="I96" s="10"/>
      <c r="J96" s="56"/>
      <c r="K96" s="2"/>
    </row>
    <row r="97" spans="1:11">
      <c r="A97" s="14">
        <v>2</v>
      </c>
      <c r="B97" s="142" t="s">
        <v>372</v>
      </c>
      <c r="C97" s="141">
        <v>42434</v>
      </c>
      <c r="D97" s="142" t="s">
        <v>368</v>
      </c>
      <c r="E97" s="2"/>
      <c r="F97" s="142" t="s">
        <v>370</v>
      </c>
      <c r="G97" s="143">
        <v>185000</v>
      </c>
      <c r="H97" s="25" t="s">
        <v>167</v>
      </c>
      <c r="I97" s="11"/>
      <c r="J97" s="56"/>
      <c r="K97" s="2"/>
    </row>
    <row r="98" spans="1:11">
      <c r="A98" s="14">
        <v>3</v>
      </c>
      <c r="B98" s="142" t="s">
        <v>373</v>
      </c>
      <c r="C98" s="141">
        <v>42444</v>
      </c>
      <c r="D98" s="142" t="s">
        <v>369</v>
      </c>
      <c r="E98" s="2"/>
      <c r="F98" s="142" t="s">
        <v>371</v>
      </c>
      <c r="G98" s="143">
        <v>105000</v>
      </c>
      <c r="H98" s="25" t="s">
        <v>168</v>
      </c>
      <c r="I98" s="11"/>
      <c r="J98" s="56"/>
      <c r="K98" s="2"/>
    </row>
    <row r="99" spans="1:11">
      <c r="A99" s="14"/>
      <c r="F99" s="74"/>
      <c r="G99" s="143"/>
      <c r="H99" s="25"/>
      <c r="I99" s="11"/>
      <c r="J99" s="56"/>
      <c r="K99" s="2"/>
    </row>
    <row r="100" spans="1:11">
      <c r="A100" s="14"/>
      <c r="B100" s="2"/>
      <c r="C100" s="18"/>
      <c r="D100" s="2"/>
      <c r="E100" s="2"/>
      <c r="F100" s="72"/>
      <c r="G100" s="46"/>
      <c r="H100" s="25"/>
      <c r="I100" s="11"/>
      <c r="J100" s="56"/>
      <c r="K100" s="2"/>
    </row>
    <row r="101" spans="1:11">
      <c r="A101" s="12" t="s">
        <v>141</v>
      </c>
      <c r="B101" s="12"/>
      <c r="C101" s="39"/>
      <c r="D101" s="12" t="s">
        <v>142</v>
      </c>
      <c r="E101" s="22"/>
      <c r="F101" s="73"/>
      <c r="G101" s="59">
        <f>+SUM(G103:G111)</f>
        <v>1371555.1700000002</v>
      </c>
      <c r="H101" s="20">
        <v>9</v>
      </c>
      <c r="I101" s="143">
        <v>1371555.1700000002</v>
      </c>
      <c r="J101" s="53">
        <f>+G101-I101</f>
        <v>0</v>
      </c>
      <c r="K101" s="2"/>
    </row>
    <row r="102" spans="1:11">
      <c r="A102" s="12"/>
      <c r="B102" s="12"/>
      <c r="C102" s="39"/>
      <c r="D102" s="12"/>
      <c r="E102" s="22"/>
      <c r="F102" s="73"/>
      <c r="G102" s="59"/>
      <c r="H102" s="20"/>
      <c r="I102" s="143"/>
      <c r="J102" s="54"/>
      <c r="K102" s="2"/>
    </row>
    <row r="103" spans="1:11">
      <c r="A103" s="12">
        <v>1</v>
      </c>
      <c r="B103" s="142" t="s">
        <v>247</v>
      </c>
      <c r="C103" s="141">
        <v>42395</v>
      </c>
      <c r="D103" s="142" t="s">
        <v>237</v>
      </c>
      <c r="F103" s="142" t="s">
        <v>255</v>
      </c>
      <c r="G103" s="143">
        <v>155000</v>
      </c>
      <c r="H103" s="64" t="s">
        <v>166</v>
      </c>
      <c r="I103" s="16"/>
      <c r="J103" s="54"/>
      <c r="K103" s="2"/>
    </row>
    <row r="104" spans="1:11">
      <c r="A104" s="12">
        <v>2</v>
      </c>
      <c r="B104" s="142" t="s">
        <v>250</v>
      </c>
      <c r="C104" s="141">
        <v>42395</v>
      </c>
      <c r="D104" s="142" t="s">
        <v>237</v>
      </c>
      <c r="E104" s="4"/>
      <c r="F104" s="142" t="s">
        <v>258</v>
      </c>
      <c r="G104" s="143">
        <v>255000</v>
      </c>
      <c r="H104" s="64" t="s">
        <v>167</v>
      </c>
      <c r="I104" s="16"/>
      <c r="J104" s="54"/>
      <c r="K104" s="2"/>
    </row>
    <row r="105" spans="1:11">
      <c r="A105" s="12">
        <v>3</v>
      </c>
      <c r="B105" s="142" t="s">
        <v>251</v>
      </c>
      <c r="C105" s="141">
        <v>42395</v>
      </c>
      <c r="D105" s="142" t="s">
        <v>237</v>
      </c>
      <c r="E105" s="4"/>
      <c r="F105" s="142" t="s">
        <v>259</v>
      </c>
      <c r="G105" s="143">
        <v>189000</v>
      </c>
      <c r="H105" s="64"/>
      <c r="I105" s="16"/>
      <c r="J105" s="54"/>
      <c r="K105" s="2"/>
    </row>
    <row r="106" spans="1:11">
      <c r="A106" s="12">
        <v>4</v>
      </c>
      <c r="B106" s="142" t="s">
        <v>386</v>
      </c>
      <c r="C106" s="141">
        <v>42436</v>
      </c>
      <c r="D106" s="142" t="s">
        <v>374</v>
      </c>
      <c r="F106" s="142" t="s">
        <v>380</v>
      </c>
      <c r="G106" s="143">
        <v>120000</v>
      </c>
      <c r="H106" s="64" t="s">
        <v>168</v>
      </c>
      <c r="I106" s="16"/>
      <c r="J106" s="54"/>
      <c r="K106" s="2"/>
    </row>
    <row r="107" spans="1:11">
      <c r="A107" s="12">
        <v>5</v>
      </c>
      <c r="B107" s="142" t="s">
        <v>387</v>
      </c>
      <c r="C107" s="141">
        <v>42441</v>
      </c>
      <c r="D107" s="142" t="s">
        <v>375</v>
      </c>
      <c r="F107" s="142" t="s">
        <v>381</v>
      </c>
      <c r="G107" s="143">
        <v>105000</v>
      </c>
      <c r="H107" s="64"/>
      <c r="I107" s="16"/>
      <c r="J107" s="54"/>
      <c r="K107" s="2"/>
    </row>
    <row r="108" spans="1:11">
      <c r="A108" s="12">
        <v>6</v>
      </c>
      <c r="B108" s="142" t="s">
        <v>42</v>
      </c>
      <c r="C108" s="141">
        <v>42458</v>
      </c>
      <c r="D108" s="142" t="s">
        <v>376</v>
      </c>
      <c r="E108" s="4"/>
      <c r="F108" s="142" t="s">
        <v>382</v>
      </c>
      <c r="G108" s="143">
        <v>150862.07</v>
      </c>
      <c r="H108" s="64" t="s">
        <v>169</v>
      </c>
      <c r="I108" s="16"/>
      <c r="J108" s="54"/>
      <c r="K108" s="2"/>
    </row>
    <row r="109" spans="1:11">
      <c r="A109" s="12">
        <v>7</v>
      </c>
      <c r="B109" s="142" t="s">
        <v>388</v>
      </c>
      <c r="C109" s="141">
        <v>42458</v>
      </c>
      <c r="D109" s="142" t="s">
        <v>377</v>
      </c>
      <c r="E109" s="4"/>
      <c r="F109" s="142" t="s">
        <v>383</v>
      </c>
      <c r="G109" s="143">
        <v>227400</v>
      </c>
      <c r="H109" s="64"/>
      <c r="I109" s="16"/>
      <c r="J109" s="54"/>
      <c r="K109" s="2"/>
    </row>
    <row r="110" spans="1:11">
      <c r="A110" s="12">
        <v>8</v>
      </c>
      <c r="B110" s="142" t="s">
        <v>389</v>
      </c>
      <c r="C110" s="141">
        <v>42458</v>
      </c>
      <c r="D110" s="142" t="s">
        <v>378</v>
      </c>
      <c r="E110" s="4"/>
      <c r="F110" s="142" t="s">
        <v>384</v>
      </c>
      <c r="G110" s="143">
        <v>101293.1</v>
      </c>
      <c r="H110" s="64" t="s">
        <v>261</v>
      </c>
      <c r="I110" s="16"/>
      <c r="J110" s="54"/>
      <c r="K110" s="2"/>
    </row>
    <row r="111" spans="1:11">
      <c r="A111" s="12">
        <v>9</v>
      </c>
      <c r="B111" s="142" t="s">
        <v>390</v>
      </c>
      <c r="C111" s="141">
        <v>42460</v>
      </c>
      <c r="D111" s="142" t="s">
        <v>379</v>
      </c>
      <c r="E111" s="4"/>
      <c r="F111" s="142" t="s">
        <v>385</v>
      </c>
      <c r="G111" s="143">
        <v>68000</v>
      </c>
      <c r="H111" s="64"/>
      <c r="I111" s="16"/>
      <c r="J111" s="54"/>
      <c r="K111" s="2"/>
    </row>
    <row r="112" spans="1:11">
      <c r="A112" s="12"/>
      <c r="B112" s="5"/>
      <c r="C112" s="18"/>
      <c r="D112" s="5"/>
      <c r="E112" s="4"/>
      <c r="F112" s="71"/>
      <c r="G112" s="143"/>
      <c r="H112" s="64"/>
      <c r="I112" s="16"/>
      <c r="J112" s="54"/>
      <c r="K112" s="2"/>
    </row>
    <row r="113" spans="1:11">
      <c r="A113" s="12"/>
      <c r="B113" s="5"/>
      <c r="C113" s="18"/>
      <c r="D113" s="5"/>
      <c r="E113" s="4"/>
      <c r="F113" s="71"/>
      <c r="G113" s="46"/>
      <c r="H113" s="64"/>
      <c r="I113" s="16"/>
      <c r="J113" s="54"/>
      <c r="K113" s="2"/>
    </row>
    <row r="114" spans="1:11">
      <c r="A114" s="13"/>
      <c r="B114" s="13"/>
      <c r="C114" s="237" t="s">
        <v>165</v>
      </c>
      <c r="D114" s="237"/>
      <c r="E114" s="237"/>
      <c r="F114" s="237"/>
      <c r="G114" s="43">
        <f>+G101+G94+G90</f>
        <v>12042477.279999999</v>
      </c>
      <c r="H114" s="65">
        <f>+H101+H94+H90</f>
        <v>52</v>
      </c>
      <c r="I114" s="16"/>
      <c r="J114" s="54"/>
      <c r="K114" s="2"/>
    </row>
    <row r="115" spans="1:11" ht="15.75" thickBot="1">
      <c r="A115" s="13"/>
      <c r="B115" s="13"/>
      <c r="C115" s="237" t="s">
        <v>161</v>
      </c>
      <c r="D115" s="237"/>
      <c r="E115" s="237"/>
      <c r="F115" s="237"/>
      <c r="G115" s="70">
        <f>+I101+I94+I90</f>
        <v>12042477.34</v>
      </c>
      <c r="H115" s="64"/>
      <c r="I115" s="16"/>
      <c r="J115" s="54"/>
      <c r="K115" s="2"/>
    </row>
    <row r="116" spans="1:11" ht="15.75" thickTop="1">
      <c r="A116" s="13"/>
      <c r="B116" s="13"/>
      <c r="C116" s="28"/>
      <c r="D116" s="13"/>
      <c r="E116" s="29"/>
      <c r="F116" s="76"/>
      <c r="G116" s="45">
        <f>+G114-G115</f>
        <v>-6.0000000521540642E-2</v>
      </c>
      <c r="H116" s="20"/>
      <c r="I116" s="11"/>
      <c r="J116" s="54"/>
      <c r="K116" s="2"/>
    </row>
    <row r="117" spans="1:11">
      <c r="A117" s="13"/>
      <c r="B117" s="13"/>
      <c r="C117" s="28"/>
      <c r="D117" s="13"/>
      <c r="E117" s="29"/>
      <c r="F117" s="76"/>
      <c r="G117" s="45"/>
      <c r="H117" s="20"/>
      <c r="I117" s="17"/>
      <c r="J117" s="58"/>
      <c r="K117" s="2"/>
    </row>
    <row r="118" spans="1:11">
      <c r="A118" s="13"/>
      <c r="B118" s="13"/>
      <c r="C118" s="28"/>
      <c r="D118" s="13"/>
      <c r="E118" s="13"/>
      <c r="F118" s="76"/>
      <c r="G118" s="45"/>
      <c r="H118" s="20"/>
      <c r="I118" s="17"/>
      <c r="J118" s="58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f>+E121+E122</f>
        <v>52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f>+H90</f>
        <v>40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f>+H101+H94</f>
        <v>12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0:F90"/>
    <mergeCell ref="C114:F114"/>
    <mergeCell ref="C115:F11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8"/>
  <sheetViews>
    <sheetView workbookViewId="0">
      <selection activeCell="M8" sqref="M8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5.5" customHeight="1">
      <c r="A2" s="238" t="s">
        <v>391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1966182.1599999997</v>
      </c>
      <c r="H6" s="60">
        <v>9</v>
      </c>
      <c r="I6" s="143">
        <v>1966182.16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178</v>
      </c>
      <c r="C9" s="141">
        <v>42381</v>
      </c>
      <c r="D9" s="142" t="s">
        <v>9</v>
      </c>
      <c r="F9" s="74" t="s">
        <v>175</v>
      </c>
      <c r="G9" s="143">
        <v>212994.28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395</v>
      </c>
      <c r="C10" s="141">
        <v>42466</v>
      </c>
      <c r="D10" s="142" t="s">
        <v>9</v>
      </c>
      <c r="F10" s="142" t="s">
        <v>402</v>
      </c>
      <c r="G10" s="143">
        <v>220280.02</v>
      </c>
      <c r="H10" s="60" t="s">
        <v>167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396</v>
      </c>
      <c r="C11" s="141">
        <v>42489</v>
      </c>
      <c r="D11" s="142" t="s">
        <v>392</v>
      </c>
      <c r="E11" s="4"/>
      <c r="F11" s="142" t="s">
        <v>403</v>
      </c>
      <c r="G11" s="143">
        <v>216379.69</v>
      </c>
      <c r="H11" s="60" t="s">
        <v>168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55" t="s">
        <v>397</v>
      </c>
      <c r="C12" s="156">
        <v>42490</v>
      </c>
      <c r="D12" s="155" t="s">
        <v>393</v>
      </c>
      <c r="E12" s="157"/>
      <c r="F12" s="155" t="s">
        <v>403</v>
      </c>
      <c r="G12" s="158">
        <v>216740.68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398</v>
      </c>
      <c r="C13" s="141">
        <v>42490</v>
      </c>
      <c r="D13" s="142" t="s">
        <v>394</v>
      </c>
      <c r="F13" s="142" t="s">
        <v>404</v>
      </c>
      <c r="G13" s="143">
        <v>251167.73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399</v>
      </c>
      <c r="C14" s="141">
        <v>42490</v>
      </c>
      <c r="D14" s="142" t="s">
        <v>9</v>
      </c>
      <c r="F14" s="142" t="s">
        <v>405</v>
      </c>
      <c r="G14" s="143">
        <v>233084.9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400</v>
      </c>
      <c r="C15" s="141">
        <v>42490</v>
      </c>
      <c r="D15" s="142" t="s">
        <v>9</v>
      </c>
      <c r="F15" s="142" t="s">
        <v>406</v>
      </c>
      <c r="G15" s="143">
        <v>181966.2</v>
      </c>
      <c r="H15" s="60" t="s">
        <v>262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401</v>
      </c>
      <c r="C16" s="141">
        <v>42490</v>
      </c>
      <c r="D16" s="142" t="s">
        <v>9</v>
      </c>
      <c r="F16" s="142" t="s">
        <v>407</v>
      </c>
      <c r="G16" s="143">
        <v>216379.69</v>
      </c>
      <c r="H16" s="60" t="s">
        <v>490</v>
      </c>
      <c r="I16" s="45"/>
      <c r="J16" s="54"/>
      <c r="K16" s="2"/>
      <c r="L16" s="2"/>
      <c r="M16" s="2"/>
      <c r="N16" s="2"/>
    </row>
    <row r="17" spans="1:14">
      <c r="A17" s="30"/>
      <c r="B17" s="142"/>
      <c r="C17" s="141"/>
      <c r="D17" s="142"/>
      <c r="F17" s="142"/>
      <c r="G17" s="143"/>
      <c r="H17" s="60"/>
      <c r="I17" s="45"/>
      <c r="J17" s="54"/>
      <c r="K17" s="2"/>
      <c r="L17" s="2"/>
      <c r="M17" s="2"/>
      <c r="N17" s="2"/>
    </row>
    <row r="18" spans="1:14">
      <c r="A18" s="30"/>
      <c r="B18" s="142"/>
      <c r="C18" s="141"/>
      <c r="D18" s="142"/>
      <c r="F18" s="142"/>
      <c r="G18" s="143"/>
      <c r="H18" s="60"/>
      <c r="I18" s="45"/>
      <c r="J18" s="54"/>
      <c r="K18" s="2"/>
      <c r="L18" s="2"/>
      <c r="M18" s="2"/>
      <c r="N18" s="2"/>
    </row>
    <row r="19" spans="1:14">
      <c r="A19" s="32"/>
      <c r="B19" s="13"/>
      <c r="C19" s="31"/>
      <c r="D19" s="33"/>
      <c r="E19" s="28"/>
      <c r="F19" s="76"/>
      <c r="G19" s="45"/>
      <c r="H19" s="60"/>
      <c r="I19" s="45"/>
      <c r="J19" s="54"/>
      <c r="K19" s="2"/>
      <c r="L19" s="2"/>
      <c r="M19" s="2"/>
      <c r="N19" s="2"/>
    </row>
    <row r="20" spans="1:14">
      <c r="A20" s="12" t="s">
        <v>22</v>
      </c>
      <c r="B20" s="12"/>
      <c r="C20" s="31"/>
      <c r="D20" s="12" t="s">
        <v>23</v>
      </c>
      <c r="E20" s="22"/>
      <c r="F20" s="73"/>
      <c r="G20" s="43">
        <f>+SUM(G22:G23)</f>
        <v>579570.43999999994</v>
      </c>
      <c r="H20" s="60">
        <v>2</v>
      </c>
      <c r="I20" s="143">
        <v>579570.43999999994</v>
      </c>
      <c r="J20" s="53">
        <f>+G20-I20</f>
        <v>0</v>
      </c>
      <c r="K20" s="2"/>
      <c r="L20" s="2"/>
      <c r="M20" s="2"/>
      <c r="N20" s="2"/>
    </row>
    <row r="21" spans="1:14">
      <c r="A21" s="12"/>
      <c r="B21" s="12"/>
      <c r="C21" s="31"/>
      <c r="D21" s="12"/>
      <c r="E21" s="22"/>
      <c r="F21" s="73"/>
      <c r="G21" s="43"/>
      <c r="H21" s="60"/>
      <c r="I21" s="143"/>
      <c r="J21" s="54"/>
      <c r="K21" s="2"/>
      <c r="L21" s="2"/>
      <c r="M21" s="2"/>
      <c r="N21" s="2"/>
    </row>
    <row r="22" spans="1:14">
      <c r="A22" s="12">
        <v>1</v>
      </c>
      <c r="B22" s="142" t="s">
        <v>26</v>
      </c>
      <c r="C22" s="141">
        <v>42300</v>
      </c>
      <c r="D22" s="142" t="s">
        <v>9</v>
      </c>
      <c r="F22" s="74" t="s">
        <v>27</v>
      </c>
      <c r="G22" s="143">
        <v>266517.95</v>
      </c>
      <c r="H22" s="60" t="s">
        <v>166</v>
      </c>
      <c r="I22" s="45"/>
      <c r="J22" s="54"/>
      <c r="K22" s="2"/>
      <c r="L22" s="2"/>
      <c r="M22" s="2"/>
      <c r="N22" s="2"/>
    </row>
    <row r="23" spans="1:14">
      <c r="A23" s="12">
        <v>2</v>
      </c>
      <c r="B23" s="142" t="s">
        <v>247</v>
      </c>
      <c r="C23" s="141">
        <v>42457</v>
      </c>
      <c r="D23" s="142" t="s">
        <v>9</v>
      </c>
      <c r="E23" s="2"/>
      <c r="F23" s="142" t="s">
        <v>330</v>
      </c>
      <c r="G23" s="143">
        <v>313052.49</v>
      </c>
      <c r="H23" s="61"/>
      <c r="I23" s="55"/>
      <c r="J23" s="55"/>
      <c r="K23" s="10"/>
      <c r="L23" s="2"/>
      <c r="M23" s="10"/>
      <c r="N23" s="3"/>
    </row>
    <row r="24" spans="1:14">
      <c r="A24" s="12"/>
      <c r="C24" s="141"/>
      <c r="E24" s="2"/>
      <c r="G24" s="143"/>
      <c r="H24" s="61"/>
      <c r="I24" s="55"/>
      <c r="J24" s="55"/>
      <c r="K24" s="10"/>
      <c r="L24" s="2"/>
      <c r="M24" s="10"/>
      <c r="N24" s="3"/>
    </row>
    <row r="25" spans="1:14">
      <c r="A25" s="13"/>
      <c r="B25" s="2"/>
      <c r="C25" s="18"/>
      <c r="D25" s="2"/>
      <c r="E25" s="4"/>
      <c r="F25" s="72"/>
      <c r="G25" s="46"/>
      <c r="H25" s="60"/>
      <c r="I25" s="45"/>
      <c r="J25" s="54"/>
      <c r="K25" s="2"/>
      <c r="L25" s="2"/>
      <c r="M25" s="2"/>
      <c r="N25" s="2"/>
    </row>
    <row r="26" spans="1:14">
      <c r="A26" s="12" t="s">
        <v>30</v>
      </c>
      <c r="B26" s="12"/>
      <c r="C26" s="31"/>
      <c r="D26" s="12" t="s">
        <v>31</v>
      </c>
      <c r="E26" s="22"/>
      <c r="F26" s="73"/>
      <c r="G26" s="43">
        <f>+SUM(G28:G29)</f>
        <v>624228.31000000006</v>
      </c>
      <c r="H26" s="60">
        <v>2</v>
      </c>
      <c r="I26" s="143">
        <v>624228.31000000006</v>
      </c>
      <c r="J26" s="53">
        <f>+G26-I26</f>
        <v>0</v>
      </c>
      <c r="K26" s="2"/>
      <c r="L26" s="2"/>
      <c r="M26" s="2"/>
      <c r="N26" s="2"/>
    </row>
    <row r="27" spans="1:14">
      <c r="A27" s="12"/>
      <c r="B27" s="12"/>
      <c r="C27" s="31"/>
      <c r="D27" s="12"/>
      <c r="E27" s="22"/>
      <c r="F27" s="73"/>
      <c r="G27" s="43"/>
      <c r="H27" s="60"/>
      <c r="I27" s="143"/>
      <c r="J27" s="54"/>
      <c r="K27" s="2"/>
      <c r="L27" s="2"/>
      <c r="M27" s="2"/>
      <c r="N27" s="2"/>
    </row>
    <row r="28" spans="1:14">
      <c r="A28" s="12">
        <v>1</v>
      </c>
      <c r="B28" s="142" t="s">
        <v>332</v>
      </c>
      <c r="C28" s="141">
        <v>42460</v>
      </c>
      <c r="D28" s="142" t="s">
        <v>9</v>
      </c>
      <c r="E28" s="4"/>
      <c r="F28" s="142" t="s">
        <v>334</v>
      </c>
      <c r="G28" s="143">
        <v>305874.01</v>
      </c>
      <c r="H28" s="60"/>
      <c r="I28" s="115"/>
      <c r="J28" s="54"/>
      <c r="K28" s="2"/>
    </row>
    <row r="29" spans="1:14">
      <c r="A29" s="12">
        <v>2</v>
      </c>
      <c r="B29" s="142" t="s">
        <v>408</v>
      </c>
      <c r="C29" s="141">
        <v>42486</v>
      </c>
      <c r="D29" s="142" t="s">
        <v>9</v>
      </c>
      <c r="F29" s="142" t="s">
        <v>409</v>
      </c>
      <c r="G29" s="143">
        <v>318354.3</v>
      </c>
      <c r="H29" s="60" t="s">
        <v>166</v>
      </c>
      <c r="I29" s="115"/>
      <c r="J29" s="54"/>
      <c r="K29" s="2"/>
    </row>
    <row r="30" spans="1:14">
      <c r="A30" s="12"/>
      <c r="F30" s="74"/>
      <c r="G30" s="143"/>
      <c r="H30" s="60"/>
      <c r="I30" s="115"/>
      <c r="J30" s="54"/>
      <c r="K30" s="2"/>
    </row>
    <row r="31" spans="1:14">
      <c r="A31" s="12"/>
      <c r="F31" s="74"/>
      <c r="G31" s="143"/>
      <c r="H31" s="60"/>
      <c r="I31" s="115"/>
      <c r="J31" s="54"/>
      <c r="K31" s="2"/>
    </row>
    <row r="32" spans="1:14">
      <c r="A32" s="12"/>
      <c r="B32" s="2"/>
      <c r="C32" s="6"/>
      <c r="D32" s="2"/>
      <c r="E32" s="4"/>
      <c r="F32" s="72"/>
      <c r="G32" s="46"/>
      <c r="H32" s="60"/>
      <c r="I32" s="45"/>
      <c r="J32" s="54"/>
      <c r="K32" s="2"/>
    </row>
    <row r="33" spans="1:11">
      <c r="A33" s="12" t="s">
        <v>44</v>
      </c>
      <c r="B33" s="12"/>
      <c r="C33" s="31"/>
      <c r="D33" s="12" t="s">
        <v>45</v>
      </c>
      <c r="E33" s="22"/>
      <c r="F33" s="73"/>
      <c r="G33" s="43">
        <f>+SUM(G35:G38)</f>
        <v>1673861.6199999999</v>
      </c>
      <c r="H33" s="60">
        <v>4</v>
      </c>
      <c r="I33" s="143">
        <v>1673861.63</v>
      </c>
      <c r="J33" s="53">
        <f>+G33-I33</f>
        <v>-1.0000000009313226E-2</v>
      </c>
      <c r="K33" s="2"/>
    </row>
    <row r="34" spans="1:11">
      <c r="A34" s="12"/>
      <c r="B34" s="12"/>
      <c r="C34" s="31"/>
      <c r="D34" s="12"/>
      <c r="E34" s="22"/>
      <c r="F34" s="73"/>
      <c r="G34" s="43"/>
      <c r="H34" s="60"/>
      <c r="I34" s="143"/>
      <c r="J34" s="54"/>
      <c r="K34" s="2"/>
    </row>
    <row r="35" spans="1:11">
      <c r="A35" s="12">
        <v>1</v>
      </c>
      <c r="B35" s="142" t="s">
        <v>46</v>
      </c>
      <c r="C35" s="141">
        <v>42215</v>
      </c>
      <c r="D35" s="142" t="s">
        <v>9</v>
      </c>
      <c r="E35" s="4"/>
      <c r="F35" s="74" t="s">
        <v>47</v>
      </c>
      <c r="G35" s="143">
        <v>323305.92</v>
      </c>
      <c r="H35" s="60" t="s">
        <v>167</v>
      </c>
      <c r="I35" s="45"/>
      <c r="J35" s="43"/>
      <c r="K35" s="2"/>
    </row>
    <row r="36" spans="1:11">
      <c r="A36" s="12">
        <v>2</v>
      </c>
      <c r="B36" s="142" t="s">
        <v>185</v>
      </c>
      <c r="C36" s="141">
        <v>42395</v>
      </c>
      <c r="D36" s="142" t="s">
        <v>187</v>
      </c>
      <c r="E36" s="4"/>
      <c r="F36" s="142" t="s">
        <v>189</v>
      </c>
      <c r="G36" s="143">
        <v>351693.56</v>
      </c>
      <c r="H36" s="60"/>
      <c r="I36" s="45"/>
      <c r="J36" s="43"/>
      <c r="K36" s="2"/>
    </row>
    <row r="37" spans="1:11">
      <c r="A37" s="12">
        <v>3</v>
      </c>
      <c r="B37" s="142" t="s">
        <v>340</v>
      </c>
      <c r="C37" s="141">
        <v>42458</v>
      </c>
      <c r="D37" s="142" t="s">
        <v>9</v>
      </c>
      <c r="E37" s="4"/>
      <c r="F37" s="142" t="s">
        <v>338</v>
      </c>
      <c r="G37" s="143">
        <v>499275.9</v>
      </c>
      <c r="H37" s="60"/>
      <c r="I37" s="45"/>
      <c r="J37" s="43"/>
      <c r="K37" s="2"/>
    </row>
    <row r="38" spans="1:11">
      <c r="A38" s="12">
        <v>4</v>
      </c>
      <c r="B38" s="142" t="s">
        <v>411</v>
      </c>
      <c r="C38" s="141">
        <v>42478</v>
      </c>
      <c r="D38" s="142" t="s">
        <v>410</v>
      </c>
      <c r="F38" s="142" t="s">
        <v>412</v>
      </c>
      <c r="G38" s="143">
        <v>499586.24</v>
      </c>
      <c r="H38" s="60" t="s">
        <v>166</v>
      </c>
      <c r="I38" s="45"/>
      <c r="J38" s="43"/>
      <c r="K38" s="2"/>
    </row>
    <row r="39" spans="1:11">
      <c r="A39" s="12"/>
      <c r="B39" s="5"/>
      <c r="C39" s="18"/>
      <c r="D39" s="5"/>
      <c r="E39" s="4"/>
      <c r="F39" s="71"/>
      <c r="G39" s="143"/>
      <c r="H39" s="60"/>
      <c r="I39" s="45"/>
      <c r="J39" s="43"/>
      <c r="K39" s="2"/>
    </row>
    <row r="40" spans="1:11">
      <c r="A40" s="12"/>
      <c r="B40" s="2"/>
      <c r="C40" s="18"/>
      <c r="D40" s="2"/>
      <c r="E40" s="4"/>
      <c r="F40" s="72"/>
      <c r="G40" s="46"/>
      <c r="H40" s="60"/>
      <c r="I40" s="45"/>
      <c r="J40" s="43"/>
      <c r="K40" s="2"/>
    </row>
    <row r="41" spans="1:11">
      <c r="A41" s="12" t="s">
        <v>48</v>
      </c>
      <c r="B41" s="12"/>
      <c r="C41" s="31"/>
      <c r="D41" s="12" t="s">
        <v>49</v>
      </c>
      <c r="E41" s="22"/>
      <c r="F41" s="73"/>
      <c r="G41" s="43">
        <f>+SUM(G43:G51)</f>
        <v>2802822.99</v>
      </c>
      <c r="H41" s="60">
        <v>9</v>
      </c>
      <c r="I41" s="143">
        <v>2802822.99</v>
      </c>
      <c r="J41" s="53">
        <f>+G41-I41</f>
        <v>0</v>
      </c>
      <c r="K41" s="2"/>
    </row>
    <row r="42" spans="1:11">
      <c r="A42" s="12"/>
      <c r="B42" s="12"/>
      <c r="C42" s="31"/>
      <c r="D42" s="12"/>
      <c r="E42" s="22"/>
      <c r="F42" s="73"/>
      <c r="G42" s="43"/>
      <c r="H42" s="60"/>
      <c r="I42" s="143"/>
      <c r="J42" s="54"/>
      <c r="K42" s="2"/>
    </row>
    <row r="43" spans="1:11">
      <c r="A43" s="12">
        <v>1</v>
      </c>
      <c r="B43" s="142" t="s">
        <v>194</v>
      </c>
      <c r="C43" s="141">
        <v>42380</v>
      </c>
      <c r="D43" s="142" t="s">
        <v>9</v>
      </c>
      <c r="E43" s="4"/>
      <c r="F43" s="142" t="s">
        <v>200</v>
      </c>
      <c r="G43" s="143">
        <v>282434.67</v>
      </c>
      <c r="H43" s="60"/>
      <c r="I43" s="115"/>
      <c r="J43" s="54"/>
      <c r="K43" s="2"/>
    </row>
    <row r="44" spans="1:11">
      <c r="A44" s="12">
        <v>2</v>
      </c>
      <c r="B44" s="142" t="s">
        <v>278</v>
      </c>
      <c r="C44" s="141">
        <v>42416</v>
      </c>
      <c r="D44" s="142" t="s">
        <v>277</v>
      </c>
      <c r="F44" s="142" t="s">
        <v>279</v>
      </c>
      <c r="G44" s="143">
        <v>333323.59999999998</v>
      </c>
      <c r="H44" s="60"/>
      <c r="I44" s="115"/>
      <c r="J44" s="54"/>
      <c r="K44" s="2"/>
    </row>
    <row r="45" spans="1:11">
      <c r="A45" s="12">
        <v>3</v>
      </c>
      <c r="B45" s="142" t="s">
        <v>348</v>
      </c>
      <c r="C45" s="141">
        <v>42452</v>
      </c>
      <c r="D45" s="142" t="s">
        <v>341</v>
      </c>
      <c r="F45" s="142" t="s">
        <v>344</v>
      </c>
      <c r="G45" s="143">
        <v>342388.82</v>
      </c>
      <c r="H45" s="60" t="s">
        <v>166</v>
      </c>
      <c r="I45" s="115"/>
      <c r="J45" s="54"/>
      <c r="K45" s="2"/>
    </row>
    <row r="46" spans="1:11">
      <c r="A46" s="12">
        <v>4</v>
      </c>
      <c r="B46" s="142" t="s">
        <v>415</v>
      </c>
      <c r="C46" s="141">
        <v>42490</v>
      </c>
      <c r="D46" s="142" t="s">
        <v>9</v>
      </c>
      <c r="F46" s="142" t="s">
        <v>420</v>
      </c>
      <c r="G46" s="143">
        <v>305471.77</v>
      </c>
      <c r="H46" s="60"/>
      <c r="I46" s="115"/>
      <c r="J46" s="54"/>
      <c r="K46" s="2"/>
    </row>
    <row r="47" spans="1:11">
      <c r="A47" s="12">
        <v>5</v>
      </c>
      <c r="B47" s="142" t="s">
        <v>416</v>
      </c>
      <c r="C47" s="141">
        <v>42474</v>
      </c>
      <c r="D47" s="142" t="s">
        <v>9</v>
      </c>
      <c r="F47" s="142" t="s">
        <v>421</v>
      </c>
      <c r="G47" s="143">
        <v>333710.90000000002</v>
      </c>
      <c r="H47" s="60"/>
      <c r="I47" s="115"/>
      <c r="J47" s="54"/>
      <c r="K47" s="2"/>
    </row>
    <row r="48" spans="1:11">
      <c r="A48" s="12">
        <v>6</v>
      </c>
      <c r="B48" s="142" t="s">
        <v>417</v>
      </c>
      <c r="C48" s="141">
        <v>42489</v>
      </c>
      <c r="D48" s="142" t="s">
        <v>413</v>
      </c>
      <c r="F48" s="142" t="s">
        <v>422</v>
      </c>
      <c r="G48" s="143">
        <v>283155.28000000003</v>
      </c>
      <c r="H48" s="60" t="s">
        <v>167</v>
      </c>
      <c r="I48" s="115"/>
      <c r="J48" s="54"/>
      <c r="K48" s="2"/>
    </row>
    <row r="49" spans="1:13">
      <c r="A49" s="12">
        <v>7</v>
      </c>
      <c r="B49" s="142" t="s">
        <v>247</v>
      </c>
      <c r="C49" s="141">
        <v>42486</v>
      </c>
      <c r="D49" s="142" t="s">
        <v>414</v>
      </c>
      <c r="F49" s="142" t="s">
        <v>423</v>
      </c>
      <c r="G49" s="143">
        <v>283155.28000000003</v>
      </c>
      <c r="H49" s="60" t="s">
        <v>168</v>
      </c>
      <c r="I49" s="115"/>
      <c r="J49" s="54"/>
      <c r="K49" s="2"/>
    </row>
    <row r="50" spans="1:13">
      <c r="A50" s="12">
        <v>8</v>
      </c>
      <c r="B50" s="142" t="s">
        <v>418</v>
      </c>
      <c r="C50" s="141">
        <v>42490</v>
      </c>
      <c r="D50" s="142" t="s">
        <v>9</v>
      </c>
      <c r="F50" s="142" t="s">
        <v>424</v>
      </c>
      <c r="G50" s="143">
        <v>333710.90000000002</v>
      </c>
      <c r="H50" s="60" t="s">
        <v>169</v>
      </c>
      <c r="I50" s="115"/>
      <c r="J50" s="54"/>
      <c r="K50" s="2"/>
    </row>
    <row r="51" spans="1:13">
      <c r="A51" s="12">
        <v>9</v>
      </c>
      <c r="B51" s="142" t="s">
        <v>419</v>
      </c>
      <c r="C51" s="141">
        <v>42490</v>
      </c>
      <c r="D51" s="142" t="s">
        <v>9</v>
      </c>
      <c r="E51" s="4"/>
      <c r="F51" s="142" t="s">
        <v>425</v>
      </c>
      <c r="G51" s="143">
        <v>305471.77</v>
      </c>
      <c r="H51" s="60" t="s">
        <v>261</v>
      </c>
      <c r="I51" s="115"/>
      <c r="J51" s="54"/>
      <c r="K51" s="2"/>
    </row>
    <row r="52" spans="1:13">
      <c r="A52" s="13"/>
      <c r="B52" s="13"/>
      <c r="C52" s="31"/>
      <c r="D52" s="13"/>
      <c r="E52" s="13"/>
      <c r="F52" s="76"/>
      <c r="G52" s="45"/>
      <c r="H52" s="60"/>
      <c r="I52" s="45"/>
      <c r="J52" s="54"/>
      <c r="K52" s="2"/>
    </row>
    <row r="53" spans="1:13">
      <c r="A53" s="12" t="s">
        <v>64</v>
      </c>
      <c r="B53" s="12"/>
      <c r="C53" s="31"/>
      <c r="D53" s="12" t="s">
        <v>65</v>
      </c>
      <c r="E53" s="22"/>
      <c r="F53" s="73"/>
      <c r="G53" s="43">
        <f>+SUM(G55:G56)</f>
        <v>358296.6</v>
      </c>
      <c r="H53" s="60">
        <v>1</v>
      </c>
      <c r="I53" s="143">
        <v>358296.6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2"/>
      <c r="F54" s="73"/>
      <c r="G54" s="43"/>
      <c r="H54" s="60"/>
      <c r="I54" s="143"/>
      <c r="J54" s="54"/>
      <c r="K54" s="2"/>
    </row>
    <row r="55" spans="1:13">
      <c r="A55" s="12">
        <v>1</v>
      </c>
      <c r="B55" s="142" t="s">
        <v>126</v>
      </c>
      <c r="C55" s="141">
        <v>42490</v>
      </c>
      <c r="D55" s="142" t="s">
        <v>9</v>
      </c>
      <c r="E55" s="4"/>
      <c r="F55" s="142" t="s">
        <v>426</v>
      </c>
      <c r="G55" s="143">
        <v>358296.6</v>
      </c>
      <c r="H55" s="60"/>
      <c r="I55" s="45"/>
      <c r="J55" s="54"/>
      <c r="K55" s="2"/>
    </row>
    <row r="56" spans="1:13">
      <c r="A56" s="12"/>
      <c r="B56" s="2"/>
      <c r="C56" s="18"/>
      <c r="D56" s="2"/>
      <c r="E56" s="4"/>
      <c r="F56" s="72"/>
      <c r="G56" s="46"/>
      <c r="H56" s="60"/>
      <c r="I56" s="45"/>
      <c r="J56" s="54"/>
      <c r="K56" s="2"/>
    </row>
    <row r="57" spans="1:13">
      <c r="A57" s="28"/>
      <c r="B57" s="5"/>
      <c r="C57" s="15"/>
      <c r="D57" s="5"/>
      <c r="E57" s="13"/>
      <c r="F57" s="71"/>
      <c r="G57" s="45"/>
      <c r="H57" s="60"/>
      <c r="I57" s="45"/>
      <c r="J57" s="43"/>
      <c r="K57" s="2"/>
    </row>
    <row r="58" spans="1:13">
      <c r="A58" s="12" t="s">
        <v>71</v>
      </c>
      <c r="B58" s="12"/>
      <c r="C58" s="31"/>
      <c r="D58" s="12" t="s">
        <v>72</v>
      </c>
      <c r="E58" s="29"/>
      <c r="F58" s="73"/>
      <c r="G58" s="59">
        <f>+SUM(G60:G62)</f>
        <v>369105.53</v>
      </c>
      <c r="H58" s="60">
        <v>1</v>
      </c>
      <c r="I58" s="143">
        <v>369105.53</v>
      </c>
      <c r="J58" s="53">
        <f>+G58-I58</f>
        <v>0</v>
      </c>
      <c r="K58" s="2"/>
    </row>
    <row r="59" spans="1:13">
      <c r="A59" s="12"/>
      <c r="B59" s="12"/>
      <c r="C59" s="31"/>
      <c r="D59" s="12"/>
      <c r="E59" s="29"/>
      <c r="F59" s="73"/>
      <c r="G59" s="59"/>
      <c r="H59" s="60"/>
      <c r="I59" s="143"/>
      <c r="J59" s="54"/>
      <c r="K59" s="2"/>
    </row>
    <row r="60" spans="1:13">
      <c r="A60" s="12">
        <v>1</v>
      </c>
      <c r="B60" s="5" t="s">
        <v>74</v>
      </c>
      <c r="C60" s="18">
        <v>42000</v>
      </c>
      <c r="D60" s="5" t="s">
        <v>75</v>
      </c>
      <c r="E60" s="4"/>
      <c r="F60" s="71" t="s">
        <v>76</v>
      </c>
      <c r="G60" s="143">
        <v>532</v>
      </c>
      <c r="H60" s="60"/>
      <c r="I60" s="45"/>
      <c r="J60" s="43"/>
      <c r="K60" s="2"/>
      <c r="L60" s="143"/>
      <c r="M60" s="67"/>
    </row>
    <row r="61" spans="1:13">
      <c r="A61" s="12">
        <v>2</v>
      </c>
      <c r="B61" s="142" t="s">
        <v>355</v>
      </c>
      <c r="C61" s="141">
        <v>42458</v>
      </c>
      <c r="D61" s="142" t="s">
        <v>9</v>
      </c>
      <c r="E61" s="4"/>
      <c r="F61" s="142" t="s">
        <v>356</v>
      </c>
      <c r="G61" s="143">
        <v>368573.53</v>
      </c>
      <c r="H61" s="60"/>
      <c r="I61" s="45"/>
      <c r="J61" s="43"/>
      <c r="K61" s="2"/>
      <c r="L61" s="143"/>
      <c r="M61" s="67"/>
    </row>
    <row r="62" spans="1:13">
      <c r="A62" s="13"/>
      <c r="C62" s="141"/>
      <c r="D62" s="5"/>
      <c r="E62" s="4"/>
      <c r="F62" s="71"/>
      <c r="G62" s="143"/>
      <c r="H62" s="60"/>
      <c r="I62" s="45"/>
      <c r="J62" s="43"/>
      <c r="K62" s="2"/>
      <c r="L62" s="143"/>
      <c r="M62" s="67"/>
    </row>
    <row r="63" spans="1:13">
      <c r="A63" s="13"/>
      <c r="B63" s="2"/>
      <c r="C63" s="18"/>
      <c r="D63" s="2"/>
      <c r="E63" s="4"/>
      <c r="F63" s="72"/>
      <c r="G63" s="46"/>
      <c r="H63" s="60"/>
      <c r="I63" s="45"/>
      <c r="J63" s="43"/>
      <c r="K63" s="2"/>
    </row>
    <row r="64" spans="1:13">
      <c r="A64" s="12" t="s">
        <v>77</v>
      </c>
      <c r="B64" s="12"/>
      <c r="C64" s="31"/>
      <c r="D64" s="12" t="s">
        <v>78</v>
      </c>
      <c r="E64" s="22"/>
      <c r="F64" s="73"/>
      <c r="G64" s="43">
        <f>+SUM(G66:G73)</f>
        <v>1392821.19</v>
      </c>
      <c r="H64" s="60">
        <v>8</v>
      </c>
      <c r="I64" s="143">
        <v>1392821.19</v>
      </c>
      <c r="J64" s="53">
        <f>+G64-I64</f>
        <v>0</v>
      </c>
      <c r="K64" s="2"/>
    </row>
    <row r="65" spans="1:11">
      <c r="A65" s="12"/>
      <c r="B65" s="12"/>
      <c r="C65" s="31"/>
      <c r="D65" s="12"/>
      <c r="E65" s="22"/>
      <c r="F65" s="73"/>
      <c r="G65" s="43"/>
      <c r="H65" s="60"/>
      <c r="I65" s="143"/>
      <c r="J65" s="54"/>
      <c r="K65" s="2"/>
    </row>
    <row r="66" spans="1:11">
      <c r="A66" s="12">
        <v>1</v>
      </c>
      <c r="B66" s="142" t="s">
        <v>79</v>
      </c>
      <c r="C66" s="141">
        <v>42094</v>
      </c>
      <c r="D66" s="142" t="s">
        <v>9</v>
      </c>
      <c r="E66" s="142"/>
      <c r="F66" s="74" t="s">
        <v>80</v>
      </c>
      <c r="G66" s="50">
        <v>177356.33</v>
      </c>
      <c r="H66" s="60"/>
      <c r="I66" s="115"/>
      <c r="J66" s="43"/>
      <c r="K66" s="2"/>
    </row>
    <row r="67" spans="1:11">
      <c r="A67" s="12">
        <v>2</v>
      </c>
      <c r="B67" s="142" t="s">
        <v>83</v>
      </c>
      <c r="C67" s="141">
        <v>42303</v>
      </c>
      <c r="D67" s="142" t="s">
        <v>9</v>
      </c>
      <c r="E67" s="142"/>
      <c r="F67" s="74" t="s">
        <v>84</v>
      </c>
      <c r="G67" s="143">
        <v>186215.67999999999</v>
      </c>
      <c r="H67" s="60"/>
      <c r="I67" s="115"/>
      <c r="J67" s="43"/>
      <c r="K67" s="2"/>
    </row>
    <row r="68" spans="1:11">
      <c r="A68" s="12">
        <v>3</v>
      </c>
      <c r="B68" s="142" t="s">
        <v>217</v>
      </c>
      <c r="C68" s="141">
        <v>42398</v>
      </c>
      <c r="D68" s="142" t="s">
        <v>212</v>
      </c>
      <c r="F68" s="142" t="s">
        <v>222</v>
      </c>
      <c r="G68" s="143">
        <v>149615.71</v>
      </c>
      <c r="H68" s="60"/>
      <c r="I68" s="115"/>
      <c r="J68" s="43"/>
      <c r="K68" s="2"/>
    </row>
    <row r="69" spans="1:11">
      <c r="A69" s="12">
        <v>4</v>
      </c>
      <c r="B69" s="142" t="s">
        <v>358</v>
      </c>
      <c r="C69" s="141">
        <v>42441</v>
      </c>
      <c r="D69" s="142" t="s">
        <v>9</v>
      </c>
      <c r="F69" s="142" t="s">
        <v>360</v>
      </c>
      <c r="G69" s="143">
        <v>173586.99</v>
      </c>
      <c r="H69" s="60"/>
      <c r="I69" s="115"/>
      <c r="J69" s="43"/>
      <c r="K69" s="2"/>
    </row>
    <row r="70" spans="1:11">
      <c r="A70" s="12">
        <v>5</v>
      </c>
      <c r="B70" s="142" t="s">
        <v>359</v>
      </c>
      <c r="C70" s="141">
        <v>42448</v>
      </c>
      <c r="D70" s="142" t="s">
        <v>357</v>
      </c>
      <c r="F70" s="142" t="s">
        <v>361</v>
      </c>
      <c r="G70" s="143">
        <v>157217.14000000001</v>
      </c>
      <c r="H70" s="60" t="s">
        <v>166</v>
      </c>
      <c r="I70" s="115"/>
      <c r="J70" s="43"/>
      <c r="K70" s="2"/>
    </row>
    <row r="71" spans="1:11">
      <c r="A71" s="12">
        <v>6</v>
      </c>
      <c r="B71" s="142" t="s">
        <v>429</v>
      </c>
      <c r="C71" s="141">
        <v>42474</v>
      </c>
      <c r="D71" s="142" t="s">
        <v>427</v>
      </c>
      <c r="F71" s="142" t="s">
        <v>432</v>
      </c>
      <c r="G71" s="143">
        <v>173897.34</v>
      </c>
      <c r="H71" s="60" t="s">
        <v>167</v>
      </c>
      <c r="I71" s="115"/>
      <c r="J71" s="43"/>
      <c r="K71" s="2"/>
    </row>
    <row r="72" spans="1:11">
      <c r="A72" s="12">
        <v>7</v>
      </c>
      <c r="B72" s="142" t="s">
        <v>430</v>
      </c>
      <c r="C72" s="141">
        <v>42487</v>
      </c>
      <c r="D72" s="142" t="s">
        <v>428</v>
      </c>
      <c r="F72" s="142" t="s">
        <v>433</v>
      </c>
      <c r="G72" s="143">
        <v>183130.09</v>
      </c>
      <c r="H72" s="60" t="s">
        <v>168</v>
      </c>
      <c r="I72" s="115"/>
      <c r="J72" s="43"/>
      <c r="K72" s="2"/>
    </row>
    <row r="73" spans="1:11">
      <c r="A73" s="12">
        <v>8</v>
      </c>
      <c r="B73" s="142" t="s">
        <v>431</v>
      </c>
      <c r="C73" s="141">
        <v>42490</v>
      </c>
      <c r="D73" s="142" t="s">
        <v>9</v>
      </c>
      <c r="F73" s="142" t="s">
        <v>434</v>
      </c>
      <c r="G73" s="143">
        <v>191801.91</v>
      </c>
      <c r="H73" s="60" t="s">
        <v>169</v>
      </c>
      <c r="I73" s="115"/>
      <c r="J73" s="43"/>
      <c r="K73" s="2"/>
    </row>
    <row r="74" spans="1:11">
      <c r="A74" s="12"/>
      <c r="B74" s="5"/>
      <c r="C74" s="18"/>
      <c r="D74" s="5"/>
      <c r="E74" s="4"/>
      <c r="F74" s="71"/>
      <c r="G74" s="46"/>
      <c r="H74" s="60"/>
      <c r="I74" s="115"/>
      <c r="J74" s="43"/>
      <c r="K74" s="2"/>
    </row>
    <row r="75" spans="1:11">
      <c r="A75" s="12" t="s">
        <v>92</v>
      </c>
      <c r="B75" s="12"/>
      <c r="C75" s="31"/>
      <c r="D75" s="12" t="s">
        <v>93</v>
      </c>
      <c r="E75" s="22"/>
      <c r="F75" s="73"/>
      <c r="G75" s="43">
        <f>+SUM(G77:G77)</f>
        <v>234254.25</v>
      </c>
      <c r="H75" s="60">
        <v>1</v>
      </c>
      <c r="I75" s="143">
        <v>234254.25</v>
      </c>
      <c r="J75" s="53">
        <f>+G75-I75</f>
        <v>0</v>
      </c>
      <c r="K75" s="2"/>
    </row>
    <row r="76" spans="1:11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</row>
    <row r="77" spans="1:11">
      <c r="A77" s="12">
        <v>1</v>
      </c>
      <c r="B77" s="142" t="s">
        <v>286</v>
      </c>
      <c r="C77" s="141">
        <v>42406</v>
      </c>
      <c r="D77" s="142" t="s">
        <v>9</v>
      </c>
      <c r="F77" s="142" t="s">
        <v>288</v>
      </c>
      <c r="G77" s="143">
        <v>234254.25</v>
      </c>
      <c r="H77" s="60"/>
      <c r="I77" s="54"/>
      <c r="J77" s="54"/>
      <c r="K77" s="2"/>
    </row>
    <row r="78" spans="1:11">
      <c r="A78" s="12"/>
      <c r="C78" s="141"/>
      <c r="E78" s="4"/>
      <c r="H78" s="60"/>
      <c r="I78" s="54"/>
      <c r="J78" s="54"/>
      <c r="K78" s="2"/>
    </row>
    <row r="79" spans="1:11">
      <c r="A79" s="12"/>
      <c r="C79" s="141"/>
      <c r="E79" s="4"/>
      <c r="H79" s="60"/>
      <c r="I79" s="54"/>
      <c r="J79" s="54"/>
      <c r="K79" s="2"/>
    </row>
    <row r="80" spans="1:11">
      <c r="A80" s="12" t="s">
        <v>101</v>
      </c>
      <c r="B80" s="12"/>
      <c r="C80" s="31"/>
      <c r="D80" s="12" t="s">
        <v>102</v>
      </c>
      <c r="E80" s="4"/>
      <c r="G80" s="69">
        <f>+SUM(G82:G82)</f>
        <v>324123.98</v>
      </c>
      <c r="H80" s="60">
        <v>1</v>
      </c>
      <c r="I80" s="143">
        <v>324123.98</v>
      </c>
      <c r="J80" s="53">
        <f>+G80-I80</f>
        <v>0</v>
      </c>
      <c r="K80" s="2"/>
    </row>
    <row r="81" spans="1:11">
      <c r="A81" s="12"/>
      <c r="C81" s="141"/>
      <c r="E81" s="4"/>
      <c r="H81" s="60"/>
      <c r="I81" s="54"/>
      <c r="J81" s="54"/>
      <c r="K81" s="2"/>
    </row>
    <row r="82" spans="1:11">
      <c r="A82" s="12">
        <v>1</v>
      </c>
      <c r="B82" s="142" t="s">
        <v>436</v>
      </c>
      <c r="C82" s="141">
        <v>42486</v>
      </c>
      <c r="D82" s="142" t="s">
        <v>9</v>
      </c>
      <c r="F82" s="142" t="s">
        <v>435</v>
      </c>
      <c r="G82" s="143">
        <v>324123.98</v>
      </c>
      <c r="H82" s="60"/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+SUM(G86:G102)</f>
        <v>2720950.0199999996</v>
      </c>
      <c r="H84" s="60">
        <v>17</v>
      </c>
      <c r="I84" s="143">
        <v>2720950.0199999996</v>
      </c>
      <c r="J84" s="53">
        <f>+G84-I84</f>
        <v>0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1">
      <c r="A86" s="12">
        <v>1</v>
      </c>
      <c r="B86" s="142" t="s">
        <v>115</v>
      </c>
      <c r="C86" s="141">
        <v>42304</v>
      </c>
      <c r="D86" s="142" t="s">
        <v>9</v>
      </c>
      <c r="F86" s="74" t="s">
        <v>116</v>
      </c>
      <c r="G86" s="143">
        <v>149070.59</v>
      </c>
      <c r="H86" s="60"/>
      <c r="I86" s="11"/>
      <c r="J86" s="56"/>
      <c r="K86" s="2"/>
    </row>
    <row r="87" spans="1:11">
      <c r="A87" s="12">
        <v>2</v>
      </c>
      <c r="B87" s="142" t="s">
        <v>119</v>
      </c>
      <c r="C87" s="141">
        <v>42332</v>
      </c>
      <c r="D87" s="142" t="s">
        <v>9</v>
      </c>
      <c r="F87" s="74" t="s">
        <v>120</v>
      </c>
      <c r="G87" s="143">
        <v>149070.59</v>
      </c>
      <c r="H87" s="60"/>
      <c r="I87" s="11"/>
      <c r="J87" s="56"/>
      <c r="K87" s="2"/>
    </row>
    <row r="88" spans="1:11">
      <c r="A88" s="12">
        <v>3</v>
      </c>
      <c r="B88" s="142" t="s">
        <v>126</v>
      </c>
      <c r="C88" s="141">
        <v>42369</v>
      </c>
      <c r="D88" s="142" t="s">
        <v>9</v>
      </c>
      <c r="F88" s="74" t="s">
        <v>127</v>
      </c>
      <c r="G88" s="143">
        <v>149070.59</v>
      </c>
      <c r="H88" s="60"/>
      <c r="I88" s="11"/>
      <c r="J88" s="56"/>
      <c r="K88" s="2"/>
    </row>
    <row r="89" spans="1:11">
      <c r="A89" s="12">
        <v>4</v>
      </c>
      <c r="B89" s="142" t="s">
        <v>128</v>
      </c>
      <c r="C89" s="141">
        <v>42369</v>
      </c>
      <c r="D89" s="142" t="s">
        <v>9</v>
      </c>
      <c r="F89" s="74" t="s">
        <v>129</v>
      </c>
      <c r="G89" s="143">
        <v>149070.59</v>
      </c>
      <c r="H89" s="60"/>
      <c r="I89" s="11"/>
      <c r="J89" s="56"/>
      <c r="K89" s="2"/>
    </row>
    <row r="90" spans="1:11">
      <c r="A90" s="12">
        <v>5</v>
      </c>
      <c r="B90" s="142" t="s">
        <v>366</v>
      </c>
      <c r="C90" s="141">
        <v>42457</v>
      </c>
      <c r="D90" s="142" t="s">
        <v>9</v>
      </c>
      <c r="F90" s="142" t="s">
        <v>364</v>
      </c>
      <c r="G90" s="143">
        <v>171570.59</v>
      </c>
      <c r="H90" s="60"/>
      <c r="I90" s="11"/>
      <c r="J90" s="56"/>
      <c r="K90" s="2"/>
    </row>
    <row r="91" spans="1:11">
      <c r="A91" s="12">
        <v>6</v>
      </c>
      <c r="B91" s="142" t="s">
        <v>367</v>
      </c>
      <c r="C91" s="141">
        <v>42458</v>
      </c>
      <c r="D91" s="142" t="s">
        <v>9</v>
      </c>
      <c r="F91" s="142" t="s">
        <v>365</v>
      </c>
      <c r="G91" s="143">
        <v>166217.14000000001</v>
      </c>
      <c r="H91" s="60" t="s">
        <v>166</v>
      </c>
      <c r="I91" s="11"/>
      <c r="J91" s="56"/>
      <c r="K91" s="2"/>
    </row>
    <row r="92" spans="1:11">
      <c r="A92" s="12">
        <v>7</v>
      </c>
      <c r="B92" s="142" t="s">
        <v>440</v>
      </c>
      <c r="C92" s="141">
        <v>42490</v>
      </c>
      <c r="D92" s="142" t="s">
        <v>437</v>
      </c>
      <c r="F92" s="142" t="s">
        <v>451</v>
      </c>
      <c r="G92" s="143">
        <v>166217.14000000001</v>
      </c>
      <c r="H92" s="60"/>
      <c r="I92" s="11"/>
      <c r="J92" s="56"/>
      <c r="K92" s="2"/>
    </row>
    <row r="93" spans="1:11">
      <c r="A93" s="12">
        <v>8</v>
      </c>
      <c r="B93" s="142" t="s">
        <v>441</v>
      </c>
      <c r="C93" s="141">
        <v>42465</v>
      </c>
      <c r="D93" s="142" t="s">
        <v>9</v>
      </c>
      <c r="F93" s="142" t="s">
        <v>452</v>
      </c>
      <c r="G93" s="143">
        <v>149070.59</v>
      </c>
      <c r="H93" s="60"/>
      <c r="I93" s="11"/>
      <c r="J93" s="56"/>
      <c r="K93" s="2"/>
    </row>
    <row r="94" spans="1:11">
      <c r="A94" s="12">
        <v>9</v>
      </c>
      <c r="B94" s="142" t="s">
        <v>442</v>
      </c>
      <c r="C94" s="141">
        <v>42465</v>
      </c>
      <c r="D94" s="142" t="s">
        <v>9</v>
      </c>
      <c r="F94" s="142" t="s">
        <v>453</v>
      </c>
      <c r="G94" s="143">
        <v>149070.59</v>
      </c>
      <c r="H94" s="60"/>
      <c r="I94" s="11"/>
      <c r="J94" s="56"/>
      <c r="K94" s="2"/>
    </row>
    <row r="95" spans="1:11">
      <c r="A95" s="12">
        <v>10</v>
      </c>
      <c r="B95" s="142" t="s">
        <v>443</v>
      </c>
      <c r="C95" s="141">
        <v>42466</v>
      </c>
      <c r="D95" s="142" t="s">
        <v>9</v>
      </c>
      <c r="F95" s="142" t="s">
        <v>454</v>
      </c>
      <c r="G95" s="143">
        <v>171570.59</v>
      </c>
      <c r="H95" s="60" t="s">
        <v>167</v>
      </c>
      <c r="I95" s="11"/>
      <c r="J95" s="56"/>
      <c r="K95" s="2"/>
    </row>
    <row r="96" spans="1:11">
      <c r="A96" s="12">
        <v>11</v>
      </c>
      <c r="B96" s="142" t="s">
        <v>444</v>
      </c>
      <c r="C96" s="141">
        <v>42479</v>
      </c>
      <c r="D96" s="142" t="s">
        <v>9</v>
      </c>
      <c r="F96" s="142" t="s">
        <v>455</v>
      </c>
      <c r="G96" s="143">
        <v>166217.14000000001</v>
      </c>
      <c r="H96" s="60" t="s">
        <v>168</v>
      </c>
      <c r="I96" s="11"/>
      <c r="J96" s="56"/>
      <c r="K96" s="2"/>
    </row>
    <row r="97" spans="1:11">
      <c r="A97" s="12">
        <v>12</v>
      </c>
      <c r="B97" s="142" t="s">
        <v>445</v>
      </c>
      <c r="C97" s="141">
        <v>42487</v>
      </c>
      <c r="D97" s="142" t="s">
        <v>438</v>
      </c>
      <c r="F97" s="142" t="s">
        <v>456</v>
      </c>
      <c r="G97" s="143">
        <v>171570.59</v>
      </c>
      <c r="H97" s="60" t="s">
        <v>169</v>
      </c>
      <c r="I97" s="11"/>
      <c r="J97" s="56"/>
      <c r="K97" s="2"/>
    </row>
    <row r="98" spans="1:11">
      <c r="A98" s="12">
        <v>13</v>
      </c>
      <c r="B98" s="142" t="s">
        <v>446</v>
      </c>
      <c r="C98" s="141">
        <v>42488</v>
      </c>
      <c r="D98" s="142" t="s">
        <v>439</v>
      </c>
      <c r="F98" s="142" t="s">
        <v>457</v>
      </c>
      <c r="G98" s="143">
        <v>171880.93</v>
      </c>
      <c r="H98" s="60" t="s">
        <v>261</v>
      </c>
      <c r="I98" s="11"/>
      <c r="J98" s="56"/>
      <c r="K98" s="2"/>
    </row>
    <row r="99" spans="1:11">
      <c r="A99" s="12">
        <v>14</v>
      </c>
      <c r="B99" s="142" t="s">
        <v>447</v>
      </c>
      <c r="C99" s="141">
        <v>42490</v>
      </c>
      <c r="D99" s="142" t="s">
        <v>9</v>
      </c>
      <c r="F99" s="142" t="s">
        <v>458</v>
      </c>
      <c r="G99" s="143">
        <v>149070.59</v>
      </c>
      <c r="H99" s="60"/>
      <c r="I99" s="11"/>
      <c r="J99" s="56"/>
      <c r="K99" s="2"/>
    </row>
    <row r="100" spans="1:11">
      <c r="A100" s="12">
        <v>15</v>
      </c>
      <c r="B100" s="142" t="s">
        <v>448</v>
      </c>
      <c r="C100" s="141">
        <v>42490</v>
      </c>
      <c r="D100" s="142" t="s">
        <v>9</v>
      </c>
      <c r="F100" s="142" t="s">
        <v>459</v>
      </c>
      <c r="G100" s="143">
        <v>149070.59</v>
      </c>
      <c r="H100" s="60"/>
      <c r="I100" s="11"/>
      <c r="J100" s="56"/>
      <c r="K100" s="2"/>
    </row>
    <row r="101" spans="1:11">
      <c r="A101" s="12">
        <v>16</v>
      </c>
      <c r="B101" s="142" t="s">
        <v>449</v>
      </c>
      <c r="C101" s="141">
        <v>42490</v>
      </c>
      <c r="D101" s="142" t="s">
        <v>9</v>
      </c>
      <c r="F101" s="142" t="s">
        <v>460</v>
      </c>
      <c r="G101" s="143">
        <v>171570.59</v>
      </c>
      <c r="H101" s="60" t="s">
        <v>262</v>
      </c>
      <c r="I101" s="11"/>
      <c r="J101" s="56"/>
      <c r="K101" s="2"/>
    </row>
    <row r="102" spans="1:11">
      <c r="A102" s="12">
        <v>17</v>
      </c>
      <c r="B102" s="142" t="s">
        <v>450</v>
      </c>
      <c r="C102" s="141">
        <v>42490</v>
      </c>
      <c r="D102" s="142" t="s">
        <v>9</v>
      </c>
      <c r="F102" s="142" t="s">
        <v>461</v>
      </c>
      <c r="G102" s="143">
        <v>171570.59</v>
      </c>
      <c r="H102" s="60" t="s">
        <v>490</v>
      </c>
      <c r="I102" s="11"/>
      <c r="J102" s="56"/>
      <c r="K102" s="2"/>
    </row>
    <row r="103" spans="1:11">
      <c r="A103" s="12"/>
      <c r="B103" s="142"/>
      <c r="C103" s="141"/>
      <c r="D103" s="142"/>
      <c r="F103" s="142"/>
      <c r="G103" s="143"/>
      <c r="H103" s="60"/>
      <c r="I103" s="11"/>
      <c r="J103" s="56"/>
      <c r="K103" s="2"/>
    </row>
    <row r="104" spans="1:11">
      <c r="A104" s="13"/>
      <c r="B104" s="13"/>
      <c r="C104" s="237" t="s">
        <v>132</v>
      </c>
      <c r="D104" s="237"/>
      <c r="E104" s="237"/>
      <c r="F104" s="237"/>
      <c r="G104" s="43">
        <f>+G84+G80+G75+G64+G58+G53+G41+G33+G26+G20+G6</f>
        <v>13046217.09</v>
      </c>
      <c r="H104" s="60">
        <f>+SUM(H6:H103)</f>
        <v>55</v>
      </c>
      <c r="I104" s="11">
        <f>+I84+I80+I75+I64+I58+I53+I41+I33+I26+I20+I6</f>
        <v>13046217.1</v>
      </c>
      <c r="J104" s="53">
        <f>+G104-I104</f>
        <v>-9.9999997764825821E-3</v>
      </c>
      <c r="K104" s="2"/>
    </row>
    <row r="105" spans="1:11">
      <c r="A105" s="13"/>
      <c r="B105" s="13"/>
      <c r="C105" s="23"/>
      <c r="D105" s="23"/>
      <c r="E105" s="23"/>
      <c r="F105" s="73"/>
      <c r="G105" s="43"/>
      <c r="H105" s="60"/>
      <c r="I105" s="11"/>
      <c r="J105" s="54"/>
      <c r="K105" s="2"/>
    </row>
    <row r="106" spans="1:11">
      <c r="A106" s="13"/>
      <c r="B106" s="13"/>
      <c r="C106" s="23"/>
      <c r="D106" s="23"/>
      <c r="E106" s="23"/>
      <c r="F106" s="73"/>
      <c r="G106" s="43"/>
      <c r="H106" s="60"/>
      <c r="I106" s="11"/>
      <c r="J106" s="54"/>
      <c r="K106" s="2"/>
    </row>
    <row r="107" spans="1:11">
      <c r="A107" s="13"/>
      <c r="B107" s="13"/>
      <c r="C107" s="28"/>
      <c r="D107" s="13"/>
      <c r="E107" s="13"/>
      <c r="F107" s="76"/>
      <c r="G107" s="45"/>
      <c r="H107" s="20"/>
      <c r="I107" s="11"/>
      <c r="J107" s="56"/>
      <c r="K107" s="2"/>
    </row>
    <row r="108" spans="1:11">
      <c r="A108" s="14" t="s">
        <v>133</v>
      </c>
      <c r="B108" s="14"/>
      <c r="C108" s="37"/>
      <c r="D108" s="14" t="s">
        <v>134</v>
      </c>
      <c r="E108" s="38"/>
      <c r="F108" s="90"/>
      <c r="G108" s="43">
        <f>+SUM(G110:G111)</f>
        <v>259000</v>
      </c>
      <c r="H108" s="21">
        <v>2</v>
      </c>
      <c r="I108" s="143">
        <v>259000</v>
      </c>
      <c r="J108" s="57">
        <f>+G108-I108</f>
        <v>0</v>
      </c>
      <c r="K108" s="2"/>
    </row>
    <row r="109" spans="1:11">
      <c r="A109" s="14"/>
      <c r="B109" s="14"/>
      <c r="C109" s="37"/>
      <c r="D109" s="14"/>
      <c r="E109" s="38"/>
      <c r="F109" s="90"/>
      <c r="G109" s="43"/>
      <c r="H109" s="21"/>
      <c r="I109" s="143"/>
      <c r="J109" s="56"/>
      <c r="K109" s="2"/>
    </row>
    <row r="110" spans="1:11">
      <c r="A110" s="14">
        <v>1</v>
      </c>
      <c r="B110" s="142" t="s">
        <v>464</v>
      </c>
      <c r="C110" s="141">
        <v>42472</v>
      </c>
      <c r="D110" s="142" t="s">
        <v>463</v>
      </c>
      <c r="E110" s="2"/>
      <c r="F110" s="142" t="s">
        <v>467</v>
      </c>
      <c r="G110" s="143">
        <v>168000</v>
      </c>
      <c r="H110" s="25" t="s">
        <v>166</v>
      </c>
      <c r="I110" s="10"/>
      <c r="J110" s="56"/>
      <c r="K110" s="2"/>
    </row>
    <row r="111" spans="1:11">
      <c r="A111" s="14">
        <v>2</v>
      </c>
      <c r="B111" s="142" t="s">
        <v>465</v>
      </c>
      <c r="C111" s="141">
        <v>42485</v>
      </c>
      <c r="D111" s="142" t="s">
        <v>462</v>
      </c>
      <c r="E111" s="2"/>
      <c r="F111" s="142" t="s">
        <v>466</v>
      </c>
      <c r="G111" s="143">
        <v>91000</v>
      </c>
      <c r="H111" s="25" t="s">
        <v>167</v>
      </c>
      <c r="I111" s="11"/>
      <c r="J111" s="56"/>
      <c r="K111" s="2"/>
    </row>
    <row r="112" spans="1:11">
      <c r="A112" s="14"/>
      <c r="F112" s="74"/>
      <c r="G112" s="143"/>
      <c r="H112" s="25"/>
      <c r="I112" s="11"/>
      <c r="J112" s="56"/>
      <c r="K112" s="2"/>
    </row>
    <row r="113" spans="1:11">
      <c r="A113" s="14"/>
      <c r="B113" s="2"/>
      <c r="C113" s="18"/>
      <c r="D113" s="2"/>
      <c r="E113" s="2"/>
      <c r="F113" s="72"/>
      <c r="G113" s="46"/>
      <c r="H113" s="25"/>
      <c r="I113" s="11"/>
      <c r="J113" s="56"/>
      <c r="K113" s="2"/>
    </row>
    <row r="114" spans="1:11">
      <c r="A114" s="12" t="s">
        <v>141</v>
      </c>
      <c r="B114" s="12"/>
      <c r="C114" s="39"/>
      <c r="D114" s="12" t="s">
        <v>142</v>
      </c>
      <c r="E114" s="22"/>
      <c r="F114" s="73"/>
      <c r="G114" s="59">
        <f>+SUM(G116:G127)</f>
        <v>1701917.24</v>
      </c>
      <c r="H114" s="20">
        <v>12</v>
      </c>
      <c r="I114" s="143">
        <v>1701917.24</v>
      </c>
      <c r="J114" s="53">
        <f>+G114-I114</f>
        <v>0</v>
      </c>
      <c r="K114" s="2"/>
    </row>
    <row r="115" spans="1:11">
      <c r="A115" s="12"/>
      <c r="B115" s="12"/>
      <c r="C115" s="39"/>
      <c r="D115" s="12"/>
      <c r="E115" s="22"/>
      <c r="F115" s="73"/>
      <c r="G115" s="59"/>
      <c r="H115" s="20"/>
      <c r="I115" s="143"/>
      <c r="J115" s="54"/>
      <c r="K115" s="2"/>
    </row>
    <row r="116" spans="1:11">
      <c r="A116" s="12">
        <v>1</v>
      </c>
      <c r="B116" s="142" t="s">
        <v>251</v>
      </c>
      <c r="C116" s="141">
        <v>42395</v>
      </c>
      <c r="D116" s="142" t="s">
        <v>237</v>
      </c>
      <c r="E116" s="4"/>
      <c r="F116" s="142" t="s">
        <v>259</v>
      </c>
      <c r="G116" s="143">
        <v>189000</v>
      </c>
      <c r="H116" s="64"/>
      <c r="I116" s="16"/>
      <c r="J116" s="54"/>
      <c r="K116" s="2"/>
    </row>
    <row r="117" spans="1:11">
      <c r="A117" s="12">
        <v>2</v>
      </c>
      <c r="B117" s="142" t="s">
        <v>387</v>
      </c>
      <c r="C117" s="141">
        <v>42441</v>
      </c>
      <c r="D117" s="142" t="s">
        <v>375</v>
      </c>
      <c r="F117" s="142" t="s">
        <v>381</v>
      </c>
      <c r="G117" s="143">
        <v>105000</v>
      </c>
      <c r="H117" s="64" t="s">
        <v>166</v>
      </c>
      <c r="I117" s="16"/>
      <c r="J117" s="54"/>
      <c r="K117" s="2"/>
    </row>
    <row r="118" spans="1:11">
      <c r="A118" s="12">
        <v>3</v>
      </c>
      <c r="B118" s="142" t="s">
        <v>388</v>
      </c>
      <c r="C118" s="141">
        <v>42458</v>
      </c>
      <c r="D118" s="142" t="s">
        <v>377</v>
      </c>
      <c r="E118" s="4"/>
      <c r="F118" s="142" t="s">
        <v>383</v>
      </c>
      <c r="G118" s="143">
        <v>227400</v>
      </c>
      <c r="H118" s="64" t="s">
        <v>167</v>
      </c>
      <c r="I118" s="16"/>
      <c r="J118" s="54"/>
      <c r="K118" s="2"/>
    </row>
    <row r="119" spans="1:11">
      <c r="A119" s="12">
        <v>4</v>
      </c>
      <c r="B119" s="142" t="s">
        <v>390</v>
      </c>
      <c r="C119" s="141">
        <v>42460</v>
      </c>
      <c r="D119" s="142" t="s">
        <v>379</v>
      </c>
      <c r="E119" s="4"/>
      <c r="F119" s="142" t="s">
        <v>385</v>
      </c>
      <c r="G119" s="143">
        <v>68000</v>
      </c>
      <c r="H119" s="64" t="s">
        <v>168</v>
      </c>
      <c r="I119" s="16"/>
      <c r="J119" s="54"/>
      <c r="K119" s="2"/>
    </row>
    <row r="120" spans="1:11">
      <c r="A120" s="12">
        <v>5</v>
      </c>
      <c r="B120" s="142" t="s">
        <v>483</v>
      </c>
      <c r="C120" s="141">
        <v>42467</v>
      </c>
      <c r="D120" s="142" t="s">
        <v>468</v>
      </c>
      <c r="F120" s="142" t="s">
        <v>475</v>
      </c>
      <c r="G120" s="143">
        <v>62000</v>
      </c>
      <c r="H120" s="64" t="s">
        <v>169</v>
      </c>
      <c r="I120" s="16"/>
      <c r="J120" s="54"/>
      <c r="K120" s="2"/>
    </row>
    <row r="121" spans="1:11">
      <c r="A121" s="12">
        <v>6</v>
      </c>
      <c r="B121" s="142" t="s">
        <v>484</v>
      </c>
      <c r="C121" s="141">
        <v>42467</v>
      </c>
      <c r="D121" s="142" t="s">
        <v>469</v>
      </c>
      <c r="E121" s="4"/>
      <c r="F121" s="142" t="s">
        <v>476</v>
      </c>
      <c r="G121" s="143">
        <v>222000</v>
      </c>
      <c r="H121" s="64" t="s">
        <v>261</v>
      </c>
      <c r="I121" s="16"/>
      <c r="J121" s="54"/>
      <c r="K121" s="2"/>
    </row>
    <row r="122" spans="1:11">
      <c r="A122" s="12">
        <v>7</v>
      </c>
      <c r="B122" s="142" t="s">
        <v>485</v>
      </c>
      <c r="C122" s="141">
        <v>42467</v>
      </c>
      <c r="D122" s="142" t="s">
        <v>469</v>
      </c>
      <c r="F122" s="142" t="s">
        <v>477</v>
      </c>
      <c r="G122" s="143">
        <v>90000</v>
      </c>
      <c r="H122" s="64" t="s">
        <v>262</v>
      </c>
      <c r="I122" s="16"/>
      <c r="J122" s="54"/>
      <c r="K122" s="2"/>
    </row>
    <row r="123" spans="1:11">
      <c r="A123" s="12">
        <v>8</v>
      </c>
      <c r="B123" s="142" t="s">
        <v>486</v>
      </c>
      <c r="C123" s="141">
        <v>42478</v>
      </c>
      <c r="D123" s="142" t="s">
        <v>470</v>
      </c>
      <c r="E123" s="4"/>
      <c r="F123" s="142" t="s">
        <v>478</v>
      </c>
      <c r="G123" s="143">
        <v>160000</v>
      </c>
      <c r="H123" s="64" t="s">
        <v>490</v>
      </c>
      <c r="I123" s="16"/>
      <c r="J123" s="54"/>
      <c r="K123" s="2"/>
    </row>
    <row r="124" spans="1:11">
      <c r="A124" s="12">
        <v>9</v>
      </c>
      <c r="B124" s="142" t="s">
        <v>487</v>
      </c>
      <c r="C124" s="141">
        <v>42481</v>
      </c>
      <c r="D124" s="142" t="s">
        <v>471</v>
      </c>
      <c r="F124" s="142" t="s">
        <v>479</v>
      </c>
      <c r="G124" s="143">
        <v>263000</v>
      </c>
      <c r="H124" s="64" t="s">
        <v>491</v>
      </c>
      <c r="I124" s="16"/>
      <c r="J124" s="54"/>
      <c r="K124" s="2"/>
    </row>
    <row r="125" spans="1:11">
      <c r="A125" s="12">
        <v>10</v>
      </c>
      <c r="B125" s="142" t="s">
        <v>488</v>
      </c>
      <c r="C125" s="141">
        <v>42482</v>
      </c>
      <c r="D125" s="142" t="s">
        <v>472</v>
      </c>
      <c r="F125" s="142" t="s">
        <v>480</v>
      </c>
      <c r="G125" s="143">
        <v>90517.24</v>
      </c>
      <c r="H125" s="64"/>
      <c r="I125" s="16"/>
      <c r="J125" s="54"/>
      <c r="K125" s="2"/>
    </row>
    <row r="126" spans="1:11">
      <c r="A126" s="12">
        <v>11</v>
      </c>
      <c r="B126" s="142" t="s">
        <v>489</v>
      </c>
      <c r="C126" s="141">
        <v>42487</v>
      </c>
      <c r="D126" s="142" t="s">
        <v>473</v>
      </c>
      <c r="F126" s="142" t="s">
        <v>481</v>
      </c>
      <c r="G126" s="143">
        <v>150000</v>
      </c>
      <c r="H126" s="64"/>
      <c r="I126" s="16"/>
      <c r="J126" s="54"/>
      <c r="K126" s="2"/>
    </row>
    <row r="127" spans="1:11">
      <c r="A127" s="12">
        <v>12</v>
      </c>
      <c r="B127" s="142" t="s">
        <v>325</v>
      </c>
      <c r="C127" s="141">
        <v>42489</v>
      </c>
      <c r="D127" s="142" t="s">
        <v>474</v>
      </c>
      <c r="F127" s="142" t="s">
        <v>482</v>
      </c>
      <c r="G127" s="143">
        <v>75000</v>
      </c>
      <c r="H127" s="64" t="s">
        <v>492</v>
      </c>
      <c r="I127" s="16"/>
      <c r="J127" s="54"/>
      <c r="K127" s="2"/>
    </row>
    <row r="128" spans="1:11">
      <c r="A128" s="12"/>
      <c r="B128" s="5"/>
      <c r="C128" s="18"/>
      <c r="D128" s="5"/>
      <c r="E128" s="4"/>
      <c r="F128" s="71"/>
      <c r="G128" s="143"/>
      <c r="H128" s="64"/>
      <c r="I128" s="16"/>
      <c r="J128" s="54"/>
      <c r="K128" s="2"/>
    </row>
    <row r="129" spans="1:11">
      <c r="A129" s="12"/>
      <c r="B129" s="5"/>
      <c r="C129" s="18"/>
      <c r="D129" s="5"/>
      <c r="E129" s="4"/>
      <c r="F129" s="71"/>
      <c r="G129" s="46"/>
      <c r="H129" s="64"/>
      <c r="I129" s="16"/>
      <c r="J129" s="54"/>
      <c r="K129" s="2"/>
    </row>
    <row r="130" spans="1:11">
      <c r="A130" s="13"/>
      <c r="B130" s="13"/>
      <c r="C130" s="237" t="s">
        <v>165</v>
      </c>
      <c r="D130" s="237"/>
      <c r="E130" s="237"/>
      <c r="F130" s="237"/>
      <c r="G130" s="43">
        <f>+G114+G108+G104</f>
        <v>15007134.33</v>
      </c>
      <c r="H130" s="65">
        <f>+H114+H108+H104</f>
        <v>69</v>
      </c>
      <c r="I130" s="16"/>
      <c r="J130" s="54"/>
      <c r="K130" s="2"/>
    </row>
    <row r="131" spans="1:11" ht="15.75" thickBot="1">
      <c r="A131" s="13"/>
      <c r="B131" s="13"/>
      <c r="C131" s="237" t="s">
        <v>161</v>
      </c>
      <c r="D131" s="237"/>
      <c r="E131" s="237"/>
      <c r="F131" s="237"/>
      <c r="G131" s="70">
        <f>+I114+I108+I104</f>
        <v>15007134.34</v>
      </c>
      <c r="H131" s="64"/>
      <c r="I131" s="16"/>
      <c r="J131" s="54"/>
      <c r="K131" s="2"/>
    </row>
    <row r="132" spans="1:11" ht="15.75" thickTop="1">
      <c r="A132" s="13"/>
      <c r="B132" s="13"/>
      <c r="C132" s="28"/>
      <c r="D132" s="13"/>
      <c r="E132" s="29"/>
      <c r="F132" s="76"/>
      <c r="G132" s="45">
        <f>+G130-G131</f>
        <v>-9.9999997764825821E-3</v>
      </c>
      <c r="H132" s="20"/>
      <c r="I132" s="11"/>
      <c r="J132" s="54"/>
      <c r="K132" s="2"/>
    </row>
    <row r="133" spans="1:11">
      <c r="A133" s="13"/>
      <c r="B133" s="13"/>
      <c r="C133" s="28"/>
      <c r="D133" s="13"/>
      <c r="E133" s="13"/>
      <c r="F133" s="76"/>
      <c r="G133" s="45"/>
      <c r="H133" s="20"/>
      <c r="I133" s="17"/>
      <c r="J133" s="58"/>
      <c r="K133" s="2"/>
    </row>
    <row r="134" spans="1:11">
      <c r="A134" s="13"/>
      <c r="B134" s="13"/>
      <c r="C134" s="28"/>
      <c r="D134" s="12" t="s">
        <v>162</v>
      </c>
      <c r="E134" s="22">
        <f>+E135+E136</f>
        <v>69</v>
      </c>
      <c r="F134" s="76"/>
      <c r="G134" s="45"/>
      <c r="H134" s="20"/>
      <c r="I134" s="17"/>
      <c r="J134" s="58"/>
      <c r="K134" s="2"/>
    </row>
    <row r="135" spans="1:11">
      <c r="A135" s="13"/>
      <c r="B135" s="13"/>
      <c r="C135" s="28"/>
      <c r="D135" s="12" t="s">
        <v>163</v>
      </c>
      <c r="E135" s="22">
        <f>+H104</f>
        <v>55</v>
      </c>
      <c r="F135" s="76"/>
      <c r="G135" s="45"/>
      <c r="H135" s="63"/>
      <c r="I135" s="17"/>
      <c r="J135" s="58"/>
      <c r="K135" s="2"/>
    </row>
    <row r="136" spans="1:11">
      <c r="A136" s="13"/>
      <c r="B136" s="13"/>
      <c r="C136" s="28"/>
      <c r="D136" s="12" t="s">
        <v>164</v>
      </c>
      <c r="E136" s="23">
        <f>+H114+H108</f>
        <v>14</v>
      </c>
      <c r="F136" s="76"/>
      <c r="G136" s="45"/>
      <c r="H136" s="20"/>
      <c r="I136" s="9"/>
      <c r="J136" s="58"/>
      <c r="K136" s="2"/>
    </row>
    <row r="137" spans="1:11">
      <c r="A137" s="13"/>
      <c r="B137" s="13"/>
      <c r="C137" s="28"/>
      <c r="D137" s="13"/>
      <c r="E137" s="13"/>
      <c r="F137" s="76"/>
      <c r="G137" s="45"/>
      <c r="H137" s="66"/>
      <c r="I137" s="9"/>
      <c r="J137" s="58"/>
      <c r="K137" s="2"/>
    </row>
    <row r="138" spans="1:11">
      <c r="A138" s="40"/>
      <c r="B138" s="40"/>
      <c r="C138" s="41"/>
      <c r="D138" s="40"/>
      <c r="E138" s="40"/>
      <c r="F138" s="91"/>
      <c r="G138" s="45"/>
      <c r="H138" s="21"/>
      <c r="I138" s="9"/>
      <c r="J138" s="44"/>
      <c r="K138" s="2"/>
    </row>
  </sheetData>
  <mergeCells count="5">
    <mergeCell ref="A1:J1"/>
    <mergeCell ref="A2:J2"/>
    <mergeCell ref="C104:F104"/>
    <mergeCell ref="C130:F130"/>
    <mergeCell ref="C131:F13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8"/>
  <sheetViews>
    <sheetView topLeftCell="A10" workbookViewId="0">
      <selection activeCell="D4" sqref="D4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5.140625" style="136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8" t="s">
        <v>1</v>
      </c>
    </row>
    <row r="2" spans="1:14" ht="24.75" customHeight="1">
      <c r="A2" s="239" t="s">
        <v>493</v>
      </c>
      <c r="B2" s="239"/>
      <c r="C2" s="239"/>
      <c r="D2" s="239"/>
      <c r="E2" s="239"/>
      <c r="F2" s="239"/>
      <c r="G2" s="239"/>
      <c r="H2" s="239"/>
      <c r="I2" s="239"/>
      <c r="J2" s="239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1995602.66</v>
      </c>
      <c r="H6" s="60">
        <v>9</v>
      </c>
      <c r="I6" s="143">
        <v>1995602.66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178</v>
      </c>
      <c r="C8" s="141">
        <v>42381</v>
      </c>
      <c r="D8" s="142" t="s">
        <v>9</v>
      </c>
      <c r="F8" s="74" t="s">
        <v>175</v>
      </c>
      <c r="G8" s="143">
        <v>212994.28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5" t="s">
        <v>397</v>
      </c>
      <c r="C9" s="146">
        <v>42490</v>
      </c>
      <c r="D9" s="145" t="s">
        <v>393</v>
      </c>
      <c r="E9" s="147"/>
      <c r="F9" s="145" t="s">
        <v>403</v>
      </c>
      <c r="G9" s="148">
        <v>216740.68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499</v>
      </c>
      <c r="C10" s="141">
        <v>42495</v>
      </c>
      <c r="D10" s="142" t="s">
        <v>9</v>
      </c>
      <c r="F10" s="142" t="s">
        <v>504</v>
      </c>
      <c r="G10" s="143">
        <v>216379.69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500</v>
      </c>
      <c r="C11" s="141">
        <v>42495</v>
      </c>
      <c r="D11" s="142" t="s">
        <v>9</v>
      </c>
      <c r="E11" s="4"/>
      <c r="F11" s="142" t="s">
        <v>505</v>
      </c>
      <c r="G11" s="143">
        <v>216379.69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501</v>
      </c>
      <c r="C12" s="141">
        <v>42516</v>
      </c>
      <c r="D12" s="142" t="s">
        <v>494</v>
      </c>
      <c r="F12" s="142" t="s">
        <v>506</v>
      </c>
      <c r="G12" s="143">
        <v>194043.78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502</v>
      </c>
      <c r="C13" s="141">
        <v>42511</v>
      </c>
      <c r="D13" s="142" t="s">
        <v>495</v>
      </c>
      <c r="F13" s="142" t="s">
        <v>507</v>
      </c>
      <c r="G13" s="143">
        <v>251118.24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155</v>
      </c>
      <c r="C14" s="141">
        <v>42517</v>
      </c>
      <c r="D14" s="142" t="s">
        <v>496</v>
      </c>
      <c r="F14" s="142" t="s">
        <v>508</v>
      </c>
      <c r="G14" s="143">
        <v>235676.58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388</v>
      </c>
      <c r="C15" s="141">
        <v>42520</v>
      </c>
      <c r="D15" s="142" t="s">
        <v>497</v>
      </c>
      <c r="F15" s="142" t="s">
        <v>509</v>
      </c>
      <c r="G15" s="143">
        <v>233445.24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503</v>
      </c>
      <c r="C16" s="141">
        <v>42521</v>
      </c>
      <c r="D16" s="142" t="s">
        <v>498</v>
      </c>
      <c r="F16" s="142" t="s">
        <v>510</v>
      </c>
      <c r="G16" s="143">
        <v>218824.48</v>
      </c>
      <c r="H16" s="60"/>
      <c r="I16" s="45"/>
      <c r="J16" s="54"/>
      <c r="K16" s="2"/>
      <c r="L16" s="2"/>
      <c r="M16" s="2"/>
      <c r="N16" s="2"/>
    </row>
    <row r="17" spans="1:14">
      <c r="A17" s="30"/>
      <c r="B17" s="142"/>
      <c r="C17" s="141"/>
      <c r="D17" s="142"/>
      <c r="F17" s="142"/>
      <c r="G17" s="143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+SUM(G21:G22)</f>
        <v>-4047.4899999999907</v>
      </c>
      <c r="H19" s="60">
        <v>1</v>
      </c>
      <c r="I19" s="143">
        <v>-4047.49</v>
      </c>
      <c r="J19" s="53">
        <f>+G19-I19</f>
        <v>9.0949470177292824E-12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142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511</v>
      </c>
      <c r="C22" s="141">
        <v>42506</v>
      </c>
      <c r="D22" s="142" t="s">
        <v>9</v>
      </c>
      <c r="F22" s="142" t="s">
        <v>512</v>
      </c>
      <c r="G22" s="143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/>
      <c r="C23" s="141"/>
      <c r="E23" s="2"/>
      <c r="G23" s="143"/>
      <c r="H23" s="61"/>
      <c r="I23" s="55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2"/>
      <c r="G24" s="46"/>
      <c r="H24" s="60"/>
      <c r="I24" s="45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73"/>
      <c r="G25" s="43">
        <f>+SUM(G27:G27)</f>
        <v>305874.01</v>
      </c>
      <c r="H25" s="60">
        <v>1</v>
      </c>
      <c r="I25" s="143">
        <v>305874.01</v>
      </c>
      <c r="J25" s="53">
        <f>+G25-I25</f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73"/>
      <c r="G26" s="43"/>
      <c r="H26" s="60"/>
      <c r="I26" s="143"/>
      <c r="J26" s="54"/>
      <c r="K26" s="2"/>
      <c r="L26" s="2"/>
      <c r="M26" s="2"/>
      <c r="N26" s="2"/>
    </row>
    <row r="27" spans="1:14">
      <c r="A27" s="12">
        <v>1</v>
      </c>
      <c r="B27" s="142" t="s">
        <v>332</v>
      </c>
      <c r="C27" s="141">
        <v>42460</v>
      </c>
      <c r="D27" s="142" t="s">
        <v>9</v>
      </c>
      <c r="E27" s="4"/>
      <c r="F27" s="142" t="s">
        <v>334</v>
      </c>
      <c r="G27" s="143">
        <v>305874.01</v>
      </c>
      <c r="H27" s="60"/>
      <c r="I27" s="115"/>
      <c r="J27" s="54"/>
      <c r="K27" s="2"/>
    </row>
    <row r="28" spans="1:14">
      <c r="A28" s="12"/>
      <c r="F28" s="74"/>
      <c r="G28" s="143"/>
      <c r="H28" s="60"/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+SUM(G33:G34)</f>
        <v>850969.46</v>
      </c>
      <c r="H31" s="60">
        <v>2</v>
      </c>
      <c r="I31" s="143">
        <v>850969.4700000002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>
        <v>2</v>
      </c>
      <c r="B34" s="142" t="s">
        <v>340</v>
      </c>
      <c r="C34" s="141">
        <v>42458</v>
      </c>
      <c r="D34" s="142" t="s">
        <v>9</v>
      </c>
      <c r="E34" s="4"/>
      <c r="F34" s="142" t="s">
        <v>338</v>
      </c>
      <c r="G34" s="143">
        <v>499275.9</v>
      </c>
      <c r="H34" s="60"/>
      <c r="I34" s="45"/>
      <c r="J34" s="43"/>
      <c r="K34" s="2"/>
    </row>
    <row r="35" spans="1:11">
      <c r="A35" s="12"/>
      <c r="B35" s="5"/>
      <c r="C35" s="18"/>
      <c r="D35" s="5"/>
      <c r="E35" s="4"/>
      <c r="F35" s="71"/>
      <c r="G35" s="143"/>
      <c r="H35" s="60"/>
      <c r="I35" s="45"/>
      <c r="J35" s="43"/>
      <c r="K35" s="2"/>
    </row>
    <row r="36" spans="1:11">
      <c r="A36" s="12"/>
      <c r="B36" s="2"/>
      <c r="C36" s="18"/>
      <c r="D36" s="2"/>
      <c r="E36" s="4"/>
      <c r="F36" s="72"/>
      <c r="G36" s="46"/>
      <c r="H36" s="60"/>
      <c r="I36" s="45"/>
      <c r="J36" s="43"/>
      <c r="K36" s="2"/>
    </row>
    <row r="37" spans="1:11">
      <c r="A37" s="12" t="s">
        <v>48</v>
      </c>
      <c r="B37" s="12"/>
      <c r="C37" s="31"/>
      <c r="D37" s="12" t="s">
        <v>49</v>
      </c>
      <c r="E37" s="22"/>
      <c r="F37" s="73"/>
      <c r="G37" s="43">
        <f>+SUM(G39:G46)</f>
        <v>2520021.4899999998</v>
      </c>
      <c r="H37" s="60">
        <v>8</v>
      </c>
      <c r="I37" s="143">
        <v>2520021.4900000007</v>
      </c>
      <c r="J37" s="53">
        <f>+G37-I37</f>
        <v>0</v>
      </c>
      <c r="K37" s="2"/>
    </row>
    <row r="38" spans="1:11">
      <c r="A38" s="12"/>
      <c r="B38" s="12"/>
      <c r="C38" s="31"/>
      <c r="D38" s="12"/>
      <c r="E38" s="22"/>
      <c r="F38" s="73"/>
      <c r="G38" s="43"/>
      <c r="H38" s="60"/>
      <c r="I38" s="143"/>
      <c r="J38" s="54"/>
      <c r="K38" s="2"/>
    </row>
    <row r="39" spans="1:11">
      <c r="A39" s="12">
        <v>1</v>
      </c>
      <c r="B39" s="142" t="s">
        <v>194</v>
      </c>
      <c r="C39" s="141">
        <v>42380</v>
      </c>
      <c r="D39" s="142" t="s">
        <v>9</v>
      </c>
      <c r="E39" s="4"/>
      <c r="F39" s="142" t="s">
        <v>200</v>
      </c>
      <c r="G39" s="143">
        <v>282434.67</v>
      </c>
      <c r="H39" s="60"/>
      <c r="I39" s="115"/>
      <c r="J39" s="54"/>
      <c r="K39" s="2"/>
    </row>
    <row r="40" spans="1:11">
      <c r="A40" s="12">
        <v>2</v>
      </c>
      <c r="B40" s="142" t="s">
        <v>278</v>
      </c>
      <c r="C40" s="141">
        <v>42416</v>
      </c>
      <c r="D40" s="142" t="s">
        <v>277</v>
      </c>
      <c r="F40" s="142" t="s">
        <v>279</v>
      </c>
      <c r="G40" s="143">
        <v>333323.59999999998</v>
      </c>
      <c r="H40" s="60"/>
      <c r="I40" s="115"/>
      <c r="J40" s="54"/>
      <c r="K40" s="2"/>
    </row>
    <row r="41" spans="1:11">
      <c r="A41" s="12">
        <v>3</v>
      </c>
      <c r="B41" s="142" t="s">
        <v>415</v>
      </c>
      <c r="C41" s="141">
        <v>42490</v>
      </c>
      <c r="D41" s="142" t="s">
        <v>9</v>
      </c>
      <c r="F41" s="142" t="s">
        <v>420</v>
      </c>
      <c r="G41" s="143">
        <v>305471.77</v>
      </c>
      <c r="H41" s="60"/>
      <c r="I41" s="115"/>
      <c r="J41" s="54"/>
      <c r="K41" s="2"/>
    </row>
    <row r="42" spans="1:11">
      <c r="A42" s="12">
        <v>4</v>
      </c>
      <c r="B42" s="142" t="s">
        <v>416</v>
      </c>
      <c r="C42" s="141">
        <v>42474</v>
      </c>
      <c r="D42" s="142" t="s">
        <v>9</v>
      </c>
      <c r="F42" s="142" t="s">
        <v>421</v>
      </c>
      <c r="G42" s="143">
        <v>333710.90000000002</v>
      </c>
      <c r="H42" s="60"/>
      <c r="I42" s="115"/>
      <c r="J42" s="54"/>
      <c r="K42" s="2"/>
    </row>
    <row r="43" spans="1:11">
      <c r="A43" s="12">
        <v>5</v>
      </c>
      <c r="B43" s="142" t="s">
        <v>519</v>
      </c>
      <c r="C43" s="141">
        <v>42499</v>
      </c>
      <c r="D43" s="142" t="s">
        <v>9</v>
      </c>
      <c r="F43" s="142" t="s">
        <v>515</v>
      </c>
      <c r="G43" s="143">
        <v>310950.03000000003</v>
      </c>
      <c r="H43" s="60"/>
      <c r="I43" s="115"/>
      <c r="J43" s="54"/>
      <c r="K43" s="2"/>
    </row>
    <row r="44" spans="1:11">
      <c r="A44" s="12">
        <v>6</v>
      </c>
      <c r="B44" s="142" t="s">
        <v>520</v>
      </c>
      <c r="C44" s="141">
        <v>42508</v>
      </c>
      <c r="D44" s="142" t="s">
        <v>9</v>
      </c>
      <c r="F44" s="142" t="s">
        <v>516</v>
      </c>
      <c r="G44" s="143">
        <v>349036.99</v>
      </c>
      <c r="H44" s="60"/>
      <c r="I44" s="115"/>
      <c r="J44" s="54"/>
      <c r="K44" s="2"/>
    </row>
    <row r="45" spans="1:11">
      <c r="A45" s="12">
        <v>7</v>
      </c>
      <c r="B45" s="142" t="s">
        <v>521</v>
      </c>
      <c r="C45" s="141">
        <v>42520</v>
      </c>
      <c r="D45" s="142" t="s">
        <v>513</v>
      </c>
      <c r="F45" s="142" t="s">
        <v>517</v>
      </c>
      <c r="G45" s="143">
        <v>349347.34</v>
      </c>
      <c r="H45" s="60"/>
      <c r="I45" s="115"/>
      <c r="J45" s="54"/>
      <c r="K45" s="2"/>
    </row>
    <row r="46" spans="1:11">
      <c r="A46" s="12">
        <v>8</v>
      </c>
      <c r="B46" s="142" t="s">
        <v>522</v>
      </c>
      <c r="C46" s="141">
        <v>42520</v>
      </c>
      <c r="D46" s="142" t="s">
        <v>514</v>
      </c>
      <c r="F46" s="142" t="s">
        <v>518</v>
      </c>
      <c r="G46" s="143">
        <v>255746.19</v>
      </c>
      <c r="H46" s="60"/>
      <c r="I46" s="115"/>
      <c r="J46" s="54"/>
      <c r="K46" s="2"/>
    </row>
    <row r="47" spans="1:11">
      <c r="A47" s="13"/>
      <c r="B47" s="13"/>
      <c r="C47" s="31"/>
      <c r="D47" s="13"/>
      <c r="E47" s="13"/>
      <c r="F47" s="76"/>
      <c r="G47" s="45"/>
      <c r="H47" s="60"/>
      <c r="I47" s="45"/>
      <c r="J47" s="54"/>
      <c r="K47" s="2"/>
    </row>
    <row r="48" spans="1:11">
      <c r="A48" s="12" t="s">
        <v>64</v>
      </c>
      <c r="B48" s="12"/>
      <c r="C48" s="31"/>
      <c r="D48" s="12" t="s">
        <v>65</v>
      </c>
      <c r="E48" s="22"/>
      <c r="F48" s="73"/>
      <c r="G48" s="43">
        <f>+SUM(G50:G51)</f>
        <v>358296.6</v>
      </c>
      <c r="H48" s="60">
        <v>1</v>
      </c>
      <c r="I48" s="143">
        <v>358296.6</v>
      </c>
      <c r="J48" s="53">
        <f>+G48-I48</f>
        <v>0</v>
      </c>
      <c r="K48" s="2"/>
    </row>
    <row r="49" spans="1:13">
      <c r="A49" s="12"/>
      <c r="B49" s="12"/>
      <c r="C49" s="31"/>
      <c r="D49" s="12"/>
      <c r="E49" s="22"/>
      <c r="F49" s="73"/>
      <c r="G49" s="43"/>
      <c r="H49" s="60"/>
      <c r="I49" s="143"/>
      <c r="J49" s="54"/>
      <c r="K49" s="2"/>
    </row>
    <row r="50" spans="1:13">
      <c r="A50" s="12">
        <v>1</v>
      </c>
      <c r="B50" s="142" t="s">
        <v>126</v>
      </c>
      <c r="C50" s="141">
        <v>42490</v>
      </c>
      <c r="D50" s="142" t="s">
        <v>9</v>
      </c>
      <c r="E50" s="4"/>
      <c r="F50" s="142" t="s">
        <v>426</v>
      </c>
      <c r="G50" s="143">
        <v>358296.6</v>
      </c>
      <c r="H50" s="60"/>
      <c r="I50" s="45"/>
      <c r="J50" s="54"/>
      <c r="K50" s="2"/>
    </row>
    <row r="51" spans="1:13">
      <c r="A51" s="12"/>
      <c r="B51" s="2"/>
      <c r="C51" s="18"/>
      <c r="D51" s="2"/>
      <c r="E51" s="4"/>
      <c r="F51" s="72"/>
      <c r="G51" s="46"/>
      <c r="H51" s="60"/>
      <c r="I51" s="45"/>
      <c r="J51" s="54"/>
      <c r="K51" s="2"/>
    </row>
    <row r="52" spans="1:13">
      <c r="A52" s="28"/>
      <c r="B52" s="5"/>
      <c r="C52" s="15"/>
      <c r="D52" s="5"/>
      <c r="E52" s="13"/>
      <c r="F52" s="71"/>
      <c r="G52" s="45"/>
      <c r="H52" s="60"/>
      <c r="I52" s="45"/>
      <c r="J52" s="43"/>
      <c r="K52" s="2"/>
    </row>
    <row r="53" spans="1:13">
      <c r="A53" s="12" t="s">
        <v>71</v>
      </c>
      <c r="B53" s="12"/>
      <c r="C53" s="31"/>
      <c r="D53" s="12" t="s">
        <v>72</v>
      </c>
      <c r="E53" s="29"/>
      <c r="F53" s="73"/>
      <c r="G53" s="59">
        <f>+SUM(G55:G58)</f>
        <v>793816.99</v>
      </c>
      <c r="H53" s="60">
        <v>2</v>
      </c>
      <c r="I53" s="143">
        <v>793816.99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9"/>
      <c r="F54" s="73"/>
      <c r="G54" s="59"/>
      <c r="H54" s="60"/>
      <c r="I54" s="143"/>
      <c r="J54" s="54"/>
      <c r="K54" s="2"/>
    </row>
    <row r="55" spans="1:13">
      <c r="A55" s="12">
        <v>1</v>
      </c>
      <c r="B55" s="5" t="s">
        <v>74</v>
      </c>
      <c r="C55" s="18">
        <v>42000</v>
      </c>
      <c r="D55" s="5" t="s">
        <v>75</v>
      </c>
      <c r="E55" s="4"/>
      <c r="F55" s="71" t="s">
        <v>76</v>
      </c>
      <c r="G55" s="143">
        <v>532</v>
      </c>
      <c r="H55" s="60"/>
      <c r="I55" s="45"/>
      <c r="J55" s="43"/>
      <c r="K55" s="2"/>
      <c r="L55" s="143"/>
      <c r="M55" s="67"/>
    </row>
    <row r="56" spans="1:13">
      <c r="A56" s="12">
        <v>2</v>
      </c>
      <c r="B56" s="142" t="s">
        <v>355</v>
      </c>
      <c r="C56" s="141">
        <v>42458</v>
      </c>
      <c r="D56" s="142" t="s">
        <v>9</v>
      </c>
      <c r="E56" s="4"/>
      <c r="F56" s="142" t="s">
        <v>356</v>
      </c>
      <c r="G56" s="143">
        <v>368573.53</v>
      </c>
      <c r="H56" s="60"/>
      <c r="I56" s="45"/>
      <c r="J56" s="43"/>
      <c r="K56" s="2"/>
      <c r="L56" s="143"/>
      <c r="M56" s="67"/>
    </row>
    <row r="57" spans="1:13">
      <c r="A57" s="12">
        <v>3</v>
      </c>
      <c r="B57" s="142" t="s">
        <v>523</v>
      </c>
      <c r="C57" s="141">
        <v>42521</v>
      </c>
      <c r="D57" s="142" t="s">
        <v>9</v>
      </c>
      <c r="E57" s="4"/>
      <c r="F57" s="142" t="s">
        <v>524</v>
      </c>
      <c r="G57" s="143">
        <v>424711.46</v>
      </c>
      <c r="H57" s="60"/>
      <c r="I57" s="45"/>
      <c r="J57" s="43"/>
      <c r="K57" s="2"/>
      <c r="L57" s="143"/>
      <c r="M57" s="67"/>
    </row>
    <row r="58" spans="1:13">
      <c r="A58" s="13"/>
      <c r="C58" s="141"/>
      <c r="D58" s="5"/>
      <c r="E58" s="4"/>
      <c r="F58" s="71"/>
      <c r="G58" s="143"/>
      <c r="H58" s="60"/>
      <c r="I58" s="45"/>
      <c r="J58" s="43"/>
      <c r="K58" s="2"/>
      <c r="L58" s="143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+SUM(G62:G73)</f>
        <v>1979885.1</v>
      </c>
      <c r="H60" s="60">
        <v>12</v>
      </c>
      <c r="I60" s="143">
        <v>1979885.1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43"/>
      <c r="J61" s="54"/>
      <c r="K61" s="2"/>
    </row>
    <row r="62" spans="1:13">
      <c r="A62" s="12">
        <v>1</v>
      </c>
      <c r="B62" s="142" t="s">
        <v>79</v>
      </c>
      <c r="C62" s="141">
        <v>42094</v>
      </c>
      <c r="D62" s="142" t="s">
        <v>9</v>
      </c>
      <c r="E62" s="142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142" t="s">
        <v>83</v>
      </c>
      <c r="C63" s="141">
        <v>42303</v>
      </c>
      <c r="D63" s="142" t="s">
        <v>9</v>
      </c>
      <c r="E63" s="142"/>
      <c r="F63" s="74" t="s">
        <v>84</v>
      </c>
      <c r="G63" s="143">
        <v>186215.67999999999</v>
      </c>
      <c r="H63" s="60"/>
      <c r="I63" s="115"/>
      <c r="J63" s="43"/>
      <c r="K63" s="2"/>
    </row>
    <row r="64" spans="1:13">
      <c r="A64" s="12">
        <v>3</v>
      </c>
      <c r="B64" s="142" t="s">
        <v>217</v>
      </c>
      <c r="C64" s="141">
        <v>42398</v>
      </c>
      <c r="D64" s="142" t="s">
        <v>212</v>
      </c>
      <c r="F64" s="142" t="s">
        <v>222</v>
      </c>
      <c r="G64" s="143">
        <v>149615.71</v>
      </c>
      <c r="H64" s="60"/>
      <c r="I64" s="115"/>
      <c r="J64" s="43"/>
      <c r="K64" s="2"/>
    </row>
    <row r="65" spans="1:11">
      <c r="A65" s="12">
        <v>4</v>
      </c>
      <c r="B65" s="142" t="s">
        <v>358</v>
      </c>
      <c r="C65" s="141">
        <v>42441</v>
      </c>
      <c r="D65" s="142" t="s">
        <v>9</v>
      </c>
      <c r="F65" s="142" t="s">
        <v>360</v>
      </c>
      <c r="G65" s="143">
        <v>173586.99</v>
      </c>
      <c r="H65" s="60"/>
      <c r="I65" s="115"/>
      <c r="J65" s="43"/>
      <c r="K65" s="2"/>
    </row>
    <row r="66" spans="1:11">
      <c r="A66" s="12">
        <v>5</v>
      </c>
      <c r="B66" s="142" t="s">
        <v>538</v>
      </c>
      <c r="C66" s="141">
        <v>42492</v>
      </c>
      <c r="D66" s="142" t="s">
        <v>525</v>
      </c>
      <c r="F66" s="142" t="s">
        <v>530</v>
      </c>
      <c r="G66" s="143">
        <v>157217.14000000001</v>
      </c>
      <c r="H66" s="60"/>
      <c r="I66" s="115"/>
      <c r="J66" s="43"/>
      <c r="K66" s="2"/>
    </row>
    <row r="67" spans="1:11">
      <c r="A67" s="12">
        <v>6</v>
      </c>
      <c r="B67" s="142" t="s">
        <v>539</v>
      </c>
      <c r="C67" s="141">
        <v>42499</v>
      </c>
      <c r="D67" s="142" t="s">
        <v>526</v>
      </c>
      <c r="F67" s="142" t="s">
        <v>531</v>
      </c>
      <c r="G67" s="143">
        <v>141079.21</v>
      </c>
      <c r="H67" s="60"/>
      <c r="I67" s="115"/>
      <c r="J67" s="43"/>
      <c r="K67" s="2"/>
    </row>
    <row r="68" spans="1:11">
      <c r="A68" s="12">
        <v>7</v>
      </c>
      <c r="B68" s="142" t="s">
        <v>540</v>
      </c>
      <c r="C68" s="141">
        <v>42516</v>
      </c>
      <c r="D68" s="142" t="s">
        <v>9</v>
      </c>
      <c r="F68" s="142" t="s">
        <v>532</v>
      </c>
      <c r="G68" s="143">
        <v>179465.7</v>
      </c>
      <c r="H68" s="60"/>
      <c r="I68" s="115"/>
      <c r="J68" s="43"/>
      <c r="K68" s="2"/>
    </row>
    <row r="69" spans="1:11">
      <c r="A69" s="12">
        <v>8</v>
      </c>
      <c r="B69" s="142" t="s">
        <v>227</v>
      </c>
      <c r="C69" s="141">
        <v>42516</v>
      </c>
      <c r="D69" s="142" t="s">
        <v>9</v>
      </c>
      <c r="F69" s="142" t="s">
        <v>533</v>
      </c>
      <c r="G69" s="143">
        <v>179465.7</v>
      </c>
      <c r="H69" s="60"/>
      <c r="I69" s="115"/>
      <c r="J69" s="43"/>
      <c r="K69" s="2"/>
    </row>
    <row r="70" spans="1:11">
      <c r="A70" s="12">
        <v>9</v>
      </c>
      <c r="B70" s="142" t="s">
        <v>541</v>
      </c>
      <c r="C70" s="141">
        <v>42516</v>
      </c>
      <c r="D70" s="142" t="s">
        <v>9</v>
      </c>
      <c r="F70" s="142" t="s">
        <v>534</v>
      </c>
      <c r="G70" s="143">
        <v>196457.08</v>
      </c>
      <c r="H70" s="60"/>
      <c r="I70" s="115"/>
      <c r="J70" s="43"/>
      <c r="K70" s="2"/>
    </row>
    <row r="71" spans="1:11">
      <c r="A71" s="12">
        <v>10</v>
      </c>
      <c r="B71" s="142" t="s">
        <v>542</v>
      </c>
      <c r="C71" s="141">
        <v>42521</v>
      </c>
      <c r="D71" s="142" t="s">
        <v>527</v>
      </c>
      <c r="F71" s="142" t="s">
        <v>535</v>
      </c>
      <c r="G71" s="143">
        <v>141129.21</v>
      </c>
      <c r="H71" s="60"/>
      <c r="I71" s="115"/>
      <c r="J71" s="43"/>
      <c r="K71" s="2"/>
    </row>
    <row r="72" spans="1:11">
      <c r="A72" s="12">
        <v>11</v>
      </c>
      <c r="B72" s="142" t="s">
        <v>543</v>
      </c>
      <c r="C72" s="141">
        <v>42521</v>
      </c>
      <c r="D72" s="142" t="s">
        <v>528</v>
      </c>
      <c r="F72" s="142" t="s">
        <v>536</v>
      </c>
      <c r="G72" s="143">
        <v>141079.21</v>
      </c>
      <c r="H72" s="60"/>
      <c r="I72" s="115"/>
      <c r="J72" s="43"/>
      <c r="K72" s="2"/>
    </row>
    <row r="73" spans="1:11">
      <c r="A73" s="12">
        <v>12</v>
      </c>
      <c r="B73" s="142" t="s">
        <v>544</v>
      </c>
      <c r="C73" s="141">
        <v>42521</v>
      </c>
      <c r="D73" s="142" t="s">
        <v>529</v>
      </c>
      <c r="F73" s="142" t="s">
        <v>537</v>
      </c>
      <c r="G73" s="143">
        <v>157217.14000000001</v>
      </c>
      <c r="H73" s="60"/>
      <c r="I73" s="115"/>
      <c r="J73" s="43"/>
      <c r="K73" s="2"/>
    </row>
    <row r="74" spans="1:11">
      <c r="A74" s="12"/>
      <c r="B74" s="5"/>
      <c r="C74" s="18"/>
      <c r="D74" s="5"/>
      <c r="E74" s="4"/>
      <c r="F74" s="71"/>
      <c r="G74" s="46"/>
      <c r="H74" s="60"/>
      <c r="I74" s="115"/>
      <c r="J74" s="43"/>
      <c r="K74" s="2"/>
    </row>
    <row r="75" spans="1:11">
      <c r="A75" s="12" t="s">
        <v>92</v>
      </c>
      <c r="B75" s="12"/>
      <c r="C75" s="31"/>
      <c r="D75" s="12" t="s">
        <v>93</v>
      </c>
      <c r="E75" s="22"/>
      <c r="F75" s="73"/>
      <c r="G75" s="43">
        <f>+SUM(G77:G78)</f>
        <v>481534.57</v>
      </c>
      <c r="H75" s="60">
        <v>2</v>
      </c>
      <c r="I75" s="143">
        <v>481534.57</v>
      </c>
      <c r="J75" s="53">
        <f>+G75-I75</f>
        <v>0</v>
      </c>
      <c r="K75" s="2"/>
    </row>
    <row r="76" spans="1:11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</row>
    <row r="77" spans="1:11">
      <c r="A77" s="12">
        <v>1</v>
      </c>
      <c r="B77" s="142" t="s">
        <v>286</v>
      </c>
      <c r="C77" s="141">
        <v>42406</v>
      </c>
      <c r="D77" s="142" t="s">
        <v>9</v>
      </c>
      <c r="F77" s="142" t="s">
        <v>288</v>
      </c>
      <c r="G77" s="143">
        <v>234254.25</v>
      </c>
      <c r="H77" s="60"/>
      <c r="I77" s="54"/>
      <c r="J77" s="54"/>
      <c r="K77" s="2"/>
    </row>
    <row r="78" spans="1:11">
      <c r="A78" s="12">
        <v>2</v>
      </c>
      <c r="B78" s="142" t="s">
        <v>545</v>
      </c>
      <c r="C78" s="141">
        <v>42517</v>
      </c>
      <c r="D78" s="142" t="s">
        <v>9</v>
      </c>
      <c r="E78" s="4"/>
      <c r="F78" s="142" t="s">
        <v>546</v>
      </c>
      <c r="G78" s="143">
        <v>247280.32</v>
      </c>
      <c r="H78" s="60"/>
      <c r="I78" s="54"/>
      <c r="J78" s="54"/>
      <c r="K78" s="2"/>
    </row>
    <row r="79" spans="1:11">
      <c r="A79" s="12"/>
      <c r="C79" s="141"/>
      <c r="E79" s="4"/>
      <c r="H79" s="60"/>
      <c r="I79" s="54"/>
      <c r="J79" s="54"/>
      <c r="K79" s="2"/>
    </row>
    <row r="80" spans="1:11">
      <c r="A80" s="12" t="s">
        <v>101</v>
      </c>
      <c r="B80" s="12"/>
      <c r="C80" s="31"/>
      <c r="D80" s="12" t="s">
        <v>102</v>
      </c>
      <c r="E80" s="4"/>
      <c r="G80" s="69">
        <f>+SUM(G82:G82)</f>
        <v>0</v>
      </c>
      <c r="H80" s="60">
        <v>0</v>
      </c>
      <c r="I80" s="143">
        <v>0</v>
      </c>
      <c r="J80" s="53">
        <f>+G80-I80</f>
        <v>0</v>
      </c>
      <c r="K80" s="2"/>
    </row>
    <row r="81" spans="1:11">
      <c r="A81" s="12"/>
      <c r="C81" s="141"/>
      <c r="E81" s="4"/>
      <c r="H81" s="60"/>
      <c r="I81" s="54"/>
      <c r="J81" s="54"/>
      <c r="K81" s="2"/>
    </row>
    <row r="82" spans="1:11">
      <c r="A82" s="12">
        <v>1</v>
      </c>
      <c r="B82" s="142"/>
      <c r="C82" s="141"/>
      <c r="D82" s="142"/>
      <c r="F82" s="142"/>
      <c r="G82" s="143"/>
      <c r="H82" s="60"/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+SUM(G86:G95)</f>
        <v>1530352.4500000002</v>
      </c>
      <c r="H84" s="60">
        <v>10</v>
      </c>
      <c r="I84" s="143">
        <v>1530352.4499999993</v>
      </c>
      <c r="J84" s="53">
        <f>+G84-I84</f>
        <v>0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1">
      <c r="A86" s="12">
        <v>1</v>
      </c>
      <c r="B86" s="142" t="s">
        <v>115</v>
      </c>
      <c r="C86" s="141">
        <v>42304</v>
      </c>
      <c r="D86" s="142" t="s">
        <v>9</v>
      </c>
      <c r="F86" s="74" t="s">
        <v>116</v>
      </c>
      <c r="G86" s="143">
        <v>149070.59</v>
      </c>
      <c r="H86" s="60"/>
      <c r="I86" s="11"/>
      <c r="J86" s="56"/>
      <c r="K86" s="2"/>
    </row>
    <row r="87" spans="1:11">
      <c r="A87" s="12">
        <v>2</v>
      </c>
      <c r="B87" s="142" t="s">
        <v>119</v>
      </c>
      <c r="C87" s="141">
        <v>42332</v>
      </c>
      <c r="D87" s="142" t="s">
        <v>9</v>
      </c>
      <c r="F87" s="74" t="s">
        <v>120</v>
      </c>
      <c r="G87" s="143">
        <v>149070.59</v>
      </c>
      <c r="H87" s="60"/>
      <c r="I87" s="11"/>
      <c r="J87" s="56"/>
      <c r="K87" s="2"/>
    </row>
    <row r="88" spans="1:11">
      <c r="A88" s="12">
        <v>3</v>
      </c>
      <c r="B88" s="142" t="s">
        <v>126</v>
      </c>
      <c r="C88" s="141">
        <v>42369</v>
      </c>
      <c r="D88" s="142" t="s">
        <v>9</v>
      </c>
      <c r="F88" s="74" t="s">
        <v>127</v>
      </c>
      <c r="G88" s="143">
        <v>149070.59</v>
      </c>
      <c r="H88" s="60"/>
      <c r="I88" s="11"/>
      <c r="J88" s="56"/>
      <c r="K88" s="2"/>
    </row>
    <row r="89" spans="1:11">
      <c r="A89" s="12">
        <v>4</v>
      </c>
      <c r="B89" s="142" t="s">
        <v>128</v>
      </c>
      <c r="C89" s="141">
        <v>42369</v>
      </c>
      <c r="D89" s="142" t="s">
        <v>9</v>
      </c>
      <c r="F89" s="74" t="s">
        <v>129</v>
      </c>
      <c r="G89" s="143">
        <v>149070.59</v>
      </c>
      <c r="H89" s="60"/>
      <c r="I89" s="11"/>
      <c r="J89" s="56"/>
      <c r="K89" s="2"/>
    </row>
    <row r="90" spans="1:11">
      <c r="A90" s="12">
        <v>5</v>
      </c>
      <c r="B90" s="142" t="s">
        <v>366</v>
      </c>
      <c r="C90" s="141">
        <v>42457</v>
      </c>
      <c r="D90" s="142" t="s">
        <v>9</v>
      </c>
      <c r="F90" s="142" t="s">
        <v>364</v>
      </c>
      <c r="G90" s="143">
        <v>171570.59</v>
      </c>
      <c r="H90" s="60"/>
      <c r="I90" s="11"/>
      <c r="J90" s="56"/>
      <c r="K90" s="2"/>
    </row>
    <row r="91" spans="1:11">
      <c r="A91" s="12">
        <v>6</v>
      </c>
      <c r="B91" s="142" t="s">
        <v>440</v>
      </c>
      <c r="C91" s="141">
        <v>42490</v>
      </c>
      <c r="D91" s="142" t="s">
        <v>437</v>
      </c>
      <c r="F91" s="142" t="s">
        <v>451</v>
      </c>
      <c r="G91" s="143">
        <v>166217.14000000001</v>
      </c>
      <c r="H91" s="60"/>
      <c r="I91" s="11"/>
      <c r="J91" s="56"/>
      <c r="K91" s="2"/>
    </row>
    <row r="92" spans="1:11">
      <c r="A92" s="12">
        <v>7</v>
      </c>
      <c r="B92" s="142" t="s">
        <v>441</v>
      </c>
      <c r="C92" s="141">
        <v>42465</v>
      </c>
      <c r="D92" s="142" t="s">
        <v>9</v>
      </c>
      <c r="F92" s="142" t="s">
        <v>452</v>
      </c>
      <c r="G92" s="143">
        <v>149070.59</v>
      </c>
      <c r="H92" s="60"/>
      <c r="I92" s="11"/>
      <c r="J92" s="56"/>
      <c r="K92" s="2"/>
    </row>
    <row r="93" spans="1:11">
      <c r="A93" s="12">
        <v>8</v>
      </c>
      <c r="B93" s="142" t="s">
        <v>442</v>
      </c>
      <c r="C93" s="141">
        <v>42465</v>
      </c>
      <c r="D93" s="142" t="s">
        <v>9</v>
      </c>
      <c r="F93" s="142" t="s">
        <v>453</v>
      </c>
      <c r="G93" s="143">
        <v>149070.59</v>
      </c>
      <c r="H93" s="60"/>
      <c r="I93" s="11"/>
      <c r="J93" s="56"/>
      <c r="K93" s="2"/>
    </row>
    <row r="94" spans="1:11">
      <c r="A94" s="12">
        <v>9</v>
      </c>
      <c r="B94" s="142" t="s">
        <v>447</v>
      </c>
      <c r="C94" s="141">
        <v>42490</v>
      </c>
      <c r="D94" s="142" t="s">
        <v>9</v>
      </c>
      <c r="F94" s="142" t="s">
        <v>458</v>
      </c>
      <c r="G94" s="143">
        <v>149070.59</v>
      </c>
      <c r="H94" s="60"/>
      <c r="I94" s="11"/>
      <c r="J94" s="56"/>
      <c r="K94" s="2"/>
    </row>
    <row r="95" spans="1:11">
      <c r="A95" s="12">
        <v>10</v>
      </c>
      <c r="B95" s="142" t="s">
        <v>448</v>
      </c>
      <c r="C95" s="141">
        <v>42490</v>
      </c>
      <c r="D95" s="142" t="s">
        <v>9</v>
      </c>
      <c r="F95" s="142" t="s">
        <v>459</v>
      </c>
      <c r="G95" s="143">
        <v>149070.59</v>
      </c>
      <c r="H95" s="60"/>
      <c r="I95" s="11"/>
      <c r="J95" s="56"/>
      <c r="K95" s="2"/>
    </row>
    <row r="96" spans="1:11">
      <c r="B96" s="13"/>
      <c r="C96" s="36"/>
      <c r="D96" s="13"/>
      <c r="E96" s="29"/>
      <c r="F96" s="76"/>
      <c r="G96" s="45"/>
      <c r="H96" s="60"/>
      <c r="I96" s="11"/>
      <c r="J96" s="56"/>
      <c r="K96" s="2"/>
    </row>
    <row r="97" spans="1:11">
      <c r="A97" s="13"/>
      <c r="B97" s="13"/>
      <c r="C97" s="237" t="s">
        <v>132</v>
      </c>
      <c r="D97" s="237"/>
      <c r="E97" s="237"/>
      <c r="F97" s="237"/>
      <c r="G97" s="43">
        <f>+G84+G80+G75+G60+G53+G48+G37+G31+G25+G19+G6</f>
        <v>10812305.84</v>
      </c>
      <c r="H97" s="60">
        <f>+SUM(H6:H96)</f>
        <v>48</v>
      </c>
      <c r="I97" s="11">
        <f>+I84+I80+I75+I60+I53+I48+I37+I31+I25+I19+I6</f>
        <v>10812305.85</v>
      </c>
      <c r="J97" s="53">
        <f>+G97-I97</f>
        <v>-9.9999997764825821E-3</v>
      </c>
      <c r="K97" s="2"/>
    </row>
    <row r="98" spans="1:11">
      <c r="A98" s="13"/>
      <c r="B98" s="13"/>
      <c r="C98" s="23"/>
      <c r="D98" s="23"/>
      <c r="E98" s="23"/>
      <c r="F98" s="73"/>
      <c r="G98" s="43"/>
      <c r="H98" s="60"/>
      <c r="I98" s="11"/>
      <c r="J98" s="54"/>
      <c r="K98" s="2"/>
    </row>
    <row r="99" spans="1:11">
      <c r="A99" s="13"/>
      <c r="B99" s="13"/>
      <c r="C99" s="23"/>
      <c r="D99" s="23"/>
      <c r="E99" s="23"/>
      <c r="F99" s="73"/>
      <c r="G99" s="43"/>
      <c r="H99" s="60"/>
      <c r="I99" s="11"/>
      <c r="J99" s="54"/>
      <c r="K99" s="2"/>
    </row>
    <row r="100" spans="1:11">
      <c r="A100" s="13"/>
      <c r="B100" s="13"/>
      <c r="C100" s="28"/>
      <c r="D100" s="13"/>
      <c r="E100" s="13"/>
      <c r="F100" s="76"/>
      <c r="G100" s="45"/>
      <c r="H100" s="20"/>
      <c r="I100" s="11"/>
      <c r="J100" s="56"/>
      <c r="K100" s="2"/>
    </row>
    <row r="101" spans="1:11">
      <c r="A101" s="14" t="s">
        <v>133</v>
      </c>
      <c r="B101" s="14"/>
      <c r="C101" s="37"/>
      <c r="D101" s="14" t="s">
        <v>134</v>
      </c>
      <c r="E101" s="38"/>
      <c r="F101" s="90"/>
      <c r="G101" s="43">
        <f>+SUM(G103:G103)</f>
        <v>188000</v>
      </c>
      <c r="H101" s="21">
        <v>1</v>
      </c>
      <c r="I101" s="143">
        <v>188000</v>
      </c>
      <c r="J101" s="57">
        <f>+G101-I101</f>
        <v>0</v>
      </c>
      <c r="K101" s="2"/>
    </row>
    <row r="102" spans="1:11">
      <c r="A102" s="14"/>
      <c r="B102" s="14"/>
      <c r="C102" s="37"/>
      <c r="D102" s="14"/>
      <c r="E102" s="38"/>
      <c r="F102" s="90"/>
      <c r="G102" s="43"/>
      <c r="H102" s="21"/>
      <c r="I102" s="143"/>
      <c r="J102" s="56"/>
      <c r="K102" s="2"/>
    </row>
    <row r="103" spans="1:11">
      <c r="A103" s="14">
        <v>1</v>
      </c>
      <c r="B103" s="142" t="s">
        <v>547</v>
      </c>
      <c r="C103" s="141">
        <v>42521</v>
      </c>
      <c r="D103" s="142" t="s">
        <v>549</v>
      </c>
      <c r="E103" s="2"/>
      <c r="F103" s="142" t="s">
        <v>548</v>
      </c>
      <c r="G103" s="143">
        <v>188000</v>
      </c>
      <c r="H103" s="25"/>
      <c r="I103" s="10"/>
      <c r="J103" s="56"/>
      <c r="K103" s="2"/>
    </row>
    <row r="104" spans="1:11">
      <c r="A104" s="14"/>
      <c r="F104" s="74"/>
      <c r="G104" s="143"/>
      <c r="H104" s="25"/>
      <c r="I104" s="11"/>
      <c r="J104" s="56"/>
      <c r="K104" s="2"/>
    </row>
    <row r="105" spans="1:11">
      <c r="A105" s="14"/>
      <c r="B105" s="2"/>
      <c r="C105" s="18"/>
      <c r="D105" s="2"/>
      <c r="E105" s="2"/>
      <c r="F105" s="72"/>
      <c r="G105" s="46"/>
      <c r="H105" s="25"/>
      <c r="I105" s="11"/>
      <c r="J105" s="56"/>
      <c r="K105" s="2"/>
    </row>
    <row r="106" spans="1:11">
      <c r="A106" s="12" t="s">
        <v>141</v>
      </c>
      <c r="B106" s="12"/>
      <c r="C106" s="39"/>
      <c r="D106" s="12" t="s">
        <v>142</v>
      </c>
      <c r="E106" s="22"/>
      <c r="F106" s="73"/>
      <c r="G106" s="59">
        <f>+SUM(G108:G117)</f>
        <v>1415017.24</v>
      </c>
      <c r="H106" s="20">
        <v>10</v>
      </c>
      <c r="I106" s="143">
        <v>1415017.24</v>
      </c>
      <c r="J106" s="53">
        <f>+G106-I106</f>
        <v>0</v>
      </c>
      <c r="K106" s="2"/>
    </row>
    <row r="107" spans="1:11">
      <c r="A107" s="12"/>
      <c r="B107" s="12"/>
      <c r="C107" s="39"/>
      <c r="D107" s="12"/>
      <c r="E107" s="22"/>
      <c r="F107" s="73"/>
      <c r="G107" s="59"/>
      <c r="H107" s="20"/>
      <c r="I107" s="143"/>
      <c r="J107" s="54"/>
      <c r="K107" s="2"/>
    </row>
    <row r="108" spans="1:11">
      <c r="A108" s="12">
        <v>1</v>
      </c>
      <c r="B108" s="142" t="s">
        <v>251</v>
      </c>
      <c r="C108" s="141">
        <v>42395</v>
      </c>
      <c r="D108" s="142" t="s">
        <v>237</v>
      </c>
      <c r="E108" s="4"/>
      <c r="F108" s="142" t="s">
        <v>259</v>
      </c>
      <c r="G108" s="143">
        <v>189000</v>
      </c>
      <c r="H108" s="64"/>
      <c r="I108" s="16"/>
      <c r="J108" s="54"/>
      <c r="K108" s="2"/>
    </row>
    <row r="109" spans="1:11">
      <c r="A109" s="12">
        <v>2</v>
      </c>
      <c r="B109" s="142" t="s">
        <v>488</v>
      </c>
      <c r="C109" s="141">
        <v>42482</v>
      </c>
      <c r="D109" s="142" t="s">
        <v>472</v>
      </c>
      <c r="F109" s="142" t="s">
        <v>480</v>
      </c>
      <c r="G109" s="143">
        <v>90517.24</v>
      </c>
      <c r="H109" s="64"/>
      <c r="I109" s="16"/>
      <c r="J109" s="54"/>
      <c r="K109" s="2"/>
    </row>
    <row r="110" spans="1:11">
      <c r="A110" s="12">
        <v>3</v>
      </c>
      <c r="B110" s="142" t="s">
        <v>489</v>
      </c>
      <c r="C110" s="141">
        <v>42487</v>
      </c>
      <c r="D110" s="142" t="s">
        <v>473</v>
      </c>
      <c r="F110" s="142" t="s">
        <v>481</v>
      </c>
      <c r="G110" s="143">
        <v>150000</v>
      </c>
      <c r="H110" s="64"/>
      <c r="I110" s="16"/>
      <c r="J110" s="54"/>
      <c r="K110" s="2"/>
    </row>
    <row r="111" spans="1:11">
      <c r="A111" s="12">
        <v>4</v>
      </c>
      <c r="B111" s="142" t="s">
        <v>564</v>
      </c>
      <c r="C111" s="141">
        <v>42492</v>
      </c>
      <c r="D111" s="142" t="s">
        <v>550</v>
      </c>
      <c r="E111" s="4"/>
      <c r="F111" s="142" t="s">
        <v>557</v>
      </c>
      <c r="G111" s="143">
        <v>202000</v>
      </c>
      <c r="H111" s="64"/>
      <c r="I111" s="16"/>
      <c r="J111" s="54"/>
      <c r="K111" s="2"/>
    </row>
    <row r="112" spans="1:11">
      <c r="A112" s="12">
        <v>5</v>
      </c>
      <c r="B112" s="142" t="s">
        <v>565</v>
      </c>
      <c r="C112" s="141">
        <v>42514</v>
      </c>
      <c r="D112" s="142" t="s">
        <v>551</v>
      </c>
      <c r="F112" s="142" t="s">
        <v>558</v>
      </c>
      <c r="G112" s="143">
        <v>135000</v>
      </c>
      <c r="H112" s="64"/>
      <c r="I112" s="16"/>
      <c r="J112" s="54"/>
      <c r="K112" s="2"/>
    </row>
    <row r="113" spans="1:11">
      <c r="A113" s="12">
        <v>6</v>
      </c>
      <c r="B113" s="142" t="s">
        <v>40</v>
      </c>
      <c r="C113" s="141">
        <v>42514</v>
      </c>
      <c r="D113" s="142" t="s">
        <v>552</v>
      </c>
      <c r="E113" s="4"/>
      <c r="F113" s="142" t="s">
        <v>559</v>
      </c>
      <c r="G113" s="143">
        <v>120000</v>
      </c>
      <c r="H113" s="64"/>
      <c r="I113" s="16"/>
      <c r="J113" s="54"/>
      <c r="K113" s="2"/>
    </row>
    <row r="114" spans="1:11">
      <c r="A114" s="12">
        <v>7</v>
      </c>
      <c r="B114" s="142" t="s">
        <v>566</v>
      </c>
      <c r="C114" s="141">
        <v>42520</v>
      </c>
      <c r="D114" s="142" t="s">
        <v>553</v>
      </c>
      <c r="F114" s="142" t="s">
        <v>560</v>
      </c>
      <c r="G114" s="143">
        <v>155000</v>
      </c>
      <c r="H114" s="64"/>
      <c r="I114" s="16"/>
      <c r="J114" s="54"/>
      <c r="K114" s="2"/>
    </row>
    <row r="115" spans="1:11">
      <c r="A115" s="12">
        <v>8</v>
      </c>
      <c r="B115" s="142" t="s">
        <v>567</v>
      </c>
      <c r="C115" s="141">
        <v>42521</v>
      </c>
      <c r="D115" s="142" t="s">
        <v>554</v>
      </c>
      <c r="E115" s="4"/>
      <c r="F115" s="142" t="s">
        <v>561</v>
      </c>
      <c r="G115" s="143">
        <v>111000</v>
      </c>
      <c r="H115" s="64"/>
      <c r="I115" s="16"/>
      <c r="J115" s="54"/>
      <c r="K115" s="2"/>
    </row>
    <row r="116" spans="1:11">
      <c r="A116" s="12">
        <v>9</v>
      </c>
      <c r="B116" s="142" t="s">
        <v>568</v>
      </c>
      <c r="C116" s="141">
        <v>42521</v>
      </c>
      <c r="D116" s="142" t="s">
        <v>555</v>
      </c>
      <c r="F116" s="142" t="s">
        <v>562</v>
      </c>
      <c r="G116" s="143">
        <v>140500</v>
      </c>
      <c r="H116" s="64"/>
      <c r="I116" s="16"/>
      <c r="J116" s="54"/>
      <c r="K116" s="2"/>
    </row>
    <row r="117" spans="1:11">
      <c r="A117" s="12">
        <v>10</v>
      </c>
      <c r="B117" s="142" t="s">
        <v>390</v>
      </c>
      <c r="C117" s="141">
        <v>42521</v>
      </c>
      <c r="D117" s="142" t="s">
        <v>556</v>
      </c>
      <c r="F117" s="142" t="s">
        <v>563</v>
      </c>
      <c r="G117" s="143">
        <v>122000</v>
      </c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71"/>
      <c r="G118" s="143"/>
      <c r="H118" s="64"/>
      <c r="I118" s="16"/>
      <c r="J118" s="54"/>
      <c r="K118" s="2"/>
    </row>
    <row r="119" spans="1:11">
      <c r="A119" s="12"/>
      <c r="B119" s="5"/>
      <c r="C119" s="18"/>
      <c r="D119" s="5"/>
      <c r="E119" s="4"/>
      <c r="F119" s="71"/>
      <c r="G119" s="46"/>
      <c r="H119" s="64"/>
      <c r="I119" s="16"/>
      <c r="J119" s="54"/>
      <c r="K119" s="2"/>
    </row>
    <row r="120" spans="1:11">
      <c r="A120" s="13"/>
      <c r="B120" s="13"/>
      <c r="C120" s="237" t="s">
        <v>165</v>
      </c>
      <c r="D120" s="237"/>
      <c r="E120" s="237"/>
      <c r="F120" s="237"/>
      <c r="G120" s="43">
        <f>+G106+G101+G97</f>
        <v>12415323.08</v>
      </c>
      <c r="H120" s="65">
        <f>+H106+H101+H97</f>
        <v>59</v>
      </c>
      <c r="I120" s="16"/>
      <c r="J120" s="54"/>
      <c r="K120" s="2"/>
    </row>
    <row r="121" spans="1:11" ht="15.75" thickBot="1">
      <c r="A121" s="13"/>
      <c r="B121" s="13"/>
      <c r="C121" s="237" t="s">
        <v>161</v>
      </c>
      <c r="D121" s="237"/>
      <c r="E121" s="237"/>
      <c r="F121" s="237"/>
      <c r="G121" s="70">
        <f>+I106+I101+I97</f>
        <v>12415323.09</v>
      </c>
      <c r="H121" s="64"/>
      <c r="I121" s="16"/>
      <c r="J121" s="54"/>
      <c r="K121" s="2"/>
    </row>
    <row r="122" spans="1:11" ht="15.75" thickTop="1">
      <c r="A122" s="13"/>
      <c r="B122" s="13"/>
      <c r="C122" s="28"/>
      <c r="D122" s="13"/>
      <c r="E122" s="29"/>
      <c r="F122" s="76"/>
      <c r="G122" s="45">
        <f>+G120-G121</f>
        <v>-9.9999997764825821E-3</v>
      </c>
      <c r="H122" s="20"/>
      <c r="I122" s="11"/>
      <c r="J122" s="54"/>
      <c r="K122" s="2"/>
    </row>
    <row r="123" spans="1:11">
      <c r="A123" s="13"/>
      <c r="B123" s="13"/>
      <c r="C123" s="28"/>
      <c r="D123" s="13"/>
      <c r="E123" s="29"/>
      <c r="F123" s="76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2" t="s">
        <v>162</v>
      </c>
      <c r="E124" s="22">
        <f>+E125+E126</f>
        <v>59</v>
      </c>
      <c r="F124" s="76"/>
      <c r="G124" s="45"/>
      <c r="H124" s="20"/>
      <c r="I124" s="17"/>
      <c r="J124" s="58"/>
      <c r="K124" s="2"/>
    </row>
    <row r="125" spans="1:11">
      <c r="A125" s="13"/>
      <c r="B125" s="13"/>
      <c r="C125" s="28"/>
      <c r="D125" s="12" t="s">
        <v>163</v>
      </c>
      <c r="E125" s="22">
        <f>+H97</f>
        <v>48</v>
      </c>
      <c r="F125" s="76"/>
      <c r="G125" s="45"/>
      <c r="H125" s="63"/>
      <c r="I125" s="17"/>
      <c r="J125" s="58"/>
      <c r="K125" s="2"/>
    </row>
    <row r="126" spans="1:11">
      <c r="A126" s="13"/>
      <c r="B126" s="13"/>
      <c r="C126" s="28"/>
      <c r="D126" s="12" t="s">
        <v>164</v>
      </c>
      <c r="E126" s="23">
        <f>+H106+H101</f>
        <v>11</v>
      </c>
      <c r="F126" s="76"/>
      <c r="G126" s="45"/>
      <c r="H126" s="20"/>
      <c r="I126" s="9"/>
      <c r="J126" s="58"/>
      <c r="K126" s="2"/>
    </row>
    <row r="127" spans="1:11">
      <c r="A127" s="13"/>
      <c r="B127" s="13"/>
      <c r="C127" s="28"/>
      <c r="D127" s="13"/>
      <c r="E127" s="13"/>
      <c r="F127" s="76"/>
      <c r="G127" s="45"/>
      <c r="H127" s="66"/>
      <c r="I127" s="9"/>
      <c r="J127" s="58"/>
      <c r="K127" s="2"/>
    </row>
    <row r="128" spans="1:11">
      <c r="A128" s="40"/>
      <c r="B128" s="40"/>
      <c r="C128" s="41"/>
      <c r="D128" s="40"/>
      <c r="E128" s="40"/>
      <c r="F128" s="91"/>
      <c r="G128" s="45"/>
      <c r="H128" s="21"/>
      <c r="I128" s="9"/>
      <c r="J128" s="44"/>
      <c r="K128" s="2"/>
    </row>
  </sheetData>
  <mergeCells count="5">
    <mergeCell ref="A1:J1"/>
    <mergeCell ref="A2:J2"/>
    <mergeCell ref="C97:F97"/>
    <mergeCell ref="C120:F120"/>
    <mergeCell ref="C121:F12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38"/>
  <sheetViews>
    <sheetView workbookViewId="0">
      <selection activeCell="D4" sqref="D4"/>
    </sheetView>
  </sheetViews>
  <sheetFormatPr baseColWidth="10" defaultRowHeight="15"/>
  <cols>
    <col min="1" max="2" width="6.7109375" style="136" bestFit="1" customWidth="1"/>
    <col min="3" max="3" width="8.42578125" style="136" customWidth="1"/>
    <col min="4" max="4" width="35.140625" style="136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6.25" customHeight="1">
      <c r="A2" s="238" t="s">
        <v>569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+SUM(G8:G14)</f>
        <v>1514946.47</v>
      </c>
      <c r="H6" s="60">
        <v>7</v>
      </c>
      <c r="I6" s="143">
        <v>1514946.47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178</v>
      </c>
      <c r="C8" s="141">
        <v>42381</v>
      </c>
      <c r="D8" s="142" t="s">
        <v>9</v>
      </c>
      <c r="F8" s="74" t="s">
        <v>175</v>
      </c>
      <c r="G8" s="143">
        <v>212994.28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499</v>
      </c>
      <c r="C9" s="141">
        <v>42495</v>
      </c>
      <c r="D9" s="142" t="s">
        <v>9</v>
      </c>
      <c r="F9" s="142" t="s">
        <v>504</v>
      </c>
      <c r="G9" s="143">
        <v>216379.69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155</v>
      </c>
      <c r="C10" s="141">
        <v>42517</v>
      </c>
      <c r="D10" s="142" t="s">
        <v>496</v>
      </c>
      <c r="F10" s="142" t="s">
        <v>508</v>
      </c>
      <c r="G10" s="143">
        <v>235676.58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503</v>
      </c>
      <c r="C11" s="141">
        <v>42521</v>
      </c>
      <c r="D11" s="142" t="s">
        <v>498</v>
      </c>
      <c r="F11" s="142" t="s">
        <v>510</v>
      </c>
      <c r="G11" s="143">
        <v>218824.48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571</v>
      </c>
      <c r="C12" s="141">
        <v>42531</v>
      </c>
      <c r="D12" s="142" t="s">
        <v>9</v>
      </c>
      <c r="F12" s="142" t="s">
        <v>574</v>
      </c>
      <c r="G12" s="143">
        <v>218513.83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572</v>
      </c>
      <c r="C13" s="141">
        <v>42543</v>
      </c>
      <c r="D13" s="142" t="s">
        <v>9</v>
      </c>
      <c r="F13" s="142" t="s">
        <v>575</v>
      </c>
      <c r="G13" s="143">
        <v>218513.83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573</v>
      </c>
      <c r="C14" s="141">
        <v>42544</v>
      </c>
      <c r="D14" s="142" t="s">
        <v>570</v>
      </c>
      <c r="F14" s="142" t="s">
        <v>576</v>
      </c>
      <c r="G14" s="143">
        <v>194043.78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/>
      <c r="B15" s="142"/>
      <c r="C15" s="141"/>
      <c r="D15" s="142"/>
      <c r="F15" s="142"/>
      <c r="G15" s="143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+SUM(G19:G20)</f>
        <v>-4047.4899999999907</v>
      </c>
      <c r="H17" s="60">
        <v>1</v>
      </c>
      <c r="I17" s="143">
        <v>-4047.49</v>
      </c>
      <c r="J17" s="53">
        <f>+G17-I17</f>
        <v>9.0949470177292824E-12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247</v>
      </c>
      <c r="C19" s="141">
        <v>42457</v>
      </c>
      <c r="D19" s="142" t="s">
        <v>9</v>
      </c>
      <c r="E19" s="2"/>
      <c r="F19" s="142" t="s">
        <v>330</v>
      </c>
      <c r="G19" s="143">
        <v>313052.49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142" t="s">
        <v>511</v>
      </c>
      <c r="C20" s="141">
        <v>42506</v>
      </c>
      <c r="D20" s="142" t="s">
        <v>9</v>
      </c>
      <c r="F20" s="142" t="s">
        <v>512</v>
      </c>
      <c r="G20" s="143">
        <v>-317099.98</v>
      </c>
      <c r="H20" s="61"/>
      <c r="I20" s="55"/>
      <c r="J20" s="55"/>
      <c r="K20" s="10"/>
      <c r="L20" s="2"/>
      <c r="M20" s="10"/>
      <c r="N20" s="3"/>
    </row>
    <row r="21" spans="1:14">
      <c r="A21" s="12"/>
      <c r="C21" s="141"/>
      <c r="E21" s="2"/>
      <c r="G21" s="143"/>
      <c r="H21" s="61"/>
      <c r="I21" s="55"/>
      <c r="J21" s="55"/>
      <c r="K21" s="10"/>
      <c r="L21" s="2"/>
      <c r="M21" s="10"/>
      <c r="N21" s="3"/>
    </row>
    <row r="22" spans="1:14">
      <c r="A22" s="13"/>
      <c r="B22" s="2"/>
      <c r="C22" s="18"/>
      <c r="D22" s="2"/>
      <c r="E22" s="4"/>
      <c r="F22" s="72"/>
      <c r="G22" s="46"/>
      <c r="H22" s="60"/>
      <c r="I22" s="45"/>
      <c r="J22" s="54"/>
      <c r="K22" s="2"/>
      <c r="L22" s="2"/>
      <c r="M22" s="2"/>
      <c r="N22" s="2"/>
    </row>
    <row r="23" spans="1:14">
      <c r="A23" s="12" t="s">
        <v>30</v>
      </c>
      <c r="B23" s="12"/>
      <c r="C23" s="31"/>
      <c r="D23" s="12" t="s">
        <v>31</v>
      </c>
      <c r="E23" s="22"/>
      <c r="F23" s="73"/>
      <c r="G23" s="43">
        <f>+SUM(G25:G29)</f>
        <v>1410037.3699999999</v>
      </c>
      <c r="H23" s="60">
        <v>5</v>
      </c>
      <c r="I23" s="143">
        <v>1410037.3699999999</v>
      </c>
      <c r="J23" s="53">
        <f>+G23-I23</f>
        <v>0</v>
      </c>
      <c r="K23" s="2"/>
      <c r="L23" s="2"/>
      <c r="M23" s="2"/>
      <c r="N23" s="2"/>
    </row>
    <row r="24" spans="1:14">
      <c r="A24" s="12"/>
      <c r="B24" s="12"/>
      <c r="C24" s="31"/>
      <c r="D24" s="12"/>
      <c r="E24" s="22"/>
      <c r="F24" s="73"/>
      <c r="G24" s="43"/>
      <c r="H24" s="60"/>
      <c r="I24" s="143"/>
      <c r="J24" s="54"/>
      <c r="K24" s="2"/>
      <c r="L24" s="2"/>
      <c r="M24" s="2"/>
      <c r="N24" s="2"/>
    </row>
    <row r="25" spans="1:14">
      <c r="A25" s="12">
        <v>1</v>
      </c>
      <c r="B25" s="142" t="s">
        <v>332</v>
      </c>
      <c r="C25" s="141">
        <v>42460</v>
      </c>
      <c r="D25" s="142" t="s">
        <v>9</v>
      </c>
      <c r="E25" s="4"/>
      <c r="F25" s="142" t="s">
        <v>334</v>
      </c>
      <c r="G25" s="143">
        <v>305874.01</v>
      </c>
      <c r="H25" s="60"/>
      <c r="I25" s="115"/>
      <c r="J25" s="54"/>
      <c r="K25" s="2"/>
    </row>
    <row r="26" spans="1:14">
      <c r="A26" s="12">
        <v>2</v>
      </c>
      <c r="B26" s="142" t="s">
        <v>581</v>
      </c>
      <c r="C26" s="141">
        <v>42546</v>
      </c>
      <c r="D26" s="142" t="s">
        <v>9</v>
      </c>
      <c r="E26" s="4"/>
      <c r="F26" s="142" t="s">
        <v>577</v>
      </c>
      <c r="G26" s="143">
        <v>266096.45</v>
      </c>
      <c r="H26" s="60" t="s">
        <v>166</v>
      </c>
      <c r="I26" s="115"/>
      <c r="J26" s="54"/>
      <c r="K26" s="2"/>
    </row>
    <row r="27" spans="1:14">
      <c r="A27" s="12">
        <v>3</v>
      </c>
      <c r="B27" s="142" t="s">
        <v>582</v>
      </c>
      <c r="C27" s="141">
        <v>42546</v>
      </c>
      <c r="D27" s="142" t="s">
        <v>9</v>
      </c>
      <c r="E27" s="4"/>
      <c r="F27" s="142" t="s">
        <v>578</v>
      </c>
      <c r="G27" s="143">
        <v>266096.45</v>
      </c>
      <c r="H27" s="60" t="s">
        <v>167</v>
      </c>
      <c r="I27" s="115"/>
      <c r="J27" s="54"/>
      <c r="K27" s="2"/>
    </row>
    <row r="28" spans="1:14">
      <c r="A28" s="12">
        <v>4</v>
      </c>
      <c r="B28" s="142" t="s">
        <v>583</v>
      </c>
      <c r="C28" s="141">
        <v>42546</v>
      </c>
      <c r="D28" s="142" t="s">
        <v>9</v>
      </c>
      <c r="F28" s="142" t="s">
        <v>579</v>
      </c>
      <c r="G28" s="143">
        <v>266096.45</v>
      </c>
      <c r="H28" s="60" t="s">
        <v>168</v>
      </c>
      <c r="I28" s="115"/>
      <c r="J28" s="54"/>
      <c r="K28" s="2"/>
    </row>
    <row r="29" spans="1:14">
      <c r="A29" s="12">
        <v>5</v>
      </c>
      <c r="B29" s="142" t="s">
        <v>542</v>
      </c>
      <c r="C29" s="141">
        <v>42549</v>
      </c>
      <c r="D29" s="142" t="s">
        <v>9</v>
      </c>
      <c r="F29" s="142" t="s">
        <v>580</v>
      </c>
      <c r="G29" s="143">
        <v>305874.01</v>
      </c>
      <c r="H29" s="60" t="s">
        <v>169</v>
      </c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+SUM(G33:G34)</f>
        <v>850969.46</v>
      </c>
      <c r="H31" s="60">
        <v>2</v>
      </c>
      <c r="I31" s="143">
        <v>850969.4700000002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>
        <v>2</v>
      </c>
      <c r="B34" s="142" t="s">
        <v>340</v>
      </c>
      <c r="C34" s="141">
        <v>42458</v>
      </c>
      <c r="D34" s="142" t="s">
        <v>9</v>
      </c>
      <c r="E34" s="4"/>
      <c r="F34" s="142" t="s">
        <v>338</v>
      </c>
      <c r="G34" s="143">
        <v>499275.9</v>
      </c>
      <c r="H34" s="60" t="s">
        <v>166</v>
      </c>
      <c r="I34" s="45"/>
      <c r="J34" s="43"/>
      <c r="K34" s="2"/>
    </row>
    <row r="35" spans="1:11">
      <c r="A35" s="12"/>
      <c r="B35" s="5"/>
      <c r="C35" s="18"/>
      <c r="D35" s="5"/>
      <c r="E35" s="4"/>
      <c r="F35" s="71"/>
      <c r="G35" s="143"/>
      <c r="H35" s="60"/>
      <c r="I35" s="45"/>
      <c r="J35" s="43"/>
      <c r="K35" s="2"/>
    </row>
    <row r="36" spans="1:11">
      <c r="A36" s="12"/>
      <c r="B36" s="2"/>
      <c r="C36" s="18"/>
      <c r="D36" s="2"/>
      <c r="E36" s="4"/>
      <c r="F36" s="72"/>
      <c r="G36" s="46"/>
      <c r="H36" s="60"/>
      <c r="I36" s="45"/>
      <c r="J36" s="43"/>
      <c r="K36" s="2"/>
    </row>
    <row r="37" spans="1:11">
      <c r="A37" s="12" t="s">
        <v>48</v>
      </c>
      <c r="B37" s="12"/>
      <c r="C37" s="31"/>
      <c r="D37" s="12" t="s">
        <v>49</v>
      </c>
      <c r="E37" s="22"/>
      <c r="F37" s="73"/>
      <c r="G37" s="43">
        <f>+SUM(G39:G41)</f>
        <v>965105.6100000001</v>
      </c>
      <c r="H37" s="60">
        <v>3</v>
      </c>
      <c r="I37" s="143">
        <v>965105.6100000001</v>
      </c>
      <c r="J37" s="53">
        <f>+G37-I37</f>
        <v>0</v>
      </c>
      <c r="K37" s="2"/>
    </row>
    <row r="38" spans="1:11">
      <c r="A38" s="12"/>
      <c r="B38" s="12"/>
      <c r="C38" s="31"/>
      <c r="D38" s="12"/>
      <c r="E38" s="22"/>
      <c r="F38" s="73"/>
      <c r="G38" s="43"/>
      <c r="H38" s="60"/>
      <c r="I38" s="143"/>
      <c r="J38" s="54"/>
      <c r="K38" s="2"/>
    </row>
    <row r="39" spans="1:11">
      <c r="A39" s="12">
        <v>1</v>
      </c>
      <c r="B39" s="142" t="s">
        <v>194</v>
      </c>
      <c r="C39" s="141">
        <v>42380</v>
      </c>
      <c r="D39" s="142" t="s">
        <v>9</v>
      </c>
      <c r="E39" s="4"/>
      <c r="F39" s="142" t="s">
        <v>200</v>
      </c>
      <c r="G39" s="143">
        <v>282434.67</v>
      </c>
      <c r="H39" s="60"/>
      <c r="I39" s="115"/>
      <c r="J39" s="54"/>
      <c r="K39" s="2"/>
    </row>
    <row r="40" spans="1:11">
      <c r="A40" s="12">
        <v>2</v>
      </c>
      <c r="B40" s="142" t="s">
        <v>278</v>
      </c>
      <c r="C40" s="141">
        <v>42416</v>
      </c>
      <c r="D40" s="142" t="s">
        <v>277</v>
      </c>
      <c r="F40" s="142" t="s">
        <v>279</v>
      </c>
      <c r="G40" s="143">
        <v>333323.59999999998</v>
      </c>
      <c r="H40" s="60"/>
      <c r="I40" s="115"/>
      <c r="J40" s="54"/>
      <c r="K40" s="2"/>
    </row>
    <row r="41" spans="1:11">
      <c r="A41" s="12">
        <v>3</v>
      </c>
      <c r="B41" s="142" t="s">
        <v>521</v>
      </c>
      <c r="C41" s="141">
        <v>42520</v>
      </c>
      <c r="D41" s="142" t="s">
        <v>513</v>
      </c>
      <c r="F41" s="142" t="s">
        <v>517</v>
      </c>
      <c r="G41" s="143">
        <v>349347.34</v>
      </c>
      <c r="H41" s="60" t="s">
        <v>166</v>
      </c>
      <c r="I41" s="115"/>
      <c r="J41" s="54"/>
      <c r="K41" s="2"/>
    </row>
    <row r="42" spans="1:11">
      <c r="A42" s="13"/>
      <c r="B42" s="13"/>
      <c r="C42" s="31"/>
      <c r="D42" s="13"/>
      <c r="E42" s="13"/>
      <c r="F42" s="76"/>
      <c r="G42" s="45"/>
      <c r="H42" s="60"/>
      <c r="I42" s="45"/>
      <c r="J42" s="54"/>
      <c r="K42" s="2"/>
    </row>
    <row r="43" spans="1:11">
      <c r="A43" s="12" t="s">
        <v>64</v>
      </c>
      <c r="B43" s="12"/>
      <c r="C43" s="31"/>
      <c r="D43" s="12" t="s">
        <v>65</v>
      </c>
      <c r="E43" s="22"/>
      <c r="F43" s="73"/>
      <c r="G43" s="43">
        <f>+SUM(G45:G46)</f>
        <v>404516.23</v>
      </c>
      <c r="H43" s="60">
        <v>1</v>
      </c>
      <c r="I43" s="143">
        <v>404516.23</v>
      </c>
      <c r="J43" s="53">
        <f>+G43-I43</f>
        <v>0</v>
      </c>
      <c r="K43" s="2"/>
    </row>
    <row r="44" spans="1:11">
      <c r="A44" s="12"/>
      <c r="B44" s="12"/>
      <c r="C44" s="31"/>
      <c r="D44" s="12"/>
      <c r="E44" s="22"/>
      <c r="F44" s="73"/>
      <c r="G44" s="43"/>
      <c r="H44" s="60"/>
      <c r="I44" s="143"/>
      <c r="J44" s="54"/>
      <c r="K44" s="2"/>
    </row>
    <row r="45" spans="1:11">
      <c r="A45" s="12">
        <v>1</v>
      </c>
      <c r="B45" s="142" t="s">
        <v>584</v>
      </c>
      <c r="C45" s="141">
        <v>42528</v>
      </c>
      <c r="D45" s="142" t="s">
        <v>553</v>
      </c>
      <c r="E45" s="4"/>
      <c r="F45" s="142" t="s">
        <v>585</v>
      </c>
      <c r="G45" s="143">
        <v>404516.23</v>
      </c>
      <c r="H45" s="60" t="s">
        <v>166</v>
      </c>
      <c r="I45" s="45"/>
      <c r="J45" s="54"/>
      <c r="K45" s="2"/>
    </row>
    <row r="46" spans="1:11">
      <c r="A46" s="12"/>
      <c r="B46" s="2"/>
      <c r="C46" s="18"/>
      <c r="D46" s="2"/>
      <c r="E46" s="4"/>
      <c r="F46" s="72"/>
      <c r="G46" s="46"/>
      <c r="H46" s="60"/>
      <c r="I46" s="45"/>
      <c r="J46" s="54"/>
      <c r="K46" s="2"/>
    </row>
    <row r="47" spans="1:11">
      <c r="A47" s="28"/>
      <c r="B47" s="5"/>
      <c r="C47" s="15"/>
      <c r="D47" s="5"/>
      <c r="E47" s="13"/>
      <c r="F47" s="71"/>
      <c r="G47" s="45"/>
      <c r="H47" s="60"/>
      <c r="I47" s="45"/>
      <c r="J47" s="43"/>
      <c r="K47" s="2"/>
    </row>
    <row r="48" spans="1:11">
      <c r="A48" s="12" t="s">
        <v>586</v>
      </c>
      <c r="B48" s="5"/>
      <c r="C48" s="15"/>
      <c r="D48" s="149" t="s">
        <v>587</v>
      </c>
      <c r="E48" s="13"/>
      <c r="F48" s="71"/>
      <c r="G48" s="43">
        <f>+SUM(G50:G51)</f>
        <v>564488.82999999996</v>
      </c>
      <c r="H48" s="60">
        <v>1</v>
      </c>
      <c r="I48" s="45">
        <v>564488.82999999996</v>
      </c>
      <c r="J48" s="150">
        <f>+G48-I48</f>
        <v>0</v>
      </c>
      <c r="K48" s="2"/>
    </row>
    <row r="49" spans="1:13">
      <c r="A49" s="28"/>
      <c r="B49" s="5"/>
      <c r="C49" s="15"/>
      <c r="D49" s="5"/>
      <c r="E49" s="13"/>
      <c r="F49" s="71"/>
      <c r="G49" s="45"/>
      <c r="H49" s="60"/>
      <c r="I49" s="45"/>
      <c r="J49" s="43"/>
      <c r="K49" s="2"/>
    </row>
    <row r="50" spans="1:13">
      <c r="A50" s="27">
        <v>1</v>
      </c>
      <c r="B50" s="142" t="s">
        <v>588</v>
      </c>
      <c r="C50" s="141">
        <v>42542</v>
      </c>
      <c r="D50" s="142" t="s">
        <v>9</v>
      </c>
      <c r="E50" s="13"/>
      <c r="F50" s="142" t="s">
        <v>589</v>
      </c>
      <c r="G50" s="143">
        <v>564488.82999999996</v>
      </c>
      <c r="H50" s="60" t="s">
        <v>166</v>
      </c>
      <c r="I50" s="45"/>
      <c r="J50" s="43"/>
      <c r="K50" s="2"/>
    </row>
    <row r="51" spans="1:13">
      <c r="A51" s="28"/>
      <c r="B51" s="5"/>
      <c r="C51" s="15"/>
      <c r="D51" s="5"/>
      <c r="E51" s="13"/>
      <c r="F51" s="71"/>
      <c r="G51" s="45"/>
      <c r="H51" s="60"/>
      <c r="I51" s="45"/>
      <c r="J51" s="43"/>
      <c r="K51" s="2"/>
    </row>
    <row r="52" spans="1:13">
      <c r="A52" s="28"/>
      <c r="B52" s="5"/>
      <c r="C52" s="15"/>
      <c r="D52" s="5"/>
      <c r="E52" s="13"/>
      <c r="F52" s="71"/>
      <c r="G52" s="45"/>
      <c r="H52" s="60"/>
      <c r="I52" s="45"/>
      <c r="J52" s="43"/>
      <c r="K52" s="2"/>
    </row>
    <row r="53" spans="1:13">
      <c r="A53" s="12" t="s">
        <v>71</v>
      </c>
      <c r="B53" s="12"/>
      <c r="C53" s="31"/>
      <c r="D53" s="12" t="s">
        <v>72</v>
      </c>
      <c r="E53" s="29"/>
      <c r="F53" s="73"/>
      <c r="G53" s="59">
        <f>+SUM(G55:G57)</f>
        <v>369105.53</v>
      </c>
      <c r="H53" s="60">
        <v>2</v>
      </c>
      <c r="I53" s="143">
        <v>369105.52999999991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9"/>
      <c r="F54" s="73"/>
      <c r="G54" s="59"/>
      <c r="H54" s="60"/>
      <c r="I54" s="143"/>
      <c r="J54" s="54"/>
      <c r="K54" s="2"/>
    </row>
    <row r="55" spans="1:13">
      <c r="A55" s="12">
        <v>1</v>
      </c>
      <c r="B55" s="5" t="s">
        <v>74</v>
      </c>
      <c r="C55" s="18">
        <v>42000</v>
      </c>
      <c r="D55" s="5" t="s">
        <v>75</v>
      </c>
      <c r="E55" s="4"/>
      <c r="F55" s="71" t="s">
        <v>76</v>
      </c>
      <c r="G55" s="143">
        <v>532</v>
      </c>
      <c r="H55" s="60"/>
      <c r="I55" s="45"/>
      <c r="J55" s="43"/>
      <c r="K55" s="2"/>
      <c r="L55" s="143"/>
      <c r="M55" s="67"/>
    </row>
    <row r="56" spans="1:13">
      <c r="A56" s="12">
        <v>2</v>
      </c>
      <c r="B56" s="142" t="s">
        <v>355</v>
      </c>
      <c r="C56" s="141">
        <v>42458</v>
      </c>
      <c r="D56" s="142" t="s">
        <v>9</v>
      </c>
      <c r="E56" s="4"/>
      <c r="F56" s="142" t="s">
        <v>356</v>
      </c>
      <c r="G56" s="143">
        <v>368573.53</v>
      </c>
      <c r="H56" s="60" t="s">
        <v>166</v>
      </c>
      <c r="I56" s="45"/>
      <c r="J56" s="43"/>
      <c r="K56" s="2"/>
      <c r="L56" s="143"/>
      <c r="M56" s="67"/>
    </row>
    <row r="57" spans="1:13">
      <c r="A57" s="13"/>
      <c r="C57" s="141"/>
      <c r="D57" s="5"/>
      <c r="E57" s="4"/>
      <c r="F57" s="71"/>
      <c r="G57" s="143"/>
      <c r="H57" s="60"/>
      <c r="I57" s="45"/>
      <c r="J57" s="43"/>
      <c r="K57" s="2"/>
      <c r="L57" s="143"/>
      <c r="M57" s="67"/>
    </row>
    <row r="58" spans="1:13">
      <c r="A58" s="13"/>
      <c r="B58" s="2"/>
      <c r="C58" s="18"/>
      <c r="D58" s="2"/>
      <c r="E58" s="4"/>
      <c r="F58" s="72"/>
      <c r="G58" s="46"/>
      <c r="H58" s="60"/>
      <c r="I58" s="45"/>
      <c r="J58" s="43"/>
      <c r="K58" s="2"/>
    </row>
    <row r="59" spans="1:13">
      <c r="A59" s="12" t="s">
        <v>77</v>
      </c>
      <c r="B59" s="12"/>
      <c r="C59" s="31"/>
      <c r="D59" s="12" t="s">
        <v>78</v>
      </c>
      <c r="E59" s="22"/>
      <c r="F59" s="73"/>
      <c r="G59" s="43">
        <f>+SUM(G61:G80)</f>
        <v>3558187.1</v>
      </c>
      <c r="H59" s="60">
        <v>20</v>
      </c>
      <c r="I59" s="143">
        <v>3558187.1</v>
      </c>
      <c r="J59" s="53">
        <f>+G59-I59</f>
        <v>0</v>
      </c>
      <c r="K59" s="2"/>
    </row>
    <row r="60" spans="1:13">
      <c r="A60" s="12"/>
      <c r="B60" s="12"/>
      <c r="C60" s="31"/>
      <c r="D60" s="12"/>
      <c r="E60" s="22"/>
      <c r="F60" s="73"/>
      <c r="G60" s="43"/>
      <c r="H60" s="60"/>
      <c r="I60" s="143"/>
      <c r="J60" s="54"/>
      <c r="K60" s="2"/>
    </row>
    <row r="61" spans="1:13">
      <c r="A61" s="12">
        <v>1</v>
      </c>
      <c r="B61" s="142" t="s">
        <v>358</v>
      </c>
      <c r="C61" s="141">
        <v>42441</v>
      </c>
      <c r="D61" s="142" t="s">
        <v>9</v>
      </c>
      <c r="F61" s="142" t="s">
        <v>360</v>
      </c>
      <c r="G61" s="143">
        <v>173586.99</v>
      </c>
      <c r="H61" s="60"/>
      <c r="I61" s="115"/>
      <c r="J61" s="43"/>
      <c r="K61" s="2"/>
    </row>
    <row r="62" spans="1:13">
      <c r="A62" s="12">
        <v>2</v>
      </c>
      <c r="B62" s="142" t="s">
        <v>539</v>
      </c>
      <c r="C62" s="141">
        <v>42499</v>
      </c>
      <c r="D62" s="142" t="s">
        <v>526</v>
      </c>
      <c r="F62" s="142" t="s">
        <v>531</v>
      </c>
      <c r="G62" s="143">
        <v>141079.21</v>
      </c>
      <c r="H62" s="60" t="s">
        <v>169</v>
      </c>
      <c r="I62" s="115"/>
      <c r="J62" s="43"/>
      <c r="K62" s="2"/>
    </row>
    <row r="63" spans="1:13">
      <c r="A63" s="12">
        <v>3</v>
      </c>
      <c r="B63" s="142" t="s">
        <v>540</v>
      </c>
      <c r="C63" s="141">
        <v>42516</v>
      </c>
      <c r="D63" s="142" t="s">
        <v>9</v>
      </c>
      <c r="F63" s="142" t="s">
        <v>532</v>
      </c>
      <c r="G63" s="143">
        <v>179465.7</v>
      </c>
      <c r="H63" s="60"/>
      <c r="I63" s="115"/>
      <c r="J63" s="43"/>
      <c r="K63" s="2"/>
    </row>
    <row r="64" spans="1:13">
      <c r="A64" s="12">
        <v>4</v>
      </c>
      <c r="B64" s="142" t="s">
        <v>541</v>
      </c>
      <c r="C64" s="141">
        <v>42516</v>
      </c>
      <c r="D64" s="142" t="s">
        <v>9</v>
      </c>
      <c r="F64" s="142" t="s">
        <v>534</v>
      </c>
      <c r="G64" s="143">
        <v>196457.08</v>
      </c>
      <c r="H64" s="60"/>
      <c r="I64" s="115"/>
      <c r="J64" s="43"/>
      <c r="K64" s="2"/>
    </row>
    <row r="65" spans="1:11">
      <c r="A65" s="12">
        <v>5</v>
      </c>
      <c r="B65" s="142" t="s">
        <v>542</v>
      </c>
      <c r="C65" s="141">
        <v>42521</v>
      </c>
      <c r="D65" s="142" t="s">
        <v>527</v>
      </c>
      <c r="F65" s="142" t="s">
        <v>535</v>
      </c>
      <c r="G65" s="143">
        <v>141129.21</v>
      </c>
      <c r="H65" s="60" t="s">
        <v>261</v>
      </c>
      <c r="I65" s="115"/>
      <c r="J65" s="43"/>
      <c r="K65" s="2"/>
    </row>
    <row r="66" spans="1:11">
      <c r="A66" s="12">
        <v>6</v>
      </c>
      <c r="B66" s="142" t="s">
        <v>543</v>
      </c>
      <c r="C66" s="141">
        <v>42521</v>
      </c>
      <c r="D66" s="142" t="s">
        <v>528</v>
      </c>
      <c r="F66" s="142" t="s">
        <v>536</v>
      </c>
      <c r="G66" s="143">
        <v>141079.21</v>
      </c>
      <c r="H66" s="60" t="s">
        <v>262</v>
      </c>
      <c r="I66" s="115"/>
      <c r="J66" s="43"/>
      <c r="K66" s="2"/>
    </row>
    <row r="67" spans="1:11">
      <c r="A67" s="12">
        <v>7</v>
      </c>
      <c r="B67" s="142" t="s">
        <v>604</v>
      </c>
      <c r="C67" s="141">
        <v>42549</v>
      </c>
      <c r="D67" s="142" t="s">
        <v>9</v>
      </c>
      <c r="F67" s="142" t="s">
        <v>590</v>
      </c>
      <c r="G67" s="143">
        <v>171831.88</v>
      </c>
      <c r="H67" s="60" t="s">
        <v>166</v>
      </c>
      <c r="I67" s="115"/>
      <c r="J67" s="43"/>
      <c r="K67" s="2"/>
    </row>
    <row r="68" spans="1:11">
      <c r="A68" s="12">
        <v>8</v>
      </c>
      <c r="B68" s="142" t="s">
        <v>605</v>
      </c>
      <c r="C68" s="141">
        <v>42549</v>
      </c>
      <c r="D68" s="142" t="s">
        <v>9</v>
      </c>
      <c r="F68" s="142" t="s">
        <v>591</v>
      </c>
      <c r="G68" s="143">
        <v>171831.88</v>
      </c>
      <c r="H68" s="60" t="s">
        <v>167</v>
      </c>
      <c r="I68" s="115"/>
      <c r="J68" s="43"/>
      <c r="K68" s="2"/>
    </row>
    <row r="69" spans="1:11">
      <c r="A69" s="12">
        <v>9</v>
      </c>
      <c r="B69" s="142" t="s">
        <v>199</v>
      </c>
      <c r="C69" s="141">
        <v>42549</v>
      </c>
      <c r="D69" s="142" t="s">
        <v>9</v>
      </c>
      <c r="F69" s="142" t="s">
        <v>592</v>
      </c>
      <c r="G69" s="143">
        <v>171831.88</v>
      </c>
      <c r="H69" s="60"/>
      <c r="I69" s="115"/>
      <c r="J69" s="43"/>
      <c r="K69" s="2"/>
    </row>
    <row r="70" spans="1:11">
      <c r="A70" s="12">
        <v>10</v>
      </c>
      <c r="B70" s="142" t="s">
        <v>158</v>
      </c>
      <c r="C70" s="141">
        <v>42549</v>
      </c>
      <c r="D70" s="142" t="s">
        <v>9</v>
      </c>
      <c r="F70" s="142" t="s">
        <v>593</v>
      </c>
      <c r="G70" s="143">
        <v>156297.4</v>
      </c>
      <c r="H70" s="60" t="s">
        <v>168</v>
      </c>
      <c r="I70" s="115"/>
      <c r="J70" s="43"/>
      <c r="K70" s="2"/>
    </row>
    <row r="71" spans="1:11">
      <c r="A71" s="12">
        <v>11</v>
      </c>
      <c r="B71" s="142" t="s">
        <v>606</v>
      </c>
      <c r="C71" s="141">
        <v>42536</v>
      </c>
      <c r="D71" s="142" t="s">
        <v>9</v>
      </c>
      <c r="F71" s="142" t="s">
        <v>594</v>
      </c>
      <c r="G71" s="143">
        <v>179465.7</v>
      </c>
      <c r="H71" s="60"/>
      <c r="I71" s="115"/>
      <c r="J71" s="43"/>
      <c r="K71" s="2"/>
    </row>
    <row r="72" spans="1:11">
      <c r="A72" s="12">
        <v>12</v>
      </c>
      <c r="B72" s="142" t="s">
        <v>607</v>
      </c>
      <c r="C72" s="141">
        <v>42536</v>
      </c>
      <c r="D72" s="142" t="s">
        <v>9</v>
      </c>
      <c r="F72" s="142" t="s">
        <v>595</v>
      </c>
      <c r="G72" s="143">
        <v>196457.08</v>
      </c>
      <c r="H72" s="60"/>
      <c r="I72" s="115"/>
      <c r="J72" s="43"/>
      <c r="K72" s="2"/>
    </row>
    <row r="73" spans="1:11">
      <c r="A73" s="12">
        <v>13</v>
      </c>
      <c r="B73" s="142" t="s">
        <v>608</v>
      </c>
      <c r="C73" s="141">
        <v>42538</v>
      </c>
      <c r="D73" s="142" t="s">
        <v>9</v>
      </c>
      <c r="F73" s="142" t="s">
        <v>596</v>
      </c>
      <c r="G73" s="143">
        <v>196457.08</v>
      </c>
      <c r="H73" s="60" t="s">
        <v>490</v>
      </c>
      <c r="I73" s="115"/>
      <c r="J73" s="43"/>
      <c r="K73" s="2"/>
    </row>
    <row r="74" spans="1:11">
      <c r="A74" s="12">
        <v>14</v>
      </c>
      <c r="B74" s="142" t="s">
        <v>609</v>
      </c>
      <c r="C74" s="141">
        <v>42539</v>
      </c>
      <c r="D74" s="142" t="s">
        <v>9</v>
      </c>
      <c r="F74" s="142" t="s">
        <v>597</v>
      </c>
      <c r="G74" s="143">
        <v>196457.08</v>
      </c>
      <c r="H74" s="60" t="s">
        <v>491</v>
      </c>
      <c r="I74" s="115"/>
      <c r="J74" s="43"/>
      <c r="K74" s="2"/>
    </row>
    <row r="75" spans="1:11">
      <c r="A75" s="12">
        <v>15</v>
      </c>
      <c r="B75" s="142" t="s">
        <v>610</v>
      </c>
      <c r="C75" s="141">
        <v>42539</v>
      </c>
      <c r="D75" s="142" t="s">
        <v>9</v>
      </c>
      <c r="F75" s="142" t="s">
        <v>598</v>
      </c>
      <c r="G75" s="143">
        <v>196457.08</v>
      </c>
      <c r="H75" s="60"/>
      <c r="I75" s="115"/>
      <c r="J75" s="43"/>
      <c r="K75" s="2"/>
    </row>
    <row r="76" spans="1:11">
      <c r="A76" s="12">
        <v>16</v>
      </c>
      <c r="B76" s="142" t="s">
        <v>611</v>
      </c>
      <c r="C76" s="141">
        <v>42539</v>
      </c>
      <c r="D76" s="142" t="s">
        <v>9</v>
      </c>
      <c r="F76" s="142" t="s">
        <v>599</v>
      </c>
      <c r="G76" s="143">
        <v>179465.7</v>
      </c>
      <c r="H76" s="60"/>
      <c r="I76" s="115"/>
      <c r="J76" s="43"/>
      <c r="K76" s="2"/>
    </row>
    <row r="77" spans="1:11">
      <c r="A77" s="12">
        <v>17</v>
      </c>
      <c r="B77" s="142" t="s">
        <v>612</v>
      </c>
      <c r="C77" s="141">
        <v>42539</v>
      </c>
      <c r="D77" s="142" t="s">
        <v>9</v>
      </c>
      <c r="F77" s="142" t="s">
        <v>600</v>
      </c>
      <c r="G77" s="143">
        <v>196457.08</v>
      </c>
      <c r="H77" s="60"/>
      <c r="I77" s="115"/>
      <c r="J77" s="43"/>
      <c r="K77" s="2"/>
    </row>
    <row r="78" spans="1:11">
      <c r="A78" s="12">
        <v>18</v>
      </c>
      <c r="B78" s="142" t="s">
        <v>613</v>
      </c>
      <c r="C78" s="141">
        <v>42545</v>
      </c>
      <c r="D78" s="142" t="s">
        <v>9</v>
      </c>
      <c r="F78" s="142" t="s">
        <v>601</v>
      </c>
      <c r="G78" s="143">
        <v>179465.7</v>
      </c>
      <c r="H78" s="60"/>
      <c r="I78" s="115"/>
      <c r="J78" s="43"/>
      <c r="K78" s="2"/>
    </row>
    <row r="79" spans="1:11">
      <c r="A79" s="12">
        <v>19</v>
      </c>
      <c r="B79" s="142" t="s">
        <v>614</v>
      </c>
      <c r="C79" s="141">
        <v>42545</v>
      </c>
      <c r="D79" s="142" t="s">
        <v>9</v>
      </c>
      <c r="F79" s="142" t="s">
        <v>602</v>
      </c>
      <c r="G79" s="143">
        <v>196457.08</v>
      </c>
      <c r="H79" s="60"/>
      <c r="I79" s="115"/>
      <c r="J79" s="43"/>
      <c r="K79" s="2"/>
    </row>
    <row r="80" spans="1:11">
      <c r="A80" s="12">
        <v>20</v>
      </c>
      <c r="B80" s="142" t="s">
        <v>615</v>
      </c>
      <c r="C80" s="141">
        <v>42545</v>
      </c>
      <c r="D80" s="142" t="s">
        <v>9</v>
      </c>
      <c r="F80" s="142" t="s">
        <v>603</v>
      </c>
      <c r="G80" s="143">
        <v>196457.08</v>
      </c>
      <c r="H80" s="60"/>
      <c r="I80" s="115"/>
      <c r="J80" s="43"/>
      <c r="K80" s="2"/>
    </row>
    <row r="81" spans="1:11">
      <c r="A81" s="12"/>
      <c r="B81" s="142"/>
      <c r="C81" s="141"/>
      <c r="D81" s="142"/>
      <c r="F81" s="142"/>
      <c r="G81" s="143"/>
      <c r="H81" s="60"/>
      <c r="I81" s="115"/>
      <c r="J81" s="43"/>
      <c r="K81" s="2"/>
    </row>
    <row r="82" spans="1:11">
      <c r="A82" s="12" t="s">
        <v>92</v>
      </c>
      <c r="B82" s="12"/>
      <c r="C82" s="31"/>
      <c r="D82" s="12" t="s">
        <v>93</v>
      </c>
      <c r="E82" s="22"/>
      <c r="F82" s="73"/>
      <c r="G82" s="43">
        <f>+SUM(G84:G84)</f>
        <v>247280.32</v>
      </c>
      <c r="H82" s="60">
        <v>1</v>
      </c>
      <c r="I82" s="143">
        <v>247280.32</v>
      </c>
      <c r="J82" s="53">
        <f>+G82-I82</f>
        <v>0</v>
      </c>
      <c r="K82" s="2"/>
    </row>
    <row r="83" spans="1:11">
      <c r="A83" s="12"/>
      <c r="B83" s="12"/>
      <c r="C83" s="31"/>
      <c r="D83" s="12"/>
      <c r="E83" s="22"/>
      <c r="F83" s="73"/>
      <c r="G83" s="43"/>
      <c r="H83" s="60"/>
      <c r="I83" s="143"/>
      <c r="J83" s="54"/>
      <c r="K83" s="2"/>
    </row>
    <row r="84" spans="1:11">
      <c r="A84" s="12">
        <v>1</v>
      </c>
      <c r="B84" s="142" t="s">
        <v>545</v>
      </c>
      <c r="C84" s="141">
        <v>42517</v>
      </c>
      <c r="D84" s="142" t="s">
        <v>9</v>
      </c>
      <c r="E84" s="4"/>
      <c r="F84" s="142" t="s">
        <v>546</v>
      </c>
      <c r="G84" s="143">
        <v>247280.32</v>
      </c>
      <c r="H84" s="60" t="s">
        <v>166</v>
      </c>
      <c r="I84" s="54"/>
      <c r="J84" s="54"/>
      <c r="K84" s="2"/>
    </row>
    <row r="85" spans="1:11">
      <c r="A85" s="12"/>
      <c r="C85" s="141"/>
      <c r="E85" s="4"/>
      <c r="H85" s="60"/>
      <c r="I85" s="54"/>
      <c r="J85" s="54"/>
      <c r="K85" s="2"/>
    </row>
    <row r="86" spans="1:11">
      <c r="A86" s="12" t="s">
        <v>101</v>
      </c>
      <c r="B86" s="12"/>
      <c r="C86" s="31"/>
      <c r="D86" s="12" t="s">
        <v>102</v>
      </c>
      <c r="E86" s="4"/>
      <c r="G86" s="69">
        <f>+SUM(G88:G88)</f>
        <v>273833.13</v>
      </c>
      <c r="H86" s="60">
        <v>1</v>
      </c>
      <c r="I86" s="143">
        <v>273833.13</v>
      </c>
      <c r="J86" s="53">
        <f>+G86-I86</f>
        <v>0</v>
      </c>
      <c r="K86" s="2"/>
    </row>
    <row r="87" spans="1:11">
      <c r="A87" s="12"/>
      <c r="C87" s="141"/>
      <c r="E87" s="4"/>
      <c r="H87" s="60"/>
      <c r="I87" s="54"/>
      <c r="J87" s="54"/>
      <c r="K87" s="2"/>
    </row>
    <row r="88" spans="1:11">
      <c r="A88" s="12">
        <v>1</v>
      </c>
      <c r="B88" s="142" t="s">
        <v>617</v>
      </c>
      <c r="C88" s="141">
        <v>42551</v>
      </c>
      <c r="D88" s="142" t="s">
        <v>616</v>
      </c>
      <c r="F88" s="142" t="s">
        <v>618</v>
      </c>
      <c r="G88" s="143">
        <v>273833.13</v>
      </c>
      <c r="H88" s="60" t="s">
        <v>166</v>
      </c>
      <c r="I88" s="54"/>
      <c r="J88" s="54"/>
      <c r="K88" s="2"/>
    </row>
    <row r="89" spans="1:11">
      <c r="A89" s="12"/>
      <c r="B89" s="2"/>
      <c r="C89" s="18"/>
      <c r="D89" s="2"/>
      <c r="E89" s="22"/>
      <c r="F89" s="72"/>
      <c r="G89" s="46"/>
      <c r="H89" s="60"/>
      <c r="I89" s="46"/>
      <c r="J89" s="54"/>
      <c r="K89" s="2"/>
    </row>
    <row r="90" spans="1:11">
      <c r="A90" s="12" t="s">
        <v>113</v>
      </c>
      <c r="B90" s="12"/>
      <c r="C90" s="31"/>
      <c r="D90" s="12" t="s">
        <v>114</v>
      </c>
      <c r="E90" s="22"/>
      <c r="F90" s="73"/>
      <c r="G90" s="43">
        <f>+SUM(G92:G100)</f>
        <v>1364135.31</v>
      </c>
      <c r="H90" s="60">
        <v>9</v>
      </c>
      <c r="I90" s="143">
        <v>1364135.3099999991</v>
      </c>
      <c r="J90" s="53">
        <f>+G90-I90</f>
        <v>0</v>
      </c>
      <c r="K90" s="2"/>
    </row>
    <row r="91" spans="1:11">
      <c r="A91" s="12"/>
      <c r="B91" s="12"/>
      <c r="C91" s="31"/>
      <c r="D91" s="12"/>
      <c r="E91" s="22"/>
      <c r="F91" s="73"/>
      <c r="G91" s="43"/>
      <c r="H91" s="60"/>
      <c r="I91" s="143"/>
      <c r="J91" s="54"/>
      <c r="K91" s="2"/>
    </row>
    <row r="92" spans="1:11">
      <c r="A92" s="12">
        <v>1</v>
      </c>
      <c r="B92" s="142" t="s">
        <v>115</v>
      </c>
      <c r="C92" s="141">
        <v>42304</v>
      </c>
      <c r="D92" s="142" t="s">
        <v>9</v>
      </c>
      <c r="F92" s="74" t="s">
        <v>116</v>
      </c>
      <c r="G92" s="143">
        <v>149070.59</v>
      </c>
      <c r="H92" s="60"/>
      <c r="I92" s="11"/>
      <c r="J92" s="56"/>
      <c r="K92" s="2"/>
    </row>
    <row r="93" spans="1:11">
      <c r="A93" s="12">
        <v>2</v>
      </c>
      <c r="B93" s="142" t="s">
        <v>119</v>
      </c>
      <c r="C93" s="141">
        <v>42332</v>
      </c>
      <c r="D93" s="142" t="s">
        <v>9</v>
      </c>
      <c r="F93" s="74" t="s">
        <v>120</v>
      </c>
      <c r="G93" s="143">
        <v>149070.59</v>
      </c>
      <c r="H93" s="60" t="s">
        <v>166</v>
      </c>
      <c r="I93" s="11"/>
      <c r="J93" s="56"/>
      <c r="K93" s="2"/>
    </row>
    <row r="94" spans="1:11">
      <c r="A94" s="12">
        <v>3</v>
      </c>
      <c r="B94" s="142" t="s">
        <v>126</v>
      </c>
      <c r="C94" s="141">
        <v>42369</v>
      </c>
      <c r="D94" s="142" t="s">
        <v>9</v>
      </c>
      <c r="F94" s="74" t="s">
        <v>127</v>
      </c>
      <c r="G94" s="143">
        <v>149070.59</v>
      </c>
      <c r="H94" s="60" t="s">
        <v>167</v>
      </c>
      <c r="I94" s="11"/>
      <c r="J94" s="56"/>
      <c r="K94" s="2"/>
    </row>
    <row r="95" spans="1:11">
      <c r="A95" s="12">
        <v>4</v>
      </c>
      <c r="B95" s="142" t="s">
        <v>128</v>
      </c>
      <c r="C95" s="141">
        <v>42369</v>
      </c>
      <c r="D95" s="142" t="s">
        <v>9</v>
      </c>
      <c r="F95" s="74" t="s">
        <v>129</v>
      </c>
      <c r="G95" s="143">
        <v>149070.59</v>
      </c>
      <c r="H95" s="60" t="s">
        <v>168</v>
      </c>
      <c r="I95" s="11"/>
      <c r="J95" s="56"/>
      <c r="K95" s="2"/>
    </row>
    <row r="96" spans="1:11">
      <c r="A96" s="12">
        <v>5</v>
      </c>
      <c r="B96" s="142" t="s">
        <v>366</v>
      </c>
      <c r="C96" s="141">
        <v>42457</v>
      </c>
      <c r="D96" s="142" t="s">
        <v>9</v>
      </c>
      <c r="F96" s="142" t="s">
        <v>364</v>
      </c>
      <c r="G96" s="143">
        <v>171570.59</v>
      </c>
      <c r="H96" s="60"/>
      <c r="I96" s="11"/>
      <c r="J96" s="56"/>
      <c r="K96" s="2"/>
    </row>
    <row r="97" spans="1:11">
      <c r="A97" s="12">
        <v>6</v>
      </c>
      <c r="B97" s="142" t="s">
        <v>441</v>
      </c>
      <c r="C97" s="141">
        <v>42465</v>
      </c>
      <c r="D97" s="142" t="s">
        <v>9</v>
      </c>
      <c r="F97" s="142" t="s">
        <v>452</v>
      </c>
      <c r="G97" s="143">
        <v>149070.59</v>
      </c>
      <c r="H97" s="60"/>
      <c r="I97" s="11"/>
      <c r="J97" s="56"/>
      <c r="K97" s="2"/>
    </row>
    <row r="98" spans="1:11">
      <c r="A98" s="12">
        <v>7</v>
      </c>
      <c r="B98" s="142" t="s">
        <v>442</v>
      </c>
      <c r="C98" s="141">
        <v>42465</v>
      </c>
      <c r="D98" s="142" t="s">
        <v>9</v>
      </c>
      <c r="F98" s="142" t="s">
        <v>453</v>
      </c>
      <c r="G98" s="143">
        <v>149070.59</v>
      </c>
      <c r="H98" s="60"/>
      <c r="I98" s="11"/>
      <c r="J98" s="56"/>
      <c r="K98" s="2"/>
    </row>
    <row r="99" spans="1:11">
      <c r="A99" s="12">
        <v>8</v>
      </c>
      <c r="B99" s="142" t="s">
        <v>447</v>
      </c>
      <c r="C99" s="141">
        <v>42490</v>
      </c>
      <c r="D99" s="142" t="s">
        <v>9</v>
      </c>
      <c r="F99" s="142" t="s">
        <v>458</v>
      </c>
      <c r="G99" s="143">
        <v>149070.59</v>
      </c>
      <c r="H99" s="60"/>
      <c r="I99" s="11"/>
      <c r="J99" s="56"/>
      <c r="K99" s="2"/>
    </row>
    <row r="100" spans="1:11">
      <c r="A100" s="12">
        <v>9</v>
      </c>
      <c r="B100" s="142" t="s">
        <v>448</v>
      </c>
      <c r="C100" s="141">
        <v>42490</v>
      </c>
      <c r="D100" s="142" t="s">
        <v>9</v>
      </c>
      <c r="F100" s="142" t="s">
        <v>459</v>
      </c>
      <c r="G100" s="143">
        <v>149070.59</v>
      </c>
      <c r="H100" s="60"/>
      <c r="I100" s="11"/>
      <c r="J100" s="56"/>
      <c r="K100" s="2"/>
    </row>
    <row r="101" spans="1:11">
      <c r="A101" s="12"/>
      <c r="H101" s="60"/>
      <c r="I101" s="11"/>
      <c r="J101" s="56"/>
      <c r="K101" s="2"/>
    </row>
    <row r="102" spans="1:11">
      <c r="B102" s="13"/>
      <c r="C102" s="36"/>
      <c r="D102" s="13"/>
      <c r="E102" s="29"/>
      <c r="F102" s="76"/>
      <c r="G102" s="45"/>
      <c r="H102" s="60"/>
      <c r="I102" s="11"/>
      <c r="J102" s="56"/>
      <c r="K102" s="2"/>
    </row>
    <row r="103" spans="1:11">
      <c r="A103" s="13"/>
      <c r="B103" s="13"/>
      <c r="C103" s="237" t="s">
        <v>132</v>
      </c>
      <c r="D103" s="237"/>
      <c r="E103" s="237"/>
      <c r="F103" s="237"/>
      <c r="G103" s="43">
        <f>+G90+G86+G82+G59+G53+G43+G37+G31+G23+G17+G6+G48</f>
        <v>11518557.870000001</v>
      </c>
      <c r="H103" s="60">
        <f>+SUM(H6:H102)</f>
        <v>53</v>
      </c>
      <c r="I103" s="11">
        <f>+I90+I86+I82+I59+I53+I43+I37+I31+I23+I17+I6+I48</f>
        <v>11518557.879999999</v>
      </c>
      <c r="J103" s="53">
        <f>+G103-I103</f>
        <v>-9.9999979138374329E-3</v>
      </c>
      <c r="K103" s="2"/>
    </row>
    <row r="104" spans="1:11">
      <c r="A104" s="13"/>
      <c r="B104" s="13"/>
      <c r="C104" s="23"/>
      <c r="D104" s="23"/>
      <c r="E104" s="23"/>
      <c r="F104" s="73"/>
      <c r="G104" s="43"/>
      <c r="H104" s="60"/>
      <c r="I104" s="11"/>
      <c r="J104" s="54"/>
      <c r="K104" s="2"/>
    </row>
    <row r="105" spans="1:11">
      <c r="A105" s="13"/>
      <c r="B105" s="13"/>
      <c r="C105" s="23"/>
      <c r="D105" s="23"/>
      <c r="E105" s="23"/>
      <c r="F105" s="73"/>
      <c r="G105" s="43"/>
      <c r="H105" s="60"/>
      <c r="I105" s="11"/>
      <c r="J105" s="54"/>
      <c r="K105" s="2"/>
    </row>
    <row r="106" spans="1:11">
      <c r="A106" s="13"/>
      <c r="B106" s="13"/>
      <c r="C106" s="28"/>
      <c r="D106" s="13"/>
      <c r="E106" s="13"/>
      <c r="F106" s="76"/>
      <c r="G106" s="45"/>
      <c r="H106" s="20"/>
      <c r="I106" s="11"/>
      <c r="J106" s="56"/>
      <c r="K106" s="2"/>
    </row>
    <row r="107" spans="1:11">
      <c r="A107" s="14" t="s">
        <v>133</v>
      </c>
      <c r="B107" s="14"/>
      <c r="C107" s="37"/>
      <c r="D107" s="14" t="s">
        <v>134</v>
      </c>
      <c r="E107" s="38"/>
      <c r="F107" s="90"/>
      <c r="G107" s="43">
        <f>+SUM(G109:G111)</f>
        <v>522000</v>
      </c>
      <c r="H107" s="21">
        <v>3</v>
      </c>
      <c r="I107" s="143">
        <v>522000</v>
      </c>
      <c r="J107" s="57">
        <f>+G107-I107</f>
        <v>0</v>
      </c>
      <c r="K107" s="2"/>
    </row>
    <row r="108" spans="1:11">
      <c r="A108" s="14"/>
      <c r="B108" s="14"/>
      <c r="C108" s="37"/>
      <c r="D108" s="14"/>
      <c r="E108" s="38"/>
      <c r="F108" s="90"/>
      <c r="G108" s="43"/>
      <c r="H108" s="21"/>
      <c r="I108" s="143"/>
      <c r="J108" s="56"/>
      <c r="K108" s="2"/>
    </row>
    <row r="109" spans="1:11">
      <c r="A109" s="14">
        <v>1</v>
      </c>
      <c r="B109" s="142" t="s">
        <v>340</v>
      </c>
      <c r="C109" s="141">
        <v>42546</v>
      </c>
      <c r="D109" s="142" t="s">
        <v>619</v>
      </c>
      <c r="E109" s="2"/>
      <c r="F109" s="142" t="s">
        <v>622</v>
      </c>
      <c r="G109" s="143">
        <v>122000</v>
      </c>
      <c r="H109" s="25" t="s">
        <v>166</v>
      </c>
      <c r="I109" s="10"/>
      <c r="J109" s="56"/>
      <c r="K109" s="2"/>
    </row>
    <row r="110" spans="1:11">
      <c r="A110" s="14">
        <v>2</v>
      </c>
      <c r="B110" s="142" t="s">
        <v>625</v>
      </c>
      <c r="C110" s="141">
        <v>42531</v>
      </c>
      <c r="D110" s="142" t="s">
        <v>620</v>
      </c>
      <c r="E110" s="2"/>
      <c r="F110" s="142" t="s">
        <v>623</v>
      </c>
      <c r="G110" s="143">
        <v>205000</v>
      </c>
      <c r="H110" s="25" t="s">
        <v>167</v>
      </c>
      <c r="I110" s="10"/>
      <c r="J110" s="56"/>
      <c r="K110" s="2"/>
    </row>
    <row r="111" spans="1:11">
      <c r="A111" s="14">
        <v>3</v>
      </c>
      <c r="B111" s="142" t="s">
        <v>626</v>
      </c>
      <c r="C111" s="141">
        <v>42532</v>
      </c>
      <c r="D111" s="142" t="s">
        <v>621</v>
      </c>
      <c r="F111" s="142" t="s">
        <v>624</v>
      </c>
      <c r="G111" s="143">
        <v>195000</v>
      </c>
      <c r="H111" s="25" t="s">
        <v>168</v>
      </c>
      <c r="I111" s="11"/>
      <c r="J111" s="56"/>
      <c r="K111" s="2"/>
    </row>
    <row r="112" spans="1:11">
      <c r="A112" s="14"/>
      <c r="B112" s="2"/>
      <c r="C112" s="18"/>
      <c r="D112" s="2"/>
      <c r="E112" s="2"/>
      <c r="F112" s="72"/>
      <c r="G112" s="46"/>
      <c r="H112" s="25"/>
      <c r="I112" s="11"/>
      <c r="J112" s="56"/>
      <c r="K112" s="2"/>
    </row>
    <row r="113" spans="1:11">
      <c r="A113" s="12" t="s">
        <v>141</v>
      </c>
      <c r="B113" s="12"/>
      <c r="C113" s="39"/>
      <c r="D113" s="12" t="s">
        <v>142</v>
      </c>
      <c r="E113" s="22"/>
      <c r="F113" s="73"/>
      <c r="G113" s="59">
        <f>+SUM(G115:G128)</f>
        <v>2264500</v>
      </c>
      <c r="H113" s="20">
        <v>14</v>
      </c>
      <c r="I113" s="143">
        <v>2264500</v>
      </c>
      <c r="J113" s="53">
        <f>+G113-I113</f>
        <v>0</v>
      </c>
      <c r="K113" s="2"/>
    </row>
    <row r="114" spans="1:11">
      <c r="A114" s="12"/>
      <c r="B114" s="12"/>
      <c r="C114" s="39"/>
      <c r="D114" s="12"/>
      <c r="E114" s="22"/>
      <c r="F114" s="73"/>
      <c r="G114" s="59"/>
      <c r="H114" s="20"/>
      <c r="I114" s="143"/>
      <c r="J114" s="54"/>
      <c r="K114" s="2"/>
    </row>
    <row r="115" spans="1:11">
      <c r="A115" s="12">
        <v>1</v>
      </c>
      <c r="B115" s="142" t="s">
        <v>489</v>
      </c>
      <c r="C115" s="141">
        <v>42487</v>
      </c>
      <c r="D115" s="142" t="s">
        <v>473</v>
      </c>
      <c r="F115" s="142" t="s">
        <v>481</v>
      </c>
      <c r="G115" s="143">
        <v>150000</v>
      </c>
      <c r="H115" s="64" t="s">
        <v>166</v>
      </c>
      <c r="I115" s="16"/>
      <c r="J115" s="54"/>
      <c r="K115" s="2"/>
    </row>
    <row r="116" spans="1:11">
      <c r="A116" s="12">
        <v>2</v>
      </c>
      <c r="B116" s="142" t="s">
        <v>568</v>
      </c>
      <c r="C116" s="141">
        <v>42521</v>
      </c>
      <c r="D116" s="142" t="s">
        <v>555</v>
      </c>
      <c r="F116" s="142" t="s">
        <v>562</v>
      </c>
      <c r="G116" s="143">
        <v>140500</v>
      </c>
      <c r="H116" s="64"/>
      <c r="I116" s="16"/>
      <c r="J116" s="54"/>
      <c r="K116" s="2"/>
    </row>
    <row r="117" spans="1:11">
      <c r="A117" s="12">
        <v>3</v>
      </c>
      <c r="B117" s="142" t="s">
        <v>390</v>
      </c>
      <c r="C117" s="141">
        <v>42521</v>
      </c>
      <c r="D117" s="142" t="s">
        <v>556</v>
      </c>
      <c r="F117" s="142" t="s">
        <v>563</v>
      </c>
      <c r="G117" s="143">
        <v>122000</v>
      </c>
      <c r="H117" s="64" t="s">
        <v>167</v>
      </c>
      <c r="I117" s="16"/>
      <c r="J117" s="54"/>
      <c r="K117" s="2"/>
    </row>
    <row r="118" spans="1:11">
      <c r="A118" s="12">
        <v>4</v>
      </c>
      <c r="B118" s="142" t="s">
        <v>637</v>
      </c>
      <c r="C118" s="141">
        <v>42529</v>
      </c>
      <c r="D118" s="142" t="s">
        <v>627</v>
      </c>
      <c r="E118" s="4"/>
      <c r="F118" s="142" t="s">
        <v>647</v>
      </c>
      <c r="G118" s="143">
        <v>70000</v>
      </c>
      <c r="H118" s="64" t="s">
        <v>168</v>
      </c>
      <c r="I118" s="16"/>
      <c r="J118" s="54"/>
      <c r="K118" s="2"/>
    </row>
    <row r="119" spans="1:11">
      <c r="A119" s="12">
        <v>5</v>
      </c>
      <c r="B119" s="142" t="s">
        <v>638</v>
      </c>
      <c r="C119" s="141">
        <v>42536</v>
      </c>
      <c r="D119" s="142" t="s">
        <v>628</v>
      </c>
      <c r="F119" s="142" t="s">
        <v>648</v>
      </c>
      <c r="G119" s="143">
        <v>124000</v>
      </c>
      <c r="H119" s="64" t="s">
        <v>169</v>
      </c>
      <c r="I119" s="16"/>
      <c r="J119" s="54"/>
      <c r="K119" s="2"/>
    </row>
    <row r="120" spans="1:11">
      <c r="A120" s="12">
        <v>6</v>
      </c>
      <c r="B120" s="142" t="s">
        <v>639</v>
      </c>
      <c r="C120" s="141">
        <v>42541</v>
      </c>
      <c r="D120" s="142" t="s">
        <v>629</v>
      </c>
      <c r="E120" s="4"/>
      <c r="F120" s="142" t="s">
        <v>649</v>
      </c>
      <c r="G120" s="143">
        <v>80000</v>
      </c>
      <c r="H120" s="64"/>
      <c r="I120" s="16"/>
      <c r="J120" s="54"/>
      <c r="K120" s="2"/>
    </row>
    <row r="121" spans="1:11">
      <c r="A121" s="12">
        <v>7</v>
      </c>
      <c r="B121" s="142" t="s">
        <v>640</v>
      </c>
      <c r="C121" s="141">
        <v>42544</v>
      </c>
      <c r="D121" s="142" t="s">
        <v>630</v>
      </c>
      <c r="F121" s="142" t="s">
        <v>650</v>
      </c>
      <c r="G121" s="143">
        <v>135000</v>
      </c>
      <c r="H121" s="64"/>
      <c r="I121" s="16"/>
      <c r="J121" s="54"/>
      <c r="K121" s="2"/>
    </row>
    <row r="122" spans="1:11">
      <c r="A122" s="12">
        <v>8</v>
      </c>
      <c r="B122" s="142" t="s">
        <v>641</v>
      </c>
      <c r="C122" s="141">
        <v>42545</v>
      </c>
      <c r="D122" s="142" t="s">
        <v>631</v>
      </c>
      <c r="E122" s="4"/>
      <c r="F122" s="142" t="s">
        <v>651</v>
      </c>
      <c r="G122" s="143">
        <v>80000</v>
      </c>
      <c r="H122" s="64" t="s">
        <v>261</v>
      </c>
      <c r="I122" s="16"/>
      <c r="J122" s="54"/>
      <c r="K122" s="2"/>
    </row>
    <row r="123" spans="1:11">
      <c r="A123" s="12">
        <v>9</v>
      </c>
      <c r="B123" s="142" t="s">
        <v>642</v>
      </c>
      <c r="C123" s="141">
        <v>42545</v>
      </c>
      <c r="D123" s="142" t="s">
        <v>632</v>
      </c>
      <c r="F123" s="142" t="s">
        <v>652</v>
      </c>
      <c r="G123" s="143">
        <v>128000</v>
      </c>
      <c r="H123" s="64" t="s">
        <v>262</v>
      </c>
      <c r="I123" s="16"/>
      <c r="J123" s="54"/>
      <c r="K123" s="2"/>
    </row>
    <row r="124" spans="1:11">
      <c r="A124" s="12">
        <v>10</v>
      </c>
      <c r="B124" s="142" t="s">
        <v>643</v>
      </c>
      <c r="C124" s="141">
        <v>42546</v>
      </c>
      <c r="D124" s="142" t="s">
        <v>633</v>
      </c>
      <c r="F124" s="142" t="s">
        <v>653</v>
      </c>
      <c r="G124" s="143">
        <v>275000</v>
      </c>
      <c r="H124" s="64" t="s">
        <v>490</v>
      </c>
      <c r="I124" s="16"/>
      <c r="J124" s="54"/>
      <c r="K124" s="2"/>
    </row>
    <row r="125" spans="1:11">
      <c r="A125" s="12">
        <v>11</v>
      </c>
      <c r="B125" s="142" t="s">
        <v>489</v>
      </c>
      <c r="C125" s="141">
        <v>42546</v>
      </c>
      <c r="D125" s="142" t="s">
        <v>633</v>
      </c>
      <c r="F125" s="142" t="s">
        <v>654</v>
      </c>
      <c r="G125" s="143">
        <v>215000</v>
      </c>
      <c r="H125" s="64" t="s">
        <v>491</v>
      </c>
      <c r="I125" s="16"/>
      <c r="J125" s="54"/>
      <c r="K125" s="2"/>
    </row>
    <row r="126" spans="1:11">
      <c r="A126" s="12">
        <v>12</v>
      </c>
      <c r="B126" s="142" t="s">
        <v>644</v>
      </c>
      <c r="C126" s="141">
        <v>42548</v>
      </c>
      <c r="D126" s="142" t="s">
        <v>634</v>
      </c>
      <c r="F126" s="142" t="s">
        <v>655</v>
      </c>
      <c r="G126" s="143">
        <v>140000</v>
      </c>
      <c r="H126" s="64" t="s">
        <v>492</v>
      </c>
      <c r="I126" s="16"/>
      <c r="J126" s="54"/>
      <c r="K126" s="2"/>
    </row>
    <row r="127" spans="1:11">
      <c r="A127" s="12">
        <v>13</v>
      </c>
      <c r="B127" s="142" t="s">
        <v>645</v>
      </c>
      <c r="C127" s="141">
        <v>42549</v>
      </c>
      <c r="D127" s="142" t="s">
        <v>635</v>
      </c>
      <c r="F127" s="142" t="s">
        <v>656</v>
      </c>
      <c r="G127" s="143">
        <v>425000</v>
      </c>
      <c r="H127" s="64"/>
      <c r="I127" s="16"/>
      <c r="J127" s="54"/>
      <c r="K127" s="2"/>
    </row>
    <row r="128" spans="1:11">
      <c r="A128" s="12">
        <v>14</v>
      </c>
      <c r="B128" s="142" t="s">
        <v>646</v>
      </c>
      <c r="C128" s="141">
        <v>42551</v>
      </c>
      <c r="D128" s="142" t="s">
        <v>636</v>
      </c>
      <c r="F128" s="142" t="s">
        <v>657</v>
      </c>
      <c r="G128" s="143">
        <v>180000</v>
      </c>
      <c r="H128" s="64" t="s">
        <v>690</v>
      </c>
      <c r="I128" s="16"/>
      <c r="J128" s="54"/>
      <c r="K128" s="2"/>
    </row>
    <row r="129" spans="1:11">
      <c r="A129" s="12"/>
      <c r="F129" s="136"/>
      <c r="G129" s="136"/>
      <c r="H129" s="64"/>
      <c r="I129" s="16"/>
      <c r="J129" s="54"/>
      <c r="K129" s="2"/>
    </row>
    <row r="130" spans="1:11">
      <c r="A130" s="12"/>
      <c r="B130" s="5"/>
      <c r="C130" s="18"/>
      <c r="D130" s="5"/>
      <c r="E130" s="4"/>
      <c r="F130" s="71"/>
      <c r="G130" s="46"/>
      <c r="H130" s="64"/>
      <c r="I130" s="16"/>
      <c r="J130" s="54"/>
      <c r="K130" s="2"/>
    </row>
    <row r="131" spans="1:11">
      <c r="A131" s="13"/>
      <c r="B131" s="13"/>
      <c r="C131" s="237" t="s">
        <v>165</v>
      </c>
      <c r="D131" s="237"/>
      <c r="E131" s="237"/>
      <c r="F131" s="237"/>
      <c r="G131" s="43">
        <f>+G113+G107+G103</f>
        <v>14305057.870000001</v>
      </c>
      <c r="H131" s="65">
        <f>+H113+H107+H103</f>
        <v>70</v>
      </c>
      <c r="I131" s="16"/>
      <c r="J131" s="54"/>
      <c r="K131" s="2"/>
    </row>
    <row r="132" spans="1:11" ht="15.75" thickBot="1">
      <c r="A132" s="13"/>
      <c r="B132" s="13"/>
      <c r="C132" s="237" t="s">
        <v>161</v>
      </c>
      <c r="D132" s="237"/>
      <c r="E132" s="237"/>
      <c r="F132" s="237"/>
      <c r="G132" s="70">
        <f>+I113+I107+I103</f>
        <v>14305057.879999999</v>
      </c>
      <c r="H132" s="64"/>
      <c r="I132" s="16"/>
      <c r="J132" s="54"/>
      <c r="K132" s="2"/>
    </row>
    <row r="133" spans="1:11" ht="15.75" thickTop="1">
      <c r="A133" s="13"/>
      <c r="B133" s="13"/>
      <c r="C133" s="28"/>
      <c r="D133" s="13"/>
      <c r="E133" s="29"/>
      <c r="F133" s="76"/>
      <c r="G133" s="45">
        <f>+G131-G132</f>
        <v>-9.9999979138374329E-3</v>
      </c>
      <c r="H133" s="20"/>
      <c r="I133" s="11"/>
      <c r="J133" s="54"/>
      <c r="K133" s="2"/>
    </row>
    <row r="134" spans="1:11">
      <c r="A134" s="13"/>
      <c r="B134" s="13"/>
      <c r="C134" s="28"/>
      <c r="D134" s="12" t="s">
        <v>162</v>
      </c>
      <c r="E134" s="22">
        <f>+E135+E136</f>
        <v>70</v>
      </c>
      <c r="F134" s="76"/>
      <c r="G134" s="45"/>
      <c r="H134" s="20"/>
      <c r="I134" s="17"/>
      <c r="J134" s="58"/>
      <c r="K134" s="2"/>
    </row>
    <row r="135" spans="1:11">
      <c r="A135" s="13"/>
      <c r="B135" s="13"/>
      <c r="C135" s="28"/>
      <c r="D135" s="12" t="s">
        <v>163</v>
      </c>
      <c r="E135" s="22">
        <f>+H103</f>
        <v>53</v>
      </c>
      <c r="F135" s="76"/>
      <c r="G135" s="45"/>
      <c r="H135" s="63"/>
      <c r="I135" s="17"/>
      <c r="J135" s="58"/>
      <c r="K135" s="2"/>
    </row>
    <row r="136" spans="1:11">
      <c r="A136" s="13"/>
      <c r="B136" s="13"/>
      <c r="C136" s="28"/>
      <c r="D136" s="12" t="s">
        <v>164</v>
      </c>
      <c r="E136" s="23">
        <f>+H113+H107</f>
        <v>17</v>
      </c>
      <c r="F136" s="76"/>
      <c r="G136" s="45"/>
      <c r="H136" s="20"/>
      <c r="I136" s="9"/>
      <c r="J136" s="58"/>
      <c r="K136" s="2"/>
    </row>
    <row r="137" spans="1:11">
      <c r="A137" s="13"/>
      <c r="B137" s="13"/>
      <c r="C137" s="28"/>
      <c r="D137" s="13"/>
      <c r="E137" s="13"/>
      <c r="F137" s="76"/>
      <c r="G137" s="45"/>
      <c r="H137" s="66"/>
      <c r="I137" s="9"/>
      <c r="J137" s="58"/>
      <c r="K137" s="2"/>
    </row>
    <row r="138" spans="1:11">
      <c r="A138" s="40"/>
      <c r="B138" s="40"/>
      <c r="C138" s="41"/>
      <c r="D138" s="40"/>
      <c r="E138" s="40"/>
      <c r="F138" s="91"/>
      <c r="G138" s="45"/>
      <c r="H138" s="21"/>
      <c r="I138" s="9"/>
      <c r="J138" s="44"/>
      <c r="K138" s="2"/>
    </row>
  </sheetData>
  <mergeCells count="5">
    <mergeCell ref="A1:J1"/>
    <mergeCell ref="A2:J2"/>
    <mergeCell ref="C103:F103"/>
    <mergeCell ref="C131:F131"/>
    <mergeCell ref="C132:F13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62"/>
  <sheetViews>
    <sheetView workbookViewId="0">
      <selection activeCell="L5" sqref="L5"/>
    </sheetView>
  </sheetViews>
  <sheetFormatPr baseColWidth="10" defaultRowHeight="11.25"/>
  <cols>
    <col min="1" max="2" width="6.7109375" style="142" bestFit="1" customWidth="1"/>
    <col min="3" max="3" width="8.7109375" style="142" bestFit="1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10" width="11.140625" style="142" bestFit="1" customWidth="1"/>
    <col min="11" max="16384" width="11.42578125" style="142"/>
  </cols>
  <sheetData>
    <row r="1" spans="1:14" ht="12.7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8.5" customHeight="1">
      <c r="A2" s="238" t="s">
        <v>658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151"/>
      <c r="B3" s="151"/>
      <c r="C3" s="27"/>
      <c r="D3" s="151"/>
      <c r="E3" s="151"/>
      <c r="F3" s="73"/>
      <c r="G3" s="45"/>
      <c r="H3" s="151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2105117.8200000003</v>
      </c>
      <c r="H6" s="60">
        <v>9</v>
      </c>
      <c r="I6" s="143">
        <v>2105117.8200000003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43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155</v>
      </c>
      <c r="C9" s="141">
        <v>42517</v>
      </c>
      <c r="D9" s="142" t="s">
        <v>496</v>
      </c>
      <c r="F9" s="47" t="s">
        <v>508</v>
      </c>
      <c r="G9" s="143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660</v>
      </c>
      <c r="C10" s="141">
        <v>42555</v>
      </c>
      <c r="D10" s="142" t="s">
        <v>659</v>
      </c>
      <c r="F10" s="47" t="s">
        <v>661</v>
      </c>
      <c r="G10" s="143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692</v>
      </c>
      <c r="C11" s="141">
        <v>42572</v>
      </c>
      <c r="D11" s="142" t="s">
        <v>9</v>
      </c>
      <c r="F11" s="47" t="s">
        <v>698</v>
      </c>
      <c r="G11" s="143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693</v>
      </c>
      <c r="C12" s="141">
        <v>42572</v>
      </c>
      <c r="D12" s="142" t="s">
        <v>9</v>
      </c>
      <c r="F12" s="47" t="s">
        <v>699</v>
      </c>
      <c r="G12" s="143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694</v>
      </c>
      <c r="C13" s="141">
        <v>42572</v>
      </c>
      <c r="D13" s="142" t="s">
        <v>9</v>
      </c>
      <c r="F13" s="47" t="s">
        <v>700</v>
      </c>
      <c r="G13" s="143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695</v>
      </c>
      <c r="C14" s="141">
        <v>42572</v>
      </c>
      <c r="D14" s="142" t="s">
        <v>9</v>
      </c>
      <c r="F14" s="47" t="s">
        <v>701</v>
      </c>
      <c r="G14" s="143">
        <v>235366.23</v>
      </c>
      <c r="H14" s="60" t="s">
        <v>166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696</v>
      </c>
      <c r="C15" s="141">
        <v>42572</v>
      </c>
      <c r="D15" s="142" t="s">
        <v>9</v>
      </c>
      <c r="F15" s="47" t="s">
        <v>702</v>
      </c>
      <c r="G15" s="143">
        <v>235366.23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697</v>
      </c>
      <c r="C16" s="141">
        <v>42581</v>
      </c>
      <c r="D16" s="142" t="s">
        <v>691</v>
      </c>
      <c r="F16" s="47" t="s">
        <v>703</v>
      </c>
      <c r="G16" s="143">
        <v>222724.51</v>
      </c>
      <c r="H16" s="60" t="s">
        <v>167</v>
      </c>
      <c r="I16" s="45"/>
      <c r="J16" s="54"/>
      <c r="K16" s="2"/>
      <c r="L16" s="2"/>
      <c r="M16" s="2"/>
      <c r="N16" s="2"/>
    </row>
    <row r="17" spans="1:14">
      <c r="A17" s="30"/>
      <c r="C17" s="141"/>
      <c r="F17" s="47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+SUM(G21:G31)</f>
        <v>2525199.1500000004</v>
      </c>
      <c r="H19" s="60">
        <v>10</v>
      </c>
      <c r="I19" s="143">
        <v>2525199.1500000004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47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511</v>
      </c>
      <c r="C22" s="141">
        <v>42506</v>
      </c>
      <c r="D22" s="142" t="s">
        <v>9</v>
      </c>
      <c r="F22" s="47" t="s">
        <v>512</v>
      </c>
      <c r="G22" s="143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712</v>
      </c>
      <c r="C23" s="141">
        <v>42573</v>
      </c>
      <c r="D23" s="142" t="s">
        <v>9</v>
      </c>
      <c r="F23" s="47" t="s">
        <v>704</v>
      </c>
      <c r="G23" s="143">
        <v>252567.7</v>
      </c>
      <c r="H23" s="61"/>
      <c r="I23" s="55"/>
      <c r="J23" s="55"/>
      <c r="K23" s="10"/>
      <c r="L23" s="2"/>
      <c r="M23" s="10"/>
      <c r="N23" s="3"/>
    </row>
    <row r="24" spans="1:14">
      <c r="A24" s="12">
        <v>4</v>
      </c>
      <c r="B24" s="142" t="s">
        <v>713</v>
      </c>
      <c r="C24" s="141">
        <v>42573</v>
      </c>
      <c r="D24" s="142" t="s">
        <v>9</v>
      </c>
      <c r="F24" s="47" t="s">
        <v>705</v>
      </c>
      <c r="G24" s="143">
        <v>277909.40000000002</v>
      </c>
      <c r="H24" s="61"/>
      <c r="I24" s="55"/>
      <c r="J24" s="55"/>
      <c r="K24" s="10"/>
      <c r="L24" s="2"/>
      <c r="M24" s="10"/>
      <c r="N24" s="3"/>
    </row>
    <row r="25" spans="1:14">
      <c r="A25" s="12">
        <v>5</v>
      </c>
      <c r="B25" s="142" t="s">
        <v>714</v>
      </c>
      <c r="C25" s="141">
        <v>42573</v>
      </c>
      <c r="D25" s="142" t="s">
        <v>9</v>
      </c>
      <c r="F25" s="47" t="s">
        <v>706</v>
      </c>
      <c r="G25" s="143">
        <v>277909.39</v>
      </c>
      <c r="H25" s="61" t="s">
        <v>166</v>
      </c>
      <c r="I25" s="55"/>
      <c r="J25" s="55"/>
      <c r="K25" s="10"/>
      <c r="L25" s="2"/>
      <c r="M25" s="10"/>
      <c r="N25" s="3"/>
    </row>
    <row r="26" spans="1:14">
      <c r="A26" s="12">
        <v>6</v>
      </c>
      <c r="B26" s="142" t="s">
        <v>715</v>
      </c>
      <c r="C26" s="141">
        <v>42573</v>
      </c>
      <c r="D26" s="142" t="s">
        <v>9</v>
      </c>
      <c r="F26" s="47" t="s">
        <v>707</v>
      </c>
      <c r="G26" s="143">
        <v>297773.63</v>
      </c>
      <c r="H26" s="61" t="s">
        <v>167</v>
      </c>
      <c r="I26" s="55"/>
      <c r="J26" s="55"/>
      <c r="K26" s="10"/>
      <c r="L26" s="2"/>
      <c r="M26" s="10"/>
      <c r="N26" s="3"/>
    </row>
    <row r="27" spans="1:14">
      <c r="A27" s="12">
        <v>7</v>
      </c>
      <c r="B27" s="142" t="s">
        <v>716</v>
      </c>
      <c r="C27" s="141">
        <v>42573</v>
      </c>
      <c r="D27" s="142" t="s">
        <v>9</v>
      </c>
      <c r="F27" s="47" t="s">
        <v>708</v>
      </c>
      <c r="G27" s="143">
        <v>277909.39</v>
      </c>
      <c r="H27" s="61"/>
      <c r="I27" s="55"/>
      <c r="J27" s="55"/>
      <c r="K27" s="10"/>
      <c r="L27" s="2"/>
      <c r="M27" s="10"/>
      <c r="N27" s="3"/>
    </row>
    <row r="28" spans="1:14">
      <c r="A28" s="12">
        <v>8</v>
      </c>
      <c r="B28" s="142" t="s">
        <v>717</v>
      </c>
      <c r="C28" s="141">
        <v>42579</v>
      </c>
      <c r="D28" s="142" t="s">
        <v>9</v>
      </c>
      <c r="F28" s="47" t="s">
        <v>709</v>
      </c>
      <c r="G28" s="143">
        <v>297773.63</v>
      </c>
      <c r="H28" s="61"/>
      <c r="I28" s="55"/>
      <c r="J28" s="55"/>
      <c r="K28" s="10"/>
      <c r="L28" s="2"/>
      <c r="M28" s="10"/>
      <c r="N28" s="3"/>
    </row>
    <row r="29" spans="1:14">
      <c r="A29" s="12">
        <v>9</v>
      </c>
      <c r="B29" s="142" t="s">
        <v>718</v>
      </c>
      <c r="C29" s="141">
        <v>42579</v>
      </c>
      <c r="D29" s="142" t="s">
        <v>9</v>
      </c>
      <c r="F29" s="47" t="s">
        <v>710</v>
      </c>
      <c r="G29" s="143">
        <v>277909.39</v>
      </c>
      <c r="H29" s="61" t="s">
        <v>168</v>
      </c>
      <c r="I29" s="55"/>
      <c r="J29" s="55"/>
      <c r="K29" s="10"/>
      <c r="L29" s="2"/>
      <c r="M29" s="10"/>
      <c r="N29" s="3"/>
    </row>
    <row r="30" spans="1:14">
      <c r="A30" s="12">
        <v>10</v>
      </c>
      <c r="B30" s="142" t="s">
        <v>719</v>
      </c>
      <c r="C30" s="141">
        <v>42579</v>
      </c>
      <c r="D30" s="142" t="s">
        <v>9</v>
      </c>
      <c r="F30" s="47" t="s">
        <v>711</v>
      </c>
      <c r="G30" s="143">
        <v>277909.39</v>
      </c>
      <c r="H30" s="61" t="s">
        <v>169</v>
      </c>
      <c r="I30" s="55"/>
      <c r="J30" s="55"/>
      <c r="K30" s="10"/>
      <c r="L30" s="2"/>
      <c r="M30" s="10"/>
      <c r="N30" s="3"/>
    </row>
    <row r="31" spans="1:14">
      <c r="A31" s="12">
        <v>11</v>
      </c>
      <c r="B31" s="142" t="s">
        <v>662</v>
      </c>
      <c r="C31" s="141">
        <v>42566</v>
      </c>
      <c r="D31" s="142" t="s">
        <v>9</v>
      </c>
      <c r="F31" s="47" t="s">
        <v>663</v>
      </c>
      <c r="G31" s="143">
        <v>291584.71999999997</v>
      </c>
      <c r="H31" s="61" t="s">
        <v>261</v>
      </c>
      <c r="I31" s="55"/>
      <c r="J31" s="55"/>
      <c r="K31" s="10"/>
      <c r="L31" s="2"/>
      <c r="M31" s="10"/>
      <c r="N31" s="3"/>
    </row>
    <row r="32" spans="1:14">
      <c r="A32" s="12"/>
      <c r="C32" s="141"/>
      <c r="E32" s="2"/>
      <c r="H32" s="61"/>
      <c r="I32" s="55"/>
      <c r="J32" s="55"/>
      <c r="K32" s="10"/>
      <c r="L32" s="2"/>
      <c r="M32" s="10"/>
      <c r="N32" s="3"/>
    </row>
    <row r="33" spans="1:14">
      <c r="A33" s="13"/>
      <c r="B33" s="2"/>
      <c r="C33" s="18"/>
      <c r="D33" s="2"/>
      <c r="E33" s="4"/>
      <c r="F33" s="72"/>
      <c r="G33" s="46"/>
      <c r="H33" s="60"/>
      <c r="I33" s="45"/>
      <c r="J33" s="54"/>
      <c r="K33" s="2"/>
      <c r="L33" s="2"/>
      <c r="M33" s="2"/>
      <c r="N33" s="2"/>
    </row>
    <row r="34" spans="1:14">
      <c r="A34" s="12" t="s">
        <v>30</v>
      </c>
      <c r="B34" s="12"/>
      <c r="C34" s="31"/>
      <c r="D34" s="12" t="s">
        <v>31</v>
      </c>
      <c r="E34" s="22"/>
      <c r="F34" s="73"/>
      <c r="G34" s="43">
        <f>+SUM(G36:G43)</f>
        <v>2327659.4</v>
      </c>
      <c r="H34" s="60">
        <v>8</v>
      </c>
      <c r="I34" s="143">
        <v>2327659.4000000004</v>
      </c>
      <c r="J34" s="53">
        <f>+G34-I34</f>
        <v>0</v>
      </c>
      <c r="K34" s="2"/>
      <c r="L34" s="2"/>
      <c r="M34" s="2"/>
      <c r="N34" s="2"/>
    </row>
    <row r="35" spans="1:14">
      <c r="A35" s="12"/>
      <c r="B35" s="12"/>
      <c r="C35" s="31"/>
      <c r="D35" s="12"/>
      <c r="E35" s="22"/>
      <c r="F35" s="73"/>
      <c r="G35" s="43"/>
      <c r="H35" s="60"/>
      <c r="I35" s="143"/>
      <c r="J35" s="54"/>
      <c r="K35" s="2"/>
      <c r="L35" s="2"/>
      <c r="M35" s="2"/>
      <c r="N35" s="2"/>
    </row>
    <row r="36" spans="1:14">
      <c r="A36" s="12">
        <v>1</v>
      </c>
      <c r="B36" s="142" t="s">
        <v>332</v>
      </c>
      <c r="C36" s="141">
        <v>42460</v>
      </c>
      <c r="D36" s="142" t="s">
        <v>9</v>
      </c>
      <c r="E36" s="4"/>
      <c r="F36" s="47" t="s">
        <v>334</v>
      </c>
      <c r="G36" s="143">
        <v>305874.01</v>
      </c>
      <c r="H36" s="60"/>
      <c r="I36" s="115"/>
      <c r="J36" s="54"/>
      <c r="K36" s="2"/>
    </row>
    <row r="37" spans="1:14">
      <c r="A37" s="12">
        <v>2</v>
      </c>
      <c r="B37" s="142" t="s">
        <v>720</v>
      </c>
      <c r="C37" s="141">
        <v>42572</v>
      </c>
      <c r="D37" s="142" t="s">
        <v>9</v>
      </c>
      <c r="E37" s="4"/>
      <c r="F37" s="47" t="s">
        <v>727</v>
      </c>
      <c r="G37" s="143">
        <v>266096.45</v>
      </c>
      <c r="H37" s="60" t="s">
        <v>166</v>
      </c>
      <c r="I37" s="115"/>
      <c r="J37" s="54"/>
      <c r="K37" s="2"/>
    </row>
    <row r="38" spans="1:14">
      <c r="A38" s="12">
        <v>3</v>
      </c>
      <c r="B38" s="142" t="s">
        <v>721</v>
      </c>
      <c r="C38" s="141">
        <v>42572</v>
      </c>
      <c r="D38" s="142" t="s">
        <v>9</v>
      </c>
      <c r="E38" s="4"/>
      <c r="F38" s="47" t="s">
        <v>728</v>
      </c>
      <c r="G38" s="143">
        <v>305874.01</v>
      </c>
      <c r="H38" s="60" t="s">
        <v>167</v>
      </c>
      <c r="I38" s="115"/>
      <c r="J38" s="54"/>
      <c r="K38" s="2"/>
    </row>
    <row r="39" spans="1:14">
      <c r="A39" s="12">
        <v>4</v>
      </c>
      <c r="B39" s="142" t="s">
        <v>722</v>
      </c>
      <c r="C39" s="141">
        <v>42572</v>
      </c>
      <c r="D39" s="142" t="s">
        <v>9</v>
      </c>
      <c r="F39" s="47" t="s">
        <v>729</v>
      </c>
      <c r="G39" s="143">
        <v>305874.01</v>
      </c>
      <c r="H39" s="60" t="s">
        <v>168</v>
      </c>
      <c r="I39" s="115"/>
      <c r="J39" s="54"/>
      <c r="K39" s="2"/>
    </row>
    <row r="40" spans="1:14">
      <c r="A40" s="12">
        <v>5</v>
      </c>
      <c r="B40" s="142" t="s">
        <v>723</v>
      </c>
      <c r="C40" s="141">
        <v>42572</v>
      </c>
      <c r="D40" s="142" t="s">
        <v>9</v>
      </c>
      <c r="F40" s="47" t="s">
        <v>730</v>
      </c>
      <c r="G40" s="143">
        <v>305874.01</v>
      </c>
      <c r="H40" s="60"/>
      <c r="I40" s="115"/>
      <c r="J40" s="54"/>
      <c r="K40" s="2"/>
    </row>
    <row r="41" spans="1:14">
      <c r="A41" s="12">
        <v>6</v>
      </c>
      <c r="B41" s="142" t="s">
        <v>724</v>
      </c>
      <c r="C41" s="141">
        <v>42580</v>
      </c>
      <c r="D41" s="142" t="s">
        <v>9</v>
      </c>
      <c r="F41" s="47" t="s">
        <v>731</v>
      </c>
      <c r="G41" s="143">
        <v>266096.45</v>
      </c>
      <c r="H41" s="60"/>
      <c r="I41" s="115"/>
      <c r="J41" s="54"/>
      <c r="K41" s="2"/>
    </row>
    <row r="42" spans="1:14">
      <c r="A42" s="12">
        <v>7</v>
      </c>
      <c r="B42" s="142" t="s">
        <v>725</v>
      </c>
      <c r="C42" s="141">
        <v>42581</v>
      </c>
      <c r="D42" s="142" t="s">
        <v>9</v>
      </c>
      <c r="F42" s="47" t="s">
        <v>732</v>
      </c>
      <c r="G42" s="143">
        <v>305874.01</v>
      </c>
      <c r="H42" s="60"/>
      <c r="I42" s="115"/>
      <c r="J42" s="54"/>
      <c r="K42" s="2"/>
    </row>
    <row r="43" spans="1:14">
      <c r="A43" s="12">
        <v>8</v>
      </c>
      <c r="B43" s="142" t="s">
        <v>726</v>
      </c>
      <c r="C43" s="141">
        <v>42581</v>
      </c>
      <c r="D43" s="142" t="s">
        <v>9</v>
      </c>
      <c r="F43" s="47" t="s">
        <v>733</v>
      </c>
      <c r="G43" s="143">
        <v>266096.45</v>
      </c>
      <c r="H43" s="60" t="s">
        <v>169</v>
      </c>
      <c r="I43" s="115"/>
      <c r="J43" s="54"/>
      <c r="K43" s="2"/>
    </row>
    <row r="44" spans="1:14">
      <c r="A44" s="12"/>
      <c r="B44" s="2"/>
      <c r="C44" s="6"/>
      <c r="D44" s="2"/>
      <c r="E44" s="4"/>
      <c r="F44" s="72"/>
      <c r="G44" s="46"/>
      <c r="H44" s="60"/>
      <c r="I44" s="45"/>
      <c r="J44" s="54"/>
      <c r="K44" s="2"/>
    </row>
    <row r="45" spans="1:14">
      <c r="A45" s="12" t="s">
        <v>44</v>
      </c>
      <c r="B45" s="12"/>
      <c r="C45" s="31"/>
      <c r="D45" s="12" t="s">
        <v>45</v>
      </c>
      <c r="E45" s="22"/>
      <c r="F45" s="73"/>
      <c r="G45" s="43">
        <f>+SUM(G47:G49)</f>
        <v>1245433.96</v>
      </c>
      <c r="H45" s="60">
        <v>3</v>
      </c>
      <c r="I45" s="143">
        <v>1245433.97</v>
      </c>
      <c r="J45" s="53">
        <f>+G45-I45</f>
        <v>-1.0000000009313226E-2</v>
      </c>
      <c r="K45" s="2"/>
    </row>
    <row r="46" spans="1:14">
      <c r="A46" s="12"/>
      <c r="B46" s="12"/>
      <c r="C46" s="31"/>
      <c r="D46" s="12"/>
      <c r="E46" s="22"/>
      <c r="F46" s="73"/>
      <c r="G46" s="43"/>
      <c r="H46" s="60"/>
      <c r="I46" s="143"/>
      <c r="J46" s="54"/>
      <c r="K46" s="2"/>
    </row>
    <row r="47" spans="1:14">
      <c r="A47" s="12">
        <v>1</v>
      </c>
      <c r="B47" s="142" t="s">
        <v>185</v>
      </c>
      <c r="C47" s="141">
        <v>42395</v>
      </c>
      <c r="D47" s="142" t="s">
        <v>187</v>
      </c>
      <c r="E47" s="4"/>
      <c r="F47" s="74" t="s">
        <v>189</v>
      </c>
      <c r="G47" s="143">
        <v>351693.56</v>
      </c>
      <c r="H47" s="60"/>
      <c r="I47" s="45"/>
      <c r="J47" s="43"/>
      <c r="K47" s="2"/>
    </row>
    <row r="48" spans="1:14">
      <c r="A48" s="12">
        <v>2</v>
      </c>
      <c r="B48" s="142" t="s">
        <v>664</v>
      </c>
      <c r="C48" s="141">
        <v>42566</v>
      </c>
      <c r="D48" s="142" t="s">
        <v>9</v>
      </c>
      <c r="E48" s="4"/>
      <c r="F48" s="74" t="s">
        <v>665</v>
      </c>
      <c r="G48" s="143">
        <v>506198.23</v>
      </c>
      <c r="H48" s="60" t="s">
        <v>166</v>
      </c>
      <c r="I48" s="45"/>
      <c r="J48" s="43"/>
      <c r="K48" s="2"/>
    </row>
    <row r="49" spans="1:11">
      <c r="A49" s="12">
        <v>3</v>
      </c>
      <c r="B49" s="142" t="s">
        <v>734</v>
      </c>
      <c r="C49" s="141">
        <v>42579</v>
      </c>
      <c r="D49" s="142" t="s">
        <v>9</v>
      </c>
      <c r="E49" s="4"/>
      <c r="F49" s="74" t="s">
        <v>735</v>
      </c>
      <c r="G49" s="143">
        <v>387542.17</v>
      </c>
      <c r="H49" s="60" t="s">
        <v>167</v>
      </c>
      <c r="I49" s="45"/>
      <c r="J49" s="43"/>
      <c r="K49" s="2"/>
    </row>
    <row r="50" spans="1:11">
      <c r="A50" s="12"/>
      <c r="B50" s="5"/>
      <c r="C50" s="18"/>
      <c r="D50" s="5"/>
      <c r="E50" s="4"/>
      <c r="F50" s="71"/>
      <c r="H50" s="60"/>
      <c r="I50" s="45"/>
      <c r="J50" s="43"/>
      <c r="K50" s="2"/>
    </row>
    <row r="51" spans="1:11">
      <c r="A51" s="12"/>
      <c r="B51" s="2"/>
      <c r="C51" s="18"/>
      <c r="D51" s="2"/>
      <c r="E51" s="4"/>
      <c r="F51" s="72"/>
      <c r="G51" s="46"/>
      <c r="H51" s="60"/>
      <c r="I51" s="45"/>
      <c r="J51" s="43"/>
      <c r="K51" s="2"/>
    </row>
    <row r="52" spans="1:11">
      <c r="A52" s="12" t="s">
        <v>48</v>
      </c>
      <c r="B52" s="12"/>
      <c r="C52" s="31"/>
      <c r="D52" s="12" t="s">
        <v>49</v>
      </c>
      <c r="E52" s="22"/>
      <c r="F52" s="73"/>
      <c r="G52" s="43">
        <f>+SUM(G54:G61)</f>
        <v>2409421.4200000004</v>
      </c>
      <c r="H52" s="60">
        <v>8</v>
      </c>
      <c r="I52" s="143">
        <v>2409421.42</v>
      </c>
      <c r="J52" s="53">
        <f>+G52-I52</f>
        <v>0</v>
      </c>
      <c r="K52" s="2"/>
    </row>
    <row r="53" spans="1:11">
      <c r="A53" s="12"/>
      <c r="B53" s="12"/>
      <c r="C53" s="31"/>
      <c r="D53" s="12"/>
      <c r="E53" s="22"/>
      <c r="F53" s="73"/>
      <c r="G53" s="43"/>
      <c r="H53" s="60"/>
      <c r="I53" s="143"/>
      <c r="J53" s="54"/>
      <c r="K53" s="2"/>
    </row>
    <row r="54" spans="1:11">
      <c r="A54" s="12">
        <v>1</v>
      </c>
      <c r="B54" s="142" t="s">
        <v>194</v>
      </c>
      <c r="C54" s="141">
        <v>42380</v>
      </c>
      <c r="D54" s="142" t="s">
        <v>9</v>
      </c>
      <c r="E54" s="4"/>
      <c r="F54" s="74" t="s">
        <v>200</v>
      </c>
      <c r="G54" s="143">
        <v>282434.67</v>
      </c>
      <c r="H54" s="60"/>
      <c r="I54" s="115"/>
      <c r="J54" s="54"/>
      <c r="K54" s="2"/>
    </row>
    <row r="55" spans="1:11">
      <c r="A55" s="12">
        <v>2</v>
      </c>
      <c r="B55" s="142" t="s">
        <v>278</v>
      </c>
      <c r="C55" s="141">
        <v>42416</v>
      </c>
      <c r="D55" s="142" t="s">
        <v>277</v>
      </c>
      <c r="F55" s="74" t="s">
        <v>279</v>
      </c>
      <c r="G55" s="143">
        <v>333323.59999999998</v>
      </c>
      <c r="H55" s="60"/>
      <c r="I55" s="115"/>
      <c r="J55" s="54"/>
      <c r="K55" s="2"/>
    </row>
    <row r="56" spans="1:11">
      <c r="A56" s="12">
        <v>3</v>
      </c>
      <c r="B56" s="142" t="s">
        <v>666</v>
      </c>
      <c r="C56" s="141">
        <v>42566</v>
      </c>
      <c r="D56" s="142" t="s">
        <v>9</v>
      </c>
      <c r="F56" s="74" t="s">
        <v>667</v>
      </c>
      <c r="G56" s="143">
        <v>255435.84</v>
      </c>
      <c r="H56" s="60" t="s">
        <v>166</v>
      </c>
      <c r="I56" s="115"/>
      <c r="J56" s="54"/>
      <c r="K56" s="2"/>
    </row>
    <row r="57" spans="1:11">
      <c r="A57" s="12">
        <v>4</v>
      </c>
      <c r="B57" s="142" t="s">
        <v>668</v>
      </c>
      <c r="C57" s="141">
        <v>42566</v>
      </c>
      <c r="D57" s="142" t="s">
        <v>9</v>
      </c>
      <c r="F57" s="74" t="s">
        <v>669</v>
      </c>
      <c r="G57" s="143">
        <v>288094.93</v>
      </c>
      <c r="H57" s="60" t="s">
        <v>167</v>
      </c>
      <c r="I57" s="115"/>
      <c r="J57" s="54"/>
      <c r="K57" s="2"/>
    </row>
    <row r="58" spans="1:11">
      <c r="A58" s="12">
        <v>5</v>
      </c>
      <c r="B58" s="142" t="s">
        <v>670</v>
      </c>
      <c r="C58" s="141">
        <v>42570</v>
      </c>
      <c r="D58" s="142" t="s">
        <v>671</v>
      </c>
      <c r="F58" s="74" t="s">
        <v>672</v>
      </c>
      <c r="G58" s="143">
        <v>311311.3</v>
      </c>
      <c r="H58" s="60" t="s">
        <v>168</v>
      </c>
      <c r="I58" s="115"/>
      <c r="J58" s="54"/>
      <c r="K58" s="2"/>
    </row>
    <row r="59" spans="1:11">
      <c r="A59" s="12">
        <v>6</v>
      </c>
      <c r="B59" s="142" t="s">
        <v>736</v>
      </c>
      <c r="C59" s="141">
        <v>42573</v>
      </c>
      <c r="D59" s="142" t="s">
        <v>9</v>
      </c>
      <c r="F59" s="74" t="s">
        <v>739</v>
      </c>
      <c r="G59" s="143">
        <v>339776.12</v>
      </c>
      <c r="H59" s="60" t="s">
        <v>169</v>
      </c>
      <c r="I59" s="115"/>
      <c r="J59" s="54"/>
      <c r="K59" s="2"/>
    </row>
    <row r="60" spans="1:11">
      <c r="A60" s="12">
        <v>7</v>
      </c>
      <c r="B60" s="142" t="s">
        <v>737</v>
      </c>
      <c r="C60" s="141">
        <v>42573</v>
      </c>
      <c r="D60" s="142" t="s">
        <v>9</v>
      </c>
      <c r="F60" s="74" t="s">
        <v>740</v>
      </c>
      <c r="G60" s="143">
        <v>310950.03000000003</v>
      </c>
      <c r="H60" s="60" t="s">
        <v>261</v>
      </c>
      <c r="I60" s="115"/>
      <c r="J60" s="54"/>
      <c r="K60" s="2"/>
    </row>
    <row r="61" spans="1:11">
      <c r="A61" s="12">
        <v>8</v>
      </c>
      <c r="B61" s="142" t="s">
        <v>738</v>
      </c>
      <c r="C61" s="141">
        <v>42579</v>
      </c>
      <c r="D61" s="142" t="s">
        <v>9</v>
      </c>
      <c r="F61" s="74" t="s">
        <v>741</v>
      </c>
      <c r="G61" s="143">
        <v>288094.93</v>
      </c>
      <c r="H61" s="60" t="s">
        <v>262</v>
      </c>
      <c r="I61" s="115"/>
      <c r="J61" s="54"/>
      <c r="K61" s="2"/>
    </row>
    <row r="62" spans="1:11">
      <c r="A62" s="13"/>
      <c r="B62" s="13"/>
      <c r="C62" s="31"/>
      <c r="D62" s="13"/>
      <c r="E62" s="13"/>
      <c r="F62" s="76"/>
      <c r="G62" s="45"/>
      <c r="H62" s="60"/>
      <c r="I62" s="45"/>
      <c r="J62" s="54"/>
      <c r="K62" s="2"/>
    </row>
    <row r="63" spans="1:11">
      <c r="A63" s="12" t="s">
        <v>64</v>
      </c>
      <c r="B63" s="12"/>
      <c r="C63" s="31"/>
      <c r="D63" s="12" t="s">
        <v>65</v>
      </c>
      <c r="E63" s="22"/>
      <c r="F63" s="73"/>
      <c r="G63" s="43">
        <f>+SUM(G65:G68)</f>
        <v>1272876.73</v>
      </c>
      <c r="H63" s="60">
        <v>3</v>
      </c>
      <c r="I63" s="143">
        <v>1272876.73</v>
      </c>
      <c r="J63" s="53">
        <f>+G63-I63</f>
        <v>0</v>
      </c>
      <c r="K63" s="2"/>
    </row>
    <row r="64" spans="1:11">
      <c r="A64" s="12"/>
      <c r="B64" s="12"/>
      <c r="C64" s="31"/>
      <c r="D64" s="12"/>
      <c r="E64" s="22"/>
      <c r="F64" s="73"/>
      <c r="G64" s="43"/>
      <c r="H64" s="60"/>
      <c r="I64" s="143"/>
      <c r="J64" s="54"/>
      <c r="K64" s="2"/>
    </row>
    <row r="65" spans="1:13">
      <c r="A65" s="12">
        <v>1</v>
      </c>
      <c r="B65" s="142" t="s">
        <v>742</v>
      </c>
      <c r="C65" s="141">
        <v>42581</v>
      </c>
      <c r="D65" s="142" t="s">
        <v>743</v>
      </c>
      <c r="E65" s="4"/>
      <c r="F65" s="74" t="s">
        <v>744</v>
      </c>
      <c r="G65" s="143">
        <v>404516.23</v>
      </c>
      <c r="H65" s="60" t="s">
        <v>166</v>
      </c>
      <c r="I65" s="45"/>
      <c r="J65" s="54"/>
      <c r="K65" s="2"/>
    </row>
    <row r="66" spans="1:13">
      <c r="A66" s="12">
        <v>2</v>
      </c>
      <c r="B66" s="142" t="s">
        <v>788</v>
      </c>
      <c r="C66" s="141">
        <v>42582</v>
      </c>
      <c r="D66" s="142" t="s">
        <v>9</v>
      </c>
      <c r="E66" s="4"/>
      <c r="F66" s="74" t="s">
        <v>790</v>
      </c>
      <c r="G66" s="143">
        <v>404516.23</v>
      </c>
      <c r="H66" s="60" t="s">
        <v>167</v>
      </c>
      <c r="I66" s="45"/>
      <c r="J66" s="54"/>
      <c r="K66" s="2"/>
    </row>
    <row r="67" spans="1:13">
      <c r="A67" s="12">
        <v>3</v>
      </c>
      <c r="B67" s="142" t="s">
        <v>789</v>
      </c>
      <c r="C67" s="141">
        <v>42582</v>
      </c>
      <c r="D67" s="142" t="s">
        <v>9</v>
      </c>
      <c r="E67" s="4"/>
      <c r="F67" s="74" t="s">
        <v>791</v>
      </c>
      <c r="G67" s="143">
        <v>463844.27</v>
      </c>
      <c r="H67" s="60"/>
      <c r="I67" s="45"/>
      <c r="J67" s="54"/>
      <c r="K67" s="2"/>
    </row>
    <row r="68" spans="1:13">
      <c r="A68" s="12"/>
      <c r="B68" s="2"/>
      <c r="C68" s="18"/>
      <c r="D68" s="2"/>
      <c r="E68" s="4"/>
      <c r="F68" s="72"/>
      <c r="G68" s="46"/>
      <c r="H68" s="60"/>
      <c r="I68" s="45"/>
      <c r="J68" s="54"/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12" t="s">
        <v>586</v>
      </c>
      <c r="B70" s="5"/>
      <c r="C70" s="15"/>
      <c r="D70" s="149" t="s">
        <v>587</v>
      </c>
      <c r="E70" s="13"/>
      <c r="F70" s="71"/>
      <c r="G70" s="43">
        <f>+SUM(G72:G73)</f>
        <v>564488.82999999996</v>
      </c>
      <c r="H70" s="60">
        <v>1</v>
      </c>
      <c r="I70" s="45">
        <v>564488.82999999996</v>
      </c>
      <c r="J70" s="150">
        <f>+G70-I70</f>
        <v>0</v>
      </c>
      <c r="K70" s="2"/>
    </row>
    <row r="71" spans="1:13">
      <c r="A71" s="28"/>
      <c r="B71" s="5"/>
      <c r="C71" s="15"/>
      <c r="D71" s="5"/>
      <c r="E71" s="13"/>
      <c r="F71" s="71"/>
      <c r="G71" s="45"/>
      <c r="H71" s="60"/>
      <c r="I71" s="45"/>
      <c r="J71" s="43"/>
      <c r="K71" s="2"/>
    </row>
    <row r="72" spans="1:13">
      <c r="A72" s="27">
        <v>1</v>
      </c>
      <c r="B72" s="142" t="s">
        <v>673</v>
      </c>
      <c r="C72" s="141">
        <v>42566</v>
      </c>
      <c r="D72" s="142" t="s">
        <v>9</v>
      </c>
      <c r="E72" s="13"/>
      <c r="F72" s="47" t="s">
        <v>674</v>
      </c>
      <c r="G72" s="143">
        <v>564488.82999999996</v>
      </c>
      <c r="H72" s="60"/>
      <c r="I72" s="45"/>
      <c r="J72" s="43"/>
      <c r="K72" s="2"/>
    </row>
    <row r="73" spans="1:13">
      <c r="A73" s="28"/>
      <c r="B73" s="5"/>
      <c r="C73" s="15"/>
      <c r="D73" s="5"/>
      <c r="E73" s="13"/>
      <c r="F73" s="71"/>
      <c r="G73" s="45"/>
      <c r="H73" s="60"/>
      <c r="I73" s="45"/>
      <c r="J73" s="43"/>
      <c r="K73" s="2"/>
    </row>
    <row r="74" spans="1:13">
      <c r="A74" s="28"/>
      <c r="B74" s="5"/>
      <c r="C74" s="15"/>
      <c r="D74" s="5"/>
      <c r="E74" s="13"/>
      <c r="F74" s="71"/>
      <c r="G74" s="45"/>
      <c r="H74" s="60"/>
      <c r="I74" s="45"/>
      <c r="J74" s="43"/>
      <c r="K74" s="2"/>
    </row>
    <row r="75" spans="1:13">
      <c r="A75" s="12" t="s">
        <v>71</v>
      </c>
      <c r="B75" s="12"/>
      <c r="C75" s="31"/>
      <c r="D75" s="12" t="s">
        <v>72</v>
      </c>
      <c r="E75" s="29"/>
      <c r="F75" s="73"/>
      <c r="G75" s="59">
        <f>+SUM(G77:G78)</f>
        <v>532</v>
      </c>
      <c r="H75" s="60">
        <v>0</v>
      </c>
      <c r="I75" s="143">
        <v>532</v>
      </c>
      <c r="J75" s="53">
        <f>+G75-I75</f>
        <v>0</v>
      </c>
      <c r="K75" s="2" t="s">
        <v>73</v>
      </c>
    </row>
    <row r="76" spans="1:13">
      <c r="A76" s="12"/>
      <c r="B76" s="12"/>
      <c r="C76" s="31"/>
      <c r="D76" s="12"/>
      <c r="E76" s="29"/>
      <c r="F76" s="73"/>
      <c r="G76" s="59"/>
      <c r="H76" s="60"/>
      <c r="I76" s="143"/>
      <c r="J76" s="54"/>
      <c r="K76" s="2"/>
    </row>
    <row r="77" spans="1:13">
      <c r="A77" s="12">
        <v>1</v>
      </c>
      <c r="B77" s="5" t="s">
        <v>74</v>
      </c>
      <c r="C77" s="18">
        <v>42000</v>
      </c>
      <c r="D77" s="5" t="s">
        <v>75</v>
      </c>
      <c r="E77" s="4"/>
      <c r="F77" s="71" t="s">
        <v>76</v>
      </c>
      <c r="G77" s="143">
        <v>532</v>
      </c>
      <c r="H77" s="60"/>
      <c r="I77" s="45"/>
      <c r="J77" s="43"/>
      <c r="K77" s="2"/>
      <c r="L77" s="143"/>
      <c r="M77" s="67"/>
    </row>
    <row r="78" spans="1:13">
      <c r="A78" s="13"/>
      <c r="C78" s="141"/>
      <c r="D78" s="5"/>
      <c r="E78" s="4"/>
      <c r="F78" s="71"/>
      <c r="H78" s="60"/>
      <c r="I78" s="45"/>
      <c r="J78" s="43"/>
      <c r="K78" s="2"/>
      <c r="L78" s="143"/>
      <c r="M78" s="67"/>
    </row>
    <row r="79" spans="1:13">
      <c r="A79" s="13"/>
      <c r="C79" s="141"/>
      <c r="D79" s="5"/>
      <c r="E79" s="4"/>
      <c r="F79" s="71"/>
      <c r="H79" s="60"/>
      <c r="I79" s="45"/>
      <c r="J79" s="43"/>
      <c r="K79" s="2"/>
      <c r="L79" s="143"/>
      <c r="M79" s="67"/>
    </row>
    <row r="80" spans="1:13">
      <c r="A80" s="12" t="s">
        <v>792</v>
      </c>
      <c r="B80" s="5"/>
      <c r="C80" s="15"/>
      <c r="D80" s="149" t="s">
        <v>793</v>
      </c>
      <c r="E80" s="13"/>
      <c r="F80" s="71"/>
      <c r="G80" s="43">
        <f>+SUM(G82:G83)</f>
        <v>531951.21</v>
      </c>
      <c r="H80" s="60">
        <v>1</v>
      </c>
      <c r="I80" s="45">
        <v>531951.21</v>
      </c>
      <c r="J80" s="150">
        <f>+G80-I80</f>
        <v>0</v>
      </c>
      <c r="K80" s="2"/>
      <c r="L80" s="143"/>
      <c r="M80" s="67"/>
    </row>
    <row r="81" spans="1:13">
      <c r="A81" s="13"/>
      <c r="C81" s="141"/>
      <c r="D81" s="5"/>
      <c r="E81" s="4"/>
      <c r="F81" s="71"/>
      <c r="H81" s="60"/>
      <c r="I81" s="45"/>
      <c r="J81" s="43"/>
      <c r="K81" s="2"/>
      <c r="L81" s="143"/>
      <c r="M81" s="67"/>
    </row>
    <row r="82" spans="1:13">
      <c r="A82" s="12">
        <v>1</v>
      </c>
      <c r="B82" s="5" t="s">
        <v>794</v>
      </c>
      <c r="C82" s="141">
        <v>42582</v>
      </c>
      <c r="D82" s="142" t="s">
        <v>9</v>
      </c>
      <c r="E82" s="4"/>
      <c r="F82" s="71" t="s">
        <v>795</v>
      </c>
      <c r="G82" s="143">
        <v>531951.21</v>
      </c>
      <c r="H82" s="60" t="s">
        <v>166</v>
      </c>
      <c r="I82" s="45"/>
      <c r="J82" s="43"/>
      <c r="K82" s="2"/>
      <c r="L82" s="143"/>
      <c r="M82" s="67"/>
    </row>
    <row r="83" spans="1:13">
      <c r="A83" s="13"/>
      <c r="C83" s="141"/>
      <c r="D83" s="5"/>
      <c r="E83" s="4"/>
      <c r="F83" s="71"/>
      <c r="H83" s="60"/>
      <c r="I83" s="45"/>
      <c r="J83" s="43"/>
      <c r="K83" s="2"/>
      <c r="L83" s="143"/>
      <c r="M83" s="67"/>
    </row>
    <row r="84" spans="1:13">
      <c r="A84" s="13"/>
      <c r="B84" s="2"/>
      <c r="C84" s="18"/>
      <c r="D84" s="2"/>
      <c r="E84" s="4"/>
      <c r="F84" s="72"/>
      <c r="G84" s="46"/>
      <c r="H84" s="60"/>
      <c r="I84" s="45"/>
      <c r="J84" s="43"/>
      <c r="K84" s="2"/>
    </row>
    <row r="85" spans="1:13">
      <c r="A85" s="12" t="s">
        <v>77</v>
      </c>
      <c r="B85" s="12"/>
      <c r="C85" s="31"/>
      <c r="D85" s="12" t="s">
        <v>78</v>
      </c>
      <c r="E85" s="22"/>
      <c r="F85" s="73"/>
      <c r="G85" s="43">
        <f>+SUM(G87:G103)</f>
        <v>3175244.7000000007</v>
      </c>
      <c r="H85" s="60">
        <v>17</v>
      </c>
      <c r="I85" s="143">
        <v>3175244.7000000007</v>
      </c>
      <c r="J85" s="53">
        <f>+G85-I85</f>
        <v>0</v>
      </c>
      <c r="K85" s="2"/>
    </row>
    <row r="86" spans="1:13">
      <c r="A86" s="12"/>
      <c r="B86" s="12"/>
      <c r="C86" s="31"/>
      <c r="D86" s="12"/>
      <c r="E86" s="22"/>
      <c r="F86" s="73"/>
      <c r="G86" s="43"/>
      <c r="H86" s="60"/>
      <c r="I86" s="143"/>
      <c r="J86" s="54"/>
      <c r="K86" s="2"/>
    </row>
    <row r="87" spans="1:13">
      <c r="A87" s="12">
        <v>1</v>
      </c>
      <c r="B87" s="142" t="s">
        <v>358</v>
      </c>
      <c r="C87" s="141">
        <v>42441</v>
      </c>
      <c r="D87" s="142" t="s">
        <v>9</v>
      </c>
      <c r="F87" s="47" t="s">
        <v>360</v>
      </c>
      <c r="G87" s="143">
        <v>173586.99</v>
      </c>
      <c r="H87" s="60"/>
      <c r="I87" s="115"/>
      <c r="J87" s="43"/>
      <c r="K87" s="2"/>
    </row>
    <row r="88" spans="1:13">
      <c r="A88" s="12">
        <v>2</v>
      </c>
      <c r="B88" s="142" t="s">
        <v>540</v>
      </c>
      <c r="C88" s="141">
        <v>42516</v>
      </c>
      <c r="D88" s="142" t="s">
        <v>9</v>
      </c>
      <c r="F88" s="47" t="s">
        <v>532</v>
      </c>
      <c r="G88" s="143">
        <v>179465.7</v>
      </c>
      <c r="H88" s="60" t="s">
        <v>167</v>
      </c>
      <c r="I88" s="115"/>
      <c r="J88" s="43"/>
      <c r="K88" s="2"/>
    </row>
    <row r="89" spans="1:13">
      <c r="A89" s="12">
        <v>3</v>
      </c>
      <c r="B89" s="142" t="s">
        <v>541</v>
      </c>
      <c r="C89" s="141">
        <v>42516</v>
      </c>
      <c r="D89" s="142" t="s">
        <v>9</v>
      </c>
      <c r="F89" s="47" t="s">
        <v>534</v>
      </c>
      <c r="G89" s="143">
        <v>196457.08</v>
      </c>
      <c r="H89" s="60"/>
      <c r="I89" s="115"/>
      <c r="J89" s="43"/>
      <c r="K89" s="2"/>
    </row>
    <row r="90" spans="1:13">
      <c r="A90" s="12">
        <v>4</v>
      </c>
      <c r="B90" s="142" t="s">
        <v>199</v>
      </c>
      <c r="C90" s="141">
        <v>42549</v>
      </c>
      <c r="D90" s="142" t="s">
        <v>9</v>
      </c>
      <c r="F90" s="47" t="s">
        <v>592</v>
      </c>
      <c r="G90" s="143">
        <v>171831.88</v>
      </c>
      <c r="H90" s="60"/>
      <c r="I90" s="115"/>
      <c r="J90" s="43"/>
      <c r="K90" s="2"/>
    </row>
    <row r="91" spans="1:13">
      <c r="A91" s="12">
        <v>5</v>
      </c>
      <c r="B91" s="142" t="s">
        <v>606</v>
      </c>
      <c r="C91" s="141">
        <v>42536</v>
      </c>
      <c r="D91" s="142" t="s">
        <v>9</v>
      </c>
      <c r="F91" s="47" t="s">
        <v>594</v>
      </c>
      <c r="G91" s="143">
        <v>179465.7</v>
      </c>
      <c r="H91" s="60" t="s">
        <v>168</v>
      </c>
      <c r="I91" s="115"/>
      <c r="J91" s="43"/>
      <c r="K91" s="2"/>
    </row>
    <row r="92" spans="1:13">
      <c r="A92" s="12">
        <v>6</v>
      </c>
      <c r="B92" s="142" t="s">
        <v>607</v>
      </c>
      <c r="C92" s="141">
        <v>42536</v>
      </c>
      <c r="D92" s="142" t="s">
        <v>9</v>
      </c>
      <c r="F92" s="47" t="s">
        <v>595</v>
      </c>
      <c r="G92" s="143">
        <v>196457.08</v>
      </c>
      <c r="H92" s="60"/>
      <c r="I92" s="115"/>
      <c r="J92" s="43"/>
      <c r="K92" s="2"/>
    </row>
    <row r="93" spans="1:13">
      <c r="A93" s="12">
        <v>7</v>
      </c>
      <c r="B93" s="142" t="s">
        <v>610</v>
      </c>
      <c r="C93" s="141">
        <v>42539</v>
      </c>
      <c r="D93" s="142" t="s">
        <v>9</v>
      </c>
      <c r="F93" s="47" t="s">
        <v>598</v>
      </c>
      <c r="G93" s="143">
        <v>196457.08</v>
      </c>
      <c r="H93" s="60" t="s">
        <v>169</v>
      </c>
      <c r="I93" s="115"/>
      <c r="J93" s="43"/>
      <c r="K93" s="2"/>
    </row>
    <row r="94" spans="1:13">
      <c r="A94" s="12">
        <v>8</v>
      </c>
      <c r="B94" s="142" t="s">
        <v>611</v>
      </c>
      <c r="C94" s="141">
        <v>42539</v>
      </c>
      <c r="D94" s="142" t="s">
        <v>9</v>
      </c>
      <c r="F94" s="47" t="s">
        <v>599</v>
      </c>
      <c r="G94" s="143">
        <v>179465.7</v>
      </c>
      <c r="H94" s="60" t="s">
        <v>261</v>
      </c>
      <c r="I94" s="115"/>
      <c r="J94" s="43"/>
      <c r="K94" s="2"/>
    </row>
    <row r="95" spans="1:13">
      <c r="A95" s="12">
        <v>9</v>
      </c>
      <c r="B95" s="142" t="s">
        <v>612</v>
      </c>
      <c r="C95" s="141">
        <v>42539</v>
      </c>
      <c r="D95" s="142" t="s">
        <v>9</v>
      </c>
      <c r="F95" s="47" t="s">
        <v>600</v>
      </c>
      <c r="G95" s="143">
        <v>196457.08</v>
      </c>
      <c r="H95" s="60"/>
      <c r="I95" s="115"/>
      <c r="J95" s="43"/>
      <c r="K95" s="2"/>
    </row>
    <row r="96" spans="1:13">
      <c r="A96" s="12">
        <v>10</v>
      </c>
      <c r="B96" s="142" t="s">
        <v>613</v>
      </c>
      <c r="C96" s="141">
        <v>42545</v>
      </c>
      <c r="D96" s="142" t="s">
        <v>9</v>
      </c>
      <c r="F96" s="47" t="s">
        <v>601</v>
      </c>
      <c r="G96" s="143">
        <v>179465.7</v>
      </c>
      <c r="H96" s="60"/>
      <c r="I96" s="115"/>
      <c r="J96" s="43"/>
      <c r="K96" s="2"/>
    </row>
    <row r="97" spans="1:11">
      <c r="A97" s="12">
        <v>11</v>
      </c>
      <c r="B97" s="142" t="s">
        <v>614</v>
      </c>
      <c r="C97" s="141">
        <v>42545</v>
      </c>
      <c r="D97" s="142" t="s">
        <v>9</v>
      </c>
      <c r="F97" s="47" t="s">
        <v>602</v>
      </c>
      <c r="G97" s="143">
        <v>196457.08</v>
      </c>
      <c r="H97" s="60"/>
      <c r="I97" s="115"/>
      <c r="J97" s="43"/>
      <c r="K97" s="2"/>
    </row>
    <row r="98" spans="1:11">
      <c r="A98" s="12">
        <v>12</v>
      </c>
      <c r="B98" s="142" t="s">
        <v>615</v>
      </c>
      <c r="C98" s="141">
        <v>42545</v>
      </c>
      <c r="D98" s="142" t="s">
        <v>9</v>
      </c>
      <c r="F98" s="47" t="s">
        <v>603</v>
      </c>
      <c r="G98" s="143">
        <v>196457.08</v>
      </c>
      <c r="H98" s="60"/>
      <c r="I98" s="115"/>
      <c r="J98" s="43"/>
      <c r="K98" s="2"/>
    </row>
    <row r="99" spans="1:11">
      <c r="A99" s="12">
        <v>13</v>
      </c>
      <c r="B99" s="142" t="s">
        <v>751</v>
      </c>
      <c r="C99" s="141">
        <v>42579</v>
      </c>
      <c r="D99" s="142" t="s">
        <v>745</v>
      </c>
      <c r="F99" s="47" t="s">
        <v>746</v>
      </c>
      <c r="G99" s="143">
        <v>171831.88</v>
      </c>
      <c r="H99" s="60" t="s">
        <v>166</v>
      </c>
      <c r="I99" s="115"/>
      <c r="J99" s="43"/>
      <c r="K99" s="2"/>
    </row>
    <row r="100" spans="1:11">
      <c r="A100" s="12">
        <v>14</v>
      </c>
      <c r="B100" s="142" t="s">
        <v>752</v>
      </c>
      <c r="C100" s="141">
        <v>42573</v>
      </c>
      <c r="D100" s="142" t="s">
        <v>9</v>
      </c>
      <c r="F100" s="47" t="s">
        <v>747</v>
      </c>
      <c r="G100" s="143">
        <v>179465.7</v>
      </c>
      <c r="H100" s="60"/>
      <c r="I100" s="115"/>
      <c r="J100" s="43"/>
      <c r="K100" s="2"/>
    </row>
    <row r="101" spans="1:11">
      <c r="A101" s="12">
        <v>15</v>
      </c>
      <c r="B101" s="142" t="s">
        <v>40</v>
      </c>
      <c r="C101" s="141">
        <v>42573</v>
      </c>
      <c r="D101" s="142" t="s">
        <v>9</v>
      </c>
      <c r="F101" s="47" t="s">
        <v>748</v>
      </c>
      <c r="G101" s="143">
        <v>189008.81</v>
      </c>
      <c r="H101" s="60"/>
      <c r="I101" s="115"/>
      <c r="J101" s="43"/>
      <c r="K101" s="2"/>
    </row>
    <row r="102" spans="1:11">
      <c r="A102" s="12">
        <v>16</v>
      </c>
      <c r="B102" s="142" t="s">
        <v>753</v>
      </c>
      <c r="C102" s="141">
        <v>42573</v>
      </c>
      <c r="D102" s="142" t="s">
        <v>9</v>
      </c>
      <c r="F102" s="47" t="s">
        <v>749</v>
      </c>
      <c r="G102" s="143">
        <v>196457.08</v>
      </c>
      <c r="H102" s="60"/>
      <c r="I102" s="115"/>
      <c r="J102" s="43"/>
      <c r="K102" s="2"/>
    </row>
    <row r="103" spans="1:11">
      <c r="A103" s="12">
        <v>17</v>
      </c>
      <c r="B103" s="142" t="s">
        <v>754</v>
      </c>
      <c r="C103" s="141">
        <v>42573</v>
      </c>
      <c r="D103" s="142" t="s">
        <v>9</v>
      </c>
      <c r="F103" s="47" t="s">
        <v>750</v>
      </c>
      <c r="G103" s="143">
        <v>196457.08</v>
      </c>
      <c r="H103" s="60" t="s">
        <v>262</v>
      </c>
      <c r="I103" s="115"/>
      <c r="J103" s="43"/>
      <c r="K103" s="2"/>
    </row>
    <row r="104" spans="1:11">
      <c r="A104" s="12"/>
      <c r="C104" s="141"/>
      <c r="F104" s="47"/>
      <c r="H104" s="60"/>
      <c r="I104" s="115"/>
      <c r="J104" s="43"/>
      <c r="K104" s="2"/>
    </row>
    <row r="105" spans="1:11">
      <c r="A105" s="12" t="s">
        <v>92</v>
      </c>
      <c r="B105" s="12"/>
      <c r="C105" s="31"/>
      <c r="D105" s="12" t="s">
        <v>93</v>
      </c>
      <c r="E105" s="22"/>
      <c r="F105" s="73"/>
      <c r="G105" s="43">
        <f>+SUM(G107:G107)</f>
        <v>0</v>
      </c>
      <c r="H105" s="60">
        <v>0</v>
      </c>
      <c r="I105" s="143"/>
      <c r="J105" s="53">
        <f>+G105-I105</f>
        <v>0</v>
      </c>
      <c r="K105" s="2"/>
    </row>
    <row r="106" spans="1:11">
      <c r="A106" s="12"/>
      <c r="B106" s="12"/>
      <c r="C106" s="31"/>
      <c r="D106" s="12"/>
      <c r="E106" s="22"/>
      <c r="F106" s="73"/>
      <c r="G106" s="43"/>
      <c r="H106" s="60"/>
      <c r="I106" s="143"/>
      <c r="J106" s="54"/>
      <c r="K106" s="2"/>
    </row>
    <row r="107" spans="1:11">
      <c r="A107" s="12">
        <v>1</v>
      </c>
      <c r="C107" s="141"/>
      <c r="E107" s="4"/>
      <c r="F107" s="47"/>
      <c r="H107" s="60"/>
      <c r="I107" s="54"/>
      <c r="J107" s="54"/>
      <c r="K107" s="2"/>
    </row>
    <row r="108" spans="1:11">
      <c r="A108" s="12"/>
      <c r="C108" s="141"/>
      <c r="E108" s="4"/>
      <c r="H108" s="60"/>
      <c r="I108" s="54"/>
      <c r="J108" s="54"/>
      <c r="K108" s="2"/>
    </row>
    <row r="109" spans="1:11">
      <c r="A109" s="12" t="s">
        <v>101</v>
      </c>
      <c r="B109" s="12"/>
      <c r="C109" s="31"/>
      <c r="D109" s="12" t="s">
        <v>102</v>
      </c>
      <c r="E109" s="4"/>
      <c r="G109" s="69">
        <f>+SUM(G111:G111)</f>
        <v>328279.90999999997</v>
      </c>
      <c r="H109" s="60">
        <v>1</v>
      </c>
      <c r="I109" s="143">
        <v>328279.90999999997</v>
      </c>
      <c r="J109" s="53">
        <f>+G109-I109</f>
        <v>0</v>
      </c>
      <c r="K109" s="2"/>
    </row>
    <row r="110" spans="1:11">
      <c r="A110" s="12"/>
      <c r="C110" s="141"/>
      <c r="E110" s="4"/>
      <c r="H110" s="60"/>
      <c r="I110" s="54"/>
      <c r="J110" s="54"/>
      <c r="K110" s="2"/>
    </row>
    <row r="111" spans="1:11">
      <c r="A111" s="12">
        <v>1</v>
      </c>
      <c r="B111" s="142" t="s">
        <v>755</v>
      </c>
      <c r="C111" s="141">
        <v>42577</v>
      </c>
      <c r="D111" s="142" t="s">
        <v>9</v>
      </c>
      <c r="F111" s="47" t="s">
        <v>756</v>
      </c>
      <c r="G111" s="143">
        <v>328279.90999999997</v>
      </c>
      <c r="H111" s="60" t="s">
        <v>166</v>
      </c>
      <c r="I111" s="54"/>
      <c r="J111" s="54"/>
      <c r="K111" s="2"/>
    </row>
    <row r="112" spans="1:11">
      <c r="A112" s="12"/>
      <c r="B112" s="2"/>
      <c r="C112" s="18"/>
      <c r="D112" s="2"/>
      <c r="E112" s="22"/>
      <c r="F112" s="72"/>
      <c r="G112" s="46"/>
      <c r="H112" s="60"/>
      <c r="I112" s="46"/>
      <c r="J112" s="54"/>
      <c r="K112" s="2"/>
    </row>
    <row r="113" spans="1:11">
      <c r="A113" s="12" t="s">
        <v>113</v>
      </c>
      <c r="B113" s="12"/>
      <c r="C113" s="31"/>
      <c r="D113" s="12" t="s">
        <v>114</v>
      </c>
      <c r="E113" s="22"/>
      <c r="F113" s="73"/>
      <c r="G113" s="43">
        <f>+SUM(G115:G123)</f>
        <v>1429618.06</v>
      </c>
      <c r="H113" s="60">
        <v>9</v>
      </c>
      <c r="I113" s="143">
        <v>1429618.0599999991</v>
      </c>
      <c r="J113" s="53">
        <f>+G113-I113</f>
        <v>0</v>
      </c>
      <c r="K113" s="2"/>
    </row>
    <row r="114" spans="1:11">
      <c r="A114" s="12"/>
      <c r="B114" s="12"/>
      <c r="C114" s="31"/>
      <c r="D114" s="12"/>
      <c r="E114" s="22"/>
      <c r="F114" s="73"/>
      <c r="G114" s="43"/>
      <c r="H114" s="60"/>
      <c r="I114" s="143"/>
      <c r="J114" s="54"/>
      <c r="K114" s="2"/>
    </row>
    <row r="115" spans="1:11">
      <c r="A115" s="12">
        <v>1</v>
      </c>
      <c r="B115" s="142" t="s">
        <v>115</v>
      </c>
      <c r="C115" s="141">
        <v>42304</v>
      </c>
      <c r="D115" s="142" t="s">
        <v>9</v>
      </c>
      <c r="F115" s="74" t="s">
        <v>116</v>
      </c>
      <c r="G115" s="143">
        <v>149070.59</v>
      </c>
      <c r="H115" s="60"/>
      <c r="I115" s="11"/>
      <c r="J115" s="56"/>
      <c r="K115" s="2"/>
    </row>
    <row r="116" spans="1:11">
      <c r="A116" s="12">
        <v>2</v>
      </c>
      <c r="B116" s="142" t="s">
        <v>366</v>
      </c>
      <c r="C116" s="141">
        <v>42457</v>
      </c>
      <c r="D116" s="142" t="s">
        <v>9</v>
      </c>
      <c r="F116" s="47" t="s">
        <v>364</v>
      </c>
      <c r="G116" s="143">
        <v>171570.59</v>
      </c>
      <c r="H116" s="60"/>
      <c r="I116" s="11"/>
      <c r="J116" s="56"/>
      <c r="K116" s="2"/>
    </row>
    <row r="117" spans="1:11">
      <c r="A117" s="12">
        <v>3</v>
      </c>
      <c r="B117" s="142" t="s">
        <v>441</v>
      </c>
      <c r="C117" s="141">
        <v>42465</v>
      </c>
      <c r="D117" s="142" t="s">
        <v>9</v>
      </c>
      <c r="F117" s="47" t="s">
        <v>452</v>
      </c>
      <c r="G117" s="143">
        <v>149070.59</v>
      </c>
      <c r="H117" s="60" t="s">
        <v>166</v>
      </c>
      <c r="I117" s="11"/>
      <c r="J117" s="56"/>
      <c r="K117" s="2"/>
    </row>
    <row r="118" spans="1:11">
      <c r="A118" s="12">
        <v>4</v>
      </c>
      <c r="B118" s="142" t="s">
        <v>442</v>
      </c>
      <c r="C118" s="141">
        <v>42465</v>
      </c>
      <c r="D118" s="142" t="s">
        <v>9</v>
      </c>
      <c r="F118" s="47" t="s">
        <v>453</v>
      </c>
      <c r="G118" s="143">
        <v>149070.59</v>
      </c>
      <c r="H118" s="60"/>
      <c r="I118" s="11"/>
      <c r="J118" s="56"/>
      <c r="K118" s="2"/>
    </row>
    <row r="119" spans="1:11">
      <c r="A119" s="12">
        <v>5</v>
      </c>
      <c r="B119" s="142" t="s">
        <v>447</v>
      </c>
      <c r="C119" s="141">
        <v>42490</v>
      </c>
      <c r="D119" s="142" t="s">
        <v>9</v>
      </c>
      <c r="F119" s="47" t="s">
        <v>458</v>
      </c>
      <c r="G119" s="143">
        <v>149070.59</v>
      </c>
      <c r="H119" s="60"/>
      <c r="I119" s="11"/>
      <c r="J119" s="56"/>
      <c r="K119" s="2"/>
    </row>
    <row r="120" spans="1:11">
      <c r="A120" s="12">
        <v>6</v>
      </c>
      <c r="B120" s="142" t="s">
        <v>448</v>
      </c>
      <c r="C120" s="141">
        <v>42490</v>
      </c>
      <c r="D120" s="142" t="s">
        <v>9</v>
      </c>
      <c r="F120" s="47" t="s">
        <v>459</v>
      </c>
      <c r="G120" s="143">
        <v>149070.59</v>
      </c>
      <c r="H120" s="60"/>
      <c r="I120" s="11"/>
      <c r="J120" s="56"/>
      <c r="K120" s="2"/>
    </row>
    <row r="121" spans="1:11">
      <c r="A121" s="12">
        <v>7</v>
      </c>
      <c r="B121" s="142" t="s">
        <v>759</v>
      </c>
      <c r="C121" s="141">
        <v>42576</v>
      </c>
      <c r="D121" s="142" t="s">
        <v>757</v>
      </c>
      <c r="F121" s="47" t="s">
        <v>762</v>
      </c>
      <c r="G121" s="143">
        <v>169087.83</v>
      </c>
      <c r="H121" s="60" t="s">
        <v>167</v>
      </c>
      <c r="I121" s="11"/>
      <c r="J121" s="56"/>
      <c r="K121" s="2"/>
    </row>
    <row r="122" spans="1:11">
      <c r="A122" s="12">
        <v>8</v>
      </c>
      <c r="B122" s="142" t="s">
        <v>760</v>
      </c>
      <c r="C122" s="141">
        <v>42578</v>
      </c>
      <c r="D122" s="142" t="s">
        <v>86</v>
      </c>
      <c r="F122" s="47" t="s">
        <v>763</v>
      </c>
      <c r="G122" s="143">
        <v>169087.83</v>
      </c>
      <c r="H122" s="60" t="s">
        <v>168</v>
      </c>
      <c r="I122" s="11"/>
      <c r="J122" s="56"/>
      <c r="K122" s="2"/>
    </row>
    <row r="123" spans="1:11">
      <c r="A123" s="12">
        <v>9</v>
      </c>
      <c r="B123" s="142" t="s">
        <v>761</v>
      </c>
      <c r="C123" s="141">
        <v>42579</v>
      </c>
      <c r="D123" s="142" t="s">
        <v>758</v>
      </c>
      <c r="F123" s="47" t="s">
        <v>764</v>
      </c>
      <c r="G123" s="143">
        <v>174518.86</v>
      </c>
      <c r="H123" s="60" t="s">
        <v>169</v>
      </c>
      <c r="I123" s="11"/>
      <c r="J123" s="56"/>
      <c r="K123" s="2"/>
    </row>
    <row r="124" spans="1:11">
      <c r="A124" s="12"/>
      <c r="H124" s="60"/>
      <c r="I124" s="11"/>
      <c r="J124" s="56"/>
      <c r="K124" s="2"/>
    </row>
    <row r="125" spans="1:11">
      <c r="B125" s="13"/>
      <c r="C125" s="36"/>
      <c r="D125" s="13"/>
      <c r="E125" s="29"/>
      <c r="F125" s="76"/>
      <c r="G125" s="45"/>
      <c r="H125" s="60"/>
      <c r="I125" s="11"/>
      <c r="J125" s="56"/>
      <c r="K125" s="2"/>
    </row>
    <row r="126" spans="1:11">
      <c r="A126" s="13"/>
      <c r="B126" s="13"/>
      <c r="C126" s="237" t="s">
        <v>132</v>
      </c>
      <c r="D126" s="237"/>
      <c r="E126" s="237"/>
      <c r="F126" s="237"/>
      <c r="G126" s="43">
        <f>+G113+G109+G105+G85+G75+G63+G52+G45+G34+G19+G6+G80+G70</f>
        <v>17915823.190000001</v>
      </c>
      <c r="H126" s="60">
        <f>+SUM(H6:H125)</f>
        <v>70</v>
      </c>
      <c r="I126" s="11">
        <f>+I113+I109+I105+I85+I80+I75+I70+I63+I52+I45+I34+I19+I6</f>
        <v>17915823.200000003</v>
      </c>
      <c r="J126" s="53">
        <f>+G126-I126</f>
        <v>-1.0000001639127731E-2</v>
      </c>
      <c r="K126" s="2"/>
    </row>
    <row r="127" spans="1:11">
      <c r="A127" s="13"/>
      <c r="B127" s="13"/>
      <c r="C127" s="151"/>
      <c r="D127" s="151"/>
      <c r="E127" s="151"/>
      <c r="F127" s="73"/>
      <c r="G127" s="43"/>
      <c r="H127" s="60"/>
      <c r="I127" s="11"/>
      <c r="J127" s="54"/>
      <c r="K127" s="2"/>
    </row>
    <row r="128" spans="1:11">
      <c r="A128" s="13"/>
      <c r="B128" s="13"/>
      <c r="C128" s="151"/>
      <c r="D128" s="151"/>
      <c r="E128" s="151"/>
      <c r="F128" s="73"/>
      <c r="G128" s="43"/>
      <c r="H128" s="60"/>
      <c r="I128" s="11"/>
      <c r="J128" s="54"/>
      <c r="K128" s="2"/>
    </row>
    <row r="129" spans="1:11">
      <c r="A129" s="13"/>
      <c r="B129" s="13"/>
      <c r="C129" s="28"/>
      <c r="D129" s="13"/>
      <c r="E129" s="13"/>
      <c r="F129" s="76"/>
      <c r="G129" s="45"/>
      <c r="H129" s="20"/>
      <c r="I129" s="11"/>
      <c r="J129" s="56"/>
      <c r="K129" s="2"/>
    </row>
    <row r="130" spans="1:11">
      <c r="A130" s="14" t="s">
        <v>133</v>
      </c>
      <c r="B130" s="14"/>
      <c r="C130" s="37"/>
      <c r="D130" s="14" t="s">
        <v>134</v>
      </c>
      <c r="E130" s="38"/>
      <c r="F130" s="90"/>
      <c r="G130" s="43">
        <f>+SUM(G132:G132)</f>
        <v>150000</v>
      </c>
      <c r="H130" s="21">
        <v>1</v>
      </c>
      <c r="I130" s="143">
        <v>150000</v>
      </c>
      <c r="J130" s="57">
        <f>+G130-I130</f>
        <v>0</v>
      </c>
      <c r="K130" s="2"/>
    </row>
    <row r="131" spans="1:11">
      <c r="A131" s="14"/>
      <c r="B131" s="14"/>
      <c r="C131" s="37"/>
      <c r="D131" s="14"/>
      <c r="E131" s="38"/>
      <c r="F131" s="90"/>
      <c r="G131" s="43"/>
      <c r="H131" s="21"/>
      <c r="I131" s="143"/>
      <c r="J131" s="56"/>
      <c r="K131" s="2"/>
    </row>
    <row r="132" spans="1:11">
      <c r="A132" s="14">
        <v>1</v>
      </c>
      <c r="B132" s="142" t="s">
        <v>766</v>
      </c>
      <c r="C132" s="141">
        <v>42581</v>
      </c>
      <c r="D132" s="142" t="s">
        <v>765</v>
      </c>
      <c r="E132" s="2"/>
      <c r="F132" s="47" t="s">
        <v>767</v>
      </c>
      <c r="G132" s="143">
        <v>150000</v>
      </c>
      <c r="H132" s="25"/>
      <c r="I132" s="10"/>
      <c r="J132" s="56"/>
      <c r="K132" s="2"/>
    </row>
    <row r="133" spans="1:11">
      <c r="A133" s="14"/>
      <c r="C133" s="141"/>
      <c r="F133" s="47"/>
      <c r="H133" s="25"/>
      <c r="I133" s="11"/>
      <c r="J133" s="56"/>
      <c r="K133" s="2"/>
    </row>
    <row r="134" spans="1:11">
      <c r="A134" s="14"/>
      <c r="B134" s="2"/>
      <c r="C134" s="18"/>
      <c r="D134" s="2"/>
      <c r="E134" s="2"/>
      <c r="F134" s="72"/>
      <c r="G134" s="46"/>
      <c r="H134" s="25"/>
      <c r="I134" s="11"/>
      <c r="J134" s="56"/>
      <c r="K134" s="2"/>
    </row>
    <row r="135" spans="1:11">
      <c r="A135" s="12" t="s">
        <v>141</v>
      </c>
      <c r="B135" s="12"/>
      <c r="C135" s="39"/>
      <c r="D135" s="12" t="s">
        <v>142</v>
      </c>
      <c r="E135" s="22"/>
      <c r="F135" s="73"/>
      <c r="G135" s="59">
        <f>+SUM(G137:G152)</f>
        <v>2499500</v>
      </c>
      <c r="H135" s="20">
        <v>16</v>
      </c>
      <c r="I135" s="143">
        <v>2499500</v>
      </c>
      <c r="J135" s="53">
        <f>+G135-I135</f>
        <v>0</v>
      </c>
      <c r="K135" s="2"/>
    </row>
    <row r="136" spans="1:11">
      <c r="A136" s="12"/>
      <c r="B136" s="12"/>
      <c r="C136" s="39"/>
      <c r="D136" s="12"/>
      <c r="E136" s="22"/>
      <c r="F136" s="73"/>
      <c r="G136" s="59"/>
      <c r="H136" s="20"/>
      <c r="I136" s="143"/>
      <c r="J136" s="54"/>
      <c r="K136" s="2"/>
    </row>
    <row r="137" spans="1:11">
      <c r="A137" s="12">
        <v>1</v>
      </c>
      <c r="B137" s="142" t="s">
        <v>568</v>
      </c>
      <c r="C137" s="141">
        <v>42521</v>
      </c>
      <c r="D137" s="142" t="s">
        <v>555</v>
      </c>
      <c r="F137" s="47" t="s">
        <v>562</v>
      </c>
      <c r="G137" s="143">
        <v>140500</v>
      </c>
      <c r="H137" s="64" t="s">
        <v>166</v>
      </c>
      <c r="I137" s="16"/>
      <c r="J137" s="54"/>
      <c r="K137" s="2"/>
    </row>
    <row r="138" spans="1:11">
      <c r="A138" s="12">
        <v>2</v>
      </c>
      <c r="B138" s="142" t="s">
        <v>639</v>
      </c>
      <c r="C138" s="141">
        <v>42541</v>
      </c>
      <c r="D138" s="142" t="s">
        <v>629</v>
      </c>
      <c r="E138" s="4"/>
      <c r="F138" s="47" t="s">
        <v>649</v>
      </c>
      <c r="G138" s="143">
        <v>80000</v>
      </c>
      <c r="H138" s="64" t="s">
        <v>167</v>
      </c>
      <c r="I138" s="16"/>
      <c r="J138" s="54"/>
      <c r="K138" s="2"/>
    </row>
    <row r="139" spans="1:11">
      <c r="A139" s="12">
        <v>3</v>
      </c>
      <c r="B139" s="142" t="s">
        <v>640</v>
      </c>
      <c r="C139" s="141">
        <v>42544</v>
      </c>
      <c r="D139" s="142" t="s">
        <v>630</v>
      </c>
      <c r="F139" s="47" t="s">
        <v>650</v>
      </c>
      <c r="G139" s="143">
        <v>135000</v>
      </c>
      <c r="H139" s="64"/>
      <c r="I139" s="16"/>
      <c r="J139" s="54"/>
      <c r="K139" s="2"/>
    </row>
    <row r="140" spans="1:11">
      <c r="A140" s="12">
        <v>4</v>
      </c>
      <c r="B140" s="142" t="s">
        <v>645</v>
      </c>
      <c r="C140" s="141">
        <v>42549</v>
      </c>
      <c r="D140" s="142" t="s">
        <v>635</v>
      </c>
      <c r="F140" s="47" t="s">
        <v>656</v>
      </c>
      <c r="G140" s="143">
        <v>425000</v>
      </c>
      <c r="H140" s="64"/>
      <c r="I140" s="16"/>
      <c r="J140" s="54"/>
      <c r="K140" s="2"/>
    </row>
    <row r="141" spans="1:11">
      <c r="A141" s="12">
        <v>5</v>
      </c>
      <c r="B141" s="142" t="s">
        <v>675</v>
      </c>
      <c r="C141" s="141">
        <v>42553</v>
      </c>
      <c r="D141" s="142" t="s">
        <v>685</v>
      </c>
      <c r="F141" s="47" t="s">
        <v>680</v>
      </c>
      <c r="G141" s="143">
        <v>186000</v>
      </c>
      <c r="H141" s="64" t="s">
        <v>168</v>
      </c>
      <c r="I141" s="16"/>
      <c r="J141" s="54"/>
      <c r="K141" s="2"/>
    </row>
    <row r="142" spans="1:11">
      <c r="A142" s="12">
        <v>6</v>
      </c>
      <c r="B142" s="142" t="s">
        <v>676</v>
      </c>
      <c r="C142" s="141">
        <v>42556</v>
      </c>
      <c r="D142" s="142" t="s">
        <v>686</v>
      </c>
      <c r="F142" s="47" t="s">
        <v>681</v>
      </c>
      <c r="G142" s="143">
        <v>85000</v>
      </c>
      <c r="H142" s="64" t="s">
        <v>169</v>
      </c>
      <c r="I142" s="16"/>
      <c r="J142" s="54"/>
      <c r="K142" s="2"/>
    </row>
    <row r="143" spans="1:11">
      <c r="A143" s="12">
        <v>7</v>
      </c>
      <c r="B143" s="142" t="s">
        <v>677</v>
      </c>
      <c r="C143" s="141">
        <v>42556</v>
      </c>
      <c r="D143" s="142" t="s">
        <v>687</v>
      </c>
      <c r="F143" s="47" t="s">
        <v>682</v>
      </c>
      <c r="G143" s="143">
        <v>138000</v>
      </c>
      <c r="H143" s="64" t="s">
        <v>261</v>
      </c>
      <c r="I143" s="16"/>
      <c r="J143" s="54"/>
      <c r="K143" s="2"/>
    </row>
    <row r="144" spans="1:11">
      <c r="A144" s="12">
        <v>8</v>
      </c>
      <c r="B144" s="142" t="s">
        <v>678</v>
      </c>
      <c r="C144" s="141">
        <v>42559</v>
      </c>
      <c r="D144" s="142" t="s">
        <v>688</v>
      </c>
      <c r="E144" s="4"/>
      <c r="F144" s="47" t="s">
        <v>683</v>
      </c>
      <c r="G144" s="143">
        <v>250000</v>
      </c>
      <c r="H144" s="64" t="s">
        <v>262</v>
      </c>
      <c r="I144" s="16"/>
      <c r="J144" s="54"/>
      <c r="K144" s="2"/>
    </row>
    <row r="145" spans="1:11">
      <c r="A145" s="12">
        <v>9</v>
      </c>
      <c r="B145" s="142" t="s">
        <v>679</v>
      </c>
      <c r="C145" s="141">
        <v>42565</v>
      </c>
      <c r="D145" s="142" t="s">
        <v>689</v>
      </c>
      <c r="F145" s="47" t="s">
        <v>684</v>
      </c>
      <c r="G145" s="143">
        <v>50000</v>
      </c>
      <c r="H145" s="64" t="s">
        <v>490</v>
      </c>
      <c r="I145" s="16"/>
      <c r="J145" s="54"/>
      <c r="K145" s="2"/>
    </row>
    <row r="146" spans="1:11">
      <c r="A146" s="12">
        <v>10</v>
      </c>
      <c r="B146" s="142" t="s">
        <v>774</v>
      </c>
      <c r="C146" s="141">
        <v>42576</v>
      </c>
      <c r="D146" s="142" t="s">
        <v>768</v>
      </c>
      <c r="F146" s="47" t="s">
        <v>781</v>
      </c>
      <c r="G146" s="143">
        <v>170000</v>
      </c>
      <c r="H146" s="64" t="s">
        <v>491</v>
      </c>
      <c r="I146" s="16"/>
      <c r="J146" s="54"/>
      <c r="K146" s="2"/>
    </row>
    <row r="147" spans="1:11">
      <c r="A147" s="12">
        <v>11</v>
      </c>
      <c r="B147" s="142" t="s">
        <v>775</v>
      </c>
      <c r="C147" s="141">
        <v>42576</v>
      </c>
      <c r="D147" s="142" t="s">
        <v>769</v>
      </c>
      <c r="F147" s="47" t="s">
        <v>782</v>
      </c>
      <c r="G147" s="143">
        <v>180000</v>
      </c>
      <c r="H147" s="64" t="s">
        <v>492</v>
      </c>
      <c r="I147" s="16"/>
      <c r="J147" s="54"/>
      <c r="K147" s="2"/>
    </row>
    <row r="148" spans="1:11">
      <c r="A148" s="12">
        <v>12</v>
      </c>
      <c r="B148" s="142" t="s">
        <v>776</v>
      </c>
      <c r="C148" s="141">
        <v>42577</v>
      </c>
      <c r="D148" s="142" t="s">
        <v>770</v>
      </c>
      <c r="F148" s="47" t="s">
        <v>783</v>
      </c>
      <c r="G148" s="143">
        <v>86000</v>
      </c>
      <c r="H148" s="64" t="s">
        <v>690</v>
      </c>
      <c r="I148" s="16"/>
      <c r="J148" s="54"/>
      <c r="K148" s="2"/>
    </row>
    <row r="149" spans="1:11">
      <c r="A149" s="12">
        <v>13</v>
      </c>
      <c r="B149" s="142" t="s">
        <v>777</v>
      </c>
      <c r="C149" s="141">
        <v>42578</v>
      </c>
      <c r="D149" s="142" t="s">
        <v>771</v>
      </c>
      <c r="F149" s="47" t="s">
        <v>784</v>
      </c>
      <c r="G149" s="143">
        <v>150000</v>
      </c>
      <c r="H149" s="64" t="s">
        <v>796</v>
      </c>
      <c r="I149" s="16"/>
      <c r="J149" s="54"/>
      <c r="K149" s="2"/>
    </row>
    <row r="150" spans="1:11">
      <c r="A150" s="12">
        <v>14</v>
      </c>
      <c r="B150" s="142" t="s">
        <v>778</v>
      </c>
      <c r="C150" s="141">
        <v>42580</v>
      </c>
      <c r="D150" s="142" t="s">
        <v>745</v>
      </c>
      <c r="F150" s="47" t="s">
        <v>785</v>
      </c>
      <c r="G150" s="143">
        <v>83000</v>
      </c>
      <c r="H150" s="64" t="s">
        <v>797</v>
      </c>
      <c r="I150" s="16"/>
      <c r="J150" s="54"/>
      <c r="K150" s="2"/>
    </row>
    <row r="151" spans="1:11">
      <c r="A151" s="12">
        <v>15</v>
      </c>
      <c r="B151" s="142" t="s">
        <v>779</v>
      </c>
      <c r="C151" s="141">
        <v>42581</v>
      </c>
      <c r="D151" s="142" t="s">
        <v>772</v>
      </c>
      <c r="F151" s="47" t="s">
        <v>786</v>
      </c>
      <c r="G151" s="143">
        <v>152000</v>
      </c>
      <c r="H151" s="64" t="s">
        <v>798</v>
      </c>
      <c r="I151" s="16"/>
      <c r="J151" s="54"/>
      <c r="K151" s="2"/>
    </row>
    <row r="152" spans="1:11">
      <c r="A152" s="12">
        <v>16</v>
      </c>
      <c r="B152" s="142" t="s">
        <v>780</v>
      </c>
      <c r="C152" s="141">
        <v>42581</v>
      </c>
      <c r="D152" s="142" t="s">
        <v>773</v>
      </c>
      <c r="F152" s="47" t="s">
        <v>787</v>
      </c>
      <c r="G152" s="143">
        <v>189000</v>
      </c>
      <c r="H152" s="64"/>
      <c r="I152" s="16"/>
      <c r="J152" s="54"/>
      <c r="K152" s="2"/>
    </row>
    <row r="153" spans="1:11">
      <c r="A153" s="12"/>
      <c r="B153" s="5"/>
      <c r="C153" s="18"/>
      <c r="D153" s="5"/>
      <c r="E153" s="4"/>
      <c r="F153" s="71"/>
      <c r="G153" s="46"/>
      <c r="H153" s="64"/>
      <c r="I153" s="16"/>
      <c r="J153" s="54"/>
      <c r="K153" s="2"/>
    </row>
    <row r="154" spans="1:11">
      <c r="A154" s="13"/>
      <c r="B154" s="13"/>
      <c r="C154" s="237" t="s">
        <v>165</v>
      </c>
      <c r="D154" s="237"/>
      <c r="E154" s="237"/>
      <c r="F154" s="237"/>
      <c r="G154" s="43">
        <f>+G135+G130+G126</f>
        <v>20565323.190000001</v>
      </c>
      <c r="H154" s="65">
        <f>+H135+H130+H126</f>
        <v>87</v>
      </c>
      <c r="I154" s="16"/>
      <c r="J154" s="54"/>
      <c r="K154" s="2"/>
    </row>
    <row r="155" spans="1:11" ht="12" thickBot="1">
      <c r="A155" s="13"/>
      <c r="B155" s="13"/>
      <c r="C155" s="237" t="s">
        <v>161</v>
      </c>
      <c r="D155" s="237"/>
      <c r="E155" s="237"/>
      <c r="F155" s="237"/>
      <c r="G155" s="70">
        <f>+I135+I130+I126</f>
        <v>20565323.200000003</v>
      </c>
      <c r="H155" s="64"/>
      <c r="I155" s="16"/>
      <c r="J155" s="54"/>
      <c r="K155" s="2"/>
    </row>
    <row r="156" spans="1:11" ht="12" thickTop="1">
      <c r="A156" s="13"/>
      <c r="B156" s="13"/>
      <c r="C156" s="28"/>
      <c r="D156" s="13"/>
      <c r="E156" s="29"/>
      <c r="F156" s="76"/>
      <c r="G156" s="45">
        <f>+G154-G155</f>
        <v>-1.0000001639127731E-2</v>
      </c>
      <c r="H156" s="20"/>
      <c r="I156" s="11"/>
      <c r="J156" s="54"/>
      <c r="K156" s="2"/>
    </row>
    <row r="157" spans="1:11">
      <c r="A157" s="13"/>
      <c r="B157" s="13"/>
      <c r="C157" s="28"/>
      <c r="D157" s="13"/>
      <c r="E157" s="13"/>
      <c r="F157" s="76"/>
      <c r="G157" s="45"/>
      <c r="H157" s="20"/>
      <c r="I157" s="17"/>
      <c r="J157" s="58"/>
      <c r="K157" s="2"/>
    </row>
    <row r="158" spans="1:11">
      <c r="A158" s="13"/>
      <c r="B158" s="13"/>
      <c r="C158" s="28"/>
      <c r="D158" s="12" t="s">
        <v>162</v>
      </c>
      <c r="E158" s="22">
        <f>+E159+E160</f>
        <v>87</v>
      </c>
      <c r="F158" s="76"/>
      <c r="G158" s="45"/>
      <c r="H158" s="20"/>
      <c r="I158" s="17"/>
      <c r="J158" s="58"/>
      <c r="K158" s="2"/>
    </row>
    <row r="159" spans="1:11">
      <c r="A159" s="13"/>
      <c r="B159" s="13"/>
      <c r="C159" s="28"/>
      <c r="D159" s="12" t="s">
        <v>163</v>
      </c>
      <c r="E159" s="22">
        <f>+H126</f>
        <v>70</v>
      </c>
      <c r="F159" s="76"/>
      <c r="G159" s="45"/>
      <c r="H159" s="63"/>
      <c r="I159" s="17"/>
      <c r="J159" s="58"/>
      <c r="K159" s="2"/>
    </row>
    <row r="160" spans="1:11">
      <c r="A160" s="13"/>
      <c r="B160" s="13"/>
      <c r="C160" s="28"/>
      <c r="D160" s="12" t="s">
        <v>164</v>
      </c>
      <c r="E160" s="151">
        <f>+H135+H130</f>
        <v>17</v>
      </c>
      <c r="F160" s="76"/>
      <c r="G160" s="45"/>
      <c r="H160" s="20"/>
      <c r="I160" s="9"/>
      <c r="J160" s="58"/>
      <c r="K160" s="2"/>
    </row>
    <row r="161" spans="1:11">
      <c r="A161" s="13"/>
      <c r="B161" s="13"/>
      <c r="C161" s="28"/>
      <c r="D161" s="13"/>
      <c r="E161" s="13"/>
      <c r="F161" s="76"/>
      <c r="G161" s="45"/>
      <c r="H161" s="66"/>
      <c r="I161" s="9"/>
      <c r="J161" s="58"/>
      <c r="K161" s="2"/>
    </row>
    <row r="162" spans="1:11">
      <c r="A162" s="40"/>
      <c r="B162" s="40"/>
      <c r="C162" s="41"/>
      <c r="D162" s="40"/>
      <c r="E162" s="40"/>
      <c r="F162" s="91"/>
      <c r="G162" s="45"/>
      <c r="H162" s="21"/>
      <c r="I162" s="9"/>
      <c r="J162" s="44"/>
      <c r="K162" s="2"/>
    </row>
  </sheetData>
  <mergeCells count="5">
    <mergeCell ref="A1:J1"/>
    <mergeCell ref="A2:J2"/>
    <mergeCell ref="C126:F126"/>
    <mergeCell ref="C154:F154"/>
    <mergeCell ref="C155:F15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5"/>
  <sheetViews>
    <sheetView topLeftCell="A106" workbookViewId="0">
      <selection activeCell="F33" sqref="F33"/>
    </sheetView>
  </sheetViews>
  <sheetFormatPr baseColWidth="10" defaultRowHeight="11.25"/>
  <cols>
    <col min="1" max="2" width="6.7109375" style="234" bestFit="1" customWidth="1"/>
    <col min="3" max="3" width="8.42578125" style="234" customWidth="1"/>
    <col min="4" max="4" width="33" style="234" bestFit="1" customWidth="1"/>
    <col min="5" max="5" width="2.7109375" style="234" bestFit="1" customWidth="1"/>
    <col min="6" max="6" width="9.5703125" style="74" bestFit="1" customWidth="1"/>
    <col min="7" max="7" width="12" style="235" bestFit="1" customWidth="1"/>
    <col min="8" max="8" width="2.7109375" style="234" bestFit="1" customWidth="1"/>
    <col min="9" max="9" width="11.140625" style="234" bestFit="1" customWidth="1"/>
    <col min="10" max="10" width="5.140625" style="234" bestFit="1" customWidth="1"/>
    <col min="11" max="16384" width="11.42578125" style="234"/>
  </cols>
  <sheetData>
    <row r="1" spans="1:14" ht="12.7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8" t="s">
        <v>1</v>
      </c>
    </row>
    <row r="2" spans="1:14" ht="28.5" customHeight="1">
      <c r="A2" s="238" t="s">
        <v>841</v>
      </c>
      <c r="B2" s="238"/>
      <c r="C2" s="238"/>
      <c r="D2" s="238"/>
      <c r="E2" s="238"/>
      <c r="F2" s="238"/>
      <c r="G2" s="238"/>
      <c r="H2" s="238"/>
      <c r="I2" s="238"/>
      <c r="J2" s="238"/>
      <c r="K2" s="9"/>
    </row>
    <row r="3" spans="1:14">
      <c r="A3" s="159"/>
      <c r="B3" s="159"/>
      <c r="C3" s="27"/>
      <c r="D3" s="159"/>
      <c r="E3" s="159"/>
      <c r="F3" s="73"/>
      <c r="G3" s="45"/>
      <c r="H3" s="159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+SUM(G8:G20)</f>
        <v>2878115.2199999997</v>
      </c>
      <c r="H6" s="60">
        <v>13</v>
      </c>
      <c r="I6" s="235">
        <v>2878115.2199999993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35"/>
      <c r="J7" s="54"/>
      <c r="K7" s="2"/>
    </row>
    <row r="8" spans="1:14">
      <c r="A8" s="30">
        <v>1</v>
      </c>
      <c r="B8" s="234" t="s">
        <v>499</v>
      </c>
      <c r="C8" s="233">
        <v>42495</v>
      </c>
      <c r="D8" s="234" t="s">
        <v>9</v>
      </c>
      <c r="F8" s="47" t="s">
        <v>504</v>
      </c>
      <c r="G8" s="235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34" t="s">
        <v>155</v>
      </c>
      <c r="C9" s="233">
        <v>42517</v>
      </c>
      <c r="D9" s="234" t="s">
        <v>496</v>
      </c>
      <c r="F9" s="47" t="s">
        <v>508</v>
      </c>
      <c r="G9" s="235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234" t="s">
        <v>660</v>
      </c>
      <c r="C10" s="233">
        <v>42555</v>
      </c>
      <c r="D10" s="234" t="s">
        <v>659</v>
      </c>
      <c r="F10" s="47" t="s">
        <v>661</v>
      </c>
      <c r="G10" s="235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34" t="s">
        <v>692</v>
      </c>
      <c r="C11" s="233">
        <v>42572</v>
      </c>
      <c r="D11" s="234" t="s">
        <v>9</v>
      </c>
      <c r="F11" s="47" t="s">
        <v>698</v>
      </c>
      <c r="G11" s="235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234" t="s">
        <v>693</v>
      </c>
      <c r="C12" s="233">
        <v>42572</v>
      </c>
      <c r="D12" s="234" t="s">
        <v>9</v>
      </c>
      <c r="F12" s="47" t="s">
        <v>699</v>
      </c>
      <c r="G12" s="235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34" t="s">
        <v>694</v>
      </c>
      <c r="C13" s="233">
        <v>42572</v>
      </c>
      <c r="D13" s="234" t="s">
        <v>9</v>
      </c>
      <c r="F13" s="47" t="s">
        <v>700</v>
      </c>
      <c r="G13" s="235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34" t="s">
        <v>696</v>
      </c>
      <c r="C14" s="233">
        <v>42572</v>
      </c>
      <c r="D14" s="234" t="s">
        <v>9</v>
      </c>
      <c r="F14" s="47" t="s">
        <v>702</v>
      </c>
      <c r="G14" s="235">
        <v>235366.23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34" t="s">
        <v>799</v>
      </c>
      <c r="C15" s="233">
        <v>42612</v>
      </c>
      <c r="D15" s="234" t="s">
        <v>802</v>
      </c>
      <c r="F15" s="47" t="s">
        <v>800</v>
      </c>
      <c r="G15" s="235">
        <v>218825.17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34" t="s">
        <v>18</v>
      </c>
      <c r="C16" s="233">
        <v>42613</v>
      </c>
      <c r="D16" s="234" t="s">
        <v>352</v>
      </c>
      <c r="F16" s="47" t="s">
        <v>935</v>
      </c>
      <c r="G16" s="235">
        <v>235727.23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34" t="s">
        <v>130</v>
      </c>
      <c r="C17" s="233">
        <v>42613</v>
      </c>
      <c r="D17" s="234" t="s">
        <v>9</v>
      </c>
      <c r="F17" s="47" t="s">
        <v>936</v>
      </c>
      <c r="G17" s="235">
        <v>193733.44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34" t="s">
        <v>60</v>
      </c>
      <c r="C18" s="233">
        <v>42613</v>
      </c>
      <c r="D18" s="234" t="s">
        <v>9</v>
      </c>
      <c r="F18" s="47" t="s">
        <v>801</v>
      </c>
      <c r="G18" s="235">
        <v>193733.44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34" t="s">
        <v>939</v>
      </c>
      <c r="C19" s="233">
        <v>42613</v>
      </c>
      <c r="D19" s="234" t="s">
        <v>9</v>
      </c>
      <c r="F19" s="47" t="s">
        <v>937</v>
      </c>
      <c r="G19" s="235">
        <v>195335.42</v>
      </c>
      <c r="H19" s="60"/>
      <c r="I19" s="45"/>
      <c r="J19" s="54"/>
      <c r="K19" s="2"/>
      <c r="L19" s="2"/>
      <c r="M19" s="2"/>
      <c r="N19" s="2"/>
    </row>
    <row r="20" spans="1:14">
      <c r="A20" s="30">
        <v>13</v>
      </c>
      <c r="B20" s="234" t="s">
        <v>940</v>
      </c>
      <c r="C20" s="233">
        <v>42613</v>
      </c>
      <c r="D20" s="234" t="s">
        <v>9</v>
      </c>
      <c r="F20" s="47" t="s">
        <v>938</v>
      </c>
      <c r="G20" s="235">
        <v>193733.44</v>
      </c>
      <c r="H20" s="60"/>
      <c r="I20" s="45"/>
      <c r="J20" s="54"/>
      <c r="K20" s="2"/>
      <c r="L20" s="2"/>
      <c r="M20" s="2"/>
      <c r="N20" s="2"/>
    </row>
    <row r="21" spans="1:14">
      <c r="A21" s="30"/>
      <c r="C21" s="233"/>
      <c r="F21" s="47"/>
      <c r="H21" s="60"/>
      <c r="I21" s="45"/>
      <c r="J21" s="54"/>
      <c r="K21" s="2"/>
      <c r="L21" s="2"/>
      <c r="M21" s="2"/>
      <c r="N21" s="2"/>
    </row>
    <row r="22" spans="1:14">
      <c r="A22" s="32"/>
      <c r="B22" s="13"/>
      <c r="C22" s="31"/>
      <c r="D22" s="33"/>
      <c r="E22" s="28"/>
      <c r="F22" s="76"/>
      <c r="G22" s="45"/>
      <c r="H22" s="60"/>
      <c r="I22" s="45"/>
      <c r="J22" s="54"/>
      <c r="K22" s="2"/>
      <c r="L22" s="2"/>
      <c r="M22" s="2"/>
      <c r="N22" s="2"/>
    </row>
    <row r="23" spans="1:14">
      <c r="A23" s="12" t="s">
        <v>22</v>
      </c>
      <c r="B23" s="12"/>
      <c r="C23" s="31"/>
      <c r="D23" s="12" t="s">
        <v>23</v>
      </c>
      <c r="E23" s="22"/>
      <c r="F23" s="73"/>
      <c r="G23" s="43">
        <f>+SUM(G25:G30)</f>
        <v>1102112.6300000001</v>
      </c>
      <c r="H23" s="60">
        <v>5</v>
      </c>
      <c r="I23" s="235">
        <v>1102112.6299999997</v>
      </c>
      <c r="J23" s="53">
        <f>+G23-I23</f>
        <v>0</v>
      </c>
      <c r="K23" s="2"/>
      <c r="L23" s="2"/>
      <c r="M23" s="2"/>
      <c r="N23" s="2"/>
    </row>
    <row r="24" spans="1:14">
      <c r="A24" s="12"/>
      <c r="B24" s="12"/>
      <c r="C24" s="31"/>
      <c r="D24" s="12"/>
      <c r="E24" s="22"/>
      <c r="F24" s="73"/>
      <c r="G24" s="43"/>
      <c r="H24" s="60"/>
      <c r="I24" s="235"/>
      <c r="J24" s="54"/>
      <c r="K24" s="2"/>
      <c r="L24" s="2"/>
      <c r="M24" s="2"/>
      <c r="N24" s="2"/>
    </row>
    <row r="25" spans="1:14">
      <c r="A25" s="12">
        <v>1</v>
      </c>
      <c r="B25" s="234" t="s">
        <v>247</v>
      </c>
      <c r="C25" s="233">
        <v>42457</v>
      </c>
      <c r="D25" s="234" t="s">
        <v>9</v>
      </c>
      <c r="E25" s="2"/>
      <c r="F25" s="47" t="s">
        <v>330</v>
      </c>
      <c r="G25" s="235">
        <v>313052.49</v>
      </c>
      <c r="H25" s="60"/>
      <c r="I25" s="45"/>
      <c r="J25" s="54"/>
      <c r="K25" s="2"/>
      <c r="L25" s="2"/>
      <c r="M25" s="2"/>
      <c r="N25" s="2"/>
    </row>
    <row r="26" spans="1:14">
      <c r="A26" s="12">
        <v>2</v>
      </c>
      <c r="B26" s="234" t="s">
        <v>511</v>
      </c>
      <c r="C26" s="233">
        <v>42506</v>
      </c>
      <c r="D26" s="234" t="s">
        <v>9</v>
      </c>
      <c r="F26" s="47" t="s">
        <v>512</v>
      </c>
      <c r="G26" s="235">
        <v>-317099.98</v>
      </c>
      <c r="H26" s="61"/>
      <c r="I26" s="55"/>
      <c r="J26" s="55"/>
      <c r="K26" s="10"/>
      <c r="L26" s="2"/>
      <c r="M26" s="10"/>
      <c r="N26" s="3"/>
    </row>
    <row r="27" spans="1:14">
      <c r="A27" s="12">
        <v>3</v>
      </c>
      <c r="B27" s="234" t="s">
        <v>712</v>
      </c>
      <c r="C27" s="233">
        <v>42573</v>
      </c>
      <c r="D27" s="234" t="s">
        <v>9</v>
      </c>
      <c r="F27" s="47" t="s">
        <v>704</v>
      </c>
      <c r="G27" s="235">
        <v>252567.7</v>
      </c>
      <c r="H27" s="61"/>
      <c r="I27" s="55"/>
      <c r="J27" s="55"/>
      <c r="K27" s="10"/>
      <c r="L27" s="2"/>
      <c r="M27" s="10"/>
      <c r="N27" s="3"/>
    </row>
    <row r="28" spans="1:14">
      <c r="A28" s="12">
        <v>4</v>
      </c>
      <c r="B28" s="234" t="s">
        <v>713</v>
      </c>
      <c r="C28" s="233">
        <v>42573</v>
      </c>
      <c r="D28" s="234" t="s">
        <v>9</v>
      </c>
      <c r="F28" s="47" t="s">
        <v>705</v>
      </c>
      <c r="G28" s="235">
        <v>277909.40000000002</v>
      </c>
      <c r="H28" s="61"/>
      <c r="I28" s="55"/>
      <c r="J28" s="55"/>
      <c r="K28" s="10"/>
      <c r="L28" s="2"/>
      <c r="M28" s="10"/>
      <c r="N28" s="3"/>
    </row>
    <row r="29" spans="1:14">
      <c r="A29" s="12">
        <v>5</v>
      </c>
      <c r="B29" s="234" t="s">
        <v>716</v>
      </c>
      <c r="C29" s="233">
        <v>42573</v>
      </c>
      <c r="D29" s="234" t="s">
        <v>9</v>
      </c>
      <c r="F29" s="47" t="s">
        <v>708</v>
      </c>
      <c r="G29" s="235">
        <v>277909.39</v>
      </c>
      <c r="H29" s="61"/>
      <c r="I29" s="55"/>
      <c r="J29" s="55"/>
      <c r="K29" s="10"/>
      <c r="L29" s="2"/>
      <c r="M29" s="10"/>
      <c r="N29" s="3"/>
    </row>
    <row r="30" spans="1:14">
      <c r="A30" s="12">
        <v>6</v>
      </c>
      <c r="B30" s="234" t="s">
        <v>717</v>
      </c>
      <c r="C30" s="233">
        <v>42579</v>
      </c>
      <c r="D30" s="234" t="s">
        <v>9</v>
      </c>
      <c r="F30" s="47" t="s">
        <v>709</v>
      </c>
      <c r="G30" s="235">
        <v>297773.63</v>
      </c>
      <c r="H30" s="61"/>
      <c r="I30" s="55"/>
      <c r="J30" s="55"/>
      <c r="K30" s="10"/>
      <c r="L30" s="2"/>
      <c r="M30" s="10"/>
      <c r="N30" s="3"/>
    </row>
    <row r="31" spans="1:14">
      <c r="A31" s="12"/>
      <c r="C31" s="233"/>
      <c r="E31" s="2"/>
      <c r="H31" s="61"/>
      <c r="I31" s="55"/>
      <c r="J31" s="55"/>
      <c r="K31" s="10"/>
      <c r="L31" s="2"/>
      <c r="M31" s="10"/>
      <c r="N31" s="3"/>
    </row>
    <row r="32" spans="1:14">
      <c r="A32" s="13"/>
      <c r="B32" s="2"/>
      <c r="C32" s="18"/>
      <c r="D32" s="2"/>
      <c r="E32" s="4"/>
      <c r="F32" s="72"/>
      <c r="G32" s="46"/>
      <c r="H32" s="60"/>
      <c r="I32" s="45"/>
      <c r="J32" s="54"/>
      <c r="K32" s="2"/>
      <c r="L32" s="2"/>
      <c r="M32" s="2"/>
      <c r="N32" s="2"/>
    </row>
    <row r="33" spans="1:14">
      <c r="A33" s="12" t="s">
        <v>30</v>
      </c>
      <c r="B33" s="12"/>
      <c r="C33" s="31"/>
      <c r="D33" s="12" t="s">
        <v>31</v>
      </c>
      <c r="E33" s="22"/>
      <c r="F33" s="73"/>
      <c r="G33" s="43">
        <f>+SUM(G35:G39)</f>
        <v>1449814.93</v>
      </c>
      <c r="H33" s="60">
        <v>5</v>
      </c>
      <c r="I33" s="235">
        <v>1449814.93</v>
      </c>
      <c r="J33" s="53">
        <f>+G33-I33</f>
        <v>0</v>
      </c>
      <c r="K33" s="2"/>
      <c r="L33" s="2"/>
      <c r="M33" s="2"/>
      <c r="N33" s="2"/>
    </row>
    <row r="34" spans="1:14">
      <c r="A34" s="12"/>
      <c r="B34" s="12"/>
      <c r="C34" s="31"/>
      <c r="D34" s="12"/>
      <c r="E34" s="22"/>
      <c r="F34" s="73"/>
      <c r="G34" s="43"/>
      <c r="H34" s="60"/>
      <c r="I34" s="235"/>
      <c r="J34" s="54"/>
      <c r="K34" s="2"/>
      <c r="L34" s="2"/>
      <c r="M34" s="2"/>
      <c r="N34" s="2"/>
    </row>
    <row r="35" spans="1:14">
      <c r="A35" s="12">
        <v>1</v>
      </c>
      <c r="B35" s="234" t="s">
        <v>332</v>
      </c>
      <c r="C35" s="233">
        <v>42460</v>
      </c>
      <c r="D35" s="234" t="s">
        <v>9</v>
      </c>
      <c r="E35" s="4"/>
      <c r="F35" s="47" t="s">
        <v>334</v>
      </c>
      <c r="G35" s="235">
        <v>305874.01</v>
      </c>
      <c r="H35" s="60"/>
      <c r="I35" s="115"/>
      <c r="J35" s="54"/>
      <c r="K35" s="2"/>
    </row>
    <row r="36" spans="1:14">
      <c r="A36" s="12">
        <v>2</v>
      </c>
      <c r="B36" s="234" t="s">
        <v>723</v>
      </c>
      <c r="C36" s="233">
        <v>42572</v>
      </c>
      <c r="D36" s="234" t="s">
        <v>9</v>
      </c>
      <c r="F36" s="47" t="s">
        <v>730</v>
      </c>
      <c r="G36" s="235">
        <v>305874.01</v>
      </c>
      <c r="H36" s="60"/>
      <c r="I36" s="115"/>
      <c r="J36" s="54"/>
      <c r="K36" s="2"/>
    </row>
    <row r="37" spans="1:14">
      <c r="A37" s="12">
        <v>3</v>
      </c>
      <c r="B37" s="234" t="s">
        <v>724</v>
      </c>
      <c r="C37" s="233">
        <v>42580</v>
      </c>
      <c r="D37" s="234" t="s">
        <v>9</v>
      </c>
      <c r="F37" s="47" t="s">
        <v>731</v>
      </c>
      <c r="G37" s="235">
        <v>266096.45</v>
      </c>
      <c r="H37" s="60"/>
      <c r="I37" s="115"/>
      <c r="J37" s="54"/>
      <c r="K37" s="2"/>
    </row>
    <row r="38" spans="1:14">
      <c r="A38" s="12">
        <v>4</v>
      </c>
      <c r="B38" s="234" t="s">
        <v>725</v>
      </c>
      <c r="C38" s="233">
        <v>42581</v>
      </c>
      <c r="D38" s="234" t="s">
        <v>9</v>
      </c>
      <c r="F38" s="47" t="s">
        <v>732</v>
      </c>
      <c r="G38" s="235">
        <v>305874.01</v>
      </c>
      <c r="H38" s="60"/>
      <c r="I38" s="115"/>
      <c r="J38" s="54"/>
      <c r="K38" s="2"/>
    </row>
    <row r="39" spans="1:14">
      <c r="A39" s="12">
        <v>5</v>
      </c>
      <c r="B39" s="234" t="s">
        <v>942</v>
      </c>
      <c r="C39" s="233">
        <v>42597</v>
      </c>
      <c r="D39" s="234" t="s">
        <v>9</v>
      </c>
      <c r="F39" s="47" t="s">
        <v>941</v>
      </c>
      <c r="G39" s="235">
        <v>266096.45</v>
      </c>
      <c r="H39" s="60"/>
      <c r="I39" s="115"/>
      <c r="J39" s="54"/>
      <c r="K39" s="2"/>
    </row>
    <row r="40" spans="1:14">
      <c r="A40" s="12"/>
      <c r="B40" s="2"/>
      <c r="C40" s="6"/>
      <c r="D40" s="2"/>
      <c r="E40" s="4"/>
      <c r="F40" s="72"/>
      <c r="G40" s="46"/>
      <c r="H40" s="60"/>
      <c r="I40" s="45"/>
      <c r="J40" s="54"/>
      <c r="K40" s="2"/>
    </row>
    <row r="41" spans="1:14">
      <c r="A41" s="12" t="s">
        <v>44</v>
      </c>
      <c r="B41" s="12"/>
      <c r="C41" s="31"/>
      <c r="D41" s="12" t="s">
        <v>45</v>
      </c>
      <c r="E41" s="22"/>
      <c r="F41" s="73"/>
      <c r="G41" s="43">
        <f>+SUM(G43:G43)</f>
        <v>351693.56</v>
      </c>
      <c r="H41" s="60">
        <v>1</v>
      </c>
      <c r="I41" s="235">
        <v>351693.57</v>
      </c>
      <c r="J41" s="53">
        <f>+G41-I41</f>
        <v>-1.0000000009313226E-2</v>
      </c>
      <c r="K41" s="2"/>
    </row>
    <row r="42" spans="1:14">
      <c r="A42" s="12"/>
      <c r="B42" s="12"/>
      <c r="C42" s="31"/>
      <c r="D42" s="12"/>
      <c r="E42" s="22"/>
      <c r="F42" s="73"/>
      <c r="G42" s="43"/>
      <c r="H42" s="60"/>
      <c r="I42" s="235"/>
      <c r="J42" s="54"/>
      <c r="K42" s="2"/>
    </row>
    <row r="43" spans="1:14">
      <c r="A43" s="12">
        <v>1</v>
      </c>
      <c r="B43" s="234" t="s">
        <v>185</v>
      </c>
      <c r="C43" s="233">
        <v>42395</v>
      </c>
      <c r="D43" s="234" t="s">
        <v>187</v>
      </c>
      <c r="E43" s="4"/>
      <c r="F43" s="74" t="s">
        <v>189</v>
      </c>
      <c r="G43" s="235">
        <v>351693.56</v>
      </c>
      <c r="H43" s="60"/>
      <c r="I43" s="45"/>
      <c r="J43" s="43"/>
      <c r="K43" s="2"/>
    </row>
    <row r="44" spans="1:14">
      <c r="A44" s="12"/>
      <c r="B44" s="5"/>
      <c r="C44" s="18"/>
      <c r="D44" s="5"/>
      <c r="E44" s="4"/>
      <c r="F44" s="71"/>
      <c r="H44" s="60"/>
      <c r="I44" s="45"/>
      <c r="J44" s="43"/>
      <c r="K44" s="2"/>
    </row>
    <row r="45" spans="1:14">
      <c r="A45" s="12"/>
      <c r="B45" s="2"/>
      <c r="C45" s="18"/>
      <c r="D45" s="2"/>
      <c r="E45" s="4"/>
      <c r="F45" s="72"/>
      <c r="G45" s="46"/>
      <c r="H45" s="60"/>
      <c r="I45" s="45"/>
      <c r="J45" s="43"/>
      <c r="K45" s="2"/>
    </row>
    <row r="46" spans="1:14">
      <c r="A46" s="12" t="s">
        <v>48</v>
      </c>
      <c r="B46" s="12"/>
      <c r="C46" s="31"/>
      <c r="D46" s="12" t="s">
        <v>49</v>
      </c>
      <c r="E46" s="22"/>
      <c r="F46" s="73"/>
      <c r="G46" s="43">
        <f>+SUM(G48:G56)</f>
        <v>2779214.1100000003</v>
      </c>
      <c r="H46" s="60">
        <v>9</v>
      </c>
      <c r="I46" s="235">
        <v>2779214.1100000003</v>
      </c>
      <c r="J46" s="53">
        <f>+G46-I46</f>
        <v>0</v>
      </c>
      <c r="K46" s="2"/>
    </row>
    <row r="47" spans="1:14">
      <c r="A47" s="12"/>
      <c r="B47" s="12"/>
      <c r="C47" s="31"/>
      <c r="D47" s="12"/>
      <c r="E47" s="22"/>
      <c r="F47" s="73"/>
      <c r="G47" s="43"/>
      <c r="H47" s="60"/>
      <c r="I47" s="235"/>
      <c r="J47" s="54"/>
      <c r="K47" s="2"/>
    </row>
    <row r="48" spans="1:14">
      <c r="A48" s="12">
        <v>1</v>
      </c>
      <c r="B48" s="234" t="s">
        <v>194</v>
      </c>
      <c r="C48" s="233">
        <v>42380</v>
      </c>
      <c r="D48" s="234" t="s">
        <v>9</v>
      </c>
      <c r="E48" s="4"/>
      <c r="F48" s="74" t="s">
        <v>200</v>
      </c>
      <c r="G48" s="235">
        <v>282434.67</v>
      </c>
      <c r="H48" s="60"/>
      <c r="I48" s="115"/>
      <c r="J48" s="54"/>
      <c r="K48" s="2"/>
    </row>
    <row r="49" spans="1:11">
      <c r="A49" s="12">
        <v>2</v>
      </c>
      <c r="B49" s="234" t="s">
        <v>278</v>
      </c>
      <c r="C49" s="233">
        <v>42416</v>
      </c>
      <c r="D49" s="234" t="s">
        <v>277</v>
      </c>
      <c r="F49" s="74" t="s">
        <v>279</v>
      </c>
      <c r="G49" s="235">
        <v>333323.59999999998</v>
      </c>
      <c r="H49" s="60"/>
      <c r="I49" s="115"/>
      <c r="J49" s="54"/>
      <c r="K49" s="2"/>
    </row>
    <row r="50" spans="1:11">
      <c r="A50" s="12">
        <v>3</v>
      </c>
      <c r="B50" s="234" t="s">
        <v>949</v>
      </c>
      <c r="C50" s="233">
        <v>42587</v>
      </c>
      <c r="D50" s="234" t="s">
        <v>954</v>
      </c>
      <c r="F50" s="47" t="s">
        <v>943</v>
      </c>
      <c r="G50" s="235">
        <v>288405.28000000003</v>
      </c>
      <c r="H50" s="60"/>
      <c r="I50" s="115"/>
      <c r="J50" s="54"/>
      <c r="K50" s="2"/>
    </row>
    <row r="51" spans="1:11">
      <c r="A51" s="12">
        <v>4</v>
      </c>
      <c r="B51" s="234" t="s">
        <v>950</v>
      </c>
      <c r="C51" s="233">
        <v>42612</v>
      </c>
      <c r="D51" s="234" t="s">
        <v>955</v>
      </c>
      <c r="F51" s="47" t="s">
        <v>944</v>
      </c>
      <c r="G51" s="235">
        <v>340086.47</v>
      </c>
      <c r="H51" s="60"/>
      <c r="I51" s="115"/>
      <c r="J51" s="54"/>
      <c r="K51" s="2"/>
    </row>
    <row r="52" spans="1:11">
      <c r="A52" s="12">
        <v>5</v>
      </c>
      <c r="B52" s="234" t="s">
        <v>951</v>
      </c>
      <c r="C52" s="233">
        <v>42601</v>
      </c>
      <c r="D52" s="234" t="s">
        <v>616</v>
      </c>
      <c r="F52" s="47" t="s">
        <v>945</v>
      </c>
      <c r="G52" s="235">
        <v>340086.47</v>
      </c>
      <c r="H52" s="60"/>
      <c r="I52" s="115"/>
      <c r="J52" s="54"/>
      <c r="K52" s="2"/>
    </row>
    <row r="53" spans="1:11">
      <c r="A53" s="12">
        <v>6</v>
      </c>
      <c r="B53" s="234" t="s">
        <v>83</v>
      </c>
      <c r="C53" s="233">
        <v>42605</v>
      </c>
      <c r="D53" s="234" t="s">
        <v>956</v>
      </c>
      <c r="F53" s="47" t="s">
        <v>946</v>
      </c>
      <c r="G53" s="235">
        <v>255746.19</v>
      </c>
      <c r="H53" s="60"/>
      <c r="I53" s="115"/>
      <c r="J53" s="54"/>
      <c r="K53" s="2"/>
    </row>
    <row r="54" spans="1:11">
      <c r="A54" s="12">
        <v>7</v>
      </c>
      <c r="B54" s="234" t="s">
        <v>803</v>
      </c>
      <c r="C54" s="233">
        <v>42612</v>
      </c>
      <c r="D54" s="234" t="s">
        <v>805</v>
      </c>
      <c r="F54" s="47" t="s">
        <v>804</v>
      </c>
      <c r="G54" s="235">
        <v>340086.47</v>
      </c>
      <c r="H54" s="60"/>
      <c r="I54" s="115"/>
      <c r="J54" s="54"/>
      <c r="K54" s="2"/>
    </row>
    <row r="55" spans="1:11">
      <c r="A55" s="12">
        <v>8</v>
      </c>
      <c r="B55" s="234" t="s">
        <v>952</v>
      </c>
      <c r="C55" s="233">
        <v>42611</v>
      </c>
      <c r="D55" s="234" t="s">
        <v>9</v>
      </c>
      <c r="F55" s="47" t="s">
        <v>947</v>
      </c>
      <c r="G55" s="235">
        <v>288094.93</v>
      </c>
      <c r="H55" s="60"/>
      <c r="I55" s="115"/>
      <c r="J55" s="54"/>
      <c r="K55" s="2"/>
    </row>
    <row r="56" spans="1:11">
      <c r="A56" s="12">
        <v>9</v>
      </c>
      <c r="B56" s="234" t="s">
        <v>953</v>
      </c>
      <c r="C56" s="233">
        <v>42613</v>
      </c>
      <c r="D56" s="234" t="s">
        <v>9</v>
      </c>
      <c r="F56" s="47" t="s">
        <v>948</v>
      </c>
      <c r="G56" s="235">
        <v>310950.03000000003</v>
      </c>
      <c r="H56" s="60"/>
      <c r="I56" s="115"/>
      <c r="J56" s="54"/>
      <c r="K56" s="2"/>
    </row>
    <row r="57" spans="1:11">
      <c r="A57" s="12"/>
      <c r="C57" s="233"/>
      <c r="H57" s="60"/>
      <c r="I57" s="115"/>
      <c r="J57" s="54"/>
      <c r="K57" s="2"/>
    </row>
    <row r="58" spans="1:11">
      <c r="A58" s="13"/>
      <c r="B58" s="13"/>
      <c r="C58" s="31"/>
      <c r="D58" s="13"/>
      <c r="E58" s="13"/>
      <c r="F58" s="76"/>
      <c r="G58" s="45"/>
      <c r="H58" s="60"/>
      <c r="I58" s="45"/>
      <c r="J58" s="54"/>
      <c r="K58" s="2"/>
    </row>
    <row r="59" spans="1:11">
      <c r="A59" s="12" t="s">
        <v>64</v>
      </c>
      <c r="B59" s="12"/>
      <c r="C59" s="31"/>
      <c r="D59" s="12" t="s">
        <v>65</v>
      </c>
      <c r="E59" s="22"/>
      <c r="F59" s="73"/>
      <c r="G59" s="43">
        <f>+SUM(G61:G64)</f>
        <v>1376777.13</v>
      </c>
      <c r="H59" s="60">
        <v>3</v>
      </c>
      <c r="I59" s="235">
        <v>1376777.18</v>
      </c>
      <c r="J59" s="53">
        <f>+G59-I59</f>
        <v>-5.0000000046566129E-2</v>
      </c>
      <c r="K59" s="2"/>
    </row>
    <row r="60" spans="1:11">
      <c r="A60" s="12"/>
      <c r="B60" s="12"/>
      <c r="C60" s="31"/>
      <c r="D60" s="12"/>
      <c r="E60" s="22"/>
      <c r="F60" s="73"/>
      <c r="G60" s="43"/>
      <c r="H60" s="60"/>
      <c r="I60" s="235"/>
      <c r="J60" s="54"/>
      <c r="K60" s="2"/>
    </row>
    <row r="61" spans="1:11">
      <c r="A61" s="12">
        <v>1</v>
      </c>
      <c r="B61" s="234" t="s">
        <v>789</v>
      </c>
      <c r="C61" s="233">
        <v>42582</v>
      </c>
      <c r="D61" s="234" t="s">
        <v>9</v>
      </c>
      <c r="E61" s="4"/>
      <c r="F61" s="74" t="s">
        <v>791</v>
      </c>
      <c r="G61" s="235">
        <v>463844.27</v>
      </c>
      <c r="H61" s="60"/>
      <c r="I61" s="45"/>
      <c r="J61" s="54"/>
      <c r="K61" s="2"/>
    </row>
    <row r="62" spans="1:11">
      <c r="A62" s="12">
        <v>2</v>
      </c>
      <c r="B62" s="234" t="s">
        <v>20</v>
      </c>
      <c r="C62" s="233">
        <v>42613</v>
      </c>
      <c r="D62" s="234" t="s">
        <v>9</v>
      </c>
      <c r="E62" s="4"/>
      <c r="F62" s="47" t="s">
        <v>807</v>
      </c>
      <c r="G62" s="235">
        <v>449398.94</v>
      </c>
      <c r="H62" s="60"/>
      <c r="I62" s="45"/>
      <c r="J62" s="54"/>
      <c r="K62" s="2"/>
    </row>
    <row r="63" spans="1:11">
      <c r="A63" s="12">
        <v>3</v>
      </c>
      <c r="B63" s="234" t="s">
        <v>806</v>
      </c>
      <c r="C63" s="233">
        <v>42613</v>
      </c>
      <c r="D63" s="234" t="s">
        <v>9</v>
      </c>
      <c r="F63" s="47" t="s">
        <v>808</v>
      </c>
      <c r="G63" s="235">
        <v>463533.92</v>
      </c>
      <c r="H63" s="60"/>
      <c r="I63" s="45"/>
      <c r="J63" s="54"/>
      <c r="K63" s="2"/>
    </row>
    <row r="64" spans="1:11">
      <c r="A64" s="12"/>
      <c r="B64" s="2"/>
      <c r="C64" s="18"/>
      <c r="D64" s="2"/>
      <c r="E64" s="4"/>
      <c r="F64" s="72"/>
      <c r="G64" s="46"/>
      <c r="H64" s="60"/>
      <c r="I64" s="45"/>
      <c r="J64" s="54"/>
      <c r="K64" s="2"/>
    </row>
    <row r="65" spans="1:13">
      <c r="A65" s="28"/>
      <c r="B65" s="5"/>
      <c r="C65" s="15"/>
      <c r="D65" s="5"/>
      <c r="E65" s="13"/>
      <c r="F65" s="71"/>
      <c r="G65" s="45"/>
      <c r="H65" s="60"/>
      <c r="I65" s="45"/>
      <c r="J65" s="43"/>
      <c r="K65" s="2"/>
    </row>
    <row r="66" spans="1:13">
      <c r="A66" s="12" t="s">
        <v>586</v>
      </c>
      <c r="B66" s="5"/>
      <c r="C66" s="15"/>
      <c r="D66" s="149" t="s">
        <v>587</v>
      </c>
      <c r="E66" s="13"/>
      <c r="F66" s="71"/>
      <c r="G66" s="43">
        <f>+SUM(G68:G69)</f>
        <v>609140.46</v>
      </c>
      <c r="H66" s="60">
        <v>1</v>
      </c>
      <c r="I66" s="235">
        <v>609140.46</v>
      </c>
      <c r="J66" s="150">
        <f>+G66-I66</f>
        <v>0</v>
      </c>
      <c r="K66" s="2"/>
    </row>
    <row r="67" spans="1:13">
      <c r="A67" s="28"/>
      <c r="B67" s="5"/>
      <c r="C67" s="15"/>
      <c r="D67" s="5"/>
      <c r="E67" s="13"/>
      <c r="F67" s="71"/>
      <c r="G67" s="45"/>
      <c r="H67" s="60"/>
      <c r="I67" s="45"/>
      <c r="J67" s="43"/>
      <c r="K67" s="2"/>
    </row>
    <row r="68" spans="1:13">
      <c r="A68" s="27">
        <v>1</v>
      </c>
      <c r="B68" s="234" t="s">
        <v>69</v>
      </c>
      <c r="C68" s="233">
        <v>42613</v>
      </c>
      <c r="D68" s="234" t="s">
        <v>9</v>
      </c>
      <c r="E68" s="13"/>
      <c r="F68" s="47" t="s">
        <v>957</v>
      </c>
      <c r="G68" s="235">
        <v>609140.46</v>
      </c>
      <c r="H68" s="60"/>
      <c r="I68" s="45"/>
      <c r="J68" s="43"/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28"/>
      <c r="B70" s="5"/>
      <c r="C70" s="15"/>
      <c r="D70" s="5"/>
      <c r="E70" s="13"/>
      <c r="F70" s="71"/>
      <c r="G70" s="45"/>
      <c r="H70" s="60"/>
      <c r="I70" s="45"/>
      <c r="J70" s="43"/>
      <c r="K70" s="2"/>
    </row>
    <row r="71" spans="1:13">
      <c r="A71" s="12" t="s">
        <v>71</v>
      </c>
      <c r="B71" s="12"/>
      <c r="C71" s="31"/>
      <c r="D71" s="12" t="s">
        <v>72</v>
      </c>
      <c r="E71" s="29"/>
      <c r="F71" s="73"/>
      <c r="G71" s="59">
        <f>+SUM(G73:G74)</f>
        <v>532</v>
      </c>
      <c r="H71" s="60">
        <v>0</v>
      </c>
      <c r="I71" s="235">
        <v>532</v>
      </c>
      <c r="J71" s="53">
        <f>+G71-I71</f>
        <v>0</v>
      </c>
      <c r="K71" s="2" t="s">
        <v>73</v>
      </c>
    </row>
    <row r="72" spans="1:13">
      <c r="A72" s="12"/>
      <c r="B72" s="12"/>
      <c r="C72" s="31"/>
      <c r="D72" s="12"/>
      <c r="E72" s="29"/>
      <c r="F72" s="73"/>
      <c r="G72" s="59"/>
      <c r="H72" s="60"/>
      <c r="I72" s="235"/>
      <c r="J72" s="54"/>
      <c r="K72" s="2"/>
    </row>
    <row r="73" spans="1:13">
      <c r="A73" s="12">
        <v>1</v>
      </c>
      <c r="B73" s="5" t="s">
        <v>74</v>
      </c>
      <c r="C73" s="18">
        <v>42000</v>
      </c>
      <c r="D73" s="5" t="s">
        <v>75</v>
      </c>
      <c r="E73" s="4"/>
      <c r="F73" s="71" t="s">
        <v>76</v>
      </c>
      <c r="G73" s="235">
        <v>532</v>
      </c>
      <c r="H73" s="60"/>
      <c r="I73" s="45"/>
      <c r="J73" s="43"/>
      <c r="K73" s="2"/>
      <c r="L73" s="235"/>
      <c r="M73" s="67"/>
    </row>
    <row r="74" spans="1:13">
      <c r="A74" s="13"/>
      <c r="C74" s="233"/>
      <c r="D74" s="5"/>
      <c r="E74" s="4"/>
      <c r="F74" s="71"/>
      <c r="H74" s="60"/>
      <c r="I74" s="45"/>
      <c r="J74" s="43"/>
      <c r="K74" s="2"/>
      <c r="L74" s="235"/>
      <c r="M74" s="67"/>
    </row>
    <row r="75" spans="1:13">
      <c r="A75" s="13"/>
      <c r="B75" s="2"/>
      <c r="C75" s="18"/>
      <c r="D75" s="2"/>
      <c r="E75" s="4"/>
      <c r="F75" s="72"/>
      <c r="G75" s="46"/>
      <c r="H75" s="60"/>
      <c r="I75" s="45"/>
      <c r="J75" s="43"/>
      <c r="K75" s="2"/>
    </row>
    <row r="76" spans="1:13">
      <c r="A76" s="12" t="s">
        <v>77</v>
      </c>
      <c r="B76" s="12"/>
      <c r="C76" s="31"/>
      <c r="D76" s="12" t="s">
        <v>78</v>
      </c>
      <c r="E76" s="22"/>
      <c r="F76" s="73"/>
      <c r="G76" s="43">
        <f>+SUM(G78:G94)</f>
        <v>3112804.24</v>
      </c>
      <c r="H76" s="60">
        <v>17</v>
      </c>
      <c r="I76" s="235">
        <v>3112804.2399999998</v>
      </c>
      <c r="J76" s="53">
        <f>+G76-I76</f>
        <v>0</v>
      </c>
      <c r="K76" s="2"/>
    </row>
    <row r="77" spans="1:13">
      <c r="A77" s="12"/>
      <c r="B77" s="12"/>
      <c r="C77" s="31"/>
      <c r="D77" s="12"/>
      <c r="E77" s="22"/>
      <c r="F77" s="73"/>
      <c r="G77" s="43"/>
      <c r="H77" s="60"/>
      <c r="I77" s="235"/>
      <c r="J77" s="54"/>
      <c r="K77" s="2"/>
    </row>
    <row r="78" spans="1:13">
      <c r="A78" s="12">
        <v>1</v>
      </c>
      <c r="B78" s="234" t="s">
        <v>358</v>
      </c>
      <c r="C78" s="233">
        <v>42441</v>
      </c>
      <c r="D78" s="234" t="s">
        <v>9</v>
      </c>
      <c r="F78" s="47" t="s">
        <v>360</v>
      </c>
      <c r="G78" s="235">
        <v>173586.99</v>
      </c>
      <c r="H78" s="60"/>
      <c r="I78" s="115"/>
      <c r="J78" s="43"/>
      <c r="K78" s="2"/>
    </row>
    <row r="79" spans="1:13">
      <c r="A79" s="12">
        <v>2</v>
      </c>
      <c r="B79" s="234" t="s">
        <v>541</v>
      </c>
      <c r="C79" s="233">
        <v>42516</v>
      </c>
      <c r="D79" s="234" t="s">
        <v>9</v>
      </c>
      <c r="F79" s="47" t="s">
        <v>534</v>
      </c>
      <c r="G79" s="235">
        <v>196457.08</v>
      </c>
      <c r="H79" s="60"/>
      <c r="I79" s="115"/>
      <c r="J79" s="43"/>
      <c r="K79" s="2"/>
    </row>
    <row r="80" spans="1:13">
      <c r="A80" s="12">
        <v>3</v>
      </c>
      <c r="B80" s="234" t="s">
        <v>199</v>
      </c>
      <c r="C80" s="233">
        <v>42549</v>
      </c>
      <c r="D80" s="234" t="s">
        <v>9</v>
      </c>
      <c r="F80" s="47" t="s">
        <v>592</v>
      </c>
      <c r="G80" s="235">
        <v>171831.88</v>
      </c>
      <c r="H80" s="60"/>
      <c r="I80" s="115"/>
      <c r="J80" s="43"/>
      <c r="K80" s="2"/>
    </row>
    <row r="81" spans="1:11">
      <c r="A81" s="12">
        <v>4</v>
      </c>
      <c r="B81" s="234" t="s">
        <v>607</v>
      </c>
      <c r="C81" s="233">
        <v>42536</v>
      </c>
      <c r="D81" s="234" t="s">
        <v>9</v>
      </c>
      <c r="F81" s="47" t="s">
        <v>595</v>
      </c>
      <c r="G81" s="235">
        <v>196457.08</v>
      </c>
      <c r="H81" s="60"/>
      <c r="I81" s="115"/>
      <c r="J81" s="43"/>
      <c r="K81" s="2"/>
    </row>
    <row r="82" spans="1:11">
      <c r="A82" s="12">
        <v>5</v>
      </c>
      <c r="B82" s="234" t="s">
        <v>612</v>
      </c>
      <c r="C82" s="233">
        <v>42539</v>
      </c>
      <c r="D82" s="234" t="s">
        <v>9</v>
      </c>
      <c r="F82" s="47" t="s">
        <v>600</v>
      </c>
      <c r="G82" s="235">
        <v>196457.08</v>
      </c>
      <c r="H82" s="60"/>
      <c r="I82" s="115"/>
      <c r="J82" s="43"/>
      <c r="K82" s="2"/>
    </row>
    <row r="83" spans="1:11">
      <c r="A83" s="12">
        <v>6</v>
      </c>
      <c r="B83" s="234" t="s">
        <v>613</v>
      </c>
      <c r="C83" s="233">
        <v>42545</v>
      </c>
      <c r="D83" s="234" t="s">
        <v>9</v>
      </c>
      <c r="F83" s="47" t="s">
        <v>601</v>
      </c>
      <c r="G83" s="235">
        <v>179465.7</v>
      </c>
      <c r="H83" s="60"/>
      <c r="I83" s="115"/>
      <c r="J83" s="43"/>
      <c r="K83" s="2"/>
    </row>
    <row r="84" spans="1:11">
      <c r="A84" s="12">
        <v>7</v>
      </c>
      <c r="B84" s="234" t="s">
        <v>614</v>
      </c>
      <c r="C84" s="233">
        <v>42545</v>
      </c>
      <c r="D84" s="234" t="s">
        <v>9</v>
      </c>
      <c r="F84" s="47" t="s">
        <v>602</v>
      </c>
      <c r="G84" s="235">
        <v>196457.08</v>
      </c>
      <c r="H84" s="60"/>
      <c r="I84" s="115"/>
      <c r="J84" s="43"/>
      <c r="K84" s="2"/>
    </row>
    <row r="85" spans="1:11">
      <c r="A85" s="12">
        <v>8</v>
      </c>
      <c r="B85" s="234" t="s">
        <v>615</v>
      </c>
      <c r="C85" s="233">
        <v>42545</v>
      </c>
      <c r="D85" s="234" t="s">
        <v>9</v>
      </c>
      <c r="F85" s="47" t="s">
        <v>603</v>
      </c>
      <c r="G85" s="235">
        <v>196457.08</v>
      </c>
      <c r="H85" s="60"/>
      <c r="I85" s="115"/>
      <c r="J85" s="43"/>
      <c r="K85" s="2"/>
    </row>
    <row r="86" spans="1:11">
      <c r="A86" s="12">
        <v>9</v>
      </c>
      <c r="B86" s="234" t="s">
        <v>752</v>
      </c>
      <c r="C86" s="233">
        <v>42573</v>
      </c>
      <c r="D86" s="234" t="s">
        <v>9</v>
      </c>
      <c r="F86" s="47" t="s">
        <v>747</v>
      </c>
      <c r="G86" s="235">
        <v>179465.7</v>
      </c>
      <c r="H86" s="60"/>
      <c r="I86" s="115"/>
      <c r="J86" s="43"/>
      <c r="K86" s="2"/>
    </row>
    <row r="87" spans="1:11">
      <c r="A87" s="12">
        <v>10</v>
      </c>
      <c r="B87" s="234" t="s">
        <v>40</v>
      </c>
      <c r="C87" s="233">
        <v>42573</v>
      </c>
      <c r="D87" s="234" t="s">
        <v>9</v>
      </c>
      <c r="F87" s="47" t="s">
        <v>748</v>
      </c>
      <c r="G87" s="235">
        <v>189008.81</v>
      </c>
      <c r="H87" s="60"/>
      <c r="I87" s="115"/>
      <c r="J87" s="43"/>
      <c r="K87" s="2"/>
    </row>
    <row r="88" spans="1:11">
      <c r="A88" s="12">
        <v>11</v>
      </c>
      <c r="B88" s="234" t="s">
        <v>753</v>
      </c>
      <c r="C88" s="233">
        <v>42573</v>
      </c>
      <c r="D88" s="234" t="s">
        <v>9</v>
      </c>
      <c r="F88" s="47" t="s">
        <v>749</v>
      </c>
      <c r="G88" s="235">
        <v>196457.08</v>
      </c>
      <c r="H88" s="60"/>
      <c r="I88" s="115"/>
      <c r="J88" s="43"/>
      <c r="K88" s="2"/>
    </row>
    <row r="89" spans="1:11">
      <c r="A89" s="12">
        <v>12</v>
      </c>
      <c r="B89" s="234" t="s">
        <v>299</v>
      </c>
      <c r="C89" s="233">
        <v>42611</v>
      </c>
      <c r="D89" s="234" t="s">
        <v>809</v>
      </c>
      <c r="F89" s="47" t="s">
        <v>810</v>
      </c>
      <c r="G89" s="235">
        <v>172142.22</v>
      </c>
      <c r="H89" s="60"/>
      <c r="I89" s="115"/>
      <c r="J89" s="43"/>
      <c r="K89" s="2"/>
    </row>
    <row r="90" spans="1:11">
      <c r="A90" s="12">
        <v>13</v>
      </c>
      <c r="B90" s="234" t="s">
        <v>959</v>
      </c>
      <c r="C90" s="233">
        <v>42597</v>
      </c>
      <c r="D90" s="234" t="s">
        <v>9</v>
      </c>
      <c r="F90" s="47" t="s">
        <v>964</v>
      </c>
      <c r="G90" s="235">
        <v>171831.88</v>
      </c>
      <c r="H90" s="60"/>
      <c r="I90" s="115"/>
      <c r="J90" s="43"/>
      <c r="K90" s="2"/>
    </row>
    <row r="91" spans="1:11">
      <c r="A91" s="12">
        <v>14</v>
      </c>
      <c r="B91" s="234" t="s">
        <v>960</v>
      </c>
      <c r="C91" s="233">
        <v>42597</v>
      </c>
      <c r="D91" s="234" t="s">
        <v>9</v>
      </c>
      <c r="F91" s="47" t="s">
        <v>965</v>
      </c>
      <c r="G91" s="235">
        <v>171831.88</v>
      </c>
      <c r="H91" s="60"/>
      <c r="I91" s="115"/>
      <c r="J91" s="43"/>
      <c r="K91" s="2"/>
    </row>
    <row r="92" spans="1:11">
      <c r="A92" s="12">
        <v>15</v>
      </c>
      <c r="B92" s="234" t="s">
        <v>961</v>
      </c>
      <c r="C92" s="233">
        <v>42613</v>
      </c>
      <c r="D92" s="234" t="s">
        <v>958</v>
      </c>
      <c r="F92" s="47" t="s">
        <v>966</v>
      </c>
      <c r="G92" s="235">
        <v>172142.22</v>
      </c>
      <c r="H92" s="60"/>
      <c r="I92" s="115"/>
      <c r="J92" s="43"/>
      <c r="K92" s="2"/>
    </row>
    <row r="93" spans="1:11">
      <c r="A93" s="12">
        <v>16</v>
      </c>
      <c r="B93" s="234" t="s">
        <v>962</v>
      </c>
      <c r="C93" s="233">
        <v>42613</v>
      </c>
      <c r="D93" s="234" t="s">
        <v>9</v>
      </c>
      <c r="F93" s="47" t="s">
        <v>967</v>
      </c>
      <c r="G93" s="235">
        <v>156297.4</v>
      </c>
      <c r="H93" s="60"/>
      <c r="I93" s="115"/>
      <c r="J93" s="43"/>
      <c r="K93" s="2"/>
    </row>
    <row r="94" spans="1:11">
      <c r="A94" s="12">
        <v>17</v>
      </c>
      <c r="B94" s="234" t="s">
        <v>963</v>
      </c>
      <c r="C94" s="233">
        <v>42584</v>
      </c>
      <c r="D94" s="234" t="s">
        <v>9</v>
      </c>
      <c r="F94" s="47" t="s">
        <v>968</v>
      </c>
      <c r="G94" s="235">
        <v>196457.08</v>
      </c>
      <c r="H94" s="60"/>
      <c r="I94" s="115"/>
      <c r="J94" s="43"/>
      <c r="K94" s="2"/>
    </row>
    <row r="95" spans="1:11">
      <c r="A95" s="12"/>
      <c r="C95" s="233"/>
      <c r="F95" s="47"/>
      <c r="H95" s="60"/>
      <c r="I95" s="115"/>
      <c r="J95" s="43"/>
      <c r="K95" s="2"/>
    </row>
    <row r="96" spans="1:11">
      <c r="A96" s="12"/>
      <c r="C96" s="233"/>
      <c r="F96" s="47"/>
      <c r="H96" s="60"/>
      <c r="I96" s="115"/>
      <c r="J96" s="43"/>
      <c r="K96" s="2"/>
    </row>
    <row r="97" spans="1:11">
      <c r="A97" s="12" t="s">
        <v>92</v>
      </c>
      <c r="B97" s="12"/>
      <c r="C97" s="31"/>
      <c r="D97" s="12" t="s">
        <v>93</v>
      </c>
      <c r="E97" s="22"/>
      <c r="F97" s="73"/>
      <c r="G97" s="43">
        <f>+SUM(G99:G99)</f>
        <v>198355.06</v>
      </c>
      <c r="H97" s="60">
        <v>1</v>
      </c>
      <c r="I97" s="235">
        <v>198355.06</v>
      </c>
      <c r="J97" s="53">
        <f>+G97-I97</f>
        <v>0</v>
      </c>
      <c r="K97" s="2"/>
    </row>
    <row r="98" spans="1:11">
      <c r="A98" s="12"/>
      <c r="B98" s="12"/>
      <c r="C98" s="31"/>
      <c r="D98" s="12"/>
      <c r="E98" s="22"/>
      <c r="F98" s="73"/>
      <c r="G98" s="43"/>
      <c r="H98" s="60"/>
      <c r="I98" s="235"/>
      <c r="J98" s="54"/>
      <c r="K98" s="2"/>
    </row>
    <row r="99" spans="1:11">
      <c r="A99" s="12">
        <v>1</v>
      </c>
      <c r="B99" s="234" t="s">
        <v>969</v>
      </c>
      <c r="C99" s="233">
        <v>42613</v>
      </c>
      <c r="D99" s="234" t="s">
        <v>9</v>
      </c>
      <c r="E99" s="4"/>
      <c r="F99" s="47" t="s">
        <v>970</v>
      </c>
      <c r="G99" s="235">
        <v>198355.06</v>
      </c>
      <c r="H99" s="60"/>
      <c r="I99" s="54"/>
      <c r="J99" s="54"/>
      <c r="K99" s="2"/>
    </row>
    <row r="100" spans="1:11">
      <c r="A100" s="12"/>
      <c r="C100" s="233"/>
      <c r="E100" s="4"/>
      <c r="H100" s="60"/>
      <c r="I100" s="54"/>
      <c r="J100" s="54"/>
      <c r="K100" s="2"/>
    </row>
    <row r="101" spans="1:11">
      <c r="A101" s="12" t="s">
        <v>101</v>
      </c>
      <c r="B101" s="12"/>
      <c r="C101" s="31"/>
      <c r="D101" s="12" t="s">
        <v>102</v>
      </c>
      <c r="E101" s="4"/>
      <c r="G101" s="69">
        <f>+SUM(G103:G103)</f>
        <v>271210.8</v>
      </c>
      <c r="H101" s="60">
        <v>1</v>
      </c>
      <c r="I101" s="235">
        <v>271210.80000000005</v>
      </c>
      <c r="J101" s="53">
        <f>+G101-I101</f>
        <v>0</v>
      </c>
      <c r="K101" s="2"/>
    </row>
    <row r="102" spans="1:11">
      <c r="A102" s="12"/>
      <c r="C102" s="233"/>
      <c r="E102" s="4"/>
      <c r="H102" s="60"/>
      <c r="I102" s="54"/>
      <c r="J102" s="54"/>
      <c r="K102" s="2"/>
    </row>
    <row r="103" spans="1:11">
      <c r="A103" s="12">
        <v>1</v>
      </c>
      <c r="B103" s="234" t="s">
        <v>972</v>
      </c>
      <c r="C103" s="233">
        <v>42613</v>
      </c>
      <c r="D103" s="234" t="s">
        <v>9</v>
      </c>
      <c r="F103" s="47" t="s">
        <v>971</v>
      </c>
      <c r="G103" s="235">
        <v>271210.8</v>
      </c>
      <c r="H103" s="60"/>
      <c r="I103" s="54"/>
      <c r="J103" s="54"/>
      <c r="K103" s="2"/>
    </row>
    <row r="104" spans="1:11">
      <c r="A104" s="12"/>
      <c r="B104" s="2"/>
      <c r="C104" s="18"/>
      <c r="D104" s="2"/>
      <c r="E104" s="22"/>
      <c r="F104" s="72"/>
      <c r="G104" s="46"/>
      <c r="H104" s="60"/>
      <c r="I104" s="46"/>
      <c r="J104" s="54"/>
      <c r="K104" s="2"/>
    </row>
    <row r="105" spans="1:11">
      <c r="A105" s="12" t="s">
        <v>113</v>
      </c>
      <c r="B105" s="12"/>
      <c r="C105" s="31"/>
      <c r="D105" s="12" t="s">
        <v>114</v>
      </c>
      <c r="E105" s="22"/>
      <c r="F105" s="73"/>
      <c r="G105" s="43">
        <f>+SUM(G107:G112)</f>
        <v>919251.12</v>
      </c>
      <c r="H105" s="60">
        <v>6</v>
      </c>
      <c r="I105" s="235">
        <v>919251.12</v>
      </c>
      <c r="J105" s="53">
        <f>+G105-I105</f>
        <v>0</v>
      </c>
      <c r="K105" s="2"/>
    </row>
    <row r="106" spans="1:11">
      <c r="A106" s="12"/>
      <c r="B106" s="12"/>
      <c r="C106" s="31"/>
      <c r="D106" s="12"/>
      <c r="E106" s="22"/>
      <c r="F106" s="73"/>
      <c r="G106" s="43"/>
      <c r="H106" s="60"/>
      <c r="I106" s="235"/>
      <c r="J106" s="54"/>
      <c r="K106" s="2"/>
    </row>
    <row r="107" spans="1:11">
      <c r="A107" s="12">
        <v>1</v>
      </c>
      <c r="B107" s="234" t="s">
        <v>115</v>
      </c>
      <c r="C107" s="233">
        <v>42304</v>
      </c>
      <c r="D107" s="234" t="s">
        <v>9</v>
      </c>
      <c r="F107" s="74" t="s">
        <v>116</v>
      </c>
      <c r="G107" s="235">
        <v>149070.59</v>
      </c>
      <c r="H107" s="60"/>
      <c r="I107" s="11"/>
      <c r="J107" s="56"/>
      <c r="K107" s="2"/>
    </row>
    <row r="108" spans="1:11">
      <c r="A108" s="12">
        <v>2</v>
      </c>
      <c r="B108" s="234" t="s">
        <v>366</v>
      </c>
      <c r="C108" s="233">
        <v>42457</v>
      </c>
      <c r="D108" s="234" t="s">
        <v>9</v>
      </c>
      <c r="F108" s="47" t="s">
        <v>364</v>
      </c>
      <c r="G108" s="235">
        <v>171570.59</v>
      </c>
      <c r="H108" s="60"/>
      <c r="I108" s="11"/>
      <c r="J108" s="56"/>
      <c r="K108" s="2"/>
    </row>
    <row r="109" spans="1:11">
      <c r="A109" s="12">
        <v>3</v>
      </c>
      <c r="B109" s="234" t="s">
        <v>442</v>
      </c>
      <c r="C109" s="233">
        <v>42465</v>
      </c>
      <c r="D109" s="234" t="s">
        <v>9</v>
      </c>
      <c r="F109" s="47" t="s">
        <v>453</v>
      </c>
      <c r="G109" s="235">
        <v>149070.59</v>
      </c>
      <c r="H109" s="60"/>
      <c r="I109" s="11"/>
      <c r="J109" s="56"/>
      <c r="K109" s="2"/>
    </row>
    <row r="110" spans="1:11">
      <c r="A110" s="12">
        <v>4</v>
      </c>
      <c r="B110" s="234" t="s">
        <v>447</v>
      </c>
      <c r="C110" s="233">
        <v>42490</v>
      </c>
      <c r="D110" s="234" t="s">
        <v>9</v>
      </c>
      <c r="F110" s="47" t="s">
        <v>458</v>
      </c>
      <c r="G110" s="235">
        <v>149070.59</v>
      </c>
      <c r="H110" s="60"/>
      <c r="I110" s="11"/>
      <c r="J110" s="56"/>
      <c r="K110" s="2"/>
    </row>
    <row r="111" spans="1:11">
      <c r="A111" s="12">
        <v>5</v>
      </c>
      <c r="B111" s="234" t="s">
        <v>448</v>
      </c>
      <c r="C111" s="233">
        <v>42490</v>
      </c>
      <c r="D111" s="234" t="s">
        <v>9</v>
      </c>
      <c r="F111" s="47" t="s">
        <v>459</v>
      </c>
      <c r="G111" s="235">
        <v>149070.59</v>
      </c>
      <c r="H111" s="60"/>
      <c r="I111" s="11"/>
      <c r="J111" s="56"/>
      <c r="K111" s="2"/>
    </row>
    <row r="112" spans="1:11">
      <c r="A112" s="12">
        <v>6</v>
      </c>
      <c r="B112" s="234" t="s">
        <v>62</v>
      </c>
      <c r="C112" s="233">
        <v>42613</v>
      </c>
      <c r="D112" s="234" t="s">
        <v>9</v>
      </c>
      <c r="F112" s="47" t="s">
        <v>811</v>
      </c>
      <c r="G112" s="235">
        <v>151398.17000000001</v>
      </c>
      <c r="H112" s="60"/>
      <c r="I112" s="11"/>
      <c r="J112" s="56"/>
      <c r="K112" s="2"/>
    </row>
    <row r="113" spans="1:11">
      <c r="A113" s="12"/>
      <c r="H113" s="60"/>
      <c r="I113" s="11"/>
      <c r="J113" s="56"/>
      <c r="K113" s="2"/>
    </row>
    <row r="114" spans="1:11">
      <c r="B114" s="13"/>
      <c r="C114" s="36"/>
      <c r="D114" s="13"/>
      <c r="E114" s="29"/>
      <c r="F114" s="76"/>
      <c r="G114" s="45"/>
      <c r="H114" s="60"/>
      <c r="I114" s="11"/>
      <c r="J114" s="56"/>
      <c r="K114" s="2"/>
    </row>
    <row r="115" spans="1:11">
      <c r="A115" s="13"/>
      <c r="B115" s="13"/>
      <c r="C115" s="237" t="s">
        <v>132</v>
      </c>
      <c r="D115" s="237"/>
      <c r="E115" s="237"/>
      <c r="F115" s="237"/>
      <c r="G115" s="43">
        <f>+G105+G101+G97+G76+G71+G59+G46+G41+G33+G23+G6+G66</f>
        <v>15049021.260000002</v>
      </c>
      <c r="H115" s="60">
        <f>+SUM(H6:H114)</f>
        <v>62</v>
      </c>
      <c r="I115" s="11">
        <f>+I105+I101+I97+I76+I71+I66+I59+I46+I41+I33+I23+I6</f>
        <v>15049021.319999997</v>
      </c>
      <c r="J115" s="53">
        <f>+G115-I115</f>
        <v>-5.9999994933605194E-2</v>
      </c>
      <c r="K115" s="2"/>
    </row>
    <row r="116" spans="1:11">
      <c r="A116" s="13"/>
      <c r="B116" s="13"/>
      <c r="C116" s="159"/>
      <c r="D116" s="159"/>
      <c r="E116" s="159"/>
      <c r="F116" s="73"/>
      <c r="G116" s="43"/>
      <c r="H116" s="60"/>
      <c r="I116" s="11"/>
      <c r="J116" s="54"/>
      <c r="K116" s="2"/>
    </row>
    <row r="117" spans="1:11">
      <c r="A117" s="13"/>
      <c r="B117" s="13"/>
      <c r="C117" s="159"/>
      <c r="D117" s="159"/>
      <c r="E117" s="159"/>
      <c r="F117" s="73"/>
      <c r="G117" s="43"/>
      <c r="H117" s="60"/>
      <c r="I117" s="11"/>
      <c r="J117" s="54"/>
      <c r="K117" s="2"/>
    </row>
    <row r="118" spans="1:11">
      <c r="A118" s="13"/>
      <c r="B118" s="13"/>
      <c r="C118" s="28"/>
      <c r="D118" s="13"/>
      <c r="E118" s="13"/>
      <c r="F118" s="76"/>
      <c r="G118" s="45"/>
      <c r="H118" s="20"/>
      <c r="I118" s="11"/>
      <c r="J118" s="56"/>
      <c r="K118" s="2"/>
    </row>
    <row r="119" spans="1:11">
      <c r="A119" s="14" t="s">
        <v>133</v>
      </c>
      <c r="B119" s="14"/>
      <c r="C119" s="37"/>
      <c r="D119" s="14" t="s">
        <v>134</v>
      </c>
      <c r="E119" s="38"/>
      <c r="F119" s="90"/>
      <c r="G119" s="43">
        <f>+SUM(G121:G130)</f>
        <v>1940011.26</v>
      </c>
      <c r="H119" s="21">
        <v>10</v>
      </c>
      <c r="I119" s="235">
        <v>1940011.26</v>
      </c>
      <c r="J119" s="57">
        <f>+G119-I119</f>
        <v>0</v>
      </c>
      <c r="K119" s="2"/>
    </row>
    <row r="120" spans="1:11">
      <c r="A120" s="14"/>
      <c r="B120" s="14"/>
      <c r="C120" s="37"/>
      <c r="D120" s="14"/>
      <c r="E120" s="38"/>
      <c r="F120" s="90"/>
      <c r="G120" s="43"/>
      <c r="H120" s="21"/>
      <c r="I120" s="235"/>
      <c r="J120" s="56"/>
      <c r="K120" s="2"/>
    </row>
    <row r="121" spans="1:11">
      <c r="A121" s="14">
        <v>1</v>
      </c>
      <c r="B121" s="234" t="s">
        <v>766</v>
      </c>
      <c r="C121" s="233">
        <v>42581</v>
      </c>
      <c r="D121" s="234" t="s">
        <v>765</v>
      </c>
      <c r="E121" s="2"/>
      <c r="F121" s="47" t="s">
        <v>767</v>
      </c>
      <c r="G121" s="235">
        <v>150000</v>
      </c>
      <c r="H121" s="25"/>
      <c r="I121" s="10"/>
      <c r="J121" s="56"/>
      <c r="K121" s="2"/>
    </row>
    <row r="122" spans="1:11">
      <c r="A122" s="14">
        <v>2</v>
      </c>
      <c r="B122" s="234" t="s">
        <v>812</v>
      </c>
      <c r="C122" s="233">
        <v>42594</v>
      </c>
      <c r="D122" s="234" t="s">
        <v>820</v>
      </c>
      <c r="E122" s="2"/>
      <c r="F122" s="47" t="s">
        <v>816</v>
      </c>
      <c r="G122" s="235">
        <v>153011.26</v>
      </c>
      <c r="H122" s="25"/>
      <c r="I122" s="10"/>
      <c r="J122" s="56"/>
      <c r="K122" s="2"/>
    </row>
    <row r="123" spans="1:11">
      <c r="A123" s="14">
        <v>3</v>
      </c>
      <c r="B123" s="234" t="s">
        <v>813</v>
      </c>
      <c r="C123" s="233">
        <v>42594</v>
      </c>
      <c r="D123" s="234" t="s">
        <v>821</v>
      </c>
      <c r="E123" s="2"/>
      <c r="F123" s="47" t="s">
        <v>817</v>
      </c>
      <c r="G123" s="235">
        <v>250000</v>
      </c>
      <c r="H123" s="25"/>
      <c r="I123" s="10"/>
      <c r="J123" s="56"/>
      <c r="K123" s="2"/>
    </row>
    <row r="124" spans="1:11">
      <c r="A124" s="14">
        <v>4</v>
      </c>
      <c r="B124" s="234" t="s">
        <v>981</v>
      </c>
      <c r="C124" s="233">
        <v>42597</v>
      </c>
      <c r="D124" s="234" t="s">
        <v>973</v>
      </c>
      <c r="E124" s="2"/>
      <c r="F124" s="47" t="s">
        <v>976</v>
      </c>
      <c r="G124" s="235">
        <v>116000</v>
      </c>
      <c r="H124" s="25"/>
      <c r="I124" s="10"/>
      <c r="J124" s="56"/>
      <c r="K124" s="2"/>
    </row>
    <row r="125" spans="1:11">
      <c r="A125" s="14">
        <v>5</v>
      </c>
      <c r="B125" s="234" t="s">
        <v>982</v>
      </c>
      <c r="C125" s="233">
        <v>42600</v>
      </c>
      <c r="D125" s="234" t="s">
        <v>974</v>
      </c>
      <c r="E125" s="2"/>
      <c r="F125" s="47" t="s">
        <v>977</v>
      </c>
      <c r="G125" s="235">
        <v>96000</v>
      </c>
      <c r="H125" s="25"/>
      <c r="I125" s="10"/>
      <c r="J125" s="56"/>
      <c r="K125" s="2"/>
    </row>
    <row r="126" spans="1:11">
      <c r="A126" s="14">
        <v>6</v>
      </c>
      <c r="B126" s="234" t="s">
        <v>814</v>
      </c>
      <c r="C126" s="233">
        <v>42605</v>
      </c>
      <c r="D126" s="234" t="s">
        <v>822</v>
      </c>
      <c r="E126" s="2"/>
      <c r="F126" s="47" t="s">
        <v>818</v>
      </c>
      <c r="G126" s="235">
        <v>212000</v>
      </c>
      <c r="H126" s="25"/>
      <c r="I126" s="10"/>
      <c r="J126" s="56"/>
      <c r="K126" s="2"/>
    </row>
    <row r="127" spans="1:11">
      <c r="A127" s="14">
        <v>7</v>
      </c>
      <c r="B127" s="234" t="s">
        <v>983</v>
      </c>
      <c r="C127" s="233">
        <v>42609</v>
      </c>
      <c r="D127" s="234" t="s">
        <v>975</v>
      </c>
      <c r="E127" s="2"/>
      <c r="F127" s="47" t="s">
        <v>978</v>
      </c>
      <c r="G127" s="235">
        <v>300000</v>
      </c>
      <c r="H127" s="25"/>
      <c r="I127" s="10"/>
      <c r="J127" s="56"/>
      <c r="K127" s="2"/>
    </row>
    <row r="128" spans="1:11">
      <c r="A128" s="14">
        <v>8</v>
      </c>
      <c r="B128" s="234" t="s">
        <v>815</v>
      </c>
      <c r="C128" s="233">
        <v>42612</v>
      </c>
      <c r="D128" s="234" t="s">
        <v>823</v>
      </c>
      <c r="E128" s="2"/>
      <c r="F128" s="47" t="s">
        <v>819</v>
      </c>
      <c r="G128" s="235">
        <v>270000</v>
      </c>
      <c r="H128" s="25"/>
      <c r="I128" s="10"/>
      <c r="J128" s="56"/>
      <c r="K128" s="2"/>
    </row>
    <row r="129" spans="1:11">
      <c r="A129" s="14">
        <v>9</v>
      </c>
      <c r="B129" s="234" t="s">
        <v>984</v>
      </c>
      <c r="C129" s="233">
        <v>42612</v>
      </c>
      <c r="D129" s="234" t="s">
        <v>823</v>
      </c>
      <c r="E129" s="2"/>
      <c r="F129" s="47" t="s">
        <v>979</v>
      </c>
      <c r="G129" s="235">
        <v>205000</v>
      </c>
      <c r="H129" s="25"/>
      <c r="I129" s="10"/>
      <c r="J129" s="56"/>
      <c r="K129" s="2"/>
    </row>
    <row r="130" spans="1:11">
      <c r="A130" s="14">
        <v>10</v>
      </c>
      <c r="B130" s="234" t="s">
        <v>985</v>
      </c>
      <c r="C130" s="233">
        <v>42613</v>
      </c>
      <c r="D130" s="234" t="s">
        <v>822</v>
      </c>
      <c r="E130" s="2"/>
      <c r="F130" s="47" t="s">
        <v>980</v>
      </c>
      <c r="G130" s="235">
        <v>188000</v>
      </c>
      <c r="H130" s="25"/>
      <c r="I130" s="10"/>
      <c r="J130" s="56"/>
      <c r="K130" s="2"/>
    </row>
    <row r="131" spans="1:11">
      <c r="A131" s="14"/>
      <c r="C131" s="233"/>
      <c r="F131" s="47"/>
      <c r="H131" s="25"/>
      <c r="I131" s="11"/>
      <c r="J131" s="56"/>
      <c r="K131" s="2"/>
    </row>
    <row r="132" spans="1:11">
      <c r="A132" s="14"/>
      <c r="B132" s="2"/>
      <c r="C132" s="18"/>
      <c r="D132" s="2"/>
      <c r="E132" s="2"/>
      <c r="F132" s="72"/>
      <c r="G132" s="46"/>
      <c r="H132" s="25"/>
      <c r="I132" s="11"/>
      <c r="J132" s="56"/>
      <c r="K132" s="2"/>
    </row>
    <row r="133" spans="1:11">
      <c r="A133" s="12" t="s">
        <v>141</v>
      </c>
      <c r="B133" s="12"/>
      <c r="C133" s="39"/>
      <c r="D133" s="12" t="s">
        <v>142</v>
      </c>
      <c r="E133" s="22"/>
      <c r="F133" s="73"/>
      <c r="G133" s="59">
        <f>+SUM(G135:G145)</f>
        <v>2050743.11</v>
      </c>
      <c r="H133" s="20">
        <v>11</v>
      </c>
      <c r="I133" s="235">
        <v>2050743.1099999999</v>
      </c>
      <c r="J133" s="53">
        <f>+G133-I133</f>
        <v>0</v>
      </c>
      <c r="K133" s="2"/>
    </row>
    <row r="134" spans="1:11">
      <c r="A134" s="12"/>
      <c r="B134" s="12"/>
      <c r="C134" s="39"/>
      <c r="D134" s="12"/>
      <c r="E134" s="22"/>
      <c r="F134" s="73"/>
      <c r="G134" s="59"/>
      <c r="H134" s="20"/>
      <c r="I134" s="235"/>
      <c r="J134" s="54"/>
      <c r="K134" s="2"/>
    </row>
    <row r="135" spans="1:11">
      <c r="A135" s="12">
        <v>1</v>
      </c>
      <c r="B135" s="234" t="s">
        <v>640</v>
      </c>
      <c r="C135" s="233">
        <v>42544</v>
      </c>
      <c r="D135" s="234" t="s">
        <v>630</v>
      </c>
      <c r="F135" s="47" t="s">
        <v>650</v>
      </c>
      <c r="G135" s="235">
        <v>135000</v>
      </c>
      <c r="H135" s="64"/>
      <c r="I135" s="16"/>
      <c r="J135" s="54"/>
      <c r="K135" s="2"/>
    </row>
    <row r="136" spans="1:11">
      <c r="A136" s="12">
        <v>2</v>
      </c>
      <c r="B136" s="234" t="s">
        <v>645</v>
      </c>
      <c r="C136" s="233">
        <v>42549</v>
      </c>
      <c r="D136" s="234" t="s">
        <v>635</v>
      </c>
      <c r="F136" s="47" t="s">
        <v>656</v>
      </c>
      <c r="G136" s="235">
        <v>425000</v>
      </c>
      <c r="H136" s="64"/>
      <c r="I136" s="16"/>
      <c r="J136" s="54"/>
      <c r="K136" s="2"/>
    </row>
    <row r="137" spans="1:11">
      <c r="A137" s="12">
        <v>3</v>
      </c>
      <c r="B137" s="234" t="s">
        <v>780</v>
      </c>
      <c r="C137" s="233">
        <v>42581</v>
      </c>
      <c r="D137" s="234" t="s">
        <v>773</v>
      </c>
      <c r="F137" s="47" t="s">
        <v>787</v>
      </c>
      <c r="G137" s="235">
        <v>189000</v>
      </c>
      <c r="H137" s="64"/>
      <c r="I137" s="16"/>
      <c r="J137" s="54"/>
      <c r="K137" s="2"/>
    </row>
    <row r="138" spans="1:11">
      <c r="A138" s="12">
        <v>4</v>
      </c>
      <c r="B138" s="234" t="s">
        <v>824</v>
      </c>
      <c r="C138" s="233">
        <v>42584</v>
      </c>
      <c r="D138" s="234" t="s">
        <v>830</v>
      </c>
      <c r="F138" s="47" t="s">
        <v>835</v>
      </c>
      <c r="G138" s="235">
        <v>120000</v>
      </c>
      <c r="H138" s="64"/>
      <c r="I138" s="16"/>
      <c r="J138" s="54"/>
      <c r="K138" s="2"/>
    </row>
    <row r="139" spans="1:11">
      <c r="A139" s="12">
        <v>5</v>
      </c>
      <c r="B139" s="234" t="s">
        <v>825</v>
      </c>
      <c r="C139" s="233">
        <v>42594</v>
      </c>
      <c r="D139" s="234" t="s">
        <v>831</v>
      </c>
      <c r="F139" s="47" t="s">
        <v>836</v>
      </c>
      <c r="G139" s="235">
        <v>166481.9</v>
      </c>
      <c r="H139" s="64"/>
      <c r="I139" s="16"/>
      <c r="J139" s="54"/>
      <c r="K139" s="2"/>
    </row>
    <row r="140" spans="1:11">
      <c r="A140" s="12">
        <v>6</v>
      </c>
      <c r="B140" s="234" t="s">
        <v>826</v>
      </c>
      <c r="C140" s="233">
        <v>42594</v>
      </c>
      <c r="D140" s="234" t="s">
        <v>831</v>
      </c>
      <c r="F140" s="47" t="s">
        <v>837</v>
      </c>
      <c r="G140" s="235">
        <v>232192.24</v>
      </c>
      <c r="H140" s="64"/>
      <c r="I140" s="16"/>
      <c r="J140" s="54"/>
      <c r="K140" s="2"/>
    </row>
    <row r="141" spans="1:11">
      <c r="A141" s="12">
        <v>7</v>
      </c>
      <c r="B141" s="234" t="s">
        <v>827</v>
      </c>
      <c r="C141" s="233">
        <v>42599</v>
      </c>
      <c r="D141" s="234" t="s">
        <v>832</v>
      </c>
      <c r="F141" s="47" t="s">
        <v>838</v>
      </c>
      <c r="G141" s="235">
        <v>103448.28</v>
      </c>
      <c r="H141" s="64"/>
      <c r="I141" s="16"/>
      <c r="J141" s="54"/>
      <c r="K141" s="2"/>
    </row>
    <row r="142" spans="1:11">
      <c r="A142" s="12">
        <v>8</v>
      </c>
      <c r="B142" s="234" t="s">
        <v>988</v>
      </c>
      <c r="C142" s="233">
        <v>42600</v>
      </c>
      <c r="D142" s="234" t="s">
        <v>986</v>
      </c>
      <c r="E142" s="4"/>
      <c r="F142" s="47" t="s">
        <v>990</v>
      </c>
      <c r="G142" s="235">
        <v>200000</v>
      </c>
      <c r="H142" s="64"/>
      <c r="I142" s="16"/>
      <c r="J142" s="54"/>
      <c r="K142" s="2"/>
    </row>
    <row r="143" spans="1:11">
      <c r="A143" s="12">
        <v>9</v>
      </c>
      <c r="B143" s="234" t="s">
        <v>828</v>
      </c>
      <c r="C143" s="233">
        <v>42601</v>
      </c>
      <c r="D143" s="234" t="s">
        <v>833</v>
      </c>
      <c r="F143" s="47" t="s">
        <v>839</v>
      </c>
      <c r="G143" s="235">
        <v>231034.48</v>
      </c>
      <c r="H143" s="64"/>
      <c r="I143" s="16"/>
      <c r="J143" s="54"/>
      <c r="K143" s="2"/>
    </row>
    <row r="144" spans="1:11">
      <c r="A144" s="12">
        <v>10</v>
      </c>
      <c r="B144" s="234" t="s">
        <v>829</v>
      </c>
      <c r="C144" s="233">
        <v>42611</v>
      </c>
      <c r="D144" s="234" t="s">
        <v>834</v>
      </c>
      <c r="F144" s="47" t="s">
        <v>840</v>
      </c>
      <c r="G144" s="235">
        <v>152586.21</v>
      </c>
      <c r="H144" s="64"/>
      <c r="I144" s="16"/>
      <c r="J144" s="54"/>
      <c r="K144" s="2"/>
    </row>
    <row r="145" spans="1:11">
      <c r="A145" s="12">
        <v>11</v>
      </c>
      <c r="B145" s="234" t="s">
        <v>989</v>
      </c>
      <c r="C145" s="233">
        <v>42612</v>
      </c>
      <c r="D145" s="234" t="s">
        <v>987</v>
      </c>
      <c r="F145" s="47" t="s">
        <v>991</v>
      </c>
      <c r="G145" s="235">
        <v>96000</v>
      </c>
      <c r="H145" s="64"/>
      <c r="I145" s="16"/>
      <c r="J145" s="54"/>
      <c r="K145" s="2"/>
    </row>
    <row r="146" spans="1:11">
      <c r="A146" s="12"/>
      <c r="B146" s="5"/>
      <c r="C146" s="18"/>
      <c r="D146" s="5"/>
      <c r="E146" s="4"/>
      <c r="F146" s="71"/>
      <c r="G146" s="46"/>
      <c r="H146" s="64"/>
      <c r="I146" s="16"/>
      <c r="J146" s="54"/>
      <c r="K146" s="2"/>
    </row>
    <row r="147" spans="1:11">
      <c r="A147" s="13"/>
      <c r="B147" s="13"/>
      <c r="C147" s="237" t="s">
        <v>165</v>
      </c>
      <c r="D147" s="237"/>
      <c r="E147" s="237"/>
      <c r="F147" s="237"/>
      <c r="G147" s="43">
        <f>+G133+G119+G115</f>
        <v>19039775.630000003</v>
      </c>
      <c r="H147" s="65">
        <f>+H133+H119+H115</f>
        <v>83</v>
      </c>
      <c r="I147" s="16"/>
      <c r="J147" s="54"/>
      <c r="K147" s="2"/>
    </row>
    <row r="148" spans="1:11" ht="12" thickBot="1">
      <c r="A148" s="13"/>
      <c r="B148" s="13"/>
      <c r="C148" s="237" t="s">
        <v>161</v>
      </c>
      <c r="D148" s="237"/>
      <c r="E148" s="237"/>
      <c r="F148" s="237"/>
      <c r="G148" s="70">
        <f>+I133+I119+I115</f>
        <v>19039775.689999998</v>
      </c>
      <c r="H148" s="64"/>
      <c r="I148" s="16"/>
      <c r="J148" s="54"/>
      <c r="K148" s="2"/>
    </row>
    <row r="149" spans="1:11" ht="12" thickTop="1">
      <c r="A149" s="13"/>
      <c r="B149" s="13"/>
      <c r="C149" s="28"/>
      <c r="D149" s="13"/>
      <c r="E149" s="29"/>
      <c r="F149" s="76"/>
      <c r="G149" s="45">
        <f>+G147-G148</f>
        <v>-5.9999994933605194E-2</v>
      </c>
      <c r="H149" s="20"/>
      <c r="I149" s="11"/>
      <c r="J149" s="54"/>
      <c r="K149" s="2"/>
    </row>
    <row r="150" spans="1:11">
      <c r="A150" s="13"/>
      <c r="B150" s="13"/>
      <c r="C150" s="28"/>
      <c r="D150" s="13"/>
      <c r="E150" s="13"/>
      <c r="F150" s="76"/>
      <c r="G150" s="45"/>
      <c r="H150" s="20"/>
      <c r="I150" s="17"/>
      <c r="J150" s="58"/>
      <c r="K150" s="2"/>
    </row>
    <row r="151" spans="1:11">
      <c r="A151" s="13"/>
      <c r="B151" s="13"/>
      <c r="C151" s="28"/>
      <c r="D151" s="12" t="s">
        <v>162</v>
      </c>
      <c r="E151" s="22">
        <f>+E152+E153</f>
        <v>83</v>
      </c>
      <c r="F151" s="76"/>
      <c r="G151" s="45"/>
      <c r="H151" s="20"/>
      <c r="I151" s="17"/>
      <c r="J151" s="58"/>
      <c r="K151" s="2"/>
    </row>
    <row r="152" spans="1:11">
      <c r="A152" s="13"/>
      <c r="B152" s="13"/>
      <c r="C152" s="28"/>
      <c r="D152" s="12" t="s">
        <v>163</v>
      </c>
      <c r="E152" s="22">
        <f>+H115</f>
        <v>62</v>
      </c>
      <c r="F152" s="76"/>
      <c r="G152" s="45"/>
      <c r="H152" s="63"/>
      <c r="I152" s="17"/>
      <c r="J152" s="58"/>
      <c r="K152" s="2"/>
    </row>
    <row r="153" spans="1:11">
      <c r="A153" s="13"/>
      <c r="B153" s="13"/>
      <c r="C153" s="28"/>
      <c r="D153" s="12" t="s">
        <v>164</v>
      </c>
      <c r="E153" s="159">
        <f>+H133+H119</f>
        <v>21</v>
      </c>
      <c r="F153" s="76"/>
      <c r="G153" s="45"/>
      <c r="H153" s="20"/>
      <c r="I153" s="9"/>
      <c r="J153" s="58"/>
      <c r="K153" s="2"/>
    </row>
    <row r="154" spans="1:11">
      <c r="A154" s="13"/>
      <c r="B154" s="13"/>
      <c r="C154" s="28"/>
      <c r="D154" s="13"/>
      <c r="E154" s="13"/>
      <c r="F154" s="76"/>
      <c r="G154" s="45"/>
      <c r="H154" s="66"/>
      <c r="I154" s="9"/>
      <c r="J154" s="58"/>
      <c r="K154" s="2"/>
    </row>
    <row r="155" spans="1:11">
      <c r="A155" s="40"/>
      <c r="B155" s="40"/>
      <c r="C155" s="41"/>
      <c r="D155" s="40"/>
      <c r="E155" s="40"/>
      <c r="F155" s="91"/>
      <c r="G155" s="45"/>
      <c r="H155" s="21"/>
      <c r="I155" s="9"/>
      <c r="J155" s="44"/>
      <c r="K155" s="2"/>
    </row>
  </sheetData>
  <mergeCells count="5">
    <mergeCell ref="A1:J1"/>
    <mergeCell ref="A2:J2"/>
    <mergeCell ref="C115:F115"/>
    <mergeCell ref="C147:F147"/>
    <mergeCell ref="C148:F1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2016-09-15T16:10:44Z</cp:lastPrinted>
  <dcterms:created xsi:type="dcterms:W3CDTF">2016-06-30T23:58:27Z</dcterms:created>
  <dcterms:modified xsi:type="dcterms:W3CDTF">2016-10-08T19:04:26Z</dcterms:modified>
</cp:coreProperties>
</file>