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CELAYA 2015\"/>
    </mc:Choice>
  </mc:AlternateContent>
  <bookViews>
    <workbookView xWindow="0" yWindow="0" windowWidth="28800" windowHeight="11835" tabRatio="666" firstSheet="32" activeTab="36"/>
  </bookViews>
  <sheets>
    <sheet name="1era may" sheetId="2" r:id="rId1"/>
    <sheet name="2da may" sheetId="1" r:id="rId2"/>
    <sheet name="SEM 0" sheetId="3" r:id="rId3"/>
    <sheet name="SEM 10" sheetId="4" r:id="rId4"/>
    <sheet name="SEM 20" sheetId="5" r:id="rId5"/>
    <sheet name="SEM 30" sheetId="6" r:id="rId6"/>
    <sheet name="AUXMAY" sheetId="7" r:id="rId7"/>
    <sheet name="1era Jun" sheetId="8" r:id="rId8"/>
    <sheet name="2da Jun" sheetId="9" r:id="rId9"/>
    <sheet name="SEM 0-06" sheetId="10" r:id="rId10"/>
    <sheet name="SEM 10-06" sheetId="11" r:id="rId11"/>
    <sheet name="SEM 20-06" sheetId="13" r:id="rId12"/>
    <sheet name="SEM 30-06" sheetId="12" r:id="rId13"/>
    <sheet name="SEM 40-06" sheetId="14" r:id="rId14"/>
    <sheet name="IMSS-INFO" sheetId="15" r:id="rId15"/>
    <sheet name="SEM 0-08" sheetId="16" r:id="rId16"/>
    <sheet name="SEM 10-08" sheetId="17" r:id="rId17"/>
    <sheet name="SEM 20-08" sheetId="18" r:id="rId18"/>
    <sheet name="SEM 30-08" sheetId="19" r:id="rId19"/>
    <sheet name="1era Agosto" sheetId="20" r:id="rId20"/>
    <sheet name="2da Agosto" sheetId="21" r:id="rId21"/>
    <sheet name="IMSSINF" sheetId="22" r:id="rId22"/>
    <sheet name="SEM 0-10" sheetId="23" r:id="rId23"/>
    <sheet name="SEM 10-10" sheetId="24" r:id="rId24"/>
    <sheet name="SEM 20-10" sheetId="25" r:id="rId25"/>
    <sheet name="SEM 30-10" sheetId="26" r:id="rId26"/>
    <sheet name="1era Oct " sheetId="27" r:id="rId27"/>
    <sheet name="2da Oct" sheetId="28" r:id="rId28"/>
    <sheet name="IMSS" sheetId="29" r:id="rId29"/>
    <sheet name="SEM 0-11" sheetId="30" r:id="rId30"/>
    <sheet name="SEM 10-11" sheetId="31" r:id="rId31"/>
    <sheet name="SEM 20-11" sheetId="32" r:id="rId32"/>
    <sheet name="SEM 30-11" sheetId="33" r:id="rId33"/>
    <sheet name="1era Nov" sheetId="34" r:id="rId34"/>
    <sheet name="2da Nov" sheetId="35" r:id="rId35"/>
    <sheet name="IMSS-11" sheetId="36" r:id="rId36"/>
    <sheet name="SEM 0-12" sheetId="37" r:id="rId37"/>
    <sheet name="SEM 10-12" sheetId="38" r:id="rId38"/>
    <sheet name="SEM 20-12" sheetId="39" r:id="rId39"/>
    <sheet name="SEM 30-12" sheetId="40" r:id="rId40"/>
    <sheet name="1era 12" sheetId="41" r:id="rId41"/>
    <sheet name="2da 12" sheetId="42" r:id="rId42"/>
    <sheet name="IMSS INF 12" sheetId="43" r:id="rId43"/>
    <sheet name="AGN QUIN 15" sheetId="44" r:id="rId44"/>
    <sheet name="AGN SEM 15" sheetId="45" r:id="rId45"/>
  </sheets>
  <calcPr calcId="152511"/>
</workbook>
</file>

<file path=xl/calcChain.xml><?xml version="1.0" encoding="utf-8"?>
<calcChain xmlns="http://schemas.openxmlformats.org/spreadsheetml/2006/main">
  <c r="I17" i="44" l="1"/>
  <c r="I18" i="44" l="1"/>
  <c r="I19" i="44" s="1"/>
  <c r="I21" i="44" s="1"/>
  <c r="AA87" i="42"/>
  <c r="AA86" i="42"/>
  <c r="V7" i="42"/>
  <c r="Z86" i="41"/>
  <c r="Z85" i="41"/>
  <c r="Z84" i="41"/>
  <c r="U7" i="41"/>
  <c r="Z51" i="40"/>
  <c r="Z50" i="40"/>
  <c r="Z49" i="40"/>
  <c r="U7" i="40"/>
  <c r="AA51" i="39"/>
  <c r="AA50" i="39"/>
  <c r="AA49" i="39"/>
  <c r="V7" i="39"/>
  <c r="AA50" i="38"/>
  <c r="AA51" i="38" s="1"/>
  <c r="AA52" i="38" s="1"/>
  <c r="V7" i="38"/>
  <c r="AA52" i="37"/>
  <c r="AA51" i="37"/>
  <c r="AA50" i="37"/>
  <c r="V7" i="37"/>
  <c r="J25" i="36" l="1"/>
  <c r="I25" i="36"/>
  <c r="I23" i="36"/>
  <c r="I22" i="36"/>
  <c r="I21" i="36"/>
  <c r="I20" i="36"/>
  <c r="I19" i="36"/>
  <c r="I18" i="36"/>
  <c r="K25" i="36"/>
  <c r="AB87" i="35"/>
  <c r="AB88" i="35" s="1"/>
  <c r="S84" i="34"/>
  <c r="S85" i="34" s="1"/>
  <c r="AB51" i="33"/>
  <c r="AB52" i="33" s="1"/>
  <c r="AB53" i="33" s="1"/>
  <c r="U53" i="32"/>
  <c r="U52" i="32"/>
  <c r="U51" i="32"/>
  <c r="U50" i="32"/>
  <c r="AB53" i="31"/>
  <c r="AB54" i="31" s="1"/>
  <c r="AB52" i="31"/>
  <c r="AB54" i="30" l="1"/>
  <c r="AB53" i="30"/>
  <c r="AB52" i="30"/>
  <c r="W7" i="31"/>
  <c r="P7" i="32"/>
  <c r="W7" i="33"/>
  <c r="N7" i="34"/>
  <c r="W7" i="35"/>
  <c r="W7" i="30"/>
  <c r="D14" i="29" l="1"/>
  <c r="F14" i="29" s="1"/>
  <c r="Y49" i="26"/>
  <c r="Y50" i="26" s="1"/>
  <c r="U42" i="25"/>
  <c r="U43" i="25" s="1"/>
  <c r="AA48" i="23"/>
  <c r="AA49" i="23" s="1"/>
  <c r="Z85" i="28"/>
  <c r="Z84" i="28"/>
  <c r="Z83" i="28"/>
  <c r="U7" i="28"/>
  <c r="U101" i="28"/>
  <c r="B111" i="28"/>
  <c r="B112" i="28"/>
  <c r="G112" i="28"/>
  <c r="Z74" i="27"/>
  <c r="Z73" i="27"/>
  <c r="Z72" i="27"/>
  <c r="T7" i="26"/>
  <c r="W51" i="24"/>
  <c r="W50" i="24"/>
  <c r="W49" i="24"/>
  <c r="R7" i="24"/>
  <c r="AA47" i="23"/>
  <c r="Y51" i="26" l="1"/>
  <c r="Y52" i="26" s="1"/>
  <c r="U44" i="25"/>
  <c r="U45" i="25"/>
  <c r="S35" i="20"/>
  <c r="S30" i="20"/>
  <c r="AA79" i="21"/>
  <c r="AA78" i="21"/>
  <c r="V7" i="21"/>
  <c r="S74" i="20"/>
  <c r="S73" i="20"/>
  <c r="N7" i="20"/>
  <c r="T55" i="19"/>
  <c r="T54" i="19"/>
  <c r="O7" i="19"/>
  <c r="T55" i="18"/>
  <c r="T54" i="18"/>
  <c r="O7" i="18"/>
  <c r="AC55" i="17"/>
  <c r="AC54" i="17"/>
  <c r="X7" i="17"/>
  <c r="AB54" i="16"/>
  <c r="AB53" i="16"/>
  <c r="W7" i="16"/>
  <c r="B60" i="16"/>
  <c r="B61" i="16"/>
  <c r="Z17" i="14" l="1"/>
  <c r="Y17" i="14"/>
  <c r="Z14" i="14"/>
  <c r="Y14" i="14"/>
  <c r="W23" i="14"/>
  <c r="W22" i="14"/>
  <c r="W23" i="12"/>
  <c r="W22" i="12"/>
  <c r="R23" i="13"/>
  <c r="R22" i="13"/>
  <c r="W23" i="11"/>
  <c r="W22" i="11"/>
  <c r="W23" i="10"/>
  <c r="W22" i="10"/>
  <c r="AE19" i="9"/>
  <c r="AD26" i="9"/>
  <c r="AD25" i="9"/>
  <c r="U19" i="8"/>
  <c r="R7" i="14"/>
  <c r="B29" i="14"/>
  <c r="B30" i="14"/>
  <c r="E30" i="14"/>
  <c r="R7" i="12"/>
  <c r="B29" i="12"/>
  <c r="B30" i="12"/>
  <c r="E30" i="12"/>
  <c r="M7" i="13"/>
  <c r="B29" i="13"/>
  <c r="B30" i="13"/>
  <c r="R7" i="11"/>
  <c r="B29" i="11"/>
  <c r="B30" i="11"/>
  <c r="E30" i="11"/>
  <c r="R7" i="10"/>
  <c r="B29" i="10"/>
  <c r="B30" i="10"/>
  <c r="E30" i="10"/>
  <c r="AC24" i="9"/>
  <c r="X7" i="9"/>
  <c r="F30" i="9"/>
  <c r="B32" i="9"/>
  <c r="B33" i="9"/>
  <c r="F33" i="9"/>
  <c r="J33" i="9"/>
  <c r="C36" i="8"/>
  <c r="C35" i="8"/>
  <c r="A29" i="8"/>
  <c r="N7" i="8"/>
  <c r="J55" i="7" l="1"/>
  <c r="K55" i="7"/>
  <c r="Y44" i="6"/>
  <c r="Y45" i="6" s="1"/>
  <c r="T7" i="6"/>
  <c r="A45" i="6"/>
  <c r="C51" i="6"/>
  <c r="C52" i="6"/>
  <c r="G52" i="6"/>
  <c r="U44" i="5"/>
  <c r="U45" i="5" s="1"/>
  <c r="P7" i="5"/>
  <c r="A45" i="5"/>
  <c r="C51" i="5"/>
  <c r="C52" i="5"/>
  <c r="F52" i="5"/>
  <c r="AB47" i="4"/>
  <c r="AB48" i="4" s="1"/>
  <c r="W7" i="4"/>
  <c r="A48" i="4"/>
  <c r="C54" i="4"/>
  <c r="C55" i="4"/>
  <c r="I55" i="4"/>
  <c r="AD20" i="3"/>
  <c r="AD16" i="3"/>
  <c r="AD11" i="3"/>
  <c r="AD41" i="3"/>
  <c r="AC49" i="3"/>
  <c r="AC50" i="3" s="1"/>
  <c r="X7" i="3"/>
  <c r="X46" i="3"/>
  <c r="A50" i="3"/>
  <c r="C56" i="3"/>
  <c r="C57" i="3"/>
  <c r="I57" i="3"/>
  <c r="U65" i="2"/>
  <c r="U61" i="2"/>
  <c r="U53" i="2"/>
  <c r="U38" i="2"/>
  <c r="U32" i="2"/>
  <c r="U69" i="2" s="1"/>
  <c r="O7" i="2"/>
  <c r="A71" i="2"/>
  <c r="C77" i="2"/>
  <c r="C78" i="2"/>
  <c r="Z65" i="1"/>
  <c r="Z61" i="1"/>
  <c r="Z53" i="1"/>
  <c r="Z34" i="1"/>
  <c r="Z29" i="1"/>
  <c r="Y67" i="1"/>
  <c r="Y68" i="1" s="1"/>
  <c r="T7" i="1"/>
  <c r="U70" i="2" l="1"/>
  <c r="U71" i="2" s="1"/>
  <c r="Z66" i="1"/>
  <c r="AD45" i="3"/>
</calcChain>
</file>

<file path=xl/sharedStrings.xml><?xml version="1.0" encoding="utf-8"?>
<sst xmlns="http://schemas.openxmlformats.org/spreadsheetml/2006/main" count="8333" uniqueCount="1647">
  <si>
    <t>Q10-05</t>
  </si>
  <si>
    <t>/2015</t>
  </si>
  <si>
    <t>09/</t>
  </si>
  <si>
    <t>06/15 18:37                                                                                                              ALECSA CELAYA S. DE R.L. DE C.V.</t>
  </si>
  <si>
    <t>PAG. 1</t>
  </si>
  <si>
    <t>N  O</t>
  </si>
  <si>
    <t>M  I  N  A</t>
  </si>
  <si>
    <t>G  E  N</t>
  </si>
  <si>
    <t>E  R  A  L</t>
  </si>
  <si>
    <t>Salario</t>
  </si>
  <si>
    <t>Sueldo</t>
  </si>
  <si>
    <t>TOTAL</t>
  </si>
  <si>
    <t>Descuento</t>
  </si>
  <si>
    <t>Descuentos</t>
  </si>
  <si>
    <t>Anticipos o</t>
  </si>
  <si>
    <t>RCING   -</t>
  </si>
  <si>
    <t>NETO</t>
  </si>
  <si>
    <t>Impuesto</t>
  </si>
  <si>
    <t>Aportacion</t>
  </si>
  <si>
    <t>TOTAL A</t>
  </si>
  <si>
    <t>Clave</t>
  </si>
  <si>
    <t>Nombre</t>
  </si>
  <si>
    <t>Puesto</t>
  </si>
  <si>
    <t>Minimo</t>
  </si>
  <si>
    <t>SAE</t>
  </si>
  <si>
    <t>ISR</t>
  </si>
  <si>
    <t>IMSS</t>
  </si>
  <si>
    <t>base</t>
  </si>
  <si>
    <t>Comisiones</t>
  </si>
  <si>
    <t>Prestaciones</t>
  </si>
  <si>
    <t>Percepciones</t>
  </si>
  <si>
    <t>Subsidio P</t>
  </si>
  <si>
    <t>ERCEPCIONES</t>
  </si>
  <si>
    <t>Faltas</t>
  </si>
  <si>
    <t>faltas</t>
  </si>
  <si>
    <t>generales</t>
  </si>
  <si>
    <t>especiales</t>
  </si>
  <si>
    <t>Infonavit</t>
  </si>
  <si>
    <t>prestamos</t>
  </si>
  <si>
    <t>DEDUCCIONES</t>
  </si>
  <si>
    <t>NOMINA</t>
  </si>
  <si>
    <t>empleado</t>
  </si>
  <si>
    <t>empresa</t>
  </si>
  <si>
    <t>EMPLEADO</t>
  </si>
  <si>
    <t>Nomina</t>
  </si>
  <si>
    <t>FACTURAR</t>
  </si>
  <si>
    <t>------</t>
  </si>
  <si>
    <t>---------------------------</t>
  </si>
  <si>
    <t>------------------------</t>
  </si>
  <si>
    <t>-------------</t>
  </si>
  <si>
    <t>------------</t>
  </si>
  <si>
    <t>-----------</t>
  </si>
  <si>
    <t>-----</t>
  </si>
  <si>
    <t>ADM</t>
  </si>
  <si>
    <t>ADMINISTRATIVO</t>
  </si>
  <si>
    <t>JIMENEZ SUAREZ LUDIV</t>
  </si>
  <si>
    <t>AUXILIAR CONTABLE</t>
  </si>
  <si>
    <t>----------</t>
  </si>
  <si>
    <t>MUñOZ MACIAS MARCO A</t>
  </si>
  <si>
    <t>TRASLADISTA</t>
  </si>
  <si>
    <t>AC03</t>
  </si>
  <si>
    <t>DEL ALTO CASTELLANOS</t>
  </si>
  <si>
    <t>INTENDENCIA</t>
  </si>
  <si>
    <t>AJ28</t>
  </si>
  <si>
    <t>AVENDAñO JAUREGUI MA</t>
  </si>
  <si>
    <t>VIGILANTE</t>
  </si>
  <si>
    <t>BC09</t>
  </si>
  <si>
    <t>BALTAZAR CRUZ DESIRE</t>
  </si>
  <si>
    <t>CAJERA</t>
  </si>
  <si>
    <t>BS07</t>
  </si>
  <si>
    <t>BALBUENA SALAZAR PAT</t>
  </si>
  <si>
    <t>AUX ADMINISTRATIVO</t>
  </si>
  <si>
    <t>FZ16</t>
  </si>
  <si>
    <t>FIGUEROA ZARZA ISMAE</t>
  </si>
  <si>
    <t>GERENTE GENERAL</t>
  </si>
  <si>
    <t>GM21</t>
  </si>
  <si>
    <t>GUARDIAN MARTINEZ MA</t>
  </si>
  <si>
    <t>AUX. ADMINISTRATIVO</t>
  </si>
  <si>
    <t>LC03</t>
  </si>
  <si>
    <t>LEON CABELLO LUIS AL</t>
  </si>
  <si>
    <t>LAVADOR</t>
  </si>
  <si>
    <t>MN09</t>
  </si>
  <si>
    <t>MORALES NAIF DIANA</t>
  </si>
  <si>
    <t>RECEPCIONISTA</t>
  </si>
  <si>
    <t>MP11</t>
  </si>
  <si>
    <t>MEDINA PUGA SANDRA</t>
  </si>
  <si>
    <t>CAJERA AUXILIAR</t>
  </si>
  <si>
    <t>RE14</t>
  </si>
  <si>
    <t>PEREZ ESCOBEDO ALEJA</t>
  </si>
  <si>
    <t>SC001</t>
  </si>
  <si>
    <t>STEFANONI CASTRO MAR</t>
  </si>
  <si>
    <t>PROMOTOR KAIZEN</t>
  </si>
  <si>
    <t>SE03</t>
  </si>
  <si>
    <t>SANCHEZ ESCAMILLA RO</t>
  </si>
  <si>
    <t>GARANTIAS</t>
  </si>
  <si>
    <t>VC22</t>
  </si>
  <si>
    <t>VARGAS COSME SUSANA</t>
  </si>
  <si>
    <t>AUX. CONTABLE</t>
  </si>
  <si>
    <t>VG19</t>
  </si>
  <si>
    <t>VALADEZ GONZALEZ FRA</t>
  </si>
  <si>
    <t>SISTEMAS</t>
  </si>
  <si>
    <t>YV27</t>
  </si>
  <si>
    <t>YERENA VAZQUEZ ALEJA</t>
  </si>
  <si>
    <t>Totale</t>
  </si>
  <si>
    <t>COR</t>
  </si>
  <si>
    <t>CORPORATIVO</t>
  </si>
  <si>
    <t>SA03</t>
  </si>
  <si>
    <t>SANTANA ANAYA GILDAR</t>
  </si>
  <si>
    <t>GERENTE DE SISTEMAS</t>
  </si>
  <si>
    <t>REF</t>
  </si>
  <si>
    <t>REFACCIONES</t>
  </si>
  <si>
    <t>SANCHEZ VEANA JAVIER</t>
  </si>
  <si>
    <t>GERENTE DE REFACCION</t>
  </si>
  <si>
    <t>RL10</t>
  </si>
  <si>
    <t>RUIZ LAGUNA ANABEL</t>
  </si>
  <si>
    <t>AUXILIAR DE REFACCIO</t>
  </si>
  <si>
    <t>s para REF</t>
  </si>
  <si>
    <t>SADM</t>
  </si>
  <si>
    <t>ADMINISTRATIVO DE SERVICIO</t>
  </si>
  <si>
    <t>PEREZ SAAVEDRA JULIO</t>
  </si>
  <si>
    <t>GERENTE DE SERVICIO</t>
  </si>
  <si>
    <t>TIERRABLANCA SANCHEZ</t>
  </si>
  <si>
    <t>TECNICO</t>
  </si>
  <si>
    <t>MV23</t>
  </si>
  <si>
    <t>MEJIA VILLEGAS NALLE</t>
  </si>
  <si>
    <t>CITAS</t>
  </si>
  <si>
    <t>RP21</t>
  </si>
  <si>
    <t>RAMIREZ PATIñO DIANA</t>
  </si>
  <si>
    <t>ATENCION A CLIENTES</t>
  </si>
  <si>
    <t>SER</t>
  </si>
  <si>
    <t>SERVICIO</t>
  </si>
  <si>
    <t>NAVARRETE RODRIGUEZ</t>
  </si>
  <si>
    <t>LAVADOR SER Y SN</t>
  </si>
  <si>
    <t>CG02</t>
  </si>
  <si>
    <t>CASTILLO GALINDO MAR</t>
  </si>
  <si>
    <t>JR02</t>
  </si>
  <si>
    <t>JIMENEZ REVILLA VELE</t>
  </si>
  <si>
    <t>MG17</t>
  </si>
  <si>
    <t>MUñIZ RODRIGUEZ JESU</t>
  </si>
  <si>
    <t>MH02</t>
  </si>
  <si>
    <t>MARTINEZ HERRERA CRI</t>
  </si>
  <si>
    <t>MM25</t>
  </si>
  <si>
    <t>MEZA MUÑIZ JOSE ANGE</t>
  </si>
  <si>
    <t>LAVADOR PREVIADOR</t>
  </si>
  <si>
    <t>NO05</t>
  </si>
  <si>
    <t>NIEVES OSORNIO SILVE</t>
  </si>
  <si>
    <t>ESTETICAS</t>
  </si>
  <si>
    <t>PG30</t>
  </si>
  <si>
    <t>PATIñO GONZALEZ RICA</t>
  </si>
  <si>
    <t>RZ01</t>
  </si>
  <si>
    <t>RAMIREZ ZACARIAS JOR</t>
  </si>
  <si>
    <t>TECNICO MAESTRO EN D</t>
  </si>
  <si>
    <t>SM00</t>
  </si>
  <si>
    <t>SALOMON MUñOZ MARTIN</t>
  </si>
  <si>
    <t>SV030</t>
  </si>
  <si>
    <t>SAMBRANO VILLARREAL</t>
  </si>
  <si>
    <t>LAVADOR NUEVOS</t>
  </si>
  <si>
    <t>TP12</t>
  </si>
  <si>
    <t>TOLEDO PEREZ JOSE FR</t>
  </si>
  <si>
    <t>s para SER</t>
  </si>
  <si>
    <t>VADM</t>
  </si>
  <si>
    <t>ADMINISTRATIVO DE VENTAS</t>
  </si>
  <si>
    <t>INTERCAMBIOS</t>
  </si>
  <si>
    <t>RODRIGUEZ NUñEZ JOSE</t>
  </si>
  <si>
    <t>PREVIADOR</t>
  </si>
  <si>
    <t>PATIÑO MUÑOZ ANA LAU</t>
  </si>
  <si>
    <t>F&amp;I</t>
  </si>
  <si>
    <t>RC27</t>
  </si>
  <si>
    <t>RODRIGUEZ CRUZ FERNA</t>
  </si>
  <si>
    <t>TM19</t>
  </si>
  <si>
    <t>TOLEDO MORENO ELIZAB</t>
  </si>
  <si>
    <t>SEGUROS</t>
  </si>
  <si>
    <t>s para VADM</t>
  </si>
  <si>
    <t>VTAS</t>
  </si>
  <si>
    <t>VENTAS</t>
  </si>
  <si>
    <t>BE22</t>
  </si>
  <si>
    <t>BLANCAS ESTEVEZ JAVI</t>
  </si>
  <si>
    <t>ASESOR DE VENTAS</t>
  </si>
  <si>
    <t>s para VTAS</t>
  </si>
  <si>
    <t>Gran T</t>
  </si>
  <si>
    <t>otal del Reporte</t>
  </si>
  <si>
    <t>Q0-05/</t>
  </si>
  <si>
    <t>06/15 18:57                                                                                                              ALECSA CELAYA S. DE R.L. DE C.V.</t>
  </si>
  <si>
    <t>N  O  M  I  N  A</t>
  </si>
  <si>
    <t>Descuento   Descuentos</t>
  </si>
  <si>
    <t>ISR        IMSS          base</t>
  </si>
  <si>
    <t>Prestaciones Percepciones Subsidio PERCEPCIONES</t>
  </si>
  <si>
    <t>Faltas     faltas     generales</t>
  </si>
  <si>
    <t>--------------------------</t>
  </si>
  <si>
    <t>------------------------------------</t>
  </si>
  <si>
    <t>------------------------------------------------</t>
  </si>
  <si>
    <t>0.00        0.00    4,000.00</t>
  </si>
  <si>
    <t>0.00   17,500.00        0.00   17,500.00</t>
  </si>
  <si>
    <t>0        0.00       51.69</t>
  </si>
  <si>
    <t>--------------------</t>
  </si>
  <si>
    <t>0.00        0.00    1,750.00</t>
  </si>
  <si>
    <t>0.00    6,379.21        0.00    6,379.21</t>
  </si>
  <si>
    <t>0.00        0.00    1,400.00</t>
  </si>
  <si>
    <t>0.00    2,600.00      160.30    2,760.30</t>
  </si>
  <si>
    <t>0.00        0.00    1,250.00</t>
  </si>
  <si>
    <t>0.00    4,250.00        0.00    4,250.00</t>
  </si>
  <si>
    <t>0.00        0.00    2,250.00</t>
  </si>
  <si>
    <t>566.67    4,816.67        0.00    4,816.67</t>
  </si>
  <si>
    <t>0        0.00        0.00</t>
  </si>
  <si>
    <t>0.00        0.00    3,500.00</t>
  </si>
  <si>
    <t>0.00   11,500.00        0.00   11,500.00</t>
  </si>
  <si>
    <t>0.00        0.00   15,000.00</t>
  </si>
  <si>
    <t>0.00   67,147.27        0.00   67,147.27</t>
  </si>
  <si>
    <t>0        0.00    2,239.82</t>
  </si>
  <si>
    <t>0.00        0.00    2,750.00</t>
  </si>
  <si>
    <t>0.00    4,850.00        0.00    4,850.00</t>
  </si>
  <si>
    <t>0.00        0.00    1,500.00</t>
  </si>
  <si>
    <t>0.00    4,100.00        0.00    4,100.00</t>
  </si>
  <si>
    <t>0.00        0.00    2,000.00</t>
  </si>
  <si>
    <t>0.00    7,449.00        0.00    7,449.00</t>
  </si>
  <si>
    <t>0.00    2,250.00      174.78    2,424.78</t>
  </si>
  <si>
    <t>10    1,500.00        0.00</t>
  </si>
  <si>
    <t>433.33    3,683.33        0.00    3,683.33</t>
  </si>
  <si>
    <t>1      216.67        0.00</t>
  </si>
  <si>
    <t>0.00        0.00    3,000.00</t>
  </si>
  <si>
    <t>0.00   12,000.00        0.00   12,000.00</t>
  </si>
  <si>
    <t>0.00    8,000.00        0.00    8,000.00</t>
  </si>
  <si>
    <t>0.00    4,000.00        0.00    4,000.00</t>
  </si>
  <si>
    <t>0.00    4,750.00        0.00    4,750.00</t>
  </si>
  <si>
    <t>0.00        0.00    1,200.00</t>
  </si>
  <si>
    <t>0.00        0.00   12,500.00</t>
  </si>
  <si>
    <t>0.00   12,500.00        0.00   12,500.00</t>
  </si>
  <si>
    <t>0.00   18,640.60        0.00   18,640.60</t>
  </si>
  <si>
    <t>0.00    8,730.45        0.00    8,730.45</t>
  </si>
  <si>
    <t>0.00        0.00      103.38</t>
  </si>
  <si>
    <t>ADMINISTRATIVO DE SERVICI</t>
  </si>
  <si>
    <t>O</t>
  </si>
  <si>
    <t>0.00        0.00    5,000.00</t>
  </si>
  <si>
    <t>0.00   33,500.00        0.00   33,500.00</t>
  </si>
  <si>
    <t>0.00   11,000.00        0.00   11,000.00</t>
  </si>
  <si>
    <t>0.00    4,920.00        0.00    4,920.00</t>
  </si>
  <si>
    <t>GJ001</t>
  </si>
  <si>
    <t>GARCIA JUAREZ ANTONI</t>
  </si>
  <si>
    <t>0.00    2,966.34      145.38    3,111.72</t>
  </si>
  <si>
    <t>0.00    5,620.00        0.00    5,620.00</t>
  </si>
  <si>
    <t>0.00    3,013.50      145.38    3,158.88</t>
  </si>
  <si>
    <t>0.00    3,330.47      125.10    3,455.57</t>
  </si>
  <si>
    <t>0.00    3,560.00      107.37    3,667.37</t>
  </si>
  <si>
    <t>0.00    4,091.00        0.00    4,091.00</t>
  </si>
  <si>
    <t>0.00        0.00    1,000.00</t>
  </si>
  <si>
    <t>0.00    1,000.00      200.74    1,200.74</t>
  </si>
  <si>
    <t>0.00    9,500.00        0.00    9,500.00</t>
  </si>
  <si>
    <t>0.00    5,700.00        0.00    5,700.00</t>
  </si>
  <si>
    <t>0.00    9,477.14        0.00    9,477.14</t>
  </si>
  <si>
    <t>0.00    3,391.53      125.10    3,516.63</t>
  </si>
  <si>
    <t>0.00   11,003.25        0.00   11,003.25</t>
  </si>
  <si>
    <t>0.00    8,435.42        0.00    8,435.42</t>
  </si>
  <si>
    <t>0.00   13,500.00        0.00   13,500.00</t>
  </si>
  <si>
    <t>0.00    2,800.00      145.38    2,945.38</t>
  </si>
  <si>
    <t>0.00    5,750.00        0.00    5,750.00</t>
  </si>
  <si>
    <t>0.00        0.00    2,500.00</t>
  </si>
  <si>
    <t>0.00    5,500.00        0.00    5,500.00</t>
  </si>
  <si>
    <t>0.00        0.00  114,550.00</t>
  </si>
  <si>
    <t>1,000.00  363,805.18    1,489.83  365,295.01</t>
  </si>
  <si>
    <t>11.00    1,716.67    3,790.52</t>
  </si>
  <si>
    <t>OTAS IMPORTANTES ---------</t>
  </si>
  <si>
    <t>----------------------------------</t>
  </si>
  <si>
    <t>1. Pe</t>
  </si>
  <si>
    <t>rcepciones = Sueldo base +</t>
  </si>
  <si>
    <t>Comisiones + Prestaciones</t>
  </si>
  <si>
    <t>2. TO</t>
  </si>
  <si>
    <t>TAL PERCEPCIONES = Percepc</t>
  </si>
  <si>
    <t>iones + Subsidio</t>
  </si>
  <si>
    <t>3. TO</t>
  </si>
  <si>
    <t>TAL DE DEDUCCIONES = Descu</t>
  </si>
  <si>
    <t>ento falta + Descuentos ge</t>
  </si>
  <si>
    <t>nerales + De</t>
  </si>
  <si>
    <t>scuentos esp</t>
  </si>
  <si>
    <t>eciales + Infonavit</t>
  </si>
  <si>
    <t>4. TO</t>
  </si>
  <si>
    <t>TAL NOMINA = TOTAL PERCEPC</t>
  </si>
  <si>
    <t>IONES - TOTAL DE DEDUCCION</t>
  </si>
  <si>
    <t>ES</t>
  </si>
  <si>
    <t>5. NE</t>
  </si>
  <si>
    <t>TO EMPLEADO = TOTAL NOMINA</t>
  </si>
  <si>
    <t>6. NE</t>
  </si>
  <si>
    <t>TO FACTURA = NETO EMPLEADO</t>
  </si>
  <si>
    <t>EMPRESA + O</t>
  </si>
  <si>
    <t>UTSOURCING E</t>
  </si>
  <si>
    <t>MPLEADO + Impuesto Nomina + Aportaci</t>
  </si>
  <si>
    <t>on Empresa</t>
  </si>
  <si>
    <t>7. EL</t>
  </si>
  <si>
    <t>RENGLON DE ANTICIPOS ES M</t>
  </si>
  <si>
    <t>ERAMENTE INFORMATIVO</t>
  </si>
  <si>
    <t>S0-05/2015</t>
  </si>
  <si>
    <t>10/</t>
  </si>
  <si>
    <t>06/15 10:42                                                                                                              ALECSA CELAYA S. DE R.L. DE C.V.</t>
  </si>
  <si>
    <t>D</t>
  </si>
  <si>
    <t>escuento</t>
  </si>
  <si>
    <t>----------------------</t>
  </si>
  <si>
    <t>-----------------------</t>
  </si>
  <si>
    <t>---</t>
  </si>
  <si>
    <t>--</t>
  </si>
  <si>
    <t>COR    COR</t>
  </si>
  <si>
    <t>PORATIVO</t>
  </si>
  <si>
    <t>BJ00</t>
  </si>
  <si>
    <t>BECERRA JIMENEZ ALEJ</t>
  </si>
  <si>
    <t>JARDINERO</t>
  </si>
  <si>
    <t>Totales pa</t>
  </si>
  <si>
    <t>ra COR</t>
  </si>
  <si>
    <t>SADM   ADM</t>
  </si>
  <si>
    <t>INISTRATIVO DE SERVICI</t>
  </si>
  <si>
    <t>GUZMAN SPILLER SERGI</t>
  </si>
  <si>
    <t>ASESOR DE SERVICIO</t>
  </si>
  <si>
    <t>CC08</t>
  </si>
  <si>
    <t>CAZARES CHAIRES ERIK</t>
  </si>
  <si>
    <t>ra SADM</t>
  </si>
  <si>
    <t>SN     SEM</t>
  </si>
  <si>
    <t>INUEVOS</t>
  </si>
  <si>
    <t>TE10</t>
  </si>
  <si>
    <t>TIERRAFRIA ESCARAMUZ</t>
  </si>
  <si>
    <t>ra SN</t>
  </si>
  <si>
    <t>VTAS   VEN</t>
  </si>
  <si>
    <t>TAS</t>
  </si>
  <si>
    <t>RA06</t>
  </si>
  <si>
    <t>ROBLES AVILA GABRIEL</t>
  </si>
  <si>
    <t>SN06</t>
  </si>
  <si>
    <t>SOTO NEGRETE ANDREA</t>
  </si>
  <si>
    <t>CASAS VILLANUEVA MAR</t>
  </si>
  <si>
    <t>GALLEGOS RIOS OCTAVI</t>
  </si>
  <si>
    <t>AQ28</t>
  </si>
  <si>
    <t>ALFARO QUEZADA PABLO</t>
  </si>
  <si>
    <t>COACH DE VENTAS</t>
  </si>
  <si>
    <t>BT26</t>
  </si>
  <si>
    <t>BLUMENKRON TRUJILLO</t>
  </si>
  <si>
    <t>CG22</t>
  </si>
  <si>
    <t>CAMARENA GAMEZ GUILL</t>
  </si>
  <si>
    <t>CR06</t>
  </si>
  <si>
    <t>CASTRO ROMERO LIZBET</t>
  </si>
  <si>
    <t>GA03</t>
  </si>
  <si>
    <t>GUILLEN AYALA JUAN C</t>
  </si>
  <si>
    <t>GD09</t>
  </si>
  <si>
    <t>GONZALEZ DUARTE DAVI</t>
  </si>
  <si>
    <t>GG14</t>
  </si>
  <si>
    <t>GONZALEZ GARCIA LUIS</t>
  </si>
  <si>
    <t>GT22</t>
  </si>
  <si>
    <t>GOMEZ TORRES ROSAURA</t>
  </si>
  <si>
    <t>HP01</t>
  </si>
  <si>
    <t>HERRERA PARRA LUIS E</t>
  </si>
  <si>
    <t>HQ10</t>
  </si>
  <si>
    <t>HERNANDEZ QUINTERO M</t>
  </si>
  <si>
    <t>RMR26</t>
  </si>
  <si>
    <t>RAMIREZ MONDRAGON RI</t>
  </si>
  <si>
    <t>RS16</t>
  </si>
  <si>
    <t>RAMIREZ SOLORZANO ER</t>
  </si>
  <si>
    <t>VV28</t>
  </si>
  <si>
    <t>VAZQUEZ VILLALOBOS M</t>
  </si>
  <si>
    <t>ra VTAS</t>
  </si>
  <si>
    <t>Gran Total</t>
  </si>
  <si>
    <t>del Reporte</t>
  </si>
  <si>
    <t>IMPORTANTES ---------</t>
  </si>
  <si>
    <t>---------</t>
  </si>
  <si>
    <t>1. Percep</t>
  </si>
  <si>
    <t>ciones = Sueldo base +</t>
  </si>
  <si>
    <t>Comisiones + Prestacio</t>
  </si>
  <si>
    <t>nes</t>
  </si>
  <si>
    <t>2. TOTAL</t>
  </si>
  <si>
    <t>PERCEPCIONES = Percepc</t>
  </si>
  <si>
    <t>3. TOTAL</t>
  </si>
  <si>
    <t>DE DEDUCCIONES = Descu</t>
  </si>
  <si>
    <t>ento falta + Descuentos</t>
  </si>
  <si>
    <t>ge</t>
  </si>
  <si>
    <t>scuentos espe</t>
  </si>
  <si>
    <t>ciales + In</t>
  </si>
  <si>
    <t>fonavit</t>
  </si>
  <si>
    <t>4. TOTAL</t>
  </si>
  <si>
    <t>NOMINA = TOTAL PERCEPC</t>
  </si>
  <si>
    <t>IONES - TOTAL DE DEDUCC</t>
  </si>
  <si>
    <t>ION</t>
  </si>
  <si>
    <t>5. NETO E</t>
  </si>
  <si>
    <t>MPLEADO = TOTAL NOMINA</t>
  </si>
  <si>
    <t>6. NETO F</t>
  </si>
  <si>
    <t>ACTURA = NETO EMPLEADO</t>
  </si>
  <si>
    <t>ING</t>
  </si>
  <si>
    <t>UTSOURCING EM</t>
  </si>
  <si>
    <t>PLEADO + Im</t>
  </si>
  <si>
    <t>puesto Nomina</t>
  </si>
  <si>
    <t>7. EL REN</t>
  </si>
  <si>
    <t>GLON DE ANTICIPOS ES M</t>
  </si>
  <si>
    <t>S10-05/2015</t>
  </si>
  <si>
    <t>T</t>
  </si>
  <si>
    <t>OTAL</t>
  </si>
  <si>
    <t>Prestaciones Percepciones</t>
  </si>
  <si>
    <t>DEDU</t>
  </si>
  <si>
    <t>CCIONES</t>
  </si>
  <si>
    <t>-------------------------</t>
  </si>
  <si>
    <t>0.00    1,750.00</t>
  </si>
  <si>
    <t>0.00    3,627.74</t>
  </si>
  <si>
    <t>0.00    3,335.74</t>
  </si>
  <si>
    <t>0.00    6,963.48</t>
  </si>
  <si>
    <t>0.00    9,362.11</t>
  </si>
  <si>
    <t>,201.17</t>
  </si>
  <si>
    <t>GS11</t>
  </si>
  <si>
    <t>GONZALEZ SILVA ALEJA</t>
  </si>
  <si>
    <t>0.00    1,166.66</t>
  </si>
  <si>
    <t>0.00      477.96</t>
  </si>
  <si>
    <t>0.00   10,151.95</t>
  </si>
  <si>
    <t>0.00    7,165.87</t>
  </si>
  <si>
    <t>0.00    4,879.84</t>
  </si>
  <si>
    <t>0.00   14,138.43</t>
  </si>
  <si>
    <t>0.00    4,287.33</t>
  </si>
  <si>
    <t>0.00   14,189.49</t>
  </si>
  <si>
    <t>,499.00</t>
  </si>
  <si>
    <t>0.00    2,477.96</t>
  </si>
  <si>
    <t>0.00    3,032.74</t>
  </si>
  <si>
    <t>0.00   11,343.84</t>
  </si>
  <si>
    <t>,188.97</t>
  </si>
  <si>
    <t>0.00    4,377.62</t>
  </si>
  <si>
    <t>,127.15</t>
  </si>
  <si>
    <t>0.00   80,079.49</t>
  </si>
  <si>
    <t>,306.06</t>
  </si>
  <si>
    <t>0.00   98,155.08</t>
  </si>
  <si>
    <t>,063.17</t>
  </si>
  <si>
    <t>ne</t>
  </si>
  <si>
    <t>rales + De</t>
  </si>
  <si>
    <t>eciales + In</t>
  </si>
  <si>
    <t>E</t>
  </si>
  <si>
    <t>MPRESA + O</t>
  </si>
  <si>
    <t>MPLEADO + Im</t>
  </si>
  <si>
    <t>S</t>
  </si>
  <si>
    <t>D     51</t>
  </si>
  <si>
    <t>P000010447</t>
  </si>
  <si>
    <t>XA12001-P010447</t>
  </si>
  <si>
    <t>Contrarecibo con IVA</t>
  </si>
  <si>
    <t>AAGUILAR</t>
  </si>
  <si>
    <t>CONSULTORES &amp; ASESORES</t>
  </si>
  <si>
    <t>INTEGRALES S</t>
  </si>
  <si>
    <t>E      6</t>
  </si>
  <si>
    <t>CH-15983</t>
  </si>
  <si>
    <t>XD31001-0015983</t>
  </si>
  <si>
    <t>BANCOMER 0150149039</t>
  </si>
  <si>
    <t>D    177</t>
  </si>
  <si>
    <t>A000016457</t>
  </si>
  <si>
    <t>XA15001-0011805</t>
  </si>
  <si>
    <t>Compra con IVA</t>
  </si>
  <si>
    <t>LJIMENEZ</t>
  </si>
  <si>
    <t>D    228</t>
  </si>
  <si>
    <t>P000010450</t>
  </si>
  <si>
    <t>XA12001-P010450</t>
  </si>
  <si>
    <t>E     18</t>
  </si>
  <si>
    <t>CH-15995</t>
  </si>
  <si>
    <t>XD31001-0015995</t>
  </si>
  <si>
    <t>D    330</t>
  </si>
  <si>
    <t>P000010451</t>
  </si>
  <si>
    <t>XA12001-P010451</t>
  </si>
  <si>
    <t>D    366</t>
  </si>
  <si>
    <t>P000010452</t>
  </si>
  <si>
    <t>XA12001-P010452</t>
  </si>
  <si>
    <t>LJIMENEZ:CONSULTORES &amp;</t>
  </si>
  <si>
    <t>ASESORES INT</t>
  </si>
  <si>
    <t>E     35</t>
  </si>
  <si>
    <t>CH-16001</t>
  </si>
  <si>
    <t>XD31001-0016001</t>
  </si>
  <si>
    <t>E     46</t>
  </si>
  <si>
    <t>CH-16012</t>
  </si>
  <si>
    <t>XD31001-0016012</t>
  </si>
  <si>
    <t>E     58</t>
  </si>
  <si>
    <t>T-1404</t>
  </si>
  <si>
    <t>XD31011-0001404</t>
  </si>
  <si>
    <t>TRANSFERENCIA BANCOM</t>
  </si>
  <si>
    <t>D    681</t>
  </si>
  <si>
    <t>P000010453</t>
  </si>
  <si>
    <t>XA12001-P010453</t>
  </si>
  <si>
    <t>D    693</t>
  </si>
  <si>
    <t>P000010454</t>
  </si>
  <si>
    <t>XA12001-P010454</t>
  </si>
  <si>
    <t>E     99</t>
  </si>
  <si>
    <t>CH-16027</t>
  </si>
  <si>
    <t>XD31001-0016027</t>
  </si>
  <si>
    <t>E    100</t>
  </si>
  <si>
    <t>CH-16028</t>
  </si>
  <si>
    <t>XD31001-0016028</t>
  </si>
  <si>
    <t>D    757</t>
  </si>
  <si>
    <t>P000010498</t>
  </si>
  <si>
    <t>XA12001-P010498</t>
  </si>
  <si>
    <t>D    758</t>
  </si>
  <si>
    <t>P000010499</t>
  </si>
  <si>
    <t>XA12001-P010499</t>
  </si>
  <si>
    <t>E    109</t>
  </si>
  <si>
    <t>CH-16034</t>
  </si>
  <si>
    <t>XD31001-0016034</t>
  </si>
  <si>
    <t>E    110</t>
  </si>
  <si>
    <t>CH-16038</t>
  </si>
  <si>
    <t>XD31001-0016038</t>
  </si>
  <si>
    <t>D    881</t>
  </si>
  <si>
    <t>P000010606</t>
  </si>
  <si>
    <t>XA12001-P-10606</t>
  </si>
  <si>
    <t>D    896</t>
  </si>
  <si>
    <t>P000010609</t>
  </si>
  <si>
    <t>XA12001-P010609</t>
  </si>
  <si>
    <t>D    899</t>
  </si>
  <si>
    <t>P000010608</t>
  </si>
  <si>
    <t>XA12001-P010608</t>
  </si>
  <si>
    <t>D    900</t>
  </si>
  <si>
    <t>P000010610</t>
  </si>
  <si>
    <t>XA12001-P010610</t>
  </si>
  <si>
    <t>E    116</t>
  </si>
  <si>
    <t>CH-16045</t>
  </si>
  <si>
    <t>XD31001-0016045</t>
  </si>
  <si>
    <t>E    117</t>
  </si>
  <si>
    <t>CH-16042</t>
  </si>
  <si>
    <t>XD31001-0016042</t>
  </si>
  <si>
    <t>E    118</t>
  </si>
  <si>
    <t>CH-16043</t>
  </si>
  <si>
    <t>XD31001-0016043</t>
  </si>
  <si>
    <t>E    119</t>
  </si>
  <si>
    <t>CH-16044</t>
  </si>
  <si>
    <t>XD31001-0016044</t>
  </si>
  <si>
    <t>D  1,233</t>
  </si>
  <si>
    <t>P000010612</t>
  </si>
  <si>
    <t>XA12001-P010612</t>
  </si>
  <si>
    <t>D  1,247</t>
  </si>
  <si>
    <t>P000010613</t>
  </si>
  <si>
    <t>XA12001-P010613</t>
  </si>
  <si>
    <t>E    145</t>
  </si>
  <si>
    <t>CH-16057</t>
  </si>
  <si>
    <t>XD31001-0016057</t>
  </si>
  <si>
    <t>E    158</t>
  </si>
  <si>
    <t>CH-16069</t>
  </si>
  <si>
    <t>XD31001-0016069</t>
  </si>
  <si>
    <t>D  1,388</t>
  </si>
  <si>
    <t>P000010614</t>
  </si>
  <si>
    <t>XA12001-P010614</t>
  </si>
  <si>
    <t>E    163</t>
  </si>
  <si>
    <t>CH-16071</t>
  </si>
  <si>
    <t>XD31001-0016071</t>
  </si>
  <si>
    <t>D  1,429</t>
  </si>
  <si>
    <t>P000010616</t>
  </si>
  <si>
    <t>XA12001-P010616</t>
  </si>
  <si>
    <t>E    165</t>
  </si>
  <si>
    <t>CH-16074</t>
  </si>
  <si>
    <t>XD31001-0016074</t>
  </si>
  <si>
    <t>D  1,685</t>
  </si>
  <si>
    <t>P000010617</t>
  </si>
  <si>
    <t>XA12001-P010617</t>
  </si>
  <si>
    <t>E    205</t>
  </si>
  <si>
    <t>CH-16094</t>
  </si>
  <si>
    <t>XD31001-0016094</t>
  </si>
  <si>
    <t>D  1,779</t>
  </si>
  <si>
    <t>P000010618</t>
  </si>
  <si>
    <t>XA12001-P010618</t>
  </si>
  <si>
    <t>D  1,780</t>
  </si>
  <si>
    <t>P000010619</t>
  </si>
  <si>
    <t>XA12001-P010619</t>
  </si>
  <si>
    <t>D  1,781</t>
  </si>
  <si>
    <t>P000010620</t>
  </si>
  <si>
    <t>XA12001-P010620</t>
  </si>
  <si>
    <t>E    209</t>
  </si>
  <si>
    <t>CH-16098</t>
  </si>
  <si>
    <t>XD31001-0016098</t>
  </si>
  <si>
    <t>E    210</t>
  </si>
  <si>
    <t>CH-16099</t>
  </si>
  <si>
    <t>XD31001-0016099</t>
  </si>
  <si>
    <t>E    211</t>
  </si>
  <si>
    <t>CH-16100</t>
  </si>
  <si>
    <t>XD31001-0016100</t>
  </si>
  <si>
    <t>D      2</t>
  </si>
  <si>
    <t>PROVISION</t>
  </si>
  <si>
    <t>NA21001-0023817</t>
  </si>
  <si>
    <t>Poliza Contable de D</t>
  </si>
  <si>
    <t>PROVISION ANUAL 2015 5</t>
  </si>
  <si>
    <t>/12</t>
  </si>
  <si>
    <t>06/15 10:57                                                                                                              ALECSA CELAYA S. DE R.L. DE C.V.</t>
  </si>
  <si>
    <t>COR    CORPO</t>
  </si>
  <si>
    <t>RATIVO</t>
  </si>
  <si>
    <t>Totales para</t>
  </si>
  <si>
    <t>SADM   ADMIN</t>
  </si>
  <si>
    <t>ISTRATIVO DE SERVICI</t>
  </si>
  <si>
    <t>SN     SEMIN</t>
  </si>
  <si>
    <t>UEVOS</t>
  </si>
  <si>
    <t>SN</t>
  </si>
  <si>
    <t>VTAS   VENTA</t>
  </si>
  <si>
    <t>Gran Total d</t>
  </si>
  <si>
    <t>el Reporte</t>
  </si>
  <si>
    <t>MPORTANTES ---------</t>
  </si>
  <si>
    <t>1. Percepci</t>
  </si>
  <si>
    <t>ones = Sueldo base +</t>
  </si>
  <si>
    <t>2. TOTAL PE</t>
  </si>
  <si>
    <t>RCEPCIONES = Percepc</t>
  </si>
  <si>
    <t>3. TOTAL DE</t>
  </si>
  <si>
    <t>DEDUCCIONES = Descu</t>
  </si>
  <si>
    <t>4. TOTAL NO</t>
  </si>
  <si>
    <t>MINA = TOTAL PERCEPC</t>
  </si>
  <si>
    <t>5. NETO EMP</t>
  </si>
  <si>
    <t>LEADO = TOTAL NOMINA</t>
  </si>
  <si>
    <t>6. NETO FAC</t>
  </si>
  <si>
    <t>TURA = NETO EMPLEADO</t>
  </si>
  <si>
    <t>7. EL RENGL</t>
  </si>
  <si>
    <t>ON DE ANTICIPOS ES M</t>
  </si>
  <si>
    <t>S20-05/201</t>
  </si>
  <si>
    <t>06/15 11:07                                                                                                              ALECSA CELAYA S. DE R.L. DE C.V.</t>
  </si>
  <si>
    <t>Puesto                     Minimo</t>
  </si>
  <si>
    <t>ISR        IMSS</t>
  </si>
  <si>
    <t>Subsidio PERCEPCIONES</t>
  </si>
  <si>
    <t>--------------------------------------</t>
  </si>
  <si>
    <t>JARDINERO                     477.96</t>
  </si>
  <si>
    <t>0.00        0.00</t>
  </si>
  <si>
    <t>0.00        0.00        0.00</t>
  </si>
  <si>
    <t>ASESOR DE SERVICIO            477.96</t>
  </si>
  <si>
    <t>0.00    4,390.76</t>
  </si>
  <si>
    <t>0.00    4,312.12</t>
  </si>
  <si>
    <t>0.00    8,702.88</t>
  </si>
  <si>
    <t>ASESOR DE VENTAS              477.96</t>
  </si>
  <si>
    <t>0.00    1,568.47</t>
  </si>
  <si>
    <t>58.38    1,626.85</t>
  </si>
  <si>
    <t>0        0.00      100.44</t>
  </si>
  <si>
    <t>0.00        0.00      100.44</t>
  </si>
  <si>
    <t>0.00    2,314.64</t>
  </si>
  <si>
    <t>0.00   12,575.99</t>
  </si>
  <si>
    <t>0        0.00      447.98</t>
  </si>
  <si>
    <t>COACH DE VENTAS               477.96</t>
  </si>
  <si>
    <t>0.00   12,747.84</t>
  </si>
  <si>
    <t>ASESOR DE VENTAS              341.40</t>
  </si>
  <si>
    <t>93.68      571.64</t>
  </si>
  <si>
    <t>2      136.56        0.00</t>
  </si>
  <si>
    <t>0.00   11,403.31</t>
  </si>
  <si>
    <t>0.00    1,939.02</t>
  </si>
  <si>
    <t>0.00    3,295.91</t>
  </si>
  <si>
    <t>0.00   13,615.26</t>
  </si>
  <si>
    <t>0.00    3,828.06</t>
  </si>
  <si>
    <t>0        0.00      498.22</t>
  </si>
  <si>
    <t>0.00   65,065.75</t>
  </si>
  <si>
    <t>655.76   65,721.51</t>
  </si>
  <si>
    <t>2.00      136.56    1,253.40</t>
  </si>
  <si>
    <t>0.00   77,087.10</t>
  </si>
  <si>
    <t>714.14   77,801.24</t>
  </si>
  <si>
    <t>2.00      136.56    1,457.22</t>
  </si>
  <si>
    <t>ento falta + Descuentos generales + De</t>
  </si>
  <si>
    <t>IONES - TOTAL DE DEDUCCIONES</t>
  </si>
  <si>
    <t>MPLEADO + Impuesto Nomina</t>
  </si>
  <si>
    <t>S30-05/2015</t>
  </si>
  <si>
    <t>06/15 11:14                                                                                                              ALECSA CELAYA S. DE R.L. DE C.V.</t>
  </si>
  <si>
    <t>--------------</t>
  </si>
  <si>
    <t>0.00    3,011.70</t>
  </si>
  <si>
    <t>0.00    9,103.01</t>
  </si>
  <si>
    <t>0.00    9,277.80</t>
  </si>
  <si>
    <t>0.00   18,380.81</t>
  </si>
  <si>
    <t>0.00    2,941.52</t>
  </si>
  <si>
    <t>0.00    6,645.96</t>
  </si>
  <si>
    <t>0.00   21,073.73</t>
  </si>
  <si>
    <t>0.00    7,199.51</t>
  </si>
  <si>
    <t>0.00    2,267.59</t>
  </si>
  <si>
    <t>0.00      908.51</t>
  </si>
  <si>
    <t>0.00   21,872.04</t>
  </si>
  <si>
    <t>0.00    3,067.96</t>
  </si>
  <si>
    <t>0.00    2,094.63</t>
  </si>
  <si>
    <t>0.00   14,866.32</t>
  </si>
  <si>
    <t>0.00   20,773.91</t>
  </si>
  <si>
    <t>0.00   14,790.50</t>
  </si>
  <si>
    <t>0.00    5,895.74</t>
  </si>
  <si>
    <t>0.00   11,587.39</t>
  </si>
  <si>
    <t>0.00    9,371.52</t>
  </si>
  <si>
    <t>0.00  142,893.27</t>
  </si>
  <si>
    <t>0.00  167,227.30</t>
  </si>
  <si>
    <t>eciales + Info</t>
  </si>
  <si>
    <t>navit</t>
  </si>
  <si>
    <t>MPLEADO + Impu</t>
  </si>
  <si>
    <t>esto Nomina</t>
  </si>
  <si>
    <t>Q0-06/</t>
  </si>
  <si>
    <t>07/15 20:28                                                                                                              ALECSA CELAYA S. DE R.L. DE C.V.</t>
  </si>
  <si>
    <t>s para ADM</t>
  </si>
  <si>
    <t>0.00        0.00   52,850.00</t>
  </si>
  <si>
    <t>0.00  173,053.41      445.70  173,499.11</t>
  </si>
  <si>
    <t>0.00        0.00    2,729.69</t>
  </si>
  <si>
    <t>s para COR</t>
  </si>
  <si>
    <t>0.00        0.00       45.13</t>
  </si>
  <si>
    <t>0.00        0.00    5,500.00</t>
  </si>
  <si>
    <t>0.00   25,052.28        0.00   25,052.28</t>
  </si>
  <si>
    <t>0.00        0.00       90.26</t>
  </si>
  <si>
    <t>s para SADM</t>
  </si>
  <si>
    <t>0.00   61,740.00        0.00   61,740.00</t>
  </si>
  <si>
    <t>0.00        0.00      135.39</t>
  </si>
  <si>
    <t>0.00        0.00   16,550.00</t>
  </si>
  <si>
    <t>0.00   54,292.28      666.72   54,959.00</t>
  </si>
  <si>
    <t>0.00        0.00      412.73</t>
  </si>
  <si>
    <t>0.00        0.00   12,150.00</t>
  </si>
  <si>
    <t>0.00   48,727.14      145.38   48,872.52</t>
  </si>
  <si>
    <t>0.00  380,865.11    1,257.80  382,122.91</t>
  </si>
  <si>
    <t>0.00        0.00    3,593.72</t>
  </si>
  <si>
    <t>ADM    ADMINISTRATIVO</t>
  </si>
  <si>
    <t>COR    CORPORATIVO</t>
  </si>
  <si>
    <t>REF    REFACCIONES</t>
  </si>
  <si>
    <t>SER    SERVICIO</t>
  </si>
  <si>
    <t>VADM   ADMINISTRATIVO DE VENTAS</t>
  </si>
  <si>
    <t>VTAS   VENTAS</t>
  </si>
  <si>
    <t>Q10-06/2015</t>
  </si>
  <si>
    <t>07/15 20:36                                                                                                              ALECSA CELAYA S. DE R.L. DE C.V.</t>
  </si>
  <si>
    <t>Clave       Nombre</t>
  </si>
  <si>
    <t>--------------------------------</t>
  </si>
  <si>
    <t>--------</t>
  </si>
  <si>
    <t>----</t>
  </si>
  <si>
    <t>Totales para ADM</t>
  </si>
  <si>
    <t>Totales para COR</t>
  </si>
  <si>
    <t>Totales para REF</t>
  </si>
  <si>
    <t>SADM   ADMINISTRATIVO DE SERVICI</t>
  </si>
  <si>
    <t>Totales para SADM</t>
  </si>
  <si>
    <t>Totales para SER</t>
  </si>
  <si>
    <t>Totales para VADM</t>
  </si>
  <si>
    <t>Totales para VTAS</t>
  </si>
  <si>
    <t>Gran Total del Reporte</t>
  </si>
  <si>
    <t>--- NOTAS IMPORTANTES ---------</t>
  </si>
  <si>
    <t>1. Percepciones = Sueldo base +</t>
  </si>
  <si>
    <t>2. TOTAL PERCEPCIONES = Percepc</t>
  </si>
  <si>
    <t>3. TOTAL DE DEDUCCIONES = Descu</t>
  </si>
  <si>
    <t>eciales</t>
  </si>
  <si>
    <t>fo</t>
  </si>
  <si>
    <t>4. TOTAL NOMINA = TOTAL PERCEPC</t>
  </si>
  <si>
    <t>5. NETO EMPLEADO = TOTAL NOMINA</t>
  </si>
  <si>
    <t>6. NETO FACTURA = NETO EMPLEADO</t>
  </si>
  <si>
    <t>MPLEADO</t>
  </si>
  <si>
    <t>pu</t>
  </si>
  <si>
    <t>esto N</t>
  </si>
  <si>
    <t>omina</t>
  </si>
  <si>
    <t>7. EL RENGLON DE ANTICIPOS ES M</t>
  </si>
  <si>
    <t>SN     SEMINUEVOS</t>
  </si>
  <si>
    <t>S0-06/2015</t>
  </si>
  <si>
    <t>07/15 20:51                                                                                                              ALECSA CELAYA S. DE R.L. DE C.V.</t>
  </si>
  <si>
    <t>0.00    9,412.37</t>
  </si>
  <si>
    <t>Totales para SN</t>
  </si>
  <si>
    <t>0.00   57,000.55</t>
  </si>
  <si>
    <t>0.00   68,640.88</t>
  </si>
  <si>
    <t>S10-06/2015</t>
  </si>
  <si>
    <t>07/15 20:52                                                                                                              ALECSA CELAYA S. DE R.L. DE C.V.</t>
  </si>
  <si>
    <t>0.00    5,202.76</t>
  </si>
  <si>
    <t>0.00   48,286.03</t>
  </si>
  <si>
    <t>0.00   55,716.75</t>
  </si>
  <si>
    <t>S20-06/2015</t>
  </si>
  <si>
    <t>07/15 20:53                                                                                                              ALECSA CELAYA S. DE R.L. DE C.V.</t>
  </si>
  <si>
    <t>0.00    1,750.00        0.00    1,750.00</t>
  </si>
  <si>
    <t>0.00        0.00    2,333.32</t>
  </si>
  <si>
    <t>0.00    6,771.38        0.00    6,771.38</t>
  </si>
  <si>
    <t>0.00        0.00      477.96</t>
  </si>
  <si>
    <t>0.00    2,158.46        0.00    2,158.46</t>
  </si>
  <si>
    <t>0.00        0.00       48.75</t>
  </si>
  <si>
    <t>0.00        0.00   11,813.45</t>
  </si>
  <si>
    <t>0.00   61,212.73      468.40   61,681.13</t>
  </si>
  <si>
    <t>2.00    1,009.54    1,297.74</t>
  </si>
  <si>
    <t>0.00        0.00   16,374.73</t>
  </si>
  <si>
    <t>0.00   71,892.57      468.40   72,360.97</t>
  </si>
  <si>
    <t>2.00    1,009.54    1,436.75</t>
  </si>
  <si>
    <t>S30-06/2015</t>
  </si>
  <si>
    <t>07/15 20:54                                                                                                              ALECSA CELAYA S. DE R.L. DE C.V.</t>
  </si>
  <si>
    <t>0.00   12,032.86</t>
  </si>
  <si>
    <t>0.00   41,783.58</t>
  </si>
  <si>
    <t>0.00   56,044.40</t>
  </si>
  <si>
    <t>S40-06/2015</t>
  </si>
  <si>
    <t>0.00   12,849.81</t>
  </si>
  <si>
    <t>0.00  200,221.16</t>
  </si>
  <si>
    <t>0.00  215,298.93</t>
  </si>
  <si>
    <t>ALECSA CELAYA S DE RL DE CV</t>
  </si>
  <si>
    <t>IMSS MAYO 2015</t>
  </si>
  <si>
    <t>Cuenta</t>
  </si>
  <si>
    <t>Departamento</t>
  </si>
  <si>
    <t>Total consultores</t>
  </si>
  <si>
    <t>703-070</t>
  </si>
  <si>
    <t>ADMINISTRACION</t>
  </si>
  <si>
    <t>704-070</t>
  </si>
  <si>
    <t>705-001-070</t>
  </si>
  <si>
    <t>683-001-001</t>
  </si>
  <si>
    <t>TALLER</t>
  </si>
  <si>
    <t>700-070</t>
  </si>
  <si>
    <t>702-070</t>
  </si>
  <si>
    <t>SUBTOTAL</t>
  </si>
  <si>
    <t>IVA</t>
  </si>
  <si>
    <t>A-17259</t>
  </si>
  <si>
    <t>PD 2331 Y 2332</t>
  </si>
  <si>
    <t>S0-08/2015</t>
  </si>
  <si>
    <t>09/15 10:01                                                                                                              ALECSA CELAYA S. DE R.L. DE C.V.</t>
  </si>
  <si>
    <t>M</t>
  </si>
  <si>
    <t>I  N  A</t>
  </si>
  <si>
    <t>LC03        LEON CABELLO LUIS AL</t>
  </si>
  <si>
    <t>0.00    2,215.15</t>
  </si>
  <si>
    <t>BJ00        BECERRA JIMENEZ ALEJ</t>
  </si>
  <si>
    <t>10          GUZMAN SPILLER SERGI</t>
  </si>
  <si>
    <t>0.00    5,867.34</t>
  </si>
  <si>
    <t>CC08        CAZARES CHAIRES ERIK</t>
  </si>
  <si>
    <t>0.00    4,454.98</t>
  </si>
  <si>
    <t>0.00   10,322.32</t>
  </si>
  <si>
    <t>TE10        TIERRAFRIA ESCARAMUZ</t>
  </si>
  <si>
    <t>0.00    7,797.38</t>
  </si>
  <si>
    <t>CM12        CARRANCO MANCERA VIR</t>
  </si>
  <si>
    <t>0.00    7,609.35</t>
  </si>
  <si>
    <t>05          CASAS VILLANUEVA MAR</t>
  </si>
  <si>
    <t>0.00   13,317.47</t>
  </si>
  <si>
    <t>21          GALLEGOS RIOS OCTAVI</t>
  </si>
  <si>
    <t>0.00    5,903.91</t>
  </si>
  <si>
    <t>9           PATIÑO MUÑOZ ANA LAU</t>
  </si>
  <si>
    <t>0.00    1,633.33</t>
  </si>
  <si>
    <t>AA30        ARELLANO ALVAREZ JAV</t>
  </si>
  <si>
    <t>AQ28        ALFARO QUEZADA PABLO</t>
  </si>
  <si>
    <t>0.00    9,236.71</t>
  </si>
  <si>
    <t>BT26        BLUMENKRON TRUJILLO</t>
  </si>
  <si>
    <t>CG22        CAMARENA GAMEZ GUILL</t>
  </si>
  <si>
    <t>0.00    3,889.87</t>
  </si>
  <si>
    <t>CR06        CASTRO ROMERO LIZBET</t>
  </si>
  <si>
    <t>0.00    4,430.11</t>
  </si>
  <si>
    <t>GA03        GUILLEN AYALA JUAN C</t>
  </si>
  <si>
    <t>0.00    5,070.71</t>
  </si>
  <si>
    <t>GD09        GONZALEZ DUARTE DAVI</t>
  </si>
  <si>
    <t>0.00    5,675.75</t>
  </si>
  <si>
    <t>GG14        GONZALEZ GARCIA LUIS</t>
  </si>
  <si>
    <t>0.00    3,018.25</t>
  </si>
  <si>
    <t>GT22        GOMEZ TORRES ROSAURA</t>
  </si>
  <si>
    <t>HP01        HERRERA PARRA LUIS E</t>
  </si>
  <si>
    <t>0.00    7,804.28</t>
  </si>
  <si>
    <t>HQ10        HERNANDEZ QUINTERO M</t>
  </si>
  <si>
    <t>0.00   14,789.14</t>
  </si>
  <si>
    <t>RMR26       RAMIREZ MONDRAGON RI</t>
  </si>
  <si>
    <t>RRJ30       RAMIREZ REYNOSO JUAN</t>
  </si>
  <si>
    <t>RS16        RAMIREZ SOLORZANO ER</t>
  </si>
  <si>
    <t>0.00    7,457.35</t>
  </si>
  <si>
    <t>SA30        SANDOVAL ARREDONDO H</t>
  </si>
  <si>
    <t>VV28        VAZQUEZ VILLALOBOS M</t>
  </si>
  <si>
    <t>ZM30        ZARATE MARTINEZ RICA</t>
  </si>
  <si>
    <t>0.00   95,659.91</t>
  </si>
  <si>
    <t>0.00  117,744.76</t>
  </si>
  <si>
    <t>-------</t>
  </si>
  <si>
    <t>+</t>
  </si>
  <si>
    <t>Aportaci</t>
  </si>
  <si>
    <t>S10-08/2015</t>
  </si>
  <si>
    <t>09/15 10:26                                                                                                              ALECSA CELAYA S. DE R.L. DE C.V.</t>
  </si>
  <si>
    <t>S20-08</t>
  </si>
  <si>
    <t>09/15 10:35                                                                                                              ALECSA CELAYA S. DE R.L. DE C.V.</t>
  </si>
  <si>
    <t>LAVADOR                       477.96</t>
  </si>
  <si>
    <t>0.00        0.00    1,166.67</t>
  </si>
  <si>
    <t>0.00    2,575.38</t>
  </si>
  <si>
    <t>0        0.00       45.13</t>
  </si>
  <si>
    <t>0.00        0.00    1,166.66</t>
  </si>
  <si>
    <t>0.00    2,448.03</t>
  </si>
  <si>
    <t>0.00    3,525.03</t>
  </si>
  <si>
    <t>0.00    5,973.06</t>
  </si>
  <si>
    <t>SEMINUEVOS</t>
  </si>
  <si>
    <t>0.00   11,093.70</t>
  </si>
  <si>
    <t>s para SN</t>
  </si>
  <si>
    <t>CM12</t>
  </si>
  <si>
    <t>CARRANCO MANCERA VIR</t>
  </si>
  <si>
    <t>0.00        0.00    1,633.33</t>
  </si>
  <si>
    <t>0.00    2,912.43</t>
  </si>
  <si>
    <t>0        0.00      441.42</t>
  </si>
  <si>
    <t>0.00    6,182.08</t>
  </si>
  <si>
    <t>AA30</t>
  </si>
  <si>
    <t>ARELLANO ALVAREZ JAV</t>
  </si>
  <si>
    <t>0.00        0.00    2,333.31</t>
  </si>
  <si>
    <t>0.00   19,199.92</t>
  </si>
  <si>
    <t>0.00    1,331.80</t>
  </si>
  <si>
    <t>67.84    1,399.64</t>
  </si>
  <si>
    <t>0        0.00       93.88</t>
  </si>
  <si>
    <t>0.00    5,431.54</t>
  </si>
  <si>
    <t>0.00    7,667.32</t>
  </si>
  <si>
    <t>0        0.00       51.25</t>
  </si>
  <si>
    <t>0.00    7,240.04</t>
  </si>
  <si>
    <t>0.00    2,937.96</t>
  </si>
  <si>
    <t>0        0.00       24.38</t>
  </si>
  <si>
    <t>0.00    3,622.06</t>
  </si>
  <si>
    <t>RRJ30</t>
  </si>
  <si>
    <t>RAMIREZ REYNOSO JUAN</t>
  </si>
  <si>
    <t>58.38    1,691.71</t>
  </si>
  <si>
    <t>SA30</t>
  </si>
  <si>
    <t>SANDOVAL ARREDONDO H</t>
  </si>
  <si>
    <t>0.00    8,947.76</t>
  </si>
  <si>
    <t>ZM30</t>
  </si>
  <si>
    <t>ZARATE MARTINEZ RICA</t>
  </si>
  <si>
    <t>0.00    8,576.98</t>
  </si>
  <si>
    <t>0        0.00    1,764.02</t>
  </si>
  <si>
    <t>0.00        0.00   15,358.62</t>
  </si>
  <si>
    <t>0.00   79,984.86</t>
  </si>
  <si>
    <t>969.34   80,954.20</t>
  </si>
  <si>
    <t>0.00        0.00    2,745.73</t>
  </si>
  <si>
    <t>0.00        0.00   21,086.57</t>
  </si>
  <si>
    <t>0.00  101,377.00</t>
  </si>
  <si>
    <t>969.34  102,346.34</t>
  </si>
  <si>
    <t>0.00        0.00    2,926.25</t>
  </si>
  <si>
    <t>S30-08/2015</t>
  </si>
  <si>
    <t>09/15 11:15                                                                                                              ALECSA CELAYA S. DE R.L. DE C.V.</t>
  </si>
  <si>
    <t>0.00    2,015.45</t>
  </si>
  <si>
    <t>0.00    3,237.49</t>
  </si>
  <si>
    <t>0.00    3,252.67</t>
  </si>
  <si>
    <t>0.00    6,490.16</t>
  </si>
  <si>
    <t>0.00   15,567.68</t>
  </si>
  <si>
    <t>0.00   21,684.94</t>
  </si>
  <si>
    <t>0        0.00      642.22</t>
  </si>
  <si>
    <t>0.00    4,037.19</t>
  </si>
  <si>
    <t>0.00   32,648.29</t>
  </si>
  <si>
    <t>0        0.00      245.93</t>
  </si>
  <si>
    <t>0.00    6,134.54</t>
  </si>
  <si>
    <t>0        0.00       48.75</t>
  </si>
  <si>
    <t>0.00   18,298.12</t>
  </si>
  <si>
    <t>0.00   17,987.79</t>
  </si>
  <si>
    <t>0.00    2,497.13</t>
  </si>
  <si>
    <t>0.00   17,683.51</t>
  </si>
  <si>
    <t>0.00   18,125.25</t>
  </si>
  <si>
    <t>0.00    3,906.62</t>
  </si>
  <si>
    <t>0.00    7,280.91</t>
  </si>
  <si>
    <t>0        0.00      692.46</t>
  </si>
  <si>
    <t>0.00    7,564.72</t>
  </si>
  <si>
    <t>0.00  177,240.37</t>
  </si>
  <si>
    <t>749.44  177,989.81</t>
  </si>
  <si>
    <t>0.00        0.00    1,940.38</t>
  </si>
  <si>
    <t>0.00  187,973.94</t>
  </si>
  <si>
    <t>843.12  188,817.06</t>
  </si>
  <si>
    <t>Q0-08/</t>
  </si>
  <si>
    <t>09/15 11:21                                                                                                              ALECSA CELAYA S. DE R.L. DE C.V.</t>
  </si>
  <si>
    <t>AUXILIAR CONTABLE           1,024.20</t>
  </si>
  <si>
    <t>0.00        0.00   22,200.00</t>
  </si>
  <si>
    <t>0.00   22,200.00        0.00   22,200.00</t>
  </si>
  <si>
    <t>0        0.00    2,545.13</t>
  </si>
  <si>
    <t>TRASLADISTA                 1,024.20</t>
  </si>
  <si>
    <t>0.00    7,276.66        0.00    7,276.66</t>
  </si>
  <si>
    <t>INTENDENCIA                 1,024.20</t>
  </si>
  <si>
    <t>VIGILANTE                   1,024.20</t>
  </si>
  <si>
    <t>0.00    3,750.00        0.00    3,750.00</t>
  </si>
  <si>
    <t>CAJERA                      1,024.20</t>
  </si>
  <si>
    <t>AUX ADMINISTRATIVO          1,024.20</t>
  </si>
  <si>
    <t>0.00   10,250.00        0.00   10,250.00</t>
  </si>
  <si>
    <t>GERENTE GENERAL             1,024.20</t>
  </si>
  <si>
    <t>0.00        0.00   20,000.00</t>
  </si>
  <si>
    <t>0.00   49,000.00        0.00   49,000.00</t>
  </si>
  <si>
    <t>0        0.00    2,233.26</t>
  </si>
  <si>
    <t>GM14</t>
  </si>
  <si>
    <t>GAYTAN MARTINEZ RAUL</t>
  </si>
  <si>
    <t>VIGILANTE MATUTINO          1,024.20</t>
  </si>
  <si>
    <t>0.00    3,500.00      125.10    3,625.10</t>
  </si>
  <si>
    <t>AUX. ADMINISTRATIVO         1,024.20</t>
  </si>
  <si>
    <t>0.00    4,615.00        0.00    4,615.00</t>
  </si>
  <si>
    <t>RECEPCIONISTA               1,024.20</t>
  </si>
  <si>
    <t>0.00    6,714.00        0.00    6,714.00</t>
  </si>
  <si>
    <t>CAJERA AUXILIAR             1,024.20</t>
  </si>
  <si>
    <t>RP12</t>
  </si>
  <si>
    <t>RAMIREZ PEREZ DANIEL</t>
  </si>
  <si>
    <t>AUXILIAR CONTABLE            -477.96</t>
  </si>
  <si>
    <t>0.00        0.00    4,250.00</t>
  </si>
  <si>
    <t>11    3,116.67        0.00</t>
  </si>
  <si>
    <t>TRAINER-PROMOTOR KAI        1,024.20</t>
  </si>
  <si>
    <t>0.00    5,000.00        0.00    5,000.00</t>
  </si>
  <si>
    <t>GARANTIAS                   1,024.20</t>
  </si>
  <si>
    <t>SM06</t>
  </si>
  <si>
    <t>SALCEDO MORENO JANIT</t>
  </si>
  <si>
    <t>ATENCION A CLIENTES           341.40</t>
  </si>
  <si>
    <t>0.00    2,000.00      188.71    2,188.71</t>
  </si>
  <si>
    <t>5      666.67        0.00</t>
  </si>
  <si>
    <t>VB13</t>
  </si>
  <si>
    <t>VEGA BARRON JOSE ANG</t>
  </si>
  <si>
    <t>MENSAJERO                   1,024.20</t>
  </si>
  <si>
    <t>AUX. CONTABLE               1,024.20</t>
  </si>
  <si>
    <t>SISTEMAS                    1,024.20</t>
  </si>
  <si>
    <t>LAVADOR                     1,024.20</t>
  </si>
  <si>
    <t>0.00    2,311.50      174.78    2,486.28</t>
  </si>
  <si>
    <t>GERENTE DE SISTEMAS         1,024.20</t>
  </si>
  <si>
    <t>0        0.00      855.13</t>
  </si>
  <si>
    <t>GERENTE DE REFACCION        1,024.20</t>
  </si>
  <si>
    <t>0.00   16,833.66        0.00   16,833.66</t>
  </si>
  <si>
    <t>AUXILIAR DE REFACCIO        1,024.20</t>
  </si>
  <si>
    <t>0.00    8,125.25        0.00    8,125.25</t>
  </si>
  <si>
    <t>GERENTE DE SERVICIO         1,024.20</t>
  </si>
  <si>
    <t>0.00   39,250.00        0.00   39,250.00</t>
  </si>
  <si>
    <t>TECNICO                     1,024.20</t>
  </si>
  <si>
    <t>CITAS                       1,024.20</t>
  </si>
  <si>
    <t>0.00    7,210.00        0.00    7,210.00</t>
  </si>
  <si>
    <t>0.00        0.00   10,500.00</t>
  </si>
  <si>
    <t>0.00   58,960.00        0.00   58,960.00</t>
  </si>
  <si>
    <t>LAVADOR SER Y SN            1,024.20</t>
  </si>
  <si>
    <t>0.00    4,720.00        0.00    4,720.00</t>
  </si>
  <si>
    <t>HT27</t>
  </si>
  <si>
    <t>HERNANDEZ TAVARES ED</t>
  </si>
  <si>
    <t>LAVADOR PREVIADOR           1,024.20</t>
  </si>
  <si>
    <t>0.00    3,200.00      125.10    3,325.10</t>
  </si>
  <si>
    <t>0.00    2,451.90      160.30    2,612.20</t>
  </si>
  <si>
    <t>0.00    3,997.65        0.00    3,997.65</t>
  </si>
  <si>
    <t>0.00    4,976.90        0.00    4,976.90</t>
  </si>
  <si>
    <t>0.00    2,405.10      160.30    2,565.40</t>
  </si>
  <si>
    <t>ESTETICAS                   1,024.20</t>
  </si>
  <si>
    <t>0.00    3,055.48      145.38    3,200.86</t>
  </si>
  <si>
    <t>TECNICO MAESTRO EN D        1,024.20</t>
  </si>
  <si>
    <t>0.00    6,784.19        0.00    6,784.19</t>
  </si>
  <si>
    <t>LAVADOR NUEVOS              1,024.20</t>
  </si>
  <si>
    <t>0.00    6,203.20        0.00    6,203.20</t>
  </si>
  <si>
    <t>0.00    4,075.79        0.00    4,075.79</t>
  </si>
  <si>
    <t>VC13</t>
  </si>
  <si>
    <t>VAZQUEZ CARRION EMMA</t>
  </si>
  <si>
    <t>TECNICO AUTOMOTRIZ          1,024.20</t>
  </si>
  <si>
    <t>0.00    2,821.76      145.38    2,967.14</t>
  </si>
  <si>
    <t>0.00        0.00   18,950.00</t>
  </si>
  <si>
    <t>0.00   59,291.97    1,097.50   60,389.47</t>
  </si>
  <si>
    <t>0.00        0.00      406.17</t>
  </si>
  <si>
    <t>INTERCAMBIOS                1,024.20</t>
  </si>
  <si>
    <t>0.00   14,004.38        0.00   14,004.38</t>
  </si>
  <si>
    <t>PREVIADOR                   1,024.20</t>
  </si>
  <si>
    <t>0.00    4,226.96        0.00    4,226.96</t>
  </si>
  <si>
    <t>0.00    3,688.75        0.00    3,688.75</t>
  </si>
  <si>
    <t>SEGUROS                     1,024.20</t>
  </si>
  <si>
    <t>0.00    8,750.00        0.00    8,750.00</t>
  </si>
  <si>
    <t>0.00        0.00    8,650.00</t>
  </si>
  <si>
    <t>0.00   30,670.09        0.00   30,670.09</t>
  </si>
  <si>
    <t>ASESOR DE VENTAS            1,024.20</t>
  </si>
  <si>
    <t>0.00    6,500.00        0.00    6,500.00</t>
  </si>
  <si>
    <t>0.00        0.00  142,150.00</t>
  </si>
  <si>
    <t>0.00  345,598.13    1,746.39  347,344.52</t>
  </si>
  <si>
    <t>16.00    3,783.34    6,761.77</t>
  </si>
  <si>
    <t>Q10-08/2015</t>
  </si>
  <si>
    <t>09/15 11:30                                                                                                              ALECSA CELAYA S. DE R.L. DE C.V.</t>
  </si>
  <si>
    <t>esc</t>
  </si>
  <si>
    <t>uento</t>
  </si>
  <si>
    <t>fa</t>
  </si>
  <si>
    <t>ltas</t>
  </si>
  <si>
    <t>3           JIMENEZ SUAREZ LUDIV</t>
  </si>
  <si>
    <t>56          MUñOZ MACIAS MARCO A</t>
  </si>
  <si>
    <t>AC03        DEL ALTO CASTELLANOS</t>
  </si>
  <si>
    <t>AJ28        AVENDAñO JAUREGUI MA</t>
  </si>
  <si>
    <t>BC09        BALTAZAR CRUZ DESIRE</t>
  </si>
  <si>
    <t>BS07        BALBUENA SALAZAR PAT</t>
  </si>
  <si>
    <t>FZ16        FIGUEROA ZARZA ISMAE</t>
  </si>
  <si>
    <t>GM14        GAYTAN MARTINEZ RAUL</t>
  </si>
  <si>
    <t>VIGILANTE MATUTINO</t>
  </si>
  <si>
    <t>GM21        GUARDIAN MARTINEZ MA</t>
  </si>
  <si>
    <t>MN09        MORALES NAIF DIANA</t>
  </si>
  <si>
    <t>MP11        MEDINA PUGA SANDRA</t>
  </si>
  <si>
    <t>RP12        RAMIREZ PEREZ DANIEL</t>
  </si>
  <si>
    <t>RP21        RAMIREZ PATIñO DIANA</t>
  </si>
  <si>
    <t>TRAINER-PROMOTOR KAI</t>
  </si>
  <si>
    <t>SE03        SANCHEZ ESCAMILLA RO</t>
  </si>
  <si>
    <t>SM06        SALCEDO MORENO JANIT</t>
  </si>
  <si>
    <t>VB13        VEGA BARRON JOSE ANG</t>
  </si>
  <si>
    <t>MENSAJERO</t>
  </si>
  <si>
    <t>VC22        VARGAS COSME SUSANA</t>
  </si>
  <si>
    <t>VG19        VALADEZ GONZALEZ FRA</t>
  </si>
  <si>
    <t>YV27        YERENA VAZQUEZ ALEJA</t>
  </si>
  <si>
    <t>SA03        SANTANA ANAYA GILDAR</t>
  </si>
  <si>
    <t>8           SANCHEZ VEANA JAVIER</t>
  </si>
  <si>
    <t>RL10        RUIZ LAGUNA ANABEL</t>
  </si>
  <si>
    <t>13          PEREZ SAAVEDRA JULIO</t>
  </si>
  <si>
    <t>18          TIERRABLANCA SANCHEZ</t>
  </si>
  <si>
    <t>MV23        MEJIA VILLEGAS NALLE</t>
  </si>
  <si>
    <t>12          NAVARRETE RODRIGUEZ</t>
  </si>
  <si>
    <t>CG02        CASTILLO GALINDO MAR</t>
  </si>
  <si>
    <t>HT27        HERNANDEZ TAVARES ED</t>
  </si>
  <si>
    <t>JR02        JIMENEZ REVILLA VELE</t>
  </si>
  <si>
    <t>MG17        MUñIZ RODRIGUEZ JESU</t>
  </si>
  <si>
    <t>MH02        MARTINEZ HERRERA CRI</t>
  </si>
  <si>
    <t>MM25        MEZA MUÑIZ JOSE ANGE</t>
  </si>
  <si>
    <t>NO05        NIEVES OSORNIO SILVE</t>
  </si>
  <si>
    <t>PG30        PATIñO GONZALEZ RICA</t>
  </si>
  <si>
    <t>RZ01        RAMIREZ ZACARIAS JOR</t>
  </si>
  <si>
    <t>SM00        SALOMON MUñOZ MARTIN</t>
  </si>
  <si>
    <t>SV030       SAMBRANO VILLARREAL</t>
  </si>
  <si>
    <t>TP12        TOLEDO PEREZ JOSE FR</t>
  </si>
  <si>
    <t>VC13        VAZQUEZ CARRION EMMA</t>
  </si>
  <si>
    <t>TECNICO AUTOMOTRIZ</t>
  </si>
  <si>
    <t>23          NAVARRETE RODRIGUEZ</t>
  </si>
  <si>
    <t>33          RODRIGUEZ NUñEZ JOSE</t>
  </si>
  <si>
    <t>RC27        RODRIGUEZ CRUZ FERNA</t>
  </si>
  <si>
    <t>TM19        TOLEDO MORENO ELIZAB</t>
  </si>
  <si>
    <t>BE22        BLANCAS ESTEVEZ JAVI</t>
  </si>
  <si>
    <t>IMSS JULIO 2015</t>
  </si>
  <si>
    <t>0.00    4,053.48</t>
  </si>
  <si>
    <t>0.00    7,195.42</t>
  </si>
  <si>
    <t>0.00    6,221.01</t>
  </si>
  <si>
    <t>0.00   13,416.43</t>
  </si>
  <si>
    <t>0.00      490.70</t>
  </si>
  <si>
    <t>0.00    6,767.63</t>
  </si>
  <si>
    <t>0.00    3,130.21</t>
  </si>
  <si>
    <t>0.00    2,256.41</t>
  </si>
  <si>
    <t>0.00    3,428.22</t>
  </si>
  <si>
    <t>0.00    9,176.16</t>
  </si>
  <si>
    <t>0.00    6,993.05</t>
  </si>
  <si>
    <t>0.00    6,769.27</t>
  </si>
  <si>
    <t>0.00    6,790.14</t>
  </si>
  <si>
    <t>0.00    9,882.31</t>
  </si>
  <si>
    <t>0.00    3,358.61</t>
  </si>
  <si>
    <t>0.00    2,306.57</t>
  </si>
  <si>
    <t>RL14        RAMIREZ LATOUR VICTO</t>
  </si>
  <si>
    <t>0.00      440.52</t>
  </si>
  <si>
    <t>0.00      657.00</t>
  </si>
  <si>
    <t>0.00    5,596.50</t>
  </si>
  <si>
    <t>0.00    5,981.15</t>
  </si>
  <si>
    <t>0.00   76,477.95</t>
  </si>
  <si>
    <t>S10-10/2015</t>
  </si>
  <si>
    <t>11/15 10:00                                                                                                              ALECSA CELAYA S. DE R.L. DE C.V.</t>
  </si>
  <si>
    <t>LAVADOR                       490.70</t>
  </si>
  <si>
    <t>0.00    2,540.86</t>
  </si>
  <si>
    <t>JARDINERO                     490.70</t>
  </si>
  <si>
    <t>ASESOR DE SERVICIO            490.70</t>
  </si>
  <si>
    <t>0.00    3,281.90</t>
  </si>
  <si>
    <t>0.00    3,144.21</t>
  </si>
  <si>
    <t>0.00    6,426.11</t>
  </si>
  <si>
    <t>ASESOR DE VENTAS              490.70</t>
  </si>
  <si>
    <t>0.00    5,129.80</t>
  </si>
  <si>
    <t>0.00    2,867.91</t>
  </si>
  <si>
    <t>0.00    7,471.30</t>
  </si>
  <si>
    <t>COACH DE VENTAS               490.70</t>
  </si>
  <si>
    <t>0.00   15,176.43</t>
  </si>
  <si>
    <t>0.00    9,233.62</t>
  </si>
  <si>
    <t>0.00    9,294.36</t>
  </si>
  <si>
    <t>0.00   10,833.04</t>
  </si>
  <si>
    <t>0.00    4,366.94</t>
  </si>
  <si>
    <t>0.00      857.14</t>
  </si>
  <si>
    <t>0.00   19,873.59</t>
  </si>
  <si>
    <t>0.00   13,476.25</t>
  </si>
  <si>
    <t>0.00   12,860.99</t>
  </si>
  <si>
    <t>ASESOR DE VENTAS              465.15</t>
  </si>
  <si>
    <t>0.00    5,060.68</t>
  </si>
  <si>
    <t>0.00   12,283.96</t>
  </si>
  <si>
    <t>0.00    3,375.64</t>
  </si>
  <si>
    <t>0.00    9,891.29</t>
  </si>
  <si>
    <t>ASESOR DE VENTAS              420.60</t>
  </si>
  <si>
    <t>0.00    2,110.93</t>
  </si>
  <si>
    <t>0.00  141,487.57</t>
  </si>
  <si>
    <t>0.00        0.00      490.70</t>
  </si>
  <si>
    <t>0        0.00      291.06</t>
  </si>
  <si>
    <t>PAG. 2</t>
  </si>
  <si>
    <t>0.00        0.00      440.52</t>
  </si>
  <si>
    <t>0.00        0.00   21,265.71</t>
  </si>
  <si>
    <t>0.00        0.00    1,465.99</t>
  </si>
  <si>
    <t>S30-10/2015</t>
  </si>
  <si>
    <t>----------------------------</t>
  </si>
  <si>
    <t>0.00    3,489.28</t>
  </si>
  <si>
    <t>0.00    7,767.23</t>
  </si>
  <si>
    <t>0.00    6,573.32</t>
  </si>
  <si>
    <t>0.00   14,340.55</t>
  </si>
  <si>
    <t>0.00    7,713.35</t>
  </si>
  <si>
    <t>0.00   54,501.18</t>
  </si>
  <si>
    <t>0.00    6,294.10</t>
  </si>
  <si>
    <t>0.00   28,862.92</t>
  </si>
  <si>
    <t>0.00    2,585.52</t>
  </si>
  <si>
    <t>0.00   21,962.74</t>
  </si>
  <si>
    <t>0.00    4,776.36</t>
  </si>
  <si>
    <t>0.00    2,789.17</t>
  </si>
  <si>
    <t>0.00    2,490.70</t>
  </si>
  <si>
    <t>0.00   23,006.32</t>
  </si>
  <si>
    <t>0.00   11,182.95</t>
  </si>
  <si>
    <t>0.00    2,618.81</t>
  </si>
  <si>
    <t>0.00    2,701.27</t>
  </si>
  <si>
    <t>0.00   41,662.40</t>
  </si>
  <si>
    <t>0.00    4,921.91</t>
  </si>
  <si>
    <t>0.00   11,119.24</t>
  </si>
  <si>
    <t>0.00    8,603.08</t>
  </si>
  <si>
    <t>0.00  239,704.64</t>
  </si>
  <si>
    <t>0.00   94,723.52</t>
  </si>
  <si>
    <t>0.00   22,200.00</t>
  </si>
  <si>
    <t>0.00    9,274.50</t>
  </si>
  <si>
    <t>0.00    2,600.00</t>
  </si>
  <si>
    <t>0.00    4,250.00</t>
  </si>
  <si>
    <t>0.00   10,500.00</t>
  </si>
  <si>
    <t>CS27</t>
  </si>
  <si>
    <t>CAMPOS SANCEN LUIS F</t>
  </si>
  <si>
    <t>AUX CONTABLE</t>
  </si>
  <si>
    <t>0.00    6,500.00</t>
  </si>
  <si>
    <t>466.67    3,966.67</t>
  </si>
  <si>
    <t>0.00    4,760.00</t>
  </si>
  <si>
    <t>0.00    8,062.00</t>
  </si>
  <si>
    <t>NA28</t>
  </si>
  <si>
    <t>NAVA AMBRIZ THANIA</t>
  </si>
  <si>
    <t>AUXILIAR ADMINISTRAT</t>
  </si>
  <si>
    <t>0.00    2,700.00</t>
  </si>
  <si>
    <t>PH18</t>
  </si>
  <si>
    <t>PIÑA HERNANDEZ CARLO</t>
  </si>
  <si>
    <t>ASISTENTE DE DIRECCI</t>
  </si>
  <si>
    <t>0.00    6,000.00</t>
  </si>
  <si>
    <t>0.00    9,000.00</t>
  </si>
  <si>
    <t>0.00    5,297.64</t>
  </si>
  <si>
    <t>0.00    4,000.00</t>
  </si>
  <si>
    <t>0.00    5,500.00</t>
  </si>
  <si>
    <t>0.00    5,000.00</t>
  </si>
  <si>
    <t>0.00    4,750.00</t>
  </si>
  <si>
    <t>0.00    2,826.30</t>
  </si>
  <si>
    <t>466.67  220,410.63</t>
  </si>
  <si>
    <t>0.00   12,500.00</t>
  </si>
  <si>
    <t>0.00   17,041.62</t>
  </si>
  <si>
    <t>0.00   39,064.01</t>
  </si>
  <si>
    <t>0.00   12,183.79</t>
  </si>
  <si>
    <t>0.00    4,310.00</t>
  </si>
  <si>
    <t>0.00   55,557.80</t>
  </si>
  <si>
    <t>0.00    4,530.00</t>
  </si>
  <si>
    <t>0.00    3,570.00</t>
  </si>
  <si>
    <t>0.00    5,200.00</t>
  </si>
  <si>
    <t>0.00    4,316.08</t>
  </si>
  <si>
    <t>0.00    5,615.00</t>
  </si>
  <si>
    <t>0.00    3,051.20</t>
  </si>
  <si>
    <t>0.00    4,448.90</t>
  </si>
  <si>
    <t>0.00    1,051.50</t>
  </si>
  <si>
    <t>0.00    6,836.54</t>
  </si>
  <si>
    <t>0.00    6,968.00</t>
  </si>
  <si>
    <t>0.00    9,989.64</t>
  </si>
  <si>
    <t>0.00    6,621.51</t>
  </si>
  <si>
    <t>0.00    3,782.51</t>
  </si>
  <si>
    <t>0.00   68,580.88</t>
  </si>
  <si>
    <t>0.00   17,015.89</t>
  </si>
  <si>
    <t>0.00    6,539.90</t>
  </si>
  <si>
    <t>0.00    3,618.77</t>
  </si>
  <si>
    <t>RC28</t>
  </si>
  <si>
    <t>RIVERA CHAVEZ EDGAR</t>
  </si>
  <si>
    <t>ADMINISTRATIVO VTAS</t>
  </si>
  <si>
    <t>0.00    3,750.00</t>
  </si>
  <si>
    <t>0.00    9,750.00</t>
  </si>
  <si>
    <t>0.00   40,674.56</t>
  </si>
  <si>
    <t>0.00    7,000.00</t>
  </si>
  <si>
    <t>0.00   11,250.00</t>
  </si>
  <si>
    <t>466.67  426,015.49</t>
  </si>
  <si>
    <t>Q10-10/2015</t>
  </si>
  <si>
    <t>11/15 10:02                                                                                                              ALECSA CELAYA S. DE R.L. DE C.V.</t>
  </si>
  <si>
    <t>CR21        CAMACHO RIVERA MARTH</t>
  </si>
  <si>
    <t>AUXILIAR DE PROCESOS</t>
  </si>
  <si>
    <t>CS27        CAMPOS SANCEN LUIS F</t>
  </si>
  <si>
    <t>GA21        GUERRA AGUILAR ALEJA</t>
  </si>
  <si>
    <t>NA28        NAVA AMBRIZ THANIA</t>
  </si>
  <si>
    <t>PH18        PIÑA HERNANDEZ CARLO</t>
  </si>
  <si>
    <t>RH23        RUELAS HERNANDEZ CEC</t>
  </si>
  <si>
    <t>RC28        RIVERA CHAVEZ EDGAR</t>
  </si>
  <si>
    <t>PD  618</t>
  </si>
  <si>
    <t>PE 85</t>
  </si>
  <si>
    <t>CH-16609</t>
  </si>
  <si>
    <t>PD 1232</t>
  </si>
  <si>
    <t>PE 128</t>
  </si>
  <si>
    <t>CH-16643</t>
  </si>
  <si>
    <t>PD 1773</t>
  </si>
  <si>
    <t>PE 159</t>
  </si>
  <si>
    <t>CH-16669</t>
  </si>
  <si>
    <t>A-19549</t>
  </si>
  <si>
    <t>PD  2535</t>
  </si>
  <si>
    <t>PE  218</t>
  </si>
  <si>
    <t>CH-16702</t>
  </si>
  <si>
    <t>A19705</t>
  </si>
  <si>
    <t>PD 1002</t>
  </si>
  <si>
    <t>PE  112</t>
  </si>
  <si>
    <t>CH-16629</t>
  </si>
  <si>
    <t>A19467</t>
  </si>
  <si>
    <t>IMSS SEPTIEMBRE 2015</t>
  </si>
  <si>
    <t>S0-11/2015</t>
  </si>
  <si>
    <t>01/</t>
  </si>
  <si>
    <t>12/15 17:21                                                                                                              ALECSA CELAYA S. DE R.L. DE C.V.</t>
  </si>
  <si>
    <t>---------------------</t>
  </si>
  <si>
    <t>ADM    ADMI</t>
  </si>
  <si>
    <t>NISTRATIVO</t>
  </si>
  <si>
    <t>Totales par</t>
  </si>
  <si>
    <t>a ADM</t>
  </si>
  <si>
    <t>COR    CORP</t>
  </si>
  <si>
    <t>ORATIVO</t>
  </si>
  <si>
    <t>a COR</t>
  </si>
  <si>
    <t>SADM   ADMI</t>
  </si>
  <si>
    <t>NISTRATIVO DE SERVICI</t>
  </si>
  <si>
    <t>a SADM</t>
  </si>
  <si>
    <t>SN     SEMI</t>
  </si>
  <si>
    <t>NUEVOS</t>
  </si>
  <si>
    <t>a SN</t>
  </si>
  <si>
    <t>VTAS   VENT</t>
  </si>
  <si>
    <t>AS</t>
  </si>
  <si>
    <t>AR02</t>
  </si>
  <si>
    <t>ANDRADE RODRIGUEZ MI</t>
  </si>
  <si>
    <t>LA02</t>
  </si>
  <si>
    <t>LOYOLA ACOSTA CARLOS</t>
  </si>
  <si>
    <t>RL14</t>
  </si>
  <si>
    <t>RAMIREZ LATOUR VICTO</t>
  </si>
  <si>
    <t>a VTAS</t>
  </si>
  <si>
    <t>Q10-11/2015</t>
  </si>
  <si>
    <t>12/15 17:28                                                                                                              ALECSA CELAYA S. DE R.L. DE C.V.</t>
  </si>
  <si>
    <t>0.00    3,500.00</t>
  </si>
  <si>
    <t>0.00    1,400.00</t>
  </si>
  <si>
    <t>0.00    2,250.00</t>
  </si>
  <si>
    <t>CN02        CASIMIRO NAVA JESUS</t>
  </si>
  <si>
    <t>0.00    2,500.00</t>
  </si>
  <si>
    <t>11.67    2,511.67</t>
  </si>
  <si>
    <t>333.33    2,833.33</t>
  </si>
  <si>
    <t>0.00    2,750.00</t>
  </si>
  <si>
    <t>0.00    2,000.00</t>
  </si>
  <si>
    <t>300.00    2,550.00</t>
  </si>
  <si>
    <t>0.00    1,500.00</t>
  </si>
  <si>
    <t>0.00    3,000.00</t>
  </si>
  <si>
    <t>TC24        TAPIA CORTES IVETTE</t>
  </si>
  <si>
    <t>GREETER</t>
  </si>
  <si>
    <t>0.00    2,299.80</t>
  </si>
  <si>
    <t>645.00   94,544.80</t>
  </si>
  <si>
    <t>0.00    4,445.00</t>
  </si>
  <si>
    <t>0.00   18,445.00</t>
  </si>
  <si>
    <t>0.00    3,330.00</t>
  </si>
  <si>
    <t>0.00    1,200.00</t>
  </si>
  <si>
    <t>0.00    2,206.20</t>
  </si>
  <si>
    <t>0.00    3,439.67</t>
  </si>
  <si>
    <t>0.00    3,390.00</t>
  </si>
  <si>
    <t>0.00    2,428.50</t>
  </si>
  <si>
    <t>0.00    3,798.10</t>
  </si>
  <si>
    <t>0.00    7,500.00</t>
  </si>
  <si>
    <t>0.00    3,538.00</t>
  </si>
  <si>
    <t>0.00    6,633.70</t>
  </si>
  <si>
    <t>0.00    6,580.03</t>
  </si>
  <si>
    <t>TR24        TREJO RODRIGUEZ LUIS</t>
  </si>
  <si>
    <t>LAVADOR/PREVIADOR</t>
  </si>
  <si>
    <t>0.00   47,695.70</t>
  </si>
  <si>
    <t>0.00    5,977.93</t>
  </si>
  <si>
    <t>0.00    3,367.84</t>
  </si>
  <si>
    <t>VF00        VEGA FERNANDEZ AMALI</t>
  </si>
  <si>
    <t>0.00   17,595.77</t>
  </si>
  <si>
    <t>HE04        HERNANDEZ ESPINOZA V</t>
  </si>
  <si>
    <t>0.00   12,250.00</t>
  </si>
  <si>
    <t>645.00  208,531.27</t>
  </si>
  <si>
    <t>Q0-11/</t>
  </si>
  <si>
    <t>12/15 17:25                                                                                                              ALECSA CELAYA S. DE R.L. DE C.V.</t>
  </si>
  <si>
    <t>-------------------------------------</t>
  </si>
  <si>
    <t>AUXILIAR CONTABLE           1,051.50</t>
  </si>
  <si>
    <t>TRASLADISTA                 1,051.50</t>
  </si>
  <si>
    <t>0.00   11,214.41        0.00   11,214.41</t>
  </si>
  <si>
    <t>INTENDENCIA                 1,051.50</t>
  </si>
  <si>
    <t>VIGILANTE                   1,051.50</t>
  </si>
  <si>
    <t>0.00    3,250.00      125.10    3,375.10</t>
  </si>
  <si>
    <t>CAJERA                      1,051.50</t>
  </si>
  <si>
    <t>AUX ADMINISTRATIVO          1,051.50</t>
  </si>
  <si>
    <t>CN02</t>
  </si>
  <si>
    <t>CASIMIRO NAVA JESUS</t>
  </si>
  <si>
    <t>MENSAJERO                     981.40</t>
  </si>
  <si>
    <t>0.00    3,000.00      145.38    3,145.38</t>
  </si>
  <si>
    <t>CR21</t>
  </si>
  <si>
    <t>CAMACHO RIVERA MARTH</t>
  </si>
  <si>
    <t>AUXILIAR DE PROCESOS        1,051.50</t>
  </si>
  <si>
    <t>0.00    2,500.00      160.30    2,660.30</t>
  </si>
  <si>
    <t>AUX CONTABLE                1,051.50</t>
  </si>
  <si>
    <t>0.00        0.00    6,500.00</t>
  </si>
  <si>
    <t>GA21</t>
  </si>
  <si>
    <t>GUERRA AGUILAR ALEJA</t>
  </si>
  <si>
    <t>11.67    2,511.67      160.30    2,671.97</t>
  </si>
  <si>
    <t>VIGILANTE MATUTINO          1,051.50</t>
  </si>
  <si>
    <t>AUX. ADMINISTRATIVO         1,051.50</t>
  </si>
  <si>
    <t>0.00    5,215.00        0.00    5,215.00</t>
  </si>
  <si>
    <t>RECEPCIONISTA               1,051.50</t>
  </si>
  <si>
    <t>0.00    5,032.00        0.00    5,032.00</t>
  </si>
  <si>
    <t>CAJERA AUXILIAR             1,051.50</t>
  </si>
  <si>
    <t>AUXILIAR ADMINISTRAT        1,051.50</t>
  </si>
  <si>
    <t>0.00    1,500.00      200.63    1,700.63</t>
  </si>
  <si>
    <t>ASISTENTE DE DIRECCI        1,051.50</t>
  </si>
  <si>
    <t>0.00        0.00    6,000.00</t>
  </si>
  <si>
    <t>0.00    6,000.00        0.00    6,000.00</t>
  </si>
  <si>
    <t>RH23</t>
  </si>
  <si>
    <t>RUELAS HERNANDEZ CEC</t>
  </si>
  <si>
    <t>TRAINER-PROMOTOR KAI        1,051.50</t>
  </si>
  <si>
    <t>0.00    8,500.00        0.00    8,500.00</t>
  </si>
  <si>
    <t>GARANTIAS                   1,051.50</t>
  </si>
  <si>
    <t>0.00    5,021.99        0.00    5,021.99</t>
  </si>
  <si>
    <t>ATENCION A CLIENTES         1,051.50</t>
  </si>
  <si>
    <t>AUX. CONTABLE               1,051.50</t>
  </si>
  <si>
    <t>SISTEMAS                    1,051.50</t>
  </si>
  <si>
    <t>LAVADOR                     1,051.50</t>
  </si>
  <si>
    <t>0.00    2,147.70      188.71    2,336.41</t>
  </si>
  <si>
    <t>0.00        0.00   82,300.00</t>
  </si>
  <si>
    <t>11.67  126,942.77    1,426.12  128,368.89</t>
  </si>
  <si>
    <t>0.00        0.00    2,996.43</t>
  </si>
  <si>
    <t>GERENTE DE SISTEMAS         1,051.50</t>
  </si>
  <si>
    <t>0        0.00      315.13</t>
  </si>
  <si>
    <t>0.00        0.00      315.13</t>
  </si>
  <si>
    <t>GERENTE DE REFACCION        1,051.50</t>
  </si>
  <si>
    <t>0.00   17,123.32        0.00   17,123.32</t>
  </si>
  <si>
    <t>0.00    7,961.99        0.00    7,961.99</t>
  </si>
  <si>
    <t>0.00   25,085.31        0.00   25,085.31</t>
  </si>
  <si>
    <t>GERENTE DE SERVICIO         1,051.50</t>
  </si>
  <si>
    <t>0.00   32,394.91        0.00   32,394.91</t>
  </si>
  <si>
    <t>TECNICO                     1,051.50</t>
  </si>
  <si>
    <t>0.00    7,932.24        0.00    7,932.24</t>
  </si>
  <si>
    <t>CITAS                       1,051.50</t>
  </si>
  <si>
    <t>0.00    4,050.00        0.00    4,050.00</t>
  </si>
  <si>
    <t>0.00   44,377.15        0.00   44,377.15</t>
  </si>
  <si>
    <t>LAVADOR SER Y SN            1,051.50</t>
  </si>
  <si>
    <t>0.00    4,495.00        0.00    4,495.00</t>
  </si>
  <si>
    <t>LAVADOR PREVIADOR           1,051.50</t>
  </si>
  <si>
    <t>0.00    2,980.00      145.38    3,125.38</t>
  </si>
  <si>
    <t>0.00    2,124.30      188.71    2,313.01</t>
  </si>
  <si>
    <t>0.00    3,493.13      125.10    3,618.23</t>
  </si>
  <si>
    <t>0.00    5,358.45        0.00    5,358.45</t>
  </si>
  <si>
    <t>0.00    2,481.80      160.30    2,642.10</t>
  </si>
  <si>
    <t>ESTETICAS                   1,051.50</t>
  </si>
  <si>
    <t>0.00    2,892.15      145.38    3,037.53</t>
  </si>
  <si>
    <t>0.00        0.00    1,051.50</t>
  </si>
  <si>
    <t>0.00    1,051.50      200.74    1,252.24</t>
  </si>
  <si>
    <t>TECNICO MAESTRO EN D        1,051.50</t>
  </si>
  <si>
    <t>0.00    6,432.34        0.00    6,432.34</t>
  </si>
  <si>
    <t>0.00    6,996.00        0.00    6,996.00</t>
  </si>
  <si>
    <t>LAVADOR NUEVOS              1,051.50</t>
  </si>
  <si>
    <t>0.00    5,518.24        0.00    5,518.24</t>
  </si>
  <si>
    <t>0.00    4,385.66        0.00    4,385.66</t>
  </si>
  <si>
    <t>0.00        0.00   17,801.50</t>
  </si>
  <si>
    <t>0.00   50,808.57    1,125.91   51,934.48</t>
  </si>
  <si>
    <t>ADMINISTRATIVO VTAS         1,051.50</t>
  </si>
  <si>
    <t>0.00        0.00    3,750.00</t>
  </si>
  <si>
    <t>INTERCAMBIOS                1,051.50</t>
  </si>
  <si>
    <t>0.00   18,587.00        0.00   18,587.00</t>
  </si>
  <si>
    <t>PREVIADOR                   1,051.50</t>
  </si>
  <si>
    <t>0.00    3,784.80        0.00    3,784.80</t>
  </si>
  <si>
    <t>0.00    3,889.13        0.00    3,889.13</t>
  </si>
  <si>
    <t>SEGUROS                     1,051.50</t>
  </si>
  <si>
    <t>0.00    8,250.00        0.00    8,250.00</t>
  </si>
  <si>
    <t>0.00        0.00   12,400.00</t>
  </si>
  <si>
    <t>0.00   38,260.93        0.00   38,260.93</t>
  </si>
  <si>
    <t>ASESOR DE VENTAS            1,051.50</t>
  </si>
  <si>
    <t>HE04</t>
  </si>
  <si>
    <t>HERNANDEZ ESPINOZA V</t>
  </si>
  <si>
    <t>GERENTE GENERAL             1,051.50</t>
  </si>
  <si>
    <t>0.00        0.00    7,500.00</t>
  </si>
  <si>
    <t>0.00   32,323.59        0.00   32,323.59</t>
  </si>
  <si>
    <t>0.00        0.00   12,250.00</t>
  </si>
  <si>
    <t>0.00   42,073.59        0.00   42,073.59</t>
  </si>
  <si>
    <t>0.00        0.00  153,251.50</t>
  </si>
  <si>
    <t>11.67  340,048.32    2,552.03  342,600.35</t>
  </si>
  <si>
    <t>0.00        0.00    4,033.64</t>
  </si>
  <si>
    <t>S30-11/2015</t>
  </si>
  <si>
    <t>12/15 17:24                                                                                                              ALECSA CELAYA S. DE R.L. DE C.V.</t>
  </si>
  <si>
    <t>ADM    ADMIN</t>
  </si>
  <si>
    <t>ISTRATIVO</t>
  </si>
  <si>
    <t>0.00    2,439.35</t>
  </si>
  <si>
    <t>0.00    4,072.68</t>
  </si>
  <si>
    <t>0.00    3,457.44</t>
  </si>
  <si>
    <t>0.00    2,770.29</t>
  </si>
  <si>
    <t>0.00    6,227.73</t>
  </si>
  <si>
    <t>0.00    2,347.16</t>
  </si>
  <si>
    <t>0.00    6,700.18</t>
  </si>
  <si>
    <t>0.00   42,123.60</t>
  </si>
  <si>
    <t>0.00   42,319.65</t>
  </si>
  <si>
    <t>0.00   12,190.11</t>
  </si>
  <si>
    <t>0.00   26,379.36</t>
  </si>
  <si>
    <t>0.00    9,319.55</t>
  </si>
  <si>
    <t>0.00    1,705.93</t>
  </si>
  <si>
    <t>0.00    1,931.68</t>
  </si>
  <si>
    <t>0.00    9,106.39</t>
  </si>
  <si>
    <t>0.00   36,598.35</t>
  </si>
  <si>
    <t>0.00    9,935.38</t>
  </si>
  <si>
    <t>4.91      495.61</t>
  </si>
  <si>
    <t>0.00    8,600.96</t>
  </si>
  <si>
    <t>0.00    9,937.28</t>
  </si>
  <si>
    <t>0.00    5,767.27</t>
  </si>
  <si>
    <t>0.00   65,977.73</t>
  </si>
  <si>
    <t>0.00   17,594.64</t>
  </si>
  <si>
    <t>4.91  310,646.47</t>
  </si>
  <si>
    <t>4.91  325,044.04</t>
  </si>
  <si>
    <t>S20-11</t>
  </si>
  <si>
    <t>F&amp;I                           490.70</t>
  </si>
  <si>
    <t>0.00    1,881.70</t>
  </si>
  <si>
    <t>0.00    3,515.03</t>
  </si>
  <si>
    <t>58.38    3,573.41</t>
  </si>
  <si>
    <t>0.00    2,105.18</t>
  </si>
  <si>
    <t>0.00    2,219.35</t>
  </si>
  <si>
    <t>0.00    4,324.53</t>
  </si>
  <si>
    <t>93.68      584.38</t>
  </si>
  <si>
    <t>0.00      836.08</t>
  </si>
  <si>
    <t>88.07      924.15</t>
  </si>
  <si>
    <t>0.00    7,765.12</t>
  </si>
  <si>
    <t>0.00    2,441.64</t>
  </si>
  <si>
    <t>COACH DE VENTAS               420.60</t>
  </si>
  <si>
    <t>0.00    2,333.31</t>
  </si>
  <si>
    <t>1      333.33      291.06</t>
  </si>
  <si>
    <t>0.00   15,538.41</t>
  </si>
  <si>
    <t>0.00    1,373.18</t>
  </si>
  <si>
    <t>67.84    1,441.02</t>
  </si>
  <si>
    <t>0.00    4,568.95</t>
  </si>
  <si>
    <t>0.00   13,376.60</t>
  </si>
  <si>
    <t>0.00    7,453.17</t>
  </si>
  <si>
    <t>0.00   12,221.35</t>
  </si>
  <si>
    <t>0.00   12,719.13</t>
  </si>
  <si>
    <t>93.68      589.29</t>
  </si>
  <si>
    <t>93.68      534.20</t>
  </si>
  <si>
    <t>0.00    7,305.70</t>
  </si>
  <si>
    <t>1    1,043.67      291.06</t>
  </si>
  <si>
    <t>0.00      898.75</t>
  </si>
  <si>
    <t>88.07      986.82</t>
  </si>
  <si>
    <t>S10-11/2015</t>
  </si>
  <si>
    <t>0.00   19,983.91</t>
  </si>
  <si>
    <t>0.00    2,042.04</t>
  </si>
  <si>
    <t>0.00   22,025.95</t>
  </si>
  <si>
    <t>0.00    2,310.79</t>
  </si>
  <si>
    <t>0.00    2,428.10</t>
  </si>
  <si>
    <t>0.00    4,738.89</t>
  </si>
  <si>
    <t>0.00    1,317.18</t>
  </si>
  <si>
    <t>0.00    2,695.68</t>
  </si>
  <si>
    <t>0.00    2,082.23</t>
  </si>
  <si>
    <t>0.00    1,769.97</t>
  </si>
  <si>
    <t>0.00    7,014.90</t>
  </si>
  <si>
    <t>0.00    3,461.74</t>
  </si>
  <si>
    <t>0.00    6,029.09</t>
  </si>
  <si>
    <t>0.00    9,278.97</t>
  </si>
  <si>
    <t>0.00    2,925.87</t>
  </si>
  <si>
    <t>0.00    5,825.42</t>
  </si>
  <si>
    <t>0.00    2,883.56</t>
  </si>
  <si>
    <t>0.00    4,218.78</t>
  </si>
  <si>
    <t>4.91   54,940.73</t>
  </si>
  <si>
    <t>4.91   84,772.75</t>
  </si>
  <si>
    <t>A-19968</t>
  </si>
  <si>
    <t>CH-16756</t>
  </si>
  <si>
    <t>PD-349</t>
  </si>
  <si>
    <t>PD-837</t>
  </si>
  <si>
    <t>A-20073</t>
  </si>
  <si>
    <t>CH-16780</t>
  </si>
  <si>
    <t>PD-1437</t>
  </si>
  <si>
    <t>A-</t>
  </si>
  <si>
    <t>PD-2132</t>
  </si>
  <si>
    <t>CH-16814</t>
  </si>
  <si>
    <t>A-19972</t>
  </si>
  <si>
    <t>PD-838</t>
  </si>
  <si>
    <t>CH-16757</t>
  </si>
  <si>
    <t>PD-2135</t>
  </si>
  <si>
    <t>CH-16815</t>
  </si>
  <si>
    <t>701-070</t>
  </si>
  <si>
    <t>324-003</t>
  </si>
  <si>
    <t>302-D100635</t>
  </si>
  <si>
    <t>A-19910</t>
  </si>
  <si>
    <t>A-19927</t>
  </si>
  <si>
    <t>PD-1062</t>
  </si>
  <si>
    <t>CH-16770</t>
  </si>
  <si>
    <t>S0-12/2015</t>
  </si>
  <si>
    <t>07/</t>
  </si>
  <si>
    <t>01/16 10:30                                                                                                              ALECSA CELAYA S. DE R.L. DE C.V.</t>
  </si>
  <si>
    <t>LL07</t>
  </si>
  <si>
    <t>LOPEZ LOPEZ JOSE MAR</t>
  </si>
  <si>
    <t>S10-12/2015</t>
  </si>
  <si>
    <t>01/16 10:50                                                                                                              ALECSA CELAYA S. DE R.L. DE C.V.</t>
  </si>
  <si>
    <t>0.00    2,232.11</t>
  </si>
  <si>
    <t>0.00    2,873.96</t>
  </si>
  <si>
    <t>0.00    3,065.35</t>
  </si>
  <si>
    <t>0.00    5,939.31</t>
  </si>
  <si>
    <t>0.00   12,626.46</t>
  </si>
  <si>
    <t>48.42    4,890.42</t>
  </si>
  <si>
    <t>0.00    3,229.37</t>
  </si>
  <si>
    <t>0.00    3,045.13</t>
  </si>
  <si>
    <t>0.00    8,726.99</t>
  </si>
  <si>
    <t>0.00    4,774.46</t>
  </si>
  <si>
    <t>0.00    7,936.30</t>
  </si>
  <si>
    <t>0.00    4,940.09</t>
  </si>
  <si>
    <t>0.00    4,650.30</t>
  </si>
  <si>
    <t>0.00    6,660.02</t>
  </si>
  <si>
    <t>0.00   14,710.19</t>
  </si>
  <si>
    <t>0.00    5,144.60</t>
  </si>
  <si>
    <t>0.00      700.00</t>
  </si>
  <si>
    <t>0.00   11,486.56</t>
  </si>
  <si>
    <t>0.00    8,627.31</t>
  </si>
  <si>
    <t>0.00    9,823.72</t>
  </si>
  <si>
    <t>0.00    6,704.67</t>
  </si>
  <si>
    <t>48.42  108,503.63</t>
  </si>
  <si>
    <t>48.42  131,051.51</t>
  </si>
  <si>
    <t>PD 1605</t>
  </si>
  <si>
    <t>CH-188</t>
  </si>
  <si>
    <t>A-20741</t>
  </si>
  <si>
    <t>S20-12/2015</t>
  </si>
  <si>
    <t>01/16 11:50                                                                                                              ALECSA CELAYA S. DE R.L. DE C.V.</t>
  </si>
  <si>
    <t>alario</t>
  </si>
  <si>
    <t>Puesto                     M</t>
  </si>
  <si>
    <t>inimo</t>
  </si>
  <si>
    <t>------------------------------</t>
  </si>
  <si>
    <t>PD 2432</t>
  </si>
  <si>
    <t>CH-16983</t>
  </si>
  <si>
    <t>A-20755</t>
  </si>
  <si>
    <t>S30-12/2015</t>
  </si>
  <si>
    <t>01/16 12:07                                                                                                              ALECSA CELAYA S. DE R.L. DE C.V.</t>
  </si>
  <si>
    <t>0.00    2,393.09</t>
  </si>
  <si>
    <t>0.00    2,431.66</t>
  </si>
  <si>
    <t>0.00    2,436.33</t>
  </si>
  <si>
    <t>0.00    4,867.99</t>
  </si>
  <si>
    <t>0.00    5,441.75</t>
  </si>
  <si>
    <t>0.00   27,499.53</t>
  </si>
  <si>
    <t>0.00   76,557.51</t>
  </si>
  <si>
    <t>0.00   22,293.56</t>
  </si>
  <si>
    <t>0.00   23,402.23</t>
  </si>
  <si>
    <t>0.00    8,553.56</t>
  </si>
  <si>
    <t>0.00   11,921.89</t>
  </si>
  <si>
    <t>0.00   10,658.64</t>
  </si>
  <si>
    <t>0.00   12,676.21</t>
  </si>
  <si>
    <t>0.00    3,159.08</t>
  </si>
  <si>
    <t>0.00   18,646.37</t>
  </si>
  <si>
    <t>0.00   12,475.34</t>
  </si>
  <si>
    <t>0.00    1,268.14</t>
  </si>
  <si>
    <t>0.00    8,161.77</t>
  </si>
  <si>
    <t>0.00    4,162.51</t>
  </si>
  <si>
    <t>0.00   67,464.07</t>
  </si>
  <si>
    <t>0.00   10,429.89</t>
  </si>
  <si>
    <t>0.00   21,494.75</t>
  </si>
  <si>
    <t>0.00  344,297.15</t>
  </si>
  <si>
    <t>0.00  358,749.98</t>
  </si>
  <si>
    <t>PD 2772</t>
  </si>
  <si>
    <t>CH-16957</t>
  </si>
  <si>
    <t>A-20927</t>
  </si>
  <si>
    <t>Q0-12/2015</t>
  </si>
  <si>
    <t>01/16 12:31                                                                                                              ALECSA CELAYA S. DE R.L. DE C.V.</t>
  </si>
  <si>
    <t>Percepcione</t>
  </si>
  <si>
    <t>s Subsidio P</t>
  </si>
  <si>
    <t>MENSAJERO                   1,051.50</t>
  </si>
  <si>
    <t>TC24</t>
  </si>
  <si>
    <t>TAPIA CORTES IVETTE</t>
  </si>
  <si>
    <t>GREETER                     1,051.50</t>
  </si>
  <si>
    <t>TRASLADISTA                   841.20</t>
  </si>
  <si>
    <t>F&amp;I                         1,051.50</t>
  </si>
  <si>
    <t>SL29</t>
  </si>
  <si>
    <t>SERRANO LONA MARIA D</t>
  </si>
  <si>
    <t>REF    REFAC</t>
  </si>
  <si>
    <t>CIONES</t>
  </si>
  <si>
    <t>AUXILIAR DE REFACCIO        1,051.50</t>
  </si>
  <si>
    <t>ISTRATIVO DE SERVICIO</t>
  </si>
  <si>
    <t>TECNICO                       981.40</t>
  </si>
  <si>
    <t>SER    SERVI</t>
  </si>
  <si>
    <t>CIO</t>
  </si>
  <si>
    <t>LAVADOR SER Y SN              981.40</t>
  </si>
  <si>
    <t>AT09</t>
  </si>
  <si>
    <t>AGUILLON TORRES JONA</t>
  </si>
  <si>
    <t>HP29</t>
  </si>
  <si>
    <t>HERNANDEZ PEREZ JOSE</t>
  </si>
  <si>
    <t>LAVADOR                       911.30</t>
  </si>
  <si>
    <t>TR24</t>
  </si>
  <si>
    <t>TREJO RODRIGUEZ LUIS</t>
  </si>
  <si>
    <t>LAVADOR/PREVIADOR           1,051.50</t>
  </si>
  <si>
    <t>VADM   ADMIN</t>
  </si>
  <si>
    <t>ISTRATIVO DE VENTAS</t>
  </si>
  <si>
    <t>SEGUROS                       981.40</t>
  </si>
  <si>
    <t>VF00</t>
  </si>
  <si>
    <t>VEGA FERNANDEZ AMALI</t>
  </si>
  <si>
    <t>PD 1099</t>
  </si>
  <si>
    <t>CH-16896</t>
  </si>
  <si>
    <t>A-20769</t>
  </si>
  <si>
    <t>Q10-12/2015</t>
  </si>
  <si>
    <t>01/16 13:13                                                                                                              ALECSA CELAYA S. DE R.L. DE C.V.</t>
  </si>
  <si>
    <t>AC19</t>
  </si>
  <si>
    <t>ARIAS CORTES RICARDO</t>
  </si>
  <si>
    <t>ENCARGADO DE SISTEMA</t>
  </si>
  <si>
    <t>PM15</t>
  </si>
  <si>
    <t>PEREZ MORON ISAAC OM</t>
  </si>
  <si>
    <t>PD 2696</t>
  </si>
  <si>
    <t>CH-16956</t>
  </si>
  <si>
    <t>A-20936</t>
  </si>
  <si>
    <t>IMSS NOVIEMBRE 2015</t>
  </si>
  <si>
    <t xml:space="preserve">ALECSA PACHUCA S. DE R.L. DE C.V. </t>
  </si>
  <si>
    <t>AGUINALDO QUINCENAL 2015</t>
  </si>
  <si>
    <t xml:space="preserve"> </t>
  </si>
  <si>
    <t>DEPARTAMENTO</t>
  </si>
  <si>
    <t>CONSULTORES</t>
  </si>
  <si>
    <t xml:space="preserve">SINDICATO </t>
  </si>
  <si>
    <t>COMISION</t>
  </si>
  <si>
    <t>OTRAS DEDUCCIONES</t>
  </si>
  <si>
    <t>TOTALES POR DEPTO</t>
  </si>
  <si>
    <t>ADMON SERVICIO</t>
  </si>
  <si>
    <t>ADMON VENTAS</t>
  </si>
  <si>
    <t>TOTALES</t>
  </si>
  <si>
    <t xml:space="preserve">OTRAS DEDUCCIONES </t>
  </si>
  <si>
    <t>AGUINALDO SEMANAL 2015</t>
  </si>
  <si>
    <t>Consultores</t>
  </si>
  <si>
    <t>SINDICATO</t>
  </si>
  <si>
    <t>Comision</t>
  </si>
  <si>
    <t>Total</t>
  </si>
  <si>
    <t>ALECSA CELAYA S. D E R.L. DE C.V.</t>
  </si>
  <si>
    <t>ADMINISTRATIVO SERVICIO</t>
  </si>
  <si>
    <t>PD  900</t>
  </si>
  <si>
    <t>E-114</t>
  </si>
  <si>
    <t>CH-16882</t>
  </si>
  <si>
    <t>A-20727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</si>
</sst>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#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indexed="9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34"/>
        <bgColor indexed="43"/>
      </patternFill>
    </fill>
    <fill>
      <patternFill patternType="solid">
        <fgColor indexed="49"/>
        <bgColor indexed="11"/>
      </patternFill>
    </fill>
    <fill>
      <patternFill patternType="solid">
        <fgColor indexed="9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9"/>
      </patternFill>
    </fill>
    <fill>
      <patternFill patternType="solid">
        <fgColor indexed="43"/>
        <bgColor indexed="42"/>
      </patternFill>
    </fill>
    <fill>
      <patternFill patternType="solid">
        <fgColor indexed="47"/>
        <bgColor indexed="26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88">
    <xf numFmtId="0" fontId="0" fillId="0" borderId="0" xfId="0"/>
    <xf numFmtId="14" fontId="0" fillId="0" borderId="0" xfId="0" applyNumberFormat="1"/>
    <xf numFmtId="22" fontId="0" fillId="0" borderId="0" xfId="0" applyNumberFormat="1"/>
    <xf numFmtId="4" fontId="0" fillId="0" borderId="0" xfId="0" applyNumberFormat="1"/>
    <xf numFmtId="43" fontId="0" fillId="0" borderId="0" xfId="1" applyFont="1"/>
    <xf numFmtId="20" fontId="0" fillId="0" borderId="0" xfId="0" applyNumberForma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43" fontId="3" fillId="0" borderId="3" xfId="1" applyFont="1" applyFill="1" applyBorder="1" applyAlignment="1" applyProtection="1"/>
    <xf numFmtId="0" fontId="2" fillId="0" borderId="3" xfId="0" applyFont="1" applyBorder="1"/>
    <xf numFmtId="0" fontId="2" fillId="3" borderId="3" xfId="0" applyFont="1" applyFill="1" applyBorder="1"/>
    <xf numFmtId="43" fontId="2" fillId="3" borderId="3" xfId="1" applyFont="1" applyFill="1" applyBorder="1" applyAlignment="1" applyProtection="1"/>
    <xf numFmtId="0" fontId="2" fillId="4" borderId="3" xfId="0" applyFont="1" applyFill="1" applyBorder="1"/>
    <xf numFmtId="43" fontId="2" fillId="4" borderId="3" xfId="1" applyFont="1" applyFill="1" applyBorder="1" applyAlignment="1" applyProtection="1"/>
    <xf numFmtId="0" fontId="2" fillId="5" borderId="3" xfId="0" applyFont="1" applyFill="1" applyBorder="1"/>
    <xf numFmtId="43" fontId="2" fillId="5" borderId="3" xfId="1" applyFont="1" applyFill="1" applyBorder="1" applyAlignment="1" applyProtection="1"/>
    <xf numFmtId="0" fontId="0" fillId="0" borderId="0" xfId="0" applyFont="1" applyBorder="1"/>
    <xf numFmtId="0" fontId="4" fillId="0" borderId="0" xfId="0" applyFont="1" applyFill="1" applyBorder="1"/>
    <xf numFmtId="43" fontId="4" fillId="0" borderId="0" xfId="1" applyFont="1" applyFill="1" applyBorder="1" applyAlignment="1" applyProtection="1"/>
    <xf numFmtId="0" fontId="4" fillId="6" borderId="0" xfId="0" applyFont="1" applyFill="1" applyBorder="1"/>
    <xf numFmtId="43" fontId="1" fillId="0" borderId="0" xfId="1" applyFill="1" applyBorder="1" applyAlignment="1" applyProtection="1"/>
    <xf numFmtId="0" fontId="0" fillId="0" borderId="0" xfId="0" applyFont="1" applyFill="1"/>
    <xf numFmtId="0" fontId="2" fillId="8" borderId="3" xfId="0" applyFont="1" applyFill="1" applyBorder="1"/>
    <xf numFmtId="43" fontId="2" fillId="8" borderId="3" xfId="1" applyFont="1" applyFill="1" applyBorder="1" applyAlignment="1" applyProtection="1"/>
    <xf numFmtId="43" fontId="0" fillId="0" borderId="0" xfId="0" applyNumberFormat="1"/>
    <xf numFmtId="43" fontId="0" fillId="0" borderId="4" xfId="1" applyFont="1" applyBorder="1"/>
    <xf numFmtId="9" fontId="0" fillId="0" borderId="0" xfId="0" applyNumberFormat="1"/>
    <xf numFmtId="43" fontId="5" fillId="0" borderId="0" xfId="1" applyFont="1"/>
    <xf numFmtId="0" fontId="3" fillId="0" borderId="3" xfId="0" applyFont="1" applyBorder="1" applyAlignment="1">
      <alignment horizontal="right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0" borderId="0" xfId="0" applyFill="1"/>
    <xf numFmtId="0" fontId="6" fillId="0" borderId="8" xfId="0" applyFont="1" applyBorder="1"/>
    <xf numFmtId="0" fontId="6" fillId="0" borderId="0" xfId="0" applyFont="1" applyBorder="1"/>
    <xf numFmtId="0" fontId="6" fillId="0" borderId="9" xfId="0" applyFont="1" applyBorder="1"/>
    <xf numFmtId="0" fontId="4" fillId="0" borderId="0" xfId="0" applyFont="1" applyBorder="1"/>
    <xf numFmtId="0" fontId="7" fillId="9" borderId="3" xfId="0" applyFont="1" applyFill="1" applyBorder="1" applyAlignment="1">
      <alignment horizontal="center" vertical="center" wrapText="1"/>
    </xf>
    <xf numFmtId="10" fontId="7" fillId="9" borderId="3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/>
    <xf numFmtId="0" fontId="6" fillId="0" borderId="3" xfId="0" applyFont="1" applyBorder="1" applyAlignment="1">
      <alignment horizontal="right"/>
    </xf>
    <xf numFmtId="164" fontId="6" fillId="0" borderId="3" xfId="0" applyNumberFormat="1" applyFont="1" applyBorder="1"/>
    <xf numFmtId="0" fontId="6" fillId="0" borderId="9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7" fillId="10" borderId="3" xfId="0" applyFont="1" applyFill="1" applyBorder="1" applyAlignment="1">
      <alignment horizontal="right"/>
    </xf>
    <xf numFmtId="164" fontId="6" fillId="10" borderId="3" xfId="0" applyNumberFormat="1" applyFont="1" applyFill="1" applyBorder="1"/>
    <xf numFmtId="4" fontId="7" fillId="10" borderId="3" xfId="0" applyNumberFormat="1" applyFont="1" applyFill="1" applyBorder="1"/>
    <xf numFmtId="0" fontId="7" fillId="10" borderId="3" xfId="0" applyFont="1" applyFill="1" applyBorder="1"/>
    <xf numFmtId="0" fontId="7" fillId="11" borderId="3" xfId="0" applyFont="1" applyFill="1" applyBorder="1"/>
    <xf numFmtId="4" fontId="7" fillId="11" borderId="3" xfId="0" applyNumberFormat="1" applyFont="1" applyFill="1" applyBorder="1"/>
    <xf numFmtId="0" fontId="6" fillId="12" borderId="3" xfId="0" applyFont="1" applyFill="1" applyBorder="1"/>
    <xf numFmtId="164" fontId="6" fillId="12" borderId="3" xfId="0" applyNumberFormat="1" applyFont="1" applyFill="1" applyBorder="1"/>
    <xf numFmtId="4" fontId="7" fillId="12" borderId="3" xfId="0" applyNumberFormat="1" applyFont="1" applyFill="1" applyBorder="1"/>
    <xf numFmtId="0" fontId="7" fillId="12" borderId="3" xfId="0" applyFont="1" applyFill="1" applyBorder="1"/>
    <xf numFmtId="164" fontId="6" fillId="0" borderId="0" xfId="0" applyNumberFormat="1" applyFont="1" applyBorder="1"/>
    <xf numFmtId="0" fontId="6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0" applyNumberFormat="1" applyFont="1" applyBorder="1"/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0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0" xfId="0" applyFont="1"/>
    <xf numFmtId="0" fontId="4" fillId="0" borderId="8" xfId="0" applyFont="1" applyBorder="1"/>
    <xf numFmtId="4" fontId="6" fillId="0" borderId="3" xfId="0" applyNumberFormat="1" applyFont="1" applyBorder="1"/>
    <xf numFmtId="0" fontId="7" fillId="13" borderId="3" xfId="0" applyFont="1" applyFill="1" applyBorder="1"/>
    <xf numFmtId="4" fontId="7" fillId="13" borderId="3" xfId="0" applyNumberFormat="1" applyFont="1" applyFill="1" applyBorder="1"/>
    <xf numFmtId="0" fontId="8" fillId="0" borderId="0" xfId="0" applyFont="1"/>
    <xf numFmtId="0" fontId="7" fillId="14" borderId="3" xfId="0" applyFont="1" applyFill="1" applyBorder="1"/>
    <xf numFmtId="4" fontId="7" fillId="14" borderId="3" xfId="0" applyNumberFormat="1" applyFont="1" applyFill="1" applyBorder="1"/>
    <xf numFmtId="0" fontId="7" fillId="0" borderId="0" xfId="0" applyFont="1"/>
    <xf numFmtId="2" fontId="6" fillId="0" borderId="0" xfId="0" applyNumberFormat="1" applyFont="1" applyBorder="1"/>
    <xf numFmtId="0" fontId="7" fillId="0" borderId="0" xfId="2" applyFont="1" applyFill="1" applyBorder="1"/>
    <xf numFmtId="2" fontId="6" fillId="0" borderId="3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4" fillId="0" borderId="0" xfId="0" applyFont="1" applyFill="1"/>
    <xf numFmtId="0" fontId="7" fillId="9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10" fontId="7" fillId="7" borderId="3" xfId="0" applyNumberFormat="1" applyFont="1" applyFill="1" applyBorder="1" applyAlignment="1">
      <alignment horizontal="center" vertical="center" wrapText="1"/>
    </xf>
  </cellXfs>
  <cellStyles count="3">
    <cellStyle name="Excel Built-in Normal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workbookViewId="0">
      <selection activeCell="V62" sqref="V62"/>
    </sheetView>
  </sheetViews>
  <sheetFormatPr baseColWidth="10" defaultRowHeight="15" x14ac:dyDescent="0.25"/>
  <cols>
    <col min="3" max="18" width="0" hidden="1" customWidth="1"/>
    <col min="21" max="21" width="11.42578125" style="4"/>
  </cols>
  <sheetData>
    <row r="1" spans="1:20" x14ac:dyDescent="0.25">
      <c r="A1" t="s">
        <v>181</v>
      </c>
      <c r="B1">
        <v>2015</v>
      </c>
      <c r="S1" t="s">
        <v>2</v>
      </c>
      <c r="T1" t="s">
        <v>182</v>
      </c>
    </row>
    <row r="2" spans="1:20" x14ac:dyDescent="0.25">
      <c r="T2" t="s">
        <v>4</v>
      </c>
    </row>
    <row r="4" spans="1:20" x14ac:dyDescent="0.25">
      <c r="F4" t="s">
        <v>183</v>
      </c>
      <c r="G4" t="s">
        <v>7</v>
      </c>
      <c r="H4" t="s">
        <v>8</v>
      </c>
    </row>
    <row r="5" spans="1:20" x14ac:dyDescent="0.25">
      <c r="F5" s="1">
        <v>37012</v>
      </c>
      <c r="G5" s="2">
        <v>42139.208333333336</v>
      </c>
    </row>
    <row r="7" spans="1:20" x14ac:dyDescent="0.25">
      <c r="D7" t="s">
        <v>9</v>
      </c>
      <c r="F7" t="s">
        <v>10</v>
      </c>
      <c r="H7" t="s">
        <v>11</v>
      </c>
      <c r="I7" t="s">
        <v>184</v>
      </c>
      <c r="J7" t="s">
        <v>13</v>
      </c>
      <c r="L7" t="s">
        <v>14</v>
      </c>
      <c r="M7" t="s">
        <v>11</v>
      </c>
      <c r="N7" t="s">
        <v>11</v>
      </c>
      <c r="O7" t="e">
        <f>-   OUTSOU</f>
        <v>#NAME?</v>
      </c>
      <c r="P7" t="s">
        <v>15</v>
      </c>
      <c r="Q7" t="s">
        <v>16</v>
      </c>
      <c r="R7" t="s">
        <v>17</v>
      </c>
      <c r="S7" t="s">
        <v>18</v>
      </c>
      <c r="T7" t="s">
        <v>19</v>
      </c>
    </row>
    <row r="8" spans="1:20" x14ac:dyDescent="0.25">
      <c r="A8" t="s">
        <v>20</v>
      </c>
      <c r="B8" t="s">
        <v>21</v>
      </c>
      <c r="C8" t="s">
        <v>22</v>
      </c>
      <c r="D8" t="s">
        <v>23</v>
      </c>
      <c r="E8" t="s">
        <v>24</v>
      </c>
      <c r="F8" t="s">
        <v>185</v>
      </c>
      <c r="G8" t="s">
        <v>28</v>
      </c>
      <c r="H8" t="s">
        <v>186</v>
      </c>
      <c r="I8" t="s">
        <v>187</v>
      </c>
      <c r="J8" t="s">
        <v>36</v>
      </c>
      <c r="K8" t="s">
        <v>37</v>
      </c>
      <c r="L8" t="s">
        <v>38</v>
      </c>
      <c r="M8" t="s">
        <v>39</v>
      </c>
      <c r="N8" t="s">
        <v>40</v>
      </c>
      <c r="O8" t="s">
        <v>41</v>
      </c>
      <c r="P8" t="s">
        <v>42</v>
      </c>
      <c r="Q8" t="s">
        <v>43</v>
      </c>
      <c r="R8" t="s">
        <v>44</v>
      </c>
      <c r="S8" t="s">
        <v>42</v>
      </c>
      <c r="T8" t="s">
        <v>45</v>
      </c>
    </row>
    <row r="9" spans="1:20" x14ac:dyDescent="0.25">
      <c r="A9" t="s">
        <v>46</v>
      </c>
      <c r="B9" t="s">
        <v>188</v>
      </c>
      <c r="C9" t="s">
        <v>188</v>
      </c>
      <c r="D9" t="s">
        <v>50</v>
      </c>
      <c r="E9" t="s">
        <v>50</v>
      </c>
      <c r="F9" t="s">
        <v>189</v>
      </c>
      <c r="G9" t="s">
        <v>50</v>
      </c>
      <c r="H9" t="s">
        <v>190</v>
      </c>
      <c r="I9" t="s">
        <v>189</v>
      </c>
      <c r="J9" t="s">
        <v>50</v>
      </c>
      <c r="K9" t="s">
        <v>50</v>
      </c>
      <c r="L9" t="s">
        <v>50</v>
      </c>
      <c r="M9" t="s">
        <v>52</v>
      </c>
    </row>
    <row r="10" spans="1:20" x14ac:dyDescent="0.25">
      <c r="A10" t="s">
        <v>53</v>
      </c>
      <c r="B10" t="s">
        <v>54</v>
      </c>
    </row>
    <row r="11" spans="1:20" x14ac:dyDescent="0.25">
      <c r="A11">
        <v>3</v>
      </c>
      <c r="B11" t="s">
        <v>55</v>
      </c>
      <c r="C11" t="s">
        <v>56</v>
      </c>
      <c r="D11" s="3">
        <v>1024.2</v>
      </c>
      <c r="E11">
        <v>146.21</v>
      </c>
      <c r="F11" t="s">
        <v>191</v>
      </c>
      <c r="G11" s="3">
        <v>13500</v>
      </c>
      <c r="H11" t="s">
        <v>192</v>
      </c>
      <c r="I11" t="s">
        <v>193</v>
      </c>
      <c r="J11">
        <v>0</v>
      </c>
      <c r="K11">
        <v>306.2</v>
      </c>
      <c r="L11">
        <v>0</v>
      </c>
      <c r="M11">
        <v>357.89</v>
      </c>
      <c r="N11" s="3">
        <v>17142.11</v>
      </c>
      <c r="O11" s="3">
        <v>1714.21</v>
      </c>
      <c r="P11">
        <v>0</v>
      </c>
      <c r="Q11" s="3">
        <v>15427.9</v>
      </c>
      <c r="R11">
        <v>23.41</v>
      </c>
      <c r="S11">
        <v>0</v>
      </c>
      <c r="T11" s="3">
        <v>17471.72</v>
      </c>
    </row>
    <row r="12" spans="1:20" x14ac:dyDescent="0.25">
      <c r="A12">
        <v>56</v>
      </c>
      <c r="B12" t="s">
        <v>58</v>
      </c>
      <c r="C12" t="s">
        <v>59</v>
      </c>
      <c r="D12" s="3">
        <v>1024.2</v>
      </c>
      <c r="E12">
        <v>146.21</v>
      </c>
      <c r="F12" t="s">
        <v>195</v>
      </c>
      <c r="G12" s="3">
        <v>4629.21</v>
      </c>
      <c r="H12" t="s">
        <v>196</v>
      </c>
      <c r="I12" t="s">
        <v>193</v>
      </c>
      <c r="J12">
        <v>0</v>
      </c>
      <c r="K12">
        <v>0</v>
      </c>
      <c r="L12">
        <v>0</v>
      </c>
      <c r="M12">
        <v>51.69</v>
      </c>
      <c r="N12" s="3">
        <v>6327.52</v>
      </c>
      <c r="O12">
        <v>632.75</v>
      </c>
      <c r="P12">
        <v>0</v>
      </c>
      <c r="Q12" s="3">
        <v>5694.77</v>
      </c>
      <c r="R12">
        <v>23.41</v>
      </c>
      <c r="S12">
        <v>0</v>
      </c>
      <c r="T12" s="3">
        <v>6350.93</v>
      </c>
    </row>
    <row r="13" spans="1:20" x14ac:dyDescent="0.25">
      <c r="A13" t="s">
        <v>60</v>
      </c>
      <c r="B13" t="s">
        <v>61</v>
      </c>
      <c r="C13" t="s">
        <v>62</v>
      </c>
      <c r="D13" s="3">
        <v>1024.2</v>
      </c>
      <c r="E13">
        <v>146.21</v>
      </c>
      <c r="F13" t="s">
        <v>197</v>
      </c>
      <c r="G13" s="3">
        <v>1200</v>
      </c>
      <c r="H13" t="s">
        <v>198</v>
      </c>
      <c r="I13" t="s">
        <v>193</v>
      </c>
      <c r="J13">
        <v>0</v>
      </c>
      <c r="K13">
        <v>0</v>
      </c>
      <c r="L13">
        <v>0</v>
      </c>
      <c r="M13">
        <v>51.69</v>
      </c>
      <c r="N13" s="3">
        <v>2708.61</v>
      </c>
      <c r="O13">
        <v>0</v>
      </c>
      <c r="P13">
        <v>270.86</v>
      </c>
      <c r="Q13" s="3">
        <v>2708.61</v>
      </c>
      <c r="R13">
        <v>23.41</v>
      </c>
      <c r="S13">
        <v>0</v>
      </c>
      <c r="T13" s="3">
        <v>3002.88</v>
      </c>
    </row>
    <row r="14" spans="1:20" x14ac:dyDescent="0.25">
      <c r="A14" t="s">
        <v>63</v>
      </c>
      <c r="B14" t="s">
        <v>64</v>
      </c>
      <c r="C14" t="s">
        <v>65</v>
      </c>
      <c r="D14" s="3">
        <v>1024.2</v>
      </c>
      <c r="E14">
        <v>146.21</v>
      </c>
      <c r="F14" t="s">
        <v>199</v>
      </c>
      <c r="G14" s="3">
        <v>3000</v>
      </c>
      <c r="H14" t="s">
        <v>200</v>
      </c>
      <c r="I14" t="s">
        <v>193</v>
      </c>
      <c r="J14">
        <v>0</v>
      </c>
      <c r="K14">
        <v>0</v>
      </c>
      <c r="L14">
        <v>0</v>
      </c>
      <c r="M14">
        <v>51.69</v>
      </c>
      <c r="N14" s="3">
        <v>4198.3100000000004</v>
      </c>
      <c r="O14">
        <v>0</v>
      </c>
      <c r="P14">
        <v>419.83</v>
      </c>
      <c r="Q14" s="3">
        <v>4198.3100000000004</v>
      </c>
      <c r="R14">
        <v>23.41</v>
      </c>
      <c r="S14">
        <v>0</v>
      </c>
      <c r="T14" s="3">
        <v>4641.55</v>
      </c>
    </row>
    <row r="15" spans="1:20" x14ac:dyDescent="0.25">
      <c r="A15" t="s">
        <v>66</v>
      </c>
      <c r="B15" t="s">
        <v>67</v>
      </c>
      <c r="C15" t="s">
        <v>68</v>
      </c>
      <c r="D15" s="3">
        <v>1024.2</v>
      </c>
      <c r="E15">
        <v>146.21</v>
      </c>
      <c r="F15" t="s">
        <v>201</v>
      </c>
      <c r="G15" s="3">
        <v>2000</v>
      </c>
      <c r="H15" t="s">
        <v>202</v>
      </c>
      <c r="I15" t="s">
        <v>203</v>
      </c>
      <c r="J15">
        <v>0</v>
      </c>
      <c r="K15">
        <v>850.11</v>
      </c>
      <c r="L15">
        <v>0</v>
      </c>
      <c r="M15">
        <v>850.11</v>
      </c>
      <c r="N15" s="3">
        <v>3966.56</v>
      </c>
      <c r="O15">
        <v>0</v>
      </c>
      <c r="P15">
        <v>368.32</v>
      </c>
      <c r="Q15" s="3">
        <v>3966.56</v>
      </c>
      <c r="R15">
        <v>23.41</v>
      </c>
      <c r="S15">
        <v>0</v>
      </c>
      <c r="T15" s="3">
        <v>5208.3999999999996</v>
      </c>
    </row>
    <row r="16" spans="1:20" x14ac:dyDescent="0.25">
      <c r="A16" t="s">
        <v>69</v>
      </c>
      <c r="B16" t="s">
        <v>70</v>
      </c>
      <c r="C16" t="s">
        <v>71</v>
      </c>
      <c r="D16" s="3">
        <v>1024.2</v>
      </c>
      <c r="E16">
        <v>146.21</v>
      </c>
      <c r="F16" t="s">
        <v>204</v>
      </c>
      <c r="G16" s="3">
        <v>8000</v>
      </c>
      <c r="H16" t="s">
        <v>205</v>
      </c>
      <c r="I16" t="s">
        <v>193</v>
      </c>
      <c r="J16">
        <v>0</v>
      </c>
      <c r="K16" s="3">
        <v>2059.58</v>
      </c>
      <c r="L16">
        <v>0</v>
      </c>
      <c r="M16" s="3">
        <v>2111.27</v>
      </c>
      <c r="N16" s="3">
        <v>9388.73</v>
      </c>
      <c r="O16">
        <v>938.87</v>
      </c>
      <c r="P16">
        <v>0</v>
      </c>
      <c r="Q16" s="3">
        <v>8449.86</v>
      </c>
      <c r="R16">
        <v>23.41</v>
      </c>
      <c r="S16">
        <v>0</v>
      </c>
      <c r="T16" s="3">
        <v>11471.72</v>
      </c>
    </row>
    <row r="17" spans="1:21" x14ac:dyDescent="0.25">
      <c r="A17" t="s">
        <v>72</v>
      </c>
      <c r="B17" t="s">
        <v>73</v>
      </c>
      <c r="C17" t="s">
        <v>74</v>
      </c>
      <c r="D17" s="3">
        <v>1024.2</v>
      </c>
      <c r="E17">
        <v>146.21</v>
      </c>
      <c r="F17" t="s">
        <v>206</v>
      </c>
      <c r="G17" s="3">
        <v>52147.27</v>
      </c>
      <c r="H17" t="s">
        <v>207</v>
      </c>
      <c r="I17" t="s">
        <v>208</v>
      </c>
      <c r="J17">
        <v>0</v>
      </c>
      <c r="K17">
        <v>0</v>
      </c>
      <c r="L17">
        <v>0</v>
      </c>
      <c r="M17" s="3">
        <v>2239.8200000000002</v>
      </c>
      <c r="N17" s="3">
        <v>64907.45</v>
      </c>
      <c r="O17" s="3">
        <v>6490.75</v>
      </c>
      <c r="P17">
        <v>0</v>
      </c>
      <c r="Q17" s="3">
        <v>58416.7</v>
      </c>
      <c r="R17">
        <v>23.41</v>
      </c>
      <c r="S17">
        <v>0</v>
      </c>
      <c r="T17" s="3">
        <v>64930.86</v>
      </c>
    </row>
    <row r="18" spans="1:21" x14ac:dyDescent="0.25">
      <c r="A18" t="s">
        <v>75</v>
      </c>
      <c r="B18" t="s">
        <v>76</v>
      </c>
      <c r="C18" t="s">
        <v>77</v>
      </c>
      <c r="D18" s="3">
        <v>1024.2</v>
      </c>
      <c r="E18">
        <v>146.21</v>
      </c>
      <c r="F18" t="s">
        <v>209</v>
      </c>
      <c r="G18" s="3">
        <v>2100</v>
      </c>
      <c r="H18" t="s">
        <v>210</v>
      </c>
      <c r="I18" t="s">
        <v>203</v>
      </c>
      <c r="J18">
        <v>0</v>
      </c>
      <c r="K18">
        <v>0</v>
      </c>
      <c r="L18">
        <v>0</v>
      </c>
      <c r="M18">
        <v>0</v>
      </c>
      <c r="N18" s="3">
        <v>4850</v>
      </c>
      <c r="O18">
        <v>0</v>
      </c>
      <c r="P18">
        <v>485</v>
      </c>
      <c r="Q18" s="3">
        <v>4850</v>
      </c>
      <c r="R18">
        <v>23.41</v>
      </c>
      <c r="S18">
        <v>0</v>
      </c>
      <c r="T18" s="3">
        <v>5358.41</v>
      </c>
    </row>
    <row r="19" spans="1:21" x14ac:dyDescent="0.25">
      <c r="A19" t="s">
        <v>78</v>
      </c>
      <c r="B19" t="s">
        <v>79</v>
      </c>
      <c r="C19" t="s">
        <v>80</v>
      </c>
      <c r="D19" s="3">
        <v>1024.2</v>
      </c>
      <c r="E19">
        <v>146.21</v>
      </c>
      <c r="F19" t="s">
        <v>211</v>
      </c>
      <c r="G19" s="3">
        <v>2600</v>
      </c>
      <c r="H19" t="s">
        <v>212</v>
      </c>
      <c r="I19" t="s">
        <v>193</v>
      </c>
      <c r="J19">
        <v>0</v>
      </c>
      <c r="K19">
        <v>0</v>
      </c>
      <c r="L19">
        <v>0</v>
      </c>
      <c r="M19">
        <v>51.69</v>
      </c>
      <c r="N19" s="3">
        <v>4048.31</v>
      </c>
      <c r="O19">
        <v>0</v>
      </c>
      <c r="P19">
        <v>404.83</v>
      </c>
      <c r="Q19" s="3">
        <v>4048.31</v>
      </c>
      <c r="R19">
        <v>23.41</v>
      </c>
      <c r="S19">
        <v>0</v>
      </c>
      <c r="T19" s="3">
        <v>4476.55</v>
      </c>
    </row>
    <row r="20" spans="1:21" x14ac:dyDescent="0.25">
      <c r="A20" t="s">
        <v>81</v>
      </c>
      <c r="B20" t="s">
        <v>82</v>
      </c>
      <c r="C20" t="s">
        <v>83</v>
      </c>
      <c r="D20" s="3">
        <v>1024.2</v>
      </c>
      <c r="E20">
        <v>146.21</v>
      </c>
      <c r="F20" t="s">
        <v>213</v>
      </c>
      <c r="G20" s="3">
        <v>5449</v>
      </c>
      <c r="H20" t="s">
        <v>214</v>
      </c>
      <c r="I20" t="s">
        <v>193</v>
      </c>
      <c r="J20">
        <v>0</v>
      </c>
      <c r="K20">
        <v>293.61</v>
      </c>
      <c r="L20">
        <v>0</v>
      </c>
      <c r="M20">
        <v>345.3</v>
      </c>
      <c r="N20" s="3">
        <v>7103.7</v>
      </c>
      <c r="O20">
        <v>710.37</v>
      </c>
      <c r="P20">
        <v>0</v>
      </c>
      <c r="Q20" s="3">
        <v>6393.33</v>
      </c>
      <c r="R20">
        <v>23.41</v>
      </c>
      <c r="S20">
        <v>0</v>
      </c>
      <c r="T20" s="3">
        <v>7420.72</v>
      </c>
    </row>
    <row r="21" spans="1:21" x14ac:dyDescent="0.25">
      <c r="A21" t="s">
        <v>84</v>
      </c>
      <c r="B21" t="s">
        <v>85</v>
      </c>
      <c r="C21" t="s">
        <v>86</v>
      </c>
      <c r="D21">
        <v>-341.4</v>
      </c>
      <c r="E21">
        <v>0</v>
      </c>
      <c r="F21" t="s">
        <v>201</v>
      </c>
      <c r="G21">
        <v>0</v>
      </c>
      <c r="H21" t="s">
        <v>215</v>
      </c>
      <c r="I21" t="s">
        <v>216</v>
      </c>
      <c r="J21">
        <v>0</v>
      </c>
      <c r="K21">
        <v>0</v>
      </c>
      <c r="L21">
        <v>0</v>
      </c>
      <c r="M21" s="3">
        <v>1500</v>
      </c>
      <c r="N21">
        <v>924.78</v>
      </c>
      <c r="O21">
        <v>0</v>
      </c>
      <c r="P21">
        <v>92.48</v>
      </c>
      <c r="Q21">
        <v>924.78</v>
      </c>
      <c r="R21">
        <v>-6.83</v>
      </c>
      <c r="S21">
        <v>0</v>
      </c>
      <c r="T21" s="3">
        <v>1010.43</v>
      </c>
    </row>
    <row r="22" spans="1:21" x14ac:dyDescent="0.25">
      <c r="A22" t="s">
        <v>87</v>
      </c>
      <c r="B22" t="s">
        <v>88</v>
      </c>
      <c r="C22" t="s">
        <v>65</v>
      </c>
      <c r="D22">
        <v>955.92</v>
      </c>
      <c r="E22">
        <v>150.58000000000001</v>
      </c>
      <c r="F22" t="s">
        <v>201</v>
      </c>
      <c r="G22" s="3">
        <v>1000</v>
      </c>
      <c r="H22" t="s">
        <v>217</v>
      </c>
      <c r="I22" t="s">
        <v>218</v>
      </c>
      <c r="J22">
        <v>0</v>
      </c>
      <c r="K22">
        <v>0</v>
      </c>
      <c r="L22">
        <v>0</v>
      </c>
      <c r="M22">
        <v>216.67</v>
      </c>
      <c r="N22" s="3">
        <v>3466.66</v>
      </c>
      <c r="O22">
        <v>0</v>
      </c>
      <c r="P22">
        <v>325</v>
      </c>
      <c r="Q22" s="3">
        <v>3466.66</v>
      </c>
      <c r="R22">
        <v>22.13</v>
      </c>
      <c r="S22">
        <v>0</v>
      </c>
      <c r="T22" s="3">
        <v>3813.79</v>
      </c>
    </row>
    <row r="23" spans="1:21" x14ac:dyDescent="0.25">
      <c r="A23" t="s">
        <v>89</v>
      </c>
      <c r="B23" t="s">
        <v>90</v>
      </c>
      <c r="C23" t="s">
        <v>91</v>
      </c>
      <c r="D23" s="3">
        <v>1024.2</v>
      </c>
      <c r="E23">
        <v>146.21</v>
      </c>
      <c r="F23" t="s">
        <v>219</v>
      </c>
      <c r="G23" s="3">
        <v>9000</v>
      </c>
      <c r="H23" t="s">
        <v>220</v>
      </c>
      <c r="I23" t="s">
        <v>193</v>
      </c>
      <c r="J23">
        <v>0</v>
      </c>
      <c r="K23">
        <v>0</v>
      </c>
      <c r="L23">
        <v>0</v>
      </c>
      <c r="M23">
        <v>51.69</v>
      </c>
      <c r="N23" s="3">
        <v>11948.31</v>
      </c>
      <c r="O23" s="3">
        <v>1194.83</v>
      </c>
      <c r="P23">
        <v>0</v>
      </c>
      <c r="Q23" s="3">
        <v>10753.48</v>
      </c>
      <c r="R23">
        <v>23.41</v>
      </c>
      <c r="S23">
        <v>0</v>
      </c>
      <c r="T23" s="3">
        <v>11971.72</v>
      </c>
    </row>
    <row r="24" spans="1:21" x14ac:dyDescent="0.25">
      <c r="A24" t="s">
        <v>92</v>
      </c>
      <c r="B24" t="s">
        <v>93</v>
      </c>
      <c r="C24" t="s">
        <v>94</v>
      </c>
      <c r="D24" s="3">
        <v>1024.2</v>
      </c>
      <c r="E24">
        <v>146.21</v>
      </c>
      <c r="F24" t="s">
        <v>213</v>
      </c>
      <c r="G24" s="3">
        <v>6000</v>
      </c>
      <c r="H24" t="s">
        <v>221</v>
      </c>
      <c r="I24" t="s">
        <v>193</v>
      </c>
      <c r="J24">
        <v>0</v>
      </c>
      <c r="K24">
        <v>0</v>
      </c>
      <c r="L24">
        <v>0</v>
      </c>
      <c r="M24">
        <v>51.69</v>
      </c>
      <c r="N24" s="3">
        <v>7948.31</v>
      </c>
      <c r="O24">
        <v>794.83</v>
      </c>
      <c r="P24">
        <v>0</v>
      </c>
      <c r="Q24" s="3">
        <v>7153.48</v>
      </c>
      <c r="R24">
        <v>23.41</v>
      </c>
      <c r="S24">
        <v>0</v>
      </c>
      <c r="T24" s="3">
        <v>7971.72</v>
      </c>
    </row>
    <row r="25" spans="1:21" x14ac:dyDescent="0.25">
      <c r="A25" t="s">
        <v>95</v>
      </c>
      <c r="B25" t="s">
        <v>96</v>
      </c>
      <c r="C25" t="s">
        <v>97</v>
      </c>
      <c r="D25" s="3">
        <v>1024.2</v>
      </c>
      <c r="E25">
        <v>146.21</v>
      </c>
      <c r="F25" t="s">
        <v>191</v>
      </c>
      <c r="G25">
        <v>0</v>
      </c>
      <c r="H25" t="s">
        <v>222</v>
      </c>
      <c r="I25" t="s">
        <v>203</v>
      </c>
      <c r="J25">
        <v>0</v>
      </c>
      <c r="K25">
        <v>0</v>
      </c>
      <c r="L25">
        <v>0</v>
      </c>
      <c r="M25">
        <v>0</v>
      </c>
      <c r="N25" s="3">
        <v>4000</v>
      </c>
      <c r="O25">
        <v>0</v>
      </c>
      <c r="P25">
        <v>400</v>
      </c>
      <c r="Q25" s="3">
        <v>4000</v>
      </c>
      <c r="R25">
        <v>23.41</v>
      </c>
      <c r="S25">
        <v>0</v>
      </c>
      <c r="T25" s="3">
        <v>4423.41</v>
      </c>
    </row>
    <row r="26" spans="1:21" x14ac:dyDescent="0.25">
      <c r="A26" t="s">
        <v>98</v>
      </c>
      <c r="B26" t="s">
        <v>99</v>
      </c>
      <c r="C26" t="s">
        <v>100</v>
      </c>
      <c r="D26" s="3">
        <v>1024.2</v>
      </c>
      <c r="E26">
        <v>146.21</v>
      </c>
      <c r="F26" t="s">
        <v>209</v>
      </c>
      <c r="G26" s="3">
        <v>2000</v>
      </c>
      <c r="H26" t="s">
        <v>223</v>
      </c>
      <c r="I26" t="s">
        <v>193</v>
      </c>
      <c r="J26">
        <v>0</v>
      </c>
      <c r="K26">
        <v>0</v>
      </c>
      <c r="L26">
        <v>0</v>
      </c>
      <c r="M26">
        <v>51.69</v>
      </c>
      <c r="N26" s="3">
        <v>4698.3100000000004</v>
      </c>
      <c r="O26">
        <v>0</v>
      </c>
      <c r="P26">
        <v>469.83</v>
      </c>
      <c r="Q26" s="3">
        <v>4698.3100000000004</v>
      </c>
      <c r="R26">
        <v>23.41</v>
      </c>
      <c r="S26">
        <v>0</v>
      </c>
      <c r="T26" s="3">
        <v>5191.55</v>
      </c>
    </row>
    <row r="27" spans="1:21" x14ac:dyDescent="0.25">
      <c r="A27" t="s">
        <v>101</v>
      </c>
      <c r="B27" t="s">
        <v>102</v>
      </c>
      <c r="C27" t="s">
        <v>80</v>
      </c>
      <c r="D27" s="3">
        <v>1024.2</v>
      </c>
      <c r="E27">
        <v>146.21</v>
      </c>
      <c r="F27" t="s">
        <v>224</v>
      </c>
      <c r="G27" s="3">
        <v>2800</v>
      </c>
      <c r="H27" t="s">
        <v>222</v>
      </c>
      <c r="I27" t="s">
        <v>193</v>
      </c>
      <c r="J27">
        <v>0</v>
      </c>
      <c r="K27">
        <v>0</v>
      </c>
      <c r="L27">
        <v>0</v>
      </c>
      <c r="M27">
        <v>51.69</v>
      </c>
      <c r="N27" s="3">
        <v>3948.31</v>
      </c>
      <c r="O27">
        <v>0</v>
      </c>
      <c r="P27">
        <v>394.83</v>
      </c>
      <c r="Q27" s="3">
        <v>3948.31</v>
      </c>
      <c r="R27">
        <v>23.41</v>
      </c>
      <c r="S27">
        <v>0</v>
      </c>
      <c r="T27" s="3">
        <v>4366.55</v>
      </c>
    </row>
    <row r="28" spans="1:21" x14ac:dyDescent="0.25">
      <c r="A28" t="s">
        <v>104</v>
      </c>
      <c r="B28" t="s">
        <v>105</v>
      </c>
    </row>
    <row r="29" spans="1:21" x14ac:dyDescent="0.25">
      <c r="A29" t="s">
        <v>106</v>
      </c>
      <c r="B29" t="s">
        <v>107</v>
      </c>
      <c r="C29" t="s">
        <v>108</v>
      </c>
      <c r="D29" s="3">
        <v>1024.2</v>
      </c>
      <c r="E29">
        <v>146.21</v>
      </c>
      <c r="F29" t="s">
        <v>225</v>
      </c>
      <c r="G29">
        <v>0</v>
      </c>
      <c r="H29" t="s">
        <v>226</v>
      </c>
      <c r="I29" t="s">
        <v>193</v>
      </c>
      <c r="J29">
        <v>0</v>
      </c>
      <c r="K29">
        <v>0</v>
      </c>
      <c r="L29">
        <v>0</v>
      </c>
      <c r="M29">
        <v>51.69</v>
      </c>
      <c r="N29" s="3">
        <v>12448.31</v>
      </c>
      <c r="O29" s="3">
        <v>1244.83</v>
      </c>
      <c r="P29">
        <v>0</v>
      </c>
      <c r="Q29" s="3">
        <v>11203.48</v>
      </c>
      <c r="R29">
        <v>23.41</v>
      </c>
      <c r="S29">
        <v>0</v>
      </c>
      <c r="T29" s="3">
        <v>12471.72</v>
      </c>
    </row>
    <row r="30" spans="1:21" x14ac:dyDescent="0.25">
      <c r="A30" t="s">
        <v>109</v>
      </c>
      <c r="B30" t="s">
        <v>110</v>
      </c>
    </row>
    <row r="31" spans="1:21" x14ac:dyDescent="0.25">
      <c r="A31">
        <v>8</v>
      </c>
      <c r="B31" t="s">
        <v>111</v>
      </c>
      <c r="C31" t="s">
        <v>112</v>
      </c>
      <c r="D31" s="3">
        <v>1024.2</v>
      </c>
      <c r="E31">
        <v>146.21</v>
      </c>
      <c r="F31" t="s">
        <v>204</v>
      </c>
      <c r="G31" s="3">
        <v>15140.6</v>
      </c>
      <c r="H31" t="s">
        <v>227</v>
      </c>
      <c r="I31" t="s">
        <v>193</v>
      </c>
      <c r="J31">
        <v>0</v>
      </c>
      <c r="K31">
        <v>0</v>
      </c>
      <c r="L31">
        <v>0</v>
      </c>
      <c r="M31">
        <v>51.69</v>
      </c>
      <c r="N31" s="3">
        <v>18588.91</v>
      </c>
      <c r="O31" s="3">
        <v>1858.89</v>
      </c>
      <c r="P31">
        <v>0</v>
      </c>
      <c r="Q31" s="3">
        <v>16730.02</v>
      </c>
      <c r="R31">
        <v>23.41</v>
      </c>
      <c r="S31">
        <v>0</v>
      </c>
      <c r="T31" s="3">
        <v>18612.32</v>
      </c>
    </row>
    <row r="32" spans="1:21" x14ac:dyDescent="0.25">
      <c r="A32" t="s">
        <v>113</v>
      </c>
      <c r="B32" t="s">
        <v>114</v>
      </c>
      <c r="C32" t="s">
        <v>115</v>
      </c>
      <c r="D32" s="3">
        <v>1024.2</v>
      </c>
      <c r="E32">
        <v>146.21</v>
      </c>
      <c r="F32" t="s">
        <v>213</v>
      </c>
      <c r="G32" s="3">
        <v>6730.45</v>
      </c>
      <c r="H32" t="s">
        <v>228</v>
      </c>
      <c r="I32" t="s">
        <v>193</v>
      </c>
      <c r="J32">
        <v>0</v>
      </c>
      <c r="K32">
        <v>0</v>
      </c>
      <c r="L32">
        <v>0</v>
      </c>
      <c r="M32">
        <v>51.69</v>
      </c>
      <c r="N32" s="3">
        <v>8678.76</v>
      </c>
      <c r="O32">
        <v>867.88</v>
      </c>
      <c r="P32">
        <v>0</v>
      </c>
      <c r="Q32" s="3">
        <v>7810.88</v>
      </c>
      <c r="R32">
        <v>23.41</v>
      </c>
      <c r="S32">
        <v>0</v>
      </c>
      <c r="T32" s="3">
        <v>8702.17</v>
      </c>
      <c r="U32" s="4">
        <f>SUM(T11:T32)</f>
        <v>208869.12000000002</v>
      </c>
    </row>
    <row r="34" spans="1:21" x14ac:dyDescent="0.25">
      <c r="A34" t="s">
        <v>117</v>
      </c>
      <c r="B34" t="s">
        <v>230</v>
      </c>
      <c r="C34" t="s">
        <v>231</v>
      </c>
    </row>
    <row r="35" spans="1:21" x14ac:dyDescent="0.25">
      <c r="A35">
        <v>13</v>
      </c>
      <c r="B35" t="s">
        <v>119</v>
      </c>
      <c r="C35" t="s">
        <v>120</v>
      </c>
      <c r="D35" s="3">
        <v>1024.2</v>
      </c>
      <c r="E35">
        <v>146.21</v>
      </c>
      <c r="F35" t="s">
        <v>232</v>
      </c>
      <c r="G35" s="3">
        <v>28500</v>
      </c>
      <c r="H35" t="s">
        <v>233</v>
      </c>
      <c r="I35" t="s">
        <v>193</v>
      </c>
      <c r="J35">
        <v>0</v>
      </c>
      <c r="K35">
        <v>0</v>
      </c>
      <c r="L35">
        <v>0</v>
      </c>
      <c r="M35">
        <v>51.69</v>
      </c>
      <c r="N35" s="3">
        <v>33448.31</v>
      </c>
      <c r="O35" s="3">
        <v>3344.83</v>
      </c>
      <c r="P35">
        <v>0</v>
      </c>
      <c r="Q35" s="3">
        <v>30103.48</v>
      </c>
      <c r="R35">
        <v>23.41</v>
      </c>
      <c r="S35">
        <v>0</v>
      </c>
      <c r="T35" s="3">
        <v>33471.72</v>
      </c>
    </row>
    <row r="36" spans="1:21" x14ac:dyDescent="0.25">
      <c r="A36">
        <v>18</v>
      </c>
      <c r="B36" t="s">
        <v>121</v>
      </c>
      <c r="C36" t="s">
        <v>122</v>
      </c>
      <c r="D36" s="3">
        <v>1024.2</v>
      </c>
      <c r="E36">
        <v>146.21</v>
      </c>
      <c r="F36" t="s">
        <v>204</v>
      </c>
      <c r="G36" s="3">
        <v>7500</v>
      </c>
      <c r="H36" t="s">
        <v>234</v>
      </c>
      <c r="I36" t="s">
        <v>193</v>
      </c>
      <c r="J36">
        <v>0</v>
      </c>
      <c r="K36">
        <v>723.31</v>
      </c>
      <c r="L36">
        <v>0</v>
      </c>
      <c r="M36">
        <v>775</v>
      </c>
      <c r="N36" s="3">
        <v>10225</v>
      </c>
      <c r="O36" s="3">
        <v>1022.5</v>
      </c>
      <c r="P36">
        <v>0</v>
      </c>
      <c r="Q36" s="3">
        <v>9202.5</v>
      </c>
      <c r="R36">
        <v>23.41</v>
      </c>
      <c r="S36">
        <v>0</v>
      </c>
      <c r="T36" s="3">
        <v>10971.72</v>
      </c>
    </row>
    <row r="37" spans="1:21" x14ac:dyDescent="0.25">
      <c r="A37" t="s">
        <v>123</v>
      </c>
      <c r="B37" t="s">
        <v>124</v>
      </c>
      <c r="C37" t="s">
        <v>125</v>
      </c>
      <c r="D37" s="3">
        <v>1024.2</v>
      </c>
      <c r="E37">
        <v>146.21</v>
      </c>
      <c r="F37" t="s">
        <v>213</v>
      </c>
      <c r="G37" s="3">
        <v>2920</v>
      </c>
      <c r="H37" t="s">
        <v>235</v>
      </c>
      <c r="I37" t="s">
        <v>203</v>
      </c>
      <c r="J37">
        <v>0</v>
      </c>
      <c r="K37">
        <v>0</v>
      </c>
      <c r="L37">
        <v>0</v>
      </c>
      <c r="M37">
        <v>0</v>
      </c>
      <c r="N37" s="3">
        <v>4920</v>
      </c>
      <c r="O37">
        <v>0</v>
      </c>
      <c r="P37">
        <v>492</v>
      </c>
      <c r="Q37" s="3">
        <v>4920</v>
      </c>
      <c r="R37">
        <v>23.41</v>
      </c>
      <c r="S37">
        <v>0</v>
      </c>
      <c r="T37" s="3">
        <v>5435.41</v>
      </c>
    </row>
    <row r="38" spans="1:21" x14ac:dyDescent="0.25">
      <c r="A38" t="s">
        <v>126</v>
      </c>
      <c r="B38" t="s">
        <v>127</v>
      </c>
      <c r="C38" t="s">
        <v>128</v>
      </c>
      <c r="D38" s="3">
        <v>1024.2</v>
      </c>
      <c r="E38">
        <v>146.21</v>
      </c>
      <c r="F38" t="s">
        <v>213</v>
      </c>
      <c r="G38" s="3">
        <v>2000</v>
      </c>
      <c r="H38" t="s">
        <v>222</v>
      </c>
      <c r="I38" t="s">
        <v>193</v>
      </c>
      <c r="J38">
        <v>0</v>
      </c>
      <c r="K38">
        <v>0</v>
      </c>
      <c r="L38">
        <v>0</v>
      </c>
      <c r="M38">
        <v>51.69</v>
      </c>
      <c r="N38" s="3">
        <v>3948.31</v>
      </c>
      <c r="O38">
        <v>0</v>
      </c>
      <c r="P38">
        <v>394.83</v>
      </c>
      <c r="Q38" s="3">
        <v>3948.31</v>
      </c>
      <c r="R38">
        <v>23.41</v>
      </c>
      <c r="S38">
        <v>0</v>
      </c>
      <c r="T38" s="3">
        <v>4366.55</v>
      </c>
      <c r="U38" s="4">
        <f>SUM(T35:T38)</f>
        <v>54245.400000000009</v>
      </c>
    </row>
    <row r="39" spans="1:21" x14ac:dyDescent="0.25">
      <c r="D39" s="3"/>
      <c r="G39" s="3"/>
      <c r="N39" s="3"/>
      <c r="O39" s="3"/>
      <c r="Q39" s="3"/>
      <c r="T39" s="3"/>
    </row>
    <row r="41" spans="1:21" x14ac:dyDescent="0.25">
      <c r="A41" t="s">
        <v>129</v>
      </c>
      <c r="B41" t="s">
        <v>130</v>
      </c>
    </row>
    <row r="42" spans="1:21" x14ac:dyDescent="0.25">
      <c r="A42" t="s">
        <v>236</v>
      </c>
      <c r="B42" t="s">
        <v>237</v>
      </c>
      <c r="C42" t="s">
        <v>122</v>
      </c>
      <c r="D42" s="3">
        <v>1024.2</v>
      </c>
      <c r="E42">
        <v>146.21</v>
      </c>
      <c r="F42" t="s">
        <v>224</v>
      </c>
      <c r="G42" s="3">
        <v>1766.34</v>
      </c>
      <c r="H42" t="s">
        <v>238</v>
      </c>
      <c r="I42" t="s">
        <v>203</v>
      </c>
      <c r="J42">
        <v>0</v>
      </c>
      <c r="K42">
        <v>620.48</v>
      </c>
      <c r="L42">
        <v>0</v>
      </c>
      <c r="M42">
        <v>620.48</v>
      </c>
      <c r="N42" s="3">
        <v>2491.2399999999998</v>
      </c>
      <c r="O42">
        <v>0</v>
      </c>
      <c r="P42">
        <v>249.12</v>
      </c>
      <c r="Q42" s="3">
        <v>2491.2399999999998</v>
      </c>
      <c r="R42">
        <v>23.41</v>
      </c>
      <c r="S42">
        <v>0</v>
      </c>
      <c r="T42" s="3">
        <v>3384.25</v>
      </c>
    </row>
    <row r="43" spans="1:21" x14ac:dyDescent="0.25">
      <c r="A43">
        <v>12</v>
      </c>
      <c r="B43" t="s">
        <v>131</v>
      </c>
      <c r="C43" t="s">
        <v>132</v>
      </c>
      <c r="D43" s="3">
        <v>1024.2</v>
      </c>
      <c r="E43">
        <v>146.21</v>
      </c>
      <c r="F43" t="s">
        <v>213</v>
      </c>
      <c r="G43" s="3">
        <v>3620</v>
      </c>
      <c r="H43" t="s">
        <v>239</v>
      </c>
      <c r="I43" t="s">
        <v>193</v>
      </c>
      <c r="J43">
        <v>0</v>
      </c>
      <c r="K43">
        <v>0</v>
      </c>
      <c r="L43">
        <v>0</v>
      </c>
      <c r="M43">
        <v>51.69</v>
      </c>
      <c r="N43" s="3">
        <v>5568.31</v>
      </c>
      <c r="O43">
        <v>556.83000000000004</v>
      </c>
      <c r="P43">
        <v>0</v>
      </c>
      <c r="Q43" s="3">
        <v>5011.4799999999996</v>
      </c>
      <c r="R43">
        <v>23.41</v>
      </c>
      <c r="S43">
        <v>0</v>
      </c>
      <c r="T43" s="3">
        <v>5591.72</v>
      </c>
    </row>
    <row r="44" spans="1:21" x14ac:dyDescent="0.25">
      <c r="A44" t="s">
        <v>133</v>
      </c>
      <c r="B44" t="s">
        <v>134</v>
      </c>
      <c r="C44" t="s">
        <v>62</v>
      </c>
      <c r="D44" s="3">
        <v>1024.2</v>
      </c>
      <c r="E44">
        <v>146.21</v>
      </c>
      <c r="F44" t="s">
        <v>197</v>
      </c>
      <c r="G44" s="3">
        <v>1200</v>
      </c>
      <c r="H44" t="s">
        <v>198</v>
      </c>
      <c r="I44" t="s">
        <v>193</v>
      </c>
      <c r="J44">
        <v>0</v>
      </c>
      <c r="K44">
        <v>0</v>
      </c>
      <c r="L44">
        <v>0</v>
      </c>
      <c r="M44">
        <v>51.69</v>
      </c>
      <c r="N44" s="3">
        <v>2708.61</v>
      </c>
      <c r="O44">
        <v>0</v>
      </c>
      <c r="P44">
        <v>270.86</v>
      </c>
      <c r="Q44" s="3">
        <v>2708.61</v>
      </c>
      <c r="R44">
        <v>23.41</v>
      </c>
      <c r="S44">
        <v>0</v>
      </c>
      <c r="T44" s="3">
        <v>3002.88</v>
      </c>
    </row>
    <row r="45" spans="1:21" x14ac:dyDescent="0.25">
      <c r="A45" t="s">
        <v>135</v>
      </c>
      <c r="B45" t="s">
        <v>136</v>
      </c>
      <c r="C45" t="s">
        <v>80</v>
      </c>
      <c r="D45" s="3">
        <v>1024.2</v>
      </c>
      <c r="E45">
        <v>146.21</v>
      </c>
      <c r="F45" t="s">
        <v>224</v>
      </c>
      <c r="G45" s="3">
        <v>1813.5</v>
      </c>
      <c r="H45" t="s">
        <v>240</v>
      </c>
      <c r="I45" t="s">
        <v>193</v>
      </c>
      <c r="J45">
        <v>0</v>
      </c>
      <c r="K45">
        <v>0</v>
      </c>
      <c r="L45">
        <v>0</v>
      </c>
      <c r="M45">
        <v>51.69</v>
      </c>
      <c r="N45" s="3">
        <v>3107.19</v>
      </c>
      <c r="O45">
        <v>0</v>
      </c>
      <c r="P45">
        <v>310.72000000000003</v>
      </c>
      <c r="Q45" s="3">
        <v>3107.19</v>
      </c>
      <c r="R45">
        <v>23.41</v>
      </c>
      <c r="S45">
        <v>0</v>
      </c>
      <c r="T45" s="3">
        <v>3441.32</v>
      </c>
    </row>
    <row r="46" spans="1:21" x14ac:dyDescent="0.25">
      <c r="A46" t="s">
        <v>137</v>
      </c>
      <c r="B46" t="s">
        <v>138</v>
      </c>
      <c r="C46" t="s">
        <v>80</v>
      </c>
      <c r="D46" s="3">
        <v>1024.2</v>
      </c>
      <c r="E46">
        <v>146.21</v>
      </c>
      <c r="F46" t="s">
        <v>224</v>
      </c>
      <c r="G46" s="3">
        <v>2130.4699999999998</v>
      </c>
      <c r="H46" t="s">
        <v>241</v>
      </c>
      <c r="I46" t="s">
        <v>193</v>
      </c>
      <c r="J46">
        <v>0</v>
      </c>
      <c r="K46">
        <v>0</v>
      </c>
      <c r="L46">
        <v>0</v>
      </c>
      <c r="M46">
        <v>51.69</v>
      </c>
      <c r="N46" s="3">
        <v>3403.88</v>
      </c>
      <c r="O46">
        <v>0</v>
      </c>
      <c r="P46">
        <v>340.39</v>
      </c>
      <c r="Q46" s="3">
        <v>3403.88</v>
      </c>
      <c r="R46">
        <v>23.41</v>
      </c>
      <c r="S46">
        <v>0</v>
      </c>
      <c r="T46" s="3">
        <v>3767.68</v>
      </c>
    </row>
    <row r="47" spans="1:21" x14ac:dyDescent="0.25">
      <c r="A47" t="s">
        <v>139</v>
      </c>
      <c r="B47" t="s">
        <v>140</v>
      </c>
      <c r="C47" t="s">
        <v>80</v>
      </c>
      <c r="D47" s="3">
        <v>1024.2</v>
      </c>
      <c r="E47">
        <v>146.21</v>
      </c>
      <c r="F47" t="s">
        <v>224</v>
      </c>
      <c r="G47" s="3">
        <v>2360</v>
      </c>
      <c r="H47" t="s">
        <v>242</v>
      </c>
      <c r="I47" t="s">
        <v>193</v>
      </c>
      <c r="J47">
        <v>0</v>
      </c>
      <c r="K47">
        <v>0</v>
      </c>
      <c r="L47">
        <v>0</v>
      </c>
      <c r="M47">
        <v>51.69</v>
      </c>
      <c r="N47" s="3">
        <v>3615.68</v>
      </c>
      <c r="O47">
        <v>0</v>
      </c>
      <c r="P47">
        <v>361.57</v>
      </c>
      <c r="Q47" s="3">
        <v>3615.68</v>
      </c>
      <c r="R47">
        <v>23.41</v>
      </c>
      <c r="S47">
        <v>0</v>
      </c>
      <c r="T47" s="3">
        <v>4000.66</v>
      </c>
    </row>
    <row r="48" spans="1:21" x14ac:dyDescent="0.25">
      <c r="A48" t="s">
        <v>144</v>
      </c>
      <c r="B48" t="s">
        <v>145</v>
      </c>
      <c r="C48" t="s">
        <v>146</v>
      </c>
      <c r="D48" s="3">
        <v>1024.2</v>
      </c>
      <c r="E48">
        <v>146.21</v>
      </c>
      <c r="F48" t="s">
        <v>195</v>
      </c>
      <c r="G48" s="3">
        <v>2341</v>
      </c>
      <c r="H48" t="s">
        <v>243</v>
      </c>
      <c r="I48" t="s">
        <v>193</v>
      </c>
      <c r="J48">
        <v>0</v>
      </c>
      <c r="K48">
        <v>0</v>
      </c>
      <c r="L48">
        <v>0</v>
      </c>
      <c r="M48">
        <v>51.69</v>
      </c>
      <c r="N48" s="3">
        <v>4039.31</v>
      </c>
      <c r="O48">
        <v>0</v>
      </c>
      <c r="P48">
        <v>403.93</v>
      </c>
      <c r="Q48" s="3">
        <v>4039.31</v>
      </c>
      <c r="R48">
        <v>23.41</v>
      </c>
      <c r="S48">
        <v>0</v>
      </c>
      <c r="T48" s="3">
        <v>4466.6499999999996</v>
      </c>
    </row>
    <row r="49" spans="1:21" x14ac:dyDescent="0.25">
      <c r="A49" t="s">
        <v>147</v>
      </c>
      <c r="B49" t="s">
        <v>148</v>
      </c>
      <c r="C49" t="s">
        <v>65</v>
      </c>
      <c r="D49" s="3">
        <v>1024.2</v>
      </c>
      <c r="E49">
        <v>146.21</v>
      </c>
      <c r="F49" t="s">
        <v>244</v>
      </c>
      <c r="G49">
        <v>0</v>
      </c>
      <c r="H49" t="s">
        <v>245</v>
      </c>
      <c r="I49" t="s">
        <v>203</v>
      </c>
      <c r="J49">
        <v>0</v>
      </c>
      <c r="K49">
        <v>0</v>
      </c>
      <c r="L49">
        <v>0</v>
      </c>
      <c r="M49">
        <v>0</v>
      </c>
      <c r="N49" s="3">
        <v>1200.74</v>
      </c>
      <c r="O49">
        <v>0</v>
      </c>
      <c r="P49">
        <v>120.07</v>
      </c>
      <c r="Q49" s="3">
        <v>1200.74</v>
      </c>
      <c r="R49">
        <v>23.41</v>
      </c>
      <c r="S49">
        <v>0</v>
      </c>
      <c r="T49" s="3">
        <v>1344.22</v>
      </c>
    </row>
    <row r="50" spans="1:21" x14ac:dyDescent="0.25">
      <c r="A50" t="s">
        <v>149</v>
      </c>
      <c r="B50" t="s">
        <v>150</v>
      </c>
      <c r="C50" t="s">
        <v>151</v>
      </c>
      <c r="D50" s="3">
        <v>1024.2</v>
      </c>
      <c r="E50">
        <v>146.21</v>
      </c>
      <c r="F50" t="s">
        <v>213</v>
      </c>
      <c r="G50" s="3">
        <v>7500</v>
      </c>
      <c r="H50" t="s">
        <v>246</v>
      </c>
      <c r="I50" t="s">
        <v>203</v>
      </c>
      <c r="J50">
        <v>0</v>
      </c>
      <c r="K50">
        <v>254.08</v>
      </c>
      <c r="L50">
        <v>0</v>
      </c>
      <c r="M50">
        <v>254.08</v>
      </c>
      <c r="N50" s="3">
        <v>9245.92</v>
      </c>
      <c r="O50">
        <v>924.59</v>
      </c>
      <c r="P50">
        <v>0</v>
      </c>
      <c r="Q50" s="3">
        <v>8321.33</v>
      </c>
      <c r="R50">
        <v>23.41</v>
      </c>
      <c r="S50">
        <v>0</v>
      </c>
      <c r="T50" s="3">
        <v>9523.41</v>
      </c>
    </row>
    <row r="51" spans="1:21" x14ac:dyDescent="0.25">
      <c r="A51" t="s">
        <v>152</v>
      </c>
      <c r="B51" t="s">
        <v>153</v>
      </c>
      <c r="C51" t="s">
        <v>80</v>
      </c>
      <c r="D51" s="3">
        <v>1024.2</v>
      </c>
      <c r="E51">
        <v>146.21</v>
      </c>
      <c r="F51" t="s">
        <v>224</v>
      </c>
      <c r="G51" s="3">
        <v>4500</v>
      </c>
      <c r="H51" t="s">
        <v>247</v>
      </c>
      <c r="I51" t="s">
        <v>193</v>
      </c>
      <c r="J51">
        <v>0</v>
      </c>
      <c r="K51">
        <v>0</v>
      </c>
      <c r="L51">
        <v>0</v>
      </c>
      <c r="M51">
        <v>51.69</v>
      </c>
      <c r="N51" s="3">
        <v>5648.31</v>
      </c>
      <c r="O51">
        <v>564.83000000000004</v>
      </c>
      <c r="P51">
        <v>0</v>
      </c>
      <c r="Q51" s="3">
        <v>5083.4799999999996</v>
      </c>
      <c r="R51">
        <v>23.41</v>
      </c>
      <c r="S51">
        <v>0</v>
      </c>
      <c r="T51" s="3">
        <v>5671.72</v>
      </c>
    </row>
    <row r="52" spans="1:21" x14ac:dyDescent="0.25">
      <c r="A52" t="s">
        <v>154</v>
      </c>
      <c r="B52" t="s">
        <v>155</v>
      </c>
      <c r="C52" t="s">
        <v>156</v>
      </c>
      <c r="D52" s="3">
        <v>1024.2</v>
      </c>
      <c r="E52">
        <v>146.21</v>
      </c>
      <c r="F52" t="s">
        <v>224</v>
      </c>
      <c r="G52" s="3">
        <v>8277.14</v>
      </c>
      <c r="H52" t="s">
        <v>248</v>
      </c>
      <c r="I52" t="s">
        <v>193</v>
      </c>
      <c r="J52">
        <v>0</v>
      </c>
      <c r="K52">
        <v>332.4</v>
      </c>
      <c r="L52">
        <v>0</v>
      </c>
      <c r="M52">
        <v>384.09</v>
      </c>
      <c r="N52" s="3">
        <v>9093.0499999999993</v>
      </c>
      <c r="O52">
        <v>909.31</v>
      </c>
      <c r="P52">
        <v>0</v>
      </c>
      <c r="Q52" s="3">
        <v>8183.74</v>
      </c>
      <c r="R52">
        <v>23.41</v>
      </c>
      <c r="S52">
        <v>0</v>
      </c>
      <c r="T52" s="3">
        <v>9448.86</v>
      </c>
    </row>
    <row r="53" spans="1:21" x14ac:dyDescent="0.25">
      <c r="A53" t="s">
        <v>157</v>
      </c>
      <c r="B53" t="s">
        <v>158</v>
      </c>
      <c r="C53" t="s">
        <v>122</v>
      </c>
      <c r="D53" s="3">
        <v>1024.2</v>
      </c>
      <c r="E53">
        <v>146.21</v>
      </c>
      <c r="F53" t="s">
        <v>224</v>
      </c>
      <c r="G53" s="3">
        <v>2191.5300000000002</v>
      </c>
      <c r="H53" t="s">
        <v>249</v>
      </c>
      <c r="I53" t="s">
        <v>193</v>
      </c>
      <c r="J53">
        <v>0</v>
      </c>
      <c r="K53">
        <v>0</v>
      </c>
      <c r="L53">
        <v>0</v>
      </c>
      <c r="M53">
        <v>51.69</v>
      </c>
      <c r="N53" s="3">
        <v>3464.94</v>
      </c>
      <c r="O53">
        <v>0</v>
      </c>
      <c r="P53">
        <v>346.49</v>
      </c>
      <c r="Q53" s="3">
        <v>3464.94</v>
      </c>
      <c r="R53">
        <v>23.41</v>
      </c>
      <c r="S53">
        <v>0</v>
      </c>
      <c r="T53" s="3">
        <v>3834.84</v>
      </c>
      <c r="U53" s="4">
        <f>SUM(T42:T53)</f>
        <v>57478.210000000006</v>
      </c>
    </row>
    <row r="54" spans="1:21" x14ac:dyDescent="0.25">
      <c r="D54" s="3"/>
      <c r="E54" s="3"/>
      <c r="G54" s="3"/>
      <c r="K54" s="3"/>
      <c r="M54" s="3"/>
      <c r="N54" s="3"/>
      <c r="O54" s="3"/>
      <c r="P54" s="3"/>
      <c r="Q54" s="3"/>
      <c r="T54" s="3"/>
    </row>
    <row r="56" spans="1:21" x14ac:dyDescent="0.25">
      <c r="A56" t="s">
        <v>160</v>
      </c>
      <c r="B56" t="s">
        <v>161</v>
      </c>
    </row>
    <row r="57" spans="1:21" x14ac:dyDescent="0.25">
      <c r="A57">
        <v>23</v>
      </c>
      <c r="B57" t="s">
        <v>131</v>
      </c>
      <c r="C57" t="s">
        <v>162</v>
      </c>
      <c r="D57" s="3">
        <v>1024.2</v>
      </c>
      <c r="E57">
        <v>146.21</v>
      </c>
      <c r="F57" t="s">
        <v>204</v>
      </c>
      <c r="G57" s="3">
        <v>7503.25</v>
      </c>
      <c r="H57" t="s">
        <v>250</v>
      </c>
      <c r="I57" t="s">
        <v>193</v>
      </c>
      <c r="J57">
        <v>0</v>
      </c>
      <c r="K57">
        <v>337.64</v>
      </c>
      <c r="L57">
        <v>0</v>
      </c>
      <c r="M57">
        <v>389.33</v>
      </c>
      <c r="N57" s="3">
        <v>10613.92</v>
      </c>
      <c r="O57" s="3">
        <v>1061.3900000000001</v>
      </c>
      <c r="P57">
        <v>0</v>
      </c>
      <c r="Q57" s="3">
        <v>9552.5300000000007</v>
      </c>
      <c r="R57">
        <v>23.41</v>
      </c>
      <c r="S57">
        <v>0</v>
      </c>
      <c r="T57" s="3">
        <v>10974.97</v>
      </c>
    </row>
    <row r="58" spans="1:21" x14ac:dyDescent="0.25">
      <c r="A58">
        <v>33</v>
      </c>
      <c r="B58" t="s">
        <v>163</v>
      </c>
      <c r="C58" t="s">
        <v>164</v>
      </c>
      <c r="D58" s="3">
        <v>1024.2</v>
      </c>
      <c r="E58">
        <v>146.21</v>
      </c>
      <c r="F58" t="s">
        <v>224</v>
      </c>
      <c r="G58" s="3">
        <v>7235.42</v>
      </c>
      <c r="H58" t="s">
        <v>251</v>
      </c>
      <c r="I58" t="s">
        <v>203</v>
      </c>
      <c r="J58">
        <v>0</v>
      </c>
      <c r="K58">
        <v>0</v>
      </c>
      <c r="L58">
        <v>0</v>
      </c>
      <c r="M58">
        <v>0</v>
      </c>
      <c r="N58" s="3">
        <v>8435.42</v>
      </c>
      <c r="O58">
        <v>843.54</v>
      </c>
      <c r="P58">
        <v>0</v>
      </c>
      <c r="Q58" s="3">
        <v>7591.88</v>
      </c>
      <c r="R58">
        <v>23.41</v>
      </c>
      <c r="S58">
        <v>0</v>
      </c>
      <c r="T58" s="3">
        <v>8458.83</v>
      </c>
    </row>
    <row r="59" spans="1:21" x14ac:dyDescent="0.25">
      <c r="A59">
        <v>9</v>
      </c>
      <c r="B59" t="s">
        <v>165</v>
      </c>
      <c r="C59" t="s">
        <v>166</v>
      </c>
      <c r="D59" s="3">
        <v>1024.2</v>
      </c>
      <c r="E59">
        <v>146.21</v>
      </c>
      <c r="F59" t="s">
        <v>204</v>
      </c>
      <c r="G59" s="3">
        <v>10000</v>
      </c>
      <c r="H59" t="s">
        <v>252</v>
      </c>
      <c r="I59" t="s">
        <v>193</v>
      </c>
      <c r="J59">
        <v>0</v>
      </c>
      <c r="K59">
        <v>857.46</v>
      </c>
      <c r="L59">
        <v>0</v>
      </c>
      <c r="M59">
        <v>909.15</v>
      </c>
      <c r="N59" s="3">
        <v>12590.85</v>
      </c>
      <c r="O59" s="3">
        <v>1259.0899999999999</v>
      </c>
      <c r="P59">
        <v>0</v>
      </c>
      <c r="Q59" s="3">
        <v>11331.76</v>
      </c>
      <c r="R59">
        <v>23.41</v>
      </c>
      <c r="S59">
        <v>0</v>
      </c>
      <c r="T59" s="3">
        <v>13471.72</v>
      </c>
    </row>
    <row r="60" spans="1:21" x14ac:dyDescent="0.25">
      <c r="A60" t="s">
        <v>167</v>
      </c>
      <c r="B60" t="s">
        <v>168</v>
      </c>
      <c r="C60" t="s">
        <v>143</v>
      </c>
      <c r="D60" s="3">
        <v>1024.2</v>
      </c>
      <c r="E60">
        <v>146.21</v>
      </c>
      <c r="F60" t="s">
        <v>224</v>
      </c>
      <c r="G60" s="3">
        <v>1600</v>
      </c>
      <c r="H60" t="s">
        <v>253</v>
      </c>
      <c r="I60" t="s">
        <v>203</v>
      </c>
      <c r="J60">
        <v>0</v>
      </c>
      <c r="K60">
        <v>0</v>
      </c>
      <c r="L60">
        <v>0</v>
      </c>
      <c r="M60">
        <v>0</v>
      </c>
      <c r="N60" s="3">
        <v>2945.38</v>
      </c>
      <c r="O60">
        <v>0</v>
      </c>
      <c r="P60">
        <v>294.54000000000002</v>
      </c>
      <c r="Q60" s="3">
        <v>2945.38</v>
      </c>
      <c r="R60">
        <v>23.41</v>
      </c>
      <c r="S60">
        <v>0</v>
      </c>
      <c r="T60" s="3">
        <v>3263.33</v>
      </c>
    </row>
    <row r="61" spans="1:21" x14ac:dyDescent="0.25">
      <c r="A61" t="s">
        <v>169</v>
      </c>
      <c r="B61" t="s">
        <v>170</v>
      </c>
      <c r="C61" t="s">
        <v>171</v>
      </c>
      <c r="D61" s="3">
        <v>1024.2</v>
      </c>
      <c r="E61">
        <v>146.21</v>
      </c>
      <c r="F61" t="s">
        <v>209</v>
      </c>
      <c r="G61" s="3">
        <v>3000</v>
      </c>
      <c r="H61" t="s">
        <v>254</v>
      </c>
      <c r="I61" t="s">
        <v>193</v>
      </c>
      <c r="J61">
        <v>0</v>
      </c>
      <c r="K61">
        <v>0</v>
      </c>
      <c r="L61">
        <v>0</v>
      </c>
      <c r="M61">
        <v>51.69</v>
      </c>
      <c r="N61" s="3">
        <v>5698.31</v>
      </c>
      <c r="O61">
        <v>569.83000000000004</v>
      </c>
      <c r="P61">
        <v>0</v>
      </c>
      <c r="Q61" s="3">
        <v>5128.4799999999996</v>
      </c>
      <c r="R61">
        <v>23.41</v>
      </c>
      <c r="S61">
        <v>0</v>
      </c>
      <c r="T61" s="3">
        <v>5721.72</v>
      </c>
      <c r="U61" s="4">
        <f>SUM(T57:T61)</f>
        <v>41890.57</v>
      </c>
    </row>
    <row r="62" spans="1:21" x14ac:dyDescent="0.25">
      <c r="D62" s="3"/>
      <c r="G62" s="3"/>
      <c r="K62" s="3"/>
      <c r="M62" s="3"/>
      <c r="N62" s="3"/>
      <c r="O62" s="3"/>
      <c r="Q62" s="3"/>
      <c r="T62" s="3"/>
    </row>
    <row r="64" spans="1:21" x14ac:dyDescent="0.25">
      <c r="A64" t="s">
        <v>173</v>
      </c>
      <c r="B64" t="s">
        <v>174</v>
      </c>
    </row>
    <row r="65" spans="1:21" x14ac:dyDescent="0.25">
      <c r="A65" t="s">
        <v>175</v>
      </c>
      <c r="B65" t="s">
        <v>176</v>
      </c>
      <c r="C65" t="s">
        <v>177</v>
      </c>
      <c r="D65" s="3">
        <v>1024.2</v>
      </c>
      <c r="E65">
        <v>146.21</v>
      </c>
      <c r="F65" t="s">
        <v>255</v>
      </c>
      <c r="G65" s="3">
        <v>3000</v>
      </c>
      <c r="H65" t="s">
        <v>256</v>
      </c>
      <c r="I65" t="s">
        <v>193</v>
      </c>
      <c r="J65">
        <v>0</v>
      </c>
      <c r="K65">
        <v>0</v>
      </c>
      <c r="L65">
        <v>0</v>
      </c>
      <c r="M65">
        <v>51.69</v>
      </c>
      <c r="N65" s="3">
        <v>5448.31</v>
      </c>
      <c r="O65">
        <v>544.83000000000004</v>
      </c>
      <c r="P65">
        <v>0</v>
      </c>
      <c r="Q65" s="3">
        <v>4903.4799999999996</v>
      </c>
      <c r="R65">
        <v>23.41</v>
      </c>
      <c r="S65">
        <v>0</v>
      </c>
      <c r="T65" s="3">
        <v>5471.72</v>
      </c>
      <c r="U65" s="4">
        <f>+T65</f>
        <v>5471.72</v>
      </c>
    </row>
    <row r="68" spans="1:21" x14ac:dyDescent="0.25">
      <c r="A68" t="s">
        <v>46</v>
      </c>
      <c r="B68" t="s">
        <v>188</v>
      </c>
      <c r="C68" t="s">
        <v>188</v>
      </c>
      <c r="D68" t="s">
        <v>50</v>
      </c>
      <c r="E68" t="s">
        <v>50</v>
      </c>
      <c r="F68" t="s">
        <v>189</v>
      </c>
      <c r="G68" t="s">
        <v>50</v>
      </c>
      <c r="H68" t="s">
        <v>190</v>
      </c>
      <c r="I68" t="s">
        <v>189</v>
      </c>
      <c r="J68" t="s">
        <v>50</v>
      </c>
      <c r="K68" t="s">
        <v>50</v>
      </c>
      <c r="L68" t="s">
        <v>50</v>
      </c>
      <c r="M68" t="s">
        <v>52</v>
      </c>
    </row>
    <row r="69" spans="1:21" x14ac:dyDescent="0.25">
      <c r="A69" t="s">
        <v>179</v>
      </c>
      <c r="B69" t="s">
        <v>180</v>
      </c>
      <c r="D69" s="3">
        <v>41582.519999999997</v>
      </c>
      <c r="E69" s="3">
        <v>5998.98</v>
      </c>
      <c r="F69" t="s">
        <v>257</v>
      </c>
      <c r="G69" s="3">
        <v>248255.18</v>
      </c>
      <c r="H69" t="s">
        <v>258</v>
      </c>
      <c r="I69" t="s">
        <v>259</v>
      </c>
      <c r="J69">
        <v>0</v>
      </c>
      <c r="K69" s="3">
        <v>6634.87</v>
      </c>
      <c r="L69">
        <v>0</v>
      </c>
      <c r="M69" s="3">
        <v>12142.06</v>
      </c>
      <c r="N69" s="3">
        <v>353152.95</v>
      </c>
      <c r="O69" s="3">
        <v>28049.78</v>
      </c>
      <c r="P69" s="3">
        <v>7215.5</v>
      </c>
      <c r="Q69" s="3">
        <v>325103.17</v>
      </c>
      <c r="R69">
        <v>951.7</v>
      </c>
      <c r="S69">
        <v>0</v>
      </c>
      <c r="T69" s="3">
        <v>367955.02</v>
      </c>
      <c r="U69" s="4">
        <f>SUM(U11:U68)</f>
        <v>367955.02</v>
      </c>
    </row>
    <row r="70" spans="1:21" x14ac:dyDescent="0.25">
      <c r="U70" s="4">
        <f>U69*0.16</f>
        <v>58872.803200000002</v>
      </c>
    </row>
    <row r="71" spans="1:21" x14ac:dyDescent="0.25">
      <c r="A71" t="e">
        <f>--- N</f>
        <v>#NAME?</v>
      </c>
      <c r="B71" t="s">
        <v>260</v>
      </c>
      <c r="C71" t="s">
        <v>188</v>
      </c>
      <c r="D71" t="s">
        <v>50</v>
      </c>
      <c r="E71" t="s">
        <v>50</v>
      </c>
      <c r="F71" t="s">
        <v>261</v>
      </c>
      <c r="U71" s="4">
        <f>U69+U70</f>
        <v>426827.82320000004</v>
      </c>
    </row>
    <row r="73" spans="1:21" x14ac:dyDescent="0.25">
      <c r="A73" t="s">
        <v>262</v>
      </c>
      <c r="B73" t="s">
        <v>263</v>
      </c>
      <c r="C73" t="s">
        <v>264</v>
      </c>
    </row>
    <row r="74" spans="1:21" x14ac:dyDescent="0.25">
      <c r="A74" t="s">
        <v>265</v>
      </c>
      <c r="B74" t="s">
        <v>266</v>
      </c>
      <c r="C74" t="s">
        <v>267</v>
      </c>
    </row>
    <row r="75" spans="1:21" x14ac:dyDescent="0.25">
      <c r="A75" t="s">
        <v>268</v>
      </c>
      <c r="B75" t="s">
        <v>269</v>
      </c>
      <c r="C75" t="s">
        <v>270</v>
      </c>
      <c r="D75" t="s">
        <v>271</v>
      </c>
      <c r="E75" t="s">
        <v>272</v>
      </c>
      <c r="F75" t="s">
        <v>273</v>
      </c>
    </row>
    <row r="76" spans="1:21" x14ac:dyDescent="0.25">
      <c r="A76" t="s">
        <v>274</v>
      </c>
      <c r="B76" t="s">
        <v>275</v>
      </c>
      <c r="C76" t="s">
        <v>276</v>
      </c>
      <c r="D76" t="s">
        <v>277</v>
      </c>
    </row>
    <row r="77" spans="1:21" x14ac:dyDescent="0.25">
      <c r="A77" t="s">
        <v>278</v>
      </c>
      <c r="B77" t="s">
        <v>279</v>
      </c>
      <c r="C77" t="e">
        <f>- OUTSOURCING EMPLEADO</f>
        <v>#NAME?</v>
      </c>
    </row>
    <row r="78" spans="1:21" x14ac:dyDescent="0.25">
      <c r="A78" t="s">
        <v>280</v>
      </c>
      <c r="B78" t="s">
        <v>281</v>
      </c>
      <c r="C78" t="e">
        <f>+ Infonavit + OUTSOURCING</f>
        <v>#NAME?</v>
      </c>
      <c r="D78" t="s">
        <v>282</v>
      </c>
      <c r="E78" t="s">
        <v>283</v>
      </c>
      <c r="F78" t="s">
        <v>284</v>
      </c>
      <c r="G78" t="s">
        <v>285</v>
      </c>
    </row>
    <row r="79" spans="1:21" x14ac:dyDescent="0.25">
      <c r="A79" t="s">
        <v>286</v>
      </c>
      <c r="B79" t="s">
        <v>287</v>
      </c>
      <c r="C79" t="s">
        <v>288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W23" sqref="W23"/>
    </sheetView>
  </sheetViews>
  <sheetFormatPr baseColWidth="10" defaultRowHeight="15" x14ac:dyDescent="0.25"/>
  <cols>
    <col min="1" max="1" width="34.28515625" bestFit="1" customWidth="1"/>
    <col min="2" max="22" width="0" hidden="1" customWidth="1"/>
  </cols>
  <sheetData>
    <row r="1" spans="1:23" x14ac:dyDescent="0.25">
      <c r="A1" t="s">
        <v>720</v>
      </c>
      <c r="V1" t="s">
        <v>2</v>
      </c>
      <c r="W1" t="s">
        <v>721</v>
      </c>
    </row>
    <row r="2" spans="1:23" x14ac:dyDescent="0.25">
      <c r="W2" t="s">
        <v>4</v>
      </c>
    </row>
    <row r="4" spans="1:23" x14ac:dyDescent="0.25">
      <c r="D4" t="s">
        <v>5</v>
      </c>
      <c r="E4" t="s">
        <v>6</v>
      </c>
      <c r="F4" t="s">
        <v>7</v>
      </c>
      <c r="G4" t="s">
        <v>8</v>
      </c>
    </row>
    <row r="5" spans="1:23" x14ac:dyDescent="0.25">
      <c r="E5" s="1">
        <v>37038</v>
      </c>
      <c r="F5" s="2">
        <v>42157.208333333336</v>
      </c>
    </row>
    <row r="7" spans="1:23" x14ac:dyDescent="0.25">
      <c r="B7" t="s">
        <v>9</v>
      </c>
      <c r="E7" t="s">
        <v>10</v>
      </c>
      <c r="I7" t="s">
        <v>11</v>
      </c>
      <c r="J7" t="s">
        <v>292</v>
      </c>
      <c r="K7" t="s">
        <v>293</v>
      </c>
      <c r="L7" t="s">
        <v>13</v>
      </c>
      <c r="M7" t="s">
        <v>13</v>
      </c>
      <c r="O7" t="s">
        <v>14</v>
      </c>
      <c r="P7" t="s">
        <v>11</v>
      </c>
      <c r="Q7" t="s">
        <v>11</v>
      </c>
      <c r="R7" t="e">
        <f>-   OUTSOU</f>
        <v>#NAME?</v>
      </c>
      <c r="S7" t="s">
        <v>15</v>
      </c>
      <c r="T7" t="s">
        <v>16</v>
      </c>
      <c r="U7" t="s">
        <v>17</v>
      </c>
      <c r="V7" t="s">
        <v>18</v>
      </c>
      <c r="W7" t="s">
        <v>19</v>
      </c>
    </row>
    <row r="8" spans="1:23" x14ac:dyDescent="0.25">
      <c r="A8" t="s">
        <v>692</v>
      </c>
      <c r="B8" t="s">
        <v>596</v>
      </c>
      <c r="C8" t="s">
        <v>24</v>
      </c>
      <c r="D8" t="s">
        <v>597</v>
      </c>
      <c r="E8" t="s">
        <v>27</v>
      </c>
      <c r="F8" t="s">
        <v>28</v>
      </c>
      <c r="G8" t="s">
        <v>387</v>
      </c>
      <c r="H8" t="s">
        <v>31</v>
      </c>
      <c r="I8" t="s">
        <v>32</v>
      </c>
      <c r="J8" t="s">
        <v>33</v>
      </c>
      <c r="K8" t="s">
        <v>34</v>
      </c>
      <c r="L8" t="s">
        <v>35</v>
      </c>
      <c r="M8" t="s">
        <v>36</v>
      </c>
      <c r="N8" t="s">
        <v>37</v>
      </c>
      <c r="O8" t="s">
        <v>38</v>
      </c>
      <c r="P8" t="s">
        <v>39</v>
      </c>
      <c r="Q8" t="s">
        <v>40</v>
      </c>
      <c r="R8" t="s">
        <v>41</v>
      </c>
      <c r="S8" t="s">
        <v>42</v>
      </c>
      <c r="T8" t="s">
        <v>43</v>
      </c>
      <c r="U8" t="s">
        <v>44</v>
      </c>
      <c r="V8" t="s">
        <v>42</v>
      </c>
      <c r="W8" t="s">
        <v>45</v>
      </c>
    </row>
    <row r="9" spans="1:23" x14ac:dyDescent="0.25">
      <c r="A9" t="s">
        <v>693</v>
      </c>
      <c r="B9" t="s">
        <v>599</v>
      </c>
      <c r="C9" t="s">
        <v>50</v>
      </c>
      <c r="D9" t="s">
        <v>390</v>
      </c>
      <c r="E9" t="s">
        <v>51</v>
      </c>
      <c r="F9" t="s">
        <v>50</v>
      </c>
      <c r="G9" t="s">
        <v>390</v>
      </c>
      <c r="H9" t="s">
        <v>51</v>
      </c>
      <c r="I9" t="s">
        <v>50</v>
      </c>
      <c r="J9" t="s">
        <v>637</v>
      </c>
      <c r="K9" t="s">
        <v>51</v>
      </c>
      <c r="L9" t="s">
        <v>51</v>
      </c>
      <c r="M9" t="s">
        <v>50</v>
      </c>
      <c r="N9" t="s">
        <v>50</v>
      </c>
      <c r="O9" t="s">
        <v>50</v>
      </c>
      <c r="P9" t="s">
        <v>52</v>
      </c>
    </row>
    <row r="10" spans="1:23" x14ac:dyDescent="0.25">
      <c r="A10" t="s">
        <v>685</v>
      </c>
    </row>
    <row r="11" spans="1:23" x14ac:dyDescent="0.25">
      <c r="A11" t="s">
        <v>697</v>
      </c>
      <c r="B11">
        <v>477.96</v>
      </c>
      <c r="C11">
        <v>68.23</v>
      </c>
      <c r="D11" t="s">
        <v>601</v>
      </c>
      <c r="E11" s="3">
        <v>1750</v>
      </c>
      <c r="F11">
        <v>0</v>
      </c>
      <c r="G11" t="s">
        <v>391</v>
      </c>
      <c r="H11">
        <v>0</v>
      </c>
      <c r="I11" s="3">
        <v>1750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3">
        <v>1750</v>
      </c>
      <c r="R11">
        <v>0</v>
      </c>
      <c r="S11">
        <v>175</v>
      </c>
      <c r="T11" s="3">
        <v>1750</v>
      </c>
      <c r="U11">
        <v>10.92</v>
      </c>
      <c r="V11">
        <v>0</v>
      </c>
      <c r="W11" s="3">
        <v>1935.92</v>
      </c>
    </row>
    <row r="12" spans="1:23" x14ac:dyDescent="0.25">
      <c r="A12" t="s">
        <v>699</v>
      </c>
      <c r="B12" t="s">
        <v>231</v>
      </c>
    </row>
    <row r="13" spans="1:23" x14ac:dyDescent="0.25">
      <c r="A13" t="s">
        <v>700</v>
      </c>
      <c r="B13">
        <v>955.92</v>
      </c>
      <c r="C13">
        <v>136.46</v>
      </c>
      <c r="D13" t="s">
        <v>601</v>
      </c>
      <c r="E13" s="3">
        <v>2333.3200000000002</v>
      </c>
      <c r="F13" s="3">
        <v>7079.05</v>
      </c>
      <c r="G13" t="s">
        <v>722</v>
      </c>
      <c r="H13">
        <v>0</v>
      </c>
      <c r="I13" s="3">
        <v>9412.3700000000008</v>
      </c>
      <c r="J13">
        <v>0</v>
      </c>
      <c r="K13">
        <v>0</v>
      </c>
      <c r="L13">
        <v>0</v>
      </c>
      <c r="M13">
        <v>0</v>
      </c>
      <c r="N13">
        <v>555.94000000000005</v>
      </c>
      <c r="O13">
        <v>0</v>
      </c>
      <c r="P13">
        <v>555.94000000000005</v>
      </c>
      <c r="Q13" s="3">
        <v>8856.43</v>
      </c>
      <c r="R13">
        <v>885.65</v>
      </c>
      <c r="S13">
        <v>0</v>
      </c>
      <c r="T13" s="3">
        <v>7970.78</v>
      </c>
      <c r="U13">
        <v>21.84</v>
      </c>
      <c r="V13">
        <v>0</v>
      </c>
      <c r="W13" s="3">
        <v>9434.2099999999991</v>
      </c>
    </row>
    <row r="14" spans="1:23" x14ac:dyDescent="0.25">
      <c r="A14" t="s">
        <v>719</v>
      </c>
    </row>
    <row r="15" spans="1:23" x14ac:dyDescent="0.25">
      <c r="A15" t="s">
        <v>723</v>
      </c>
      <c r="B15">
        <v>477.96</v>
      </c>
      <c r="C15">
        <v>68.23</v>
      </c>
      <c r="D15" t="s">
        <v>601</v>
      </c>
      <c r="E15">
        <v>477.96</v>
      </c>
      <c r="F15">
        <v>0</v>
      </c>
      <c r="G15" t="s">
        <v>400</v>
      </c>
      <c r="H15">
        <v>93.68</v>
      </c>
      <c r="I15">
        <v>571.64</v>
      </c>
      <c r="J15">
        <v>0</v>
      </c>
      <c r="K15">
        <v>0</v>
      </c>
      <c r="L15">
        <v>0</v>
      </c>
      <c r="M15">
        <v>0</v>
      </c>
      <c r="N15">
        <v>125.5</v>
      </c>
      <c r="O15">
        <v>0</v>
      </c>
      <c r="P15">
        <v>125.5</v>
      </c>
      <c r="Q15">
        <v>446.14</v>
      </c>
      <c r="R15">
        <v>0</v>
      </c>
      <c r="S15">
        <v>44.61</v>
      </c>
      <c r="T15">
        <v>446.14</v>
      </c>
      <c r="U15">
        <v>10.92</v>
      </c>
      <c r="V15">
        <v>0</v>
      </c>
      <c r="W15">
        <v>627.16999999999996</v>
      </c>
    </row>
    <row r="16" spans="1:23" x14ac:dyDescent="0.25">
      <c r="A16" t="s">
        <v>689</v>
      </c>
    </row>
    <row r="17" spans="1:23" x14ac:dyDescent="0.25">
      <c r="A17" t="s">
        <v>703</v>
      </c>
      <c r="B17" s="3">
        <v>6964.56</v>
      </c>
      <c r="C17" s="3">
        <v>1036.5999999999999</v>
      </c>
      <c r="D17" t="s">
        <v>601</v>
      </c>
      <c r="E17" s="3">
        <v>11335.49</v>
      </c>
      <c r="F17" s="3">
        <v>45665.06</v>
      </c>
      <c r="G17" t="s">
        <v>724</v>
      </c>
      <c r="H17">
        <v>462.79</v>
      </c>
      <c r="I17" s="3">
        <v>57463.34</v>
      </c>
      <c r="J17">
        <v>3</v>
      </c>
      <c r="K17">
        <v>254.42</v>
      </c>
      <c r="L17" s="3">
        <v>1043.7</v>
      </c>
      <c r="M17">
        <v>0</v>
      </c>
      <c r="N17" s="3">
        <v>1129.1199999999999</v>
      </c>
      <c r="O17">
        <v>0</v>
      </c>
      <c r="P17" s="3">
        <v>2427.2399999999998</v>
      </c>
      <c r="Q17" s="3">
        <v>55036.1</v>
      </c>
      <c r="R17" s="3">
        <v>4965.51</v>
      </c>
      <c r="S17">
        <v>538.1</v>
      </c>
      <c r="T17" s="3">
        <v>50070.59</v>
      </c>
      <c r="U17">
        <v>159.97999999999999</v>
      </c>
      <c r="V17">
        <v>0</v>
      </c>
      <c r="W17" s="3">
        <v>56863.3</v>
      </c>
    </row>
    <row r="20" spans="1:23" x14ac:dyDescent="0.25">
      <c r="A20" t="s">
        <v>693</v>
      </c>
      <c r="B20" t="s">
        <v>599</v>
      </c>
      <c r="C20" t="s">
        <v>50</v>
      </c>
      <c r="D20" t="s">
        <v>390</v>
      </c>
      <c r="E20" t="s">
        <v>51</v>
      </c>
      <c r="F20" t="s">
        <v>50</v>
      </c>
      <c r="G20" t="s">
        <v>390</v>
      </c>
      <c r="H20" t="s">
        <v>51</v>
      </c>
      <c r="I20" t="s">
        <v>50</v>
      </c>
      <c r="J20" t="s">
        <v>637</v>
      </c>
      <c r="K20" t="s">
        <v>51</v>
      </c>
      <c r="L20" t="s">
        <v>51</v>
      </c>
      <c r="M20" t="s">
        <v>50</v>
      </c>
      <c r="N20" t="s">
        <v>50</v>
      </c>
      <c r="O20" t="s">
        <v>50</v>
      </c>
      <c r="P20" t="s">
        <v>52</v>
      </c>
    </row>
    <row r="21" spans="1:23" x14ac:dyDescent="0.25">
      <c r="A21" t="s">
        <v>704</v>
      </c>
      <c r="B21" s="3">
        <v>8876.4</v>
      </c>
      <c r="C21" s="3">
        <v>1309.52</v>
      </c>
      <c r="D21" t="s">
        <v>601</v>
      </c>
      <c r="E21" s="3">
        <v>15896.77</v>
      </c>
      <c r="F21" s="3">
        <v>52744.11</v>
      </c>
      <c r="G21" t="s">
        <v>725</v>
      </c>
      <c r="H21">
        <v>556.47</v>
      </c>
      <c r="I21" s="3">
        <v>69197.350000000006</v>
      </c>
      <c r="J21">
        <v>3</v>
      </c>
      <c r="K21">
        <v>254.42</v>
      </c>
      <c r="L21" s="3">
        <v>1043.7</v>
      </c>
      <c r="M21">
        <v>0</v>
      </c>
      <c r="N21" s="3">
        <v>1810.56</v>
      </c>
      <c r="O21">
        <v>0</v>
      </c>
      <c r="P21" s="3">
        <v>3108.68</v>
      </c>
      <c r="Q21" s="3">
        <v>66088.67</v>
      </c>
      <c r="R21" s="3">
        <v>5851.16</v>
      </c>
      <c r="S21">
        <v>757.71</v>
      </c>
      <c r="T21" s="3">
        <v>60237.51</v>
      </c>
      <c r="U21">
        <v>203.66</v>
      </c>
      <c r="V21">
        <v>0</v>
      </c>
      <c r="W21" s="3">
        <v>68860.600000000006</v>
      </c>
    </row>
    <row r="22" spans="1:23" x14ac:dyDescent="0.25">
      <c r="W22">
        <f>W21*0.16</f>
        <v>11017.696000000002</v>
      </c>
    </row>
    <row r="23" spans="1:23" x14ac:dyDescent="0.25">
      <c r="A23" t="s">
        <v>705</v>
      </c>
      <c r="B23" t="s">
        <v>599</v>
      </c>
      <c r="C23" t="s">
        <v>50</v>
      </c>
      <c r="D23" t="s">
        <v>390</v>
      </c>
      <c r="E23" t="s">
        <v>356</v>
      </c>
      <c r="W23" s="3">
        <f>+W21+W22</f>
        <v>79878.296000000002</v>
      </c>
    </row>
    <row r="25" spans="1:23" x14ac:dyDescent="0.25">
      <c r="A25" t="s">
        <v>706</v>
      </c>
      <c r="B25" t="s">
        <v>264</v>
      </c>
    </row>
    <row r="26" spans="1:23" x14ac:dyDescent="0.25">
      <c r="A26" t="s">
        <v>707</v>
      </c>
      <c r="B26" t="s">
        <v>267</v>
      </c>
    </row>
    <row r="27" spans="1:23" x14ac:dyDescent="0.25">
      <c r="A27" t="s">
        <v>708</v>
      </c>
      <c r="B27" t="s">
        <v>632</v>
      </c>
      <c r="C27" t="s">
        <v>272</v>
      </c>
      <c r="D27" t="s">
        <v>273</v>
      </c>
    </row>
    <row r="28" spans="1:23" x14ac:dyDescent="0.25">
      <c r="A28" t="s">
        <v>711</v>
      </c>
      <c r="B28" t="s">
        <v>633</v>
      </c>
    </row>
    <row r="29" spans="1:23" x14ac:dyDescent="0.25">
      <c r="A29" t="s">
        <v>712</v>
      </c>
      <c r="B29" t="e">
        <f>- OUTSOURCING EMPLEADO</f>
        <v>#NAME?</v>
      </c>
    </row>
    <row r="30" spans="1:23" x14ac:dyDescent="0.25">
      <c r="A30" t="s">
        <v>713</v>
      </c>
      <c r="B30" t="e">
        <f>+ Infonavit + OUTSOURCING EMPRESA + O</f>
        <v>#NAME?</v>
      </c>
      <c r="C30" t="s">
        <v>283</v>
      </c>
      <c r="D30" t="s">
        <v>634</v>
      </c>
      <c r="E30" t="e">
        <f>+ Aportaci</f>
        <v>#NAME?</v>
      </c>
      <c r="F30" t="s">
        <v>285</v>
      </c>
    </row>
    <row r="31" spans="1:23" x14ac:dyDescent="0.25">
      <c r="A31" t="s">
        <v>718</v>
      </c>
      <c r="B31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AA25" sqref="AA25"/>
    </sheetView>
  </sheetViews>
  <sheetFormatPr baseColWidth="10" defaultRowHeight="15" x14ac:dyDescent="0.25"/>
  <cols>
    <col min="1" max="1" width="34.28515625" bestFit="1" customWidth="1"/>
    <col min="2" max="22" width="0" hidden="1" customWidth="1"/>
  </cols>
  <sheetData>
    <row r="1" spans="1:23" x14ac:dyDescent="0.25">
      <c r="A1" t="s">
        <v>726</v>
      </c>
      <c r="V1" t="s">
        <v>2</v>
      </c>
      <c r="W1" t="s">
        <v>727</v>
      </c>
    </row>
    <row r="2" spans="1:23" x14ac:dyDescent="0.25">
      <c r="W2" t="s">
        <v>4</v>
      </c>
    </row>
    <row r="4" spans="1:23" x14ac:dyDescent="0.25">
      <c r="D4" t="s">
        <v>5</v>
      </c>
      <c r="E4" t="s">
        <v>6</v>
      </c>
      <c r="F4" t="s">
        <v>7</v>
      </c>
      <c r="G4" t="s">
        <v>8</v>
      </c>
    </row>
    <row r="5" spans="1:23" x14ac:dyDescent="0.25">
      <c r="E5" s="1">
        <v>37045</v>
      </c>
      <c r="F5" s="2">
        <v>42164.208333333336</v>
      </c>
    </row>
    <row r="7" spans="1:23" x14ac:dyDescent="0.25">
      <c r="B7" t="s">
        <v>9</v>
      </c>
      <c r="E7" t="s">
        <v>10</v>
      </c>
      <c r="I7" t="s">
        <v>11</v>
      </c>
      <c r="J7" t="s">
        <v>292</v>
      </c>
      <c r="K7" t="s">
        <v>293</v>
      </c>
      <c r="L7" t="s">
        <v>13</v>
      </c>
      <c r="M7" t="s">
        <v>13</v>
      </c>
      <c r="O7" t="s">
        <v>14</v>
      </c>
      <c r="P7" t="s">
        <v>11</v>
      </c>
      <c r="Q7" t="s">
        <v>11</v>
      </c>
      <c r="R7" t="e">
        <f>-   OUTSOU</f>
        <v>#NAME?</v>
      </c>
      <c r="S7" t="s">
        <v>15</v>
      </c>
      <c r="T7" t="s">
        <v>16</v>
      </c>
      <c r="U7" t="s">
        <v>17</v>
      </c>
      <c r="V7" t="s">
        <v>18</v>
      </c>
      <c r="W7" t="s">
        <v>19</v>
      </c>
    </row>
    <row r="8" spans="1:23" x14ac:dyDescent="0.25">
      <c r="A8" t="s">
        <v>692</v>
      </c>
      <c r="B8" t="s">
        <v>596</v>
      </c>
      <c r="C8" t="s">
        <v>24</v>
      </c>
      <c r="D8" t="s">
        <v>597</v>
      </c>
      <c r="E8" t="s">
        <v>27</v>
      </c>
      <c r="F8" t="s">
        <v>28</v>
      </c>
      <c r="G8" t="s">
        <v>387</v>
      </c>
      <c r="H8" t="s">
        <v>31</v>
      </c>
      <c r="I8" t="s">
        <v>32</v>
      </c>
      <c r="J8" t="s">
        <v>33</v>
      </c>
      <c r="K8" t="s">
        <v>34</v>
      </c>
      <c r="L8" t="s">
        <v>35</v>
      </c>
      <c r="M8" t="s">
        <v>36</v>
      </c>
      <c r="N8" t="s">
        <v>37</v>
      </c>
      <c r="O8" t="s">
        <v>38</v>
      </c>
      <c r="P8" t="s">
        <v>39</v>
      </c>
      <c r="Q8" t="s">
        <v>40</v>
      </c>
      <c r="R8" t="s">
        <v>41</v>
      </c>
      <c r="S8" t="s">
        <v>42</v>
      </c>
      <c r="T8" t="s">
        <v>43</v>
      </c>
      <c r="U8" t="s">
        <v>44</v>
      </c>
      <c r="V8" t="s">
        <v>42</v>
      </c>
      <c r="W8" t="s">
        <v>45</v>
      </c>
    </row>
    <row r="9" spans="1:23" x14ac:dyDescent="0.25">
      <c r="A9" t="s">
        <v>693</v>
      </c>
      <c r="B9" t="s">
        <v>599</v>
      </c>
      <c r="C9" t="s">
        <v>50</v>
      </c>
      <c r="D9" t="s">
        <v>390</v>
      </c>
      <c r="E9" t="s">
        <v>51</v>
      </c>
      <c r="F9" t="s">
        <v>50</v>
      </c>
      <c r="G9" t="s">
        <v>390</v>
      </c>
      <c r="H9" t="s">
        <v>51</v>
      </c>
      <c r="I9" t="s">
        <v>50</v>
      </c>
      <c r="J9" t="s">
        <v>637</v>
      </c>
      <c r="K9" t="s">
        <v>51</v>
      </c>
      <c r="L9" t="s">
        <v>51</v>
      </c>
      <c r="M9" t="s">
        <v>50</v>
      </c>
      <c r="N9" t="s">
        <v>50</v>
      </c>
      <c r="O9" t="s">
        <v>50</v>
      </c>
      <c r="P9" t="s">
        <v>52</v>
      </c>
    </row>
    <row r="10" spans="1:23" x14ac:dyDescent="0.25">
      <c r="A10" t="s">
        <v>685</v>
      </c>
    </row>
    <row r="11" spans="1:23" x14ac:dyDescent="0.25">
      <c r="A11" t="s">
        <v>697</v>
      </c>
      <c r="B11">
        <v>477.96</v>
      </c>
      <c r="C11">
        <v>68.23</v>
      </c>
      <c r="D11" t="s">
        <v>601</v>
      </c>
      <c r="E11" s="3">
        <v>1750</v>
      </c>
      <c r="F11">
        <v>0</v>
      </c>
      <c r="G11" t="s">
        <v>391</v>
      </c>
      <c r="H11">
        <v>0</v>
      </c>
      <c r="I11" s="3">
        <v>1750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3">
        <v>1750</v>
      </c>
      <c r="R11">
        <v>0</v>
      </c>
      <c r="S11">
        <v>175</v>
      </c>
      <c r="T11" s="3">
        <v>1750</v>
      </c>
      <c r="U11">
        <v>10.92</v>
      </c>
      <c r="V11">
        <v>0</v>
      </c>
      <c r="W11" s="3">
        <v>1935.92</v>
      </c>
    </row>
    <row r="12" spans="1:23" x14ac:dyDescent="0.25">
      <c r="A12" t="s">
        <v>699</v>
      </c>
      <c r="B12" t="s">
        <v>231</v>
      </c>
    </row>
    <row r="13" spans="1:23" x14ac:dyDescent="0.25">
      <c r="A13" t="s">
        <v>700</v>
      </c>
      <c r="B13">
        <v>955.92</v>
      </c>
      <c r="C13">
        <v>136.46</v>
      </c>
      <c r="D13" t="s">
        <v>601</v>
      </c>
      <c r="E13" s="3">
        <v>2333.3200000000002</v>
      </c>
      <c r="F13" s="3">
        <v>2869.44</v>
      </c>
      <c r="G13" t="s">
        <v>728</v>
      </c>
      <c r="H13">
        <v>0</v>
      </c>
      <c r="I13" s="3">
        <v>5202.76</v>
      </c>
      <c r="J13">
        <v>0</v>
      </c>
      <c r="K13">
        <v>0</v>
      </c>
      <c r="L13">
        <v>0</v>
      </c>
      <c r="M13">
        <v>0</v>
      </c>
      <c r="N13">
        <v>555.94000000000005</v>
      </c>
      <c r="O13">
        <v>0</v>
      </c>
      <c r="P13">
        <v>555.94000000000005</v>
      </c>
      <c r="Q13" s="3">
        <v>4646.82</v>
      </c>
      <c r="R13">
        <v>269.67</v>
      </c>
      <c r="S13">
        <v>195.01</v>
      </c>
      <c r="T13" s="3">
        <v>4377.1499999999996</v>
      </c>
      <c r="U13">
        <v>21.84</v>
      </c>
      <c r="V13">
        <v>0</v>
      </c>
      <c r="W13" s="3">
        <v>5419.61</v>
      </c>
    </row>
    <row r="14" spans="1:23" x14ac:dyDescent="0.25">
      <c r="A14" t="s">
        <v>719</v>
      </c>
    </row>
    <row r="15" spans="1:23" x14ac:dyDescent="0.25">
      <c r="A15" t="s">
        <v>723</v>
      </c>
      <c r="B15">
        <v>477.96</v>
      </c>
      <c r="C15">
        <v>68.23</v>
      </c>
      <c r="D15" t="s">
        <v>601</v>
      </c>
      <c r="E15">
        <v>477.96</v>
      </c>
      <c r="F15">
        <v>0</v>
      </c>
      <c r="G15" t="s">
        <v>400</v>
      </c>
      <c r="H15">
        <v>93.68</v>
      </c>
      <c r="I15">
        <v>571.64</v>
      </c>
      <c r="J15">
        <v>0</v>
      </c>
      <c r="K15">
        <v>0</v>
      </c>
      <c r="L15">
        <v>0</v>
      </c>
      <c r="M15">
        <v>0</v>
      </c>
      <c r="N15">
        <v>125.5</v>
      </c>
      <c r="O15">
        <v>0</v>
      </c>
      <c r="P15">
        <v>125.5</v>
      </c>
      <c r="Q15">
        <v>446.14</v>
      </c>
      <c r="R15">
        <v>0</v>
      </c>
      <c r="S15">
        <v>44.61</v>
      </c>
      <c r="T15">
        <v>446.14</v>
      </c>
      <c r="U15">
        <v>10.92</v>
      </c>
      <c r="V15">
        <v>0</v>
      </c>
      <c r="W15">
        <v>627.16999999999996</v>
      </c>
    </row>
    <row r="16" spans="1:23" x14ac:dyDescent="0.25">
      <c r="A16" t="s">
        <v>689</v>
      </c>
    </row>
    <row r="17" spans="1:24" x14ac:dyDescent="0.25">
      <c r="A17" t="s">
        <v>703</v>
      </c>
      <c r="B17" s="3">
        <v>7169.4</v>
      </c>
      <c r="C17" s="3">
        <v>1023.45</v>
      </c>
      <c r="D17" t="s">
        <v>601</v>
      </c>
      <c r="E17" s="3">
        <v>11335.49</v>
      </c>
      <c r="F17" s="3">
        <v>36950.54</v>
      </c>
      <c r="G17" t="s">
        <v>729</v>
      </c>
      <c r="H17">
        <v>514.62</v>
      </c>
      <c r="I17" s="3">
        <v>48800.65</v>
      </c>
      <c r="J17">
        <v>0</v>
      </c>
      <c r="K17">
        <v>0</v>
      </c>
      <c r="L17" s="3">
        <v>1141.2</v>
      </c>
      <c r="M17">
        <v>0</v>
      </c>
      <c r="N17" s="3">
        <v>2452.2600000000002</v>
      </c>
      <c r="O17">
        <v>0</v>
      </c>
      <c r="P17" s="3">
        <v>3593.46</v>
      </c>
      <c r="Q17" s="3">
        <v>45207.19</v>
      </c>
      <c r="R17" s="3">
        <v>3807.54</v>
      </c>
      <c r="S17">
        <v>713.18</v>
      </c>
      <c r="T17" s="3">
        <v>41399.65</v>
      </c>
      <c r="U17">
        <v>163.80000000000001</v>
      </c>
      <c r="V17">
        <v>0</v>
      </c>
      <c r="W17" s="3">
        <v>48536.43</v>
      </c>
    </row>
    <row r="20" spans="1:24" x14ac:dyDescent="0.25">
      <c r="A20" t="s">
        <v>693</v>
      </c>
      <c r="B20" t="s">
        <v>599</v>
      </c>
      <c r="C20" t="s">
        <v>50</v>
      </c>
      <c r="D20" t="s">
        <v>390</v>
      </c>
      <c r="E20" t="s">
        <v>51</v>
      </c>
      <c r="F20" t="s">
        <v>50</v>
      </c>
      <c r="G20" t="s">
        <v>390</v>
      </c>
      <c r="H20" t="s">
        <v>51</v>
      </c>
      <c r="I20" t="s">
        <v>50</v>
      </c>
      <c r="J20" t="s">
        <v>637</v>
      </c>
      <c r="K20" t="s">
        <v>51</v>
      </c>
      <c r="L20" t="s">
        <v>51</v>
      </c>
      <c r="M20" t="s">
        <v>50</v>
      </c>
      <c r="N20" t="s">
        <v>50</v>
      </c>
      <c r="O20" t="s">
        <v>50</v>
      </c>
      <c r="P20" t="s">
        <v>52</v>
      </c>
    </row>
    <row r="21" spans="1:24" x14ac:dyDescent="0.25">
      <c r="A21" t="s">
        <v>704</v>
      </c>
      <c r="B21" s="3">
        <v>9081.24</v>
      </c>
      <c r="C21" s="3">
        <v>1296.3699999999999</v>
      </c>
      <c r="D21" t="s">
        <v>601</v>
      </c>
      <c r="E21" s="3">
        <v>15896.77</v>
      </c>
      <c r="F21" s="3">
        <v>39819.980000000003</v>
      </c>
      <c r="G21" t="s">
        <v>730</v>
      </c>
      <c r="H21">
        <v>608.29999999999995</v>
      </c>
      <c r="I21" s="3">
        <v>56325.05</v>
      </c>
      <c r="J21">
        <v>0</v>
      </c>
      <c r="K21">
        <v>0</v>
      </c>
      <c r="L21" s="3">
        <v>1141.2</v>
      </c>
      <c r="M21">
        <v>0</v>
      </c>
      <c r="N21" s="3">
        <v>3133.7</v>
      </c>
      <c r="O21">
        <v>0</v>
      </c>
      <c r="P21" s="3">
        <v>4274.8999999999996</v>
      </c>
      <c r="Q21" s="3">
        <v>52050.15</v>
      </c>
      <c r="R21" s="3">
        <v>4077.21</v>
      </c>
      <c r="S21" s="3">
        <v>1127.8</v>
      </c>
      <c r="T21" s="3">
        <v>47972.94</v>
      </c>
      <c r="U21">
        <v>207.48</v>
      </c>
      <c r="V21">
        <v>0</v>
      </c>
      <c r="W21" s="3">
        <v>56519.13</v>
      </c>
    </row>
    <row r="22" spans="1:24" x14ac:dyDescent="0.25">
      <c r="W22">
        <f>W21*0.16</f>
        <v>9043.0607999999993</v>
      </c>
    </row>
    <row r="23" spans="1:24" x14ac:dyDescent="0.25">
      <c r="A23" t="s">
        <v>705</v>
      </c>
      <c r="B23" t="s">
        <v>599</v>
      </c>
      <c r="C23" t="s">
        <v>50</v>
      </c>
      <c r="D23" t="s">
        <v>390</v>
      </c>
      <c r="E23" t="s">
        <v>356</v>
      </c>
      <c r="W23" s="3">
        <f>+W21+W22</f>
        <v>65562.190799999997</v>
      </c>
      <c r="X23" t="s">
        <v>769</v>
      </c>
    </row>
    <row r="25" spans="1:24" x14ac:dyDescent="0.25">
      <c r="A25" t="s">
        <v>706</v>
      </c>
      <c r="B25" t="s">
        <v>264</v>
      </c>
    </row>
    <row r="26" spans="1:24" x14ac:dyDescent="0.25">
      <c r="A26" t="s">
        <v>707</v>
      </c>
      <c r="B26" t="s">
        <v>267</v>
      </c>
    </row>
    <row r="27" spans="1:24" x14ac:dyDescent="0.25">
      <c r="A27" t="s">
        <v>708</v>
      </c>
      <c r="B27" t="s">
        <v>632</v>
      </c>
      <c r="C27" t="s">
        <v>272</v>
      </c>
      <c r="D27" t="s">
        <v>273</v>
      </c>
    </row>
    <row r="28" spans="1:24" x14ac:dyDescent="0.25">
      <c r="A28" t="s">
        <v>711</v>
      </c>
      <c r="B28" t="s">
        <v>633</v>
      </c>
    </row>
    <row r="29" spans="1:24" x14ac:dyDescent="0.25">
      <c r="A29" t="s">
        <v>712</v>
      </c>
      <c r="B29" t="e">
        <f>- OUTSOURCING EMPLEADO</f>
        <v>#NAME?</v>
      </c>
    </row>
    <row r="30" spans="1:24" x14ac:dyDescent="0.25">
      <c r="A30" t="s">
        <v>713</v>
      </c>
      <c r="B30" t="e">
        <f>+ Infonavit + OUTSOURCING EMPRESA + O</f>
        <v>#NAME?</v>
      </c>
      <c r="C30" t="s">
        <v>283</v>
      </c>
      <c r="D30" t="s">
        <v>634</v>
      </c>
      <c r="E30" t="e">
        <f>+ Aportaci</f>
        <v>#NAME?</v>
      </c>
      <c r="F30" t="s">
        <v>285</v>
      </c>
    </row>
    <row r="31" spans="1:24" x14ac:dyDescent="0.25">
      <c r="A31" t="s">
        <v>718</v>
      </c>
      <c r="B31" t="s">
        <v>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R23" sqref="R23"/>
    </sheetView>
  </sheetViews>
  <sheetFormatPr baseColWidth="10" defaultRowHeight="15" x14ac:dyDescent="0.25"/>
  <cols>
    <col min="1" max="1" width="34.28515625" bestFit="1" customWidth="1"/>
    <col min="2" max="17" width="0" hidden="1" customWidth="1"/>
  </cols>
  <sheetData>
    <row r="1" spans="1:18" x14ac:dyDescent="0.25">
      <c r="A1" t="s">
        <v>731</v>
      </c>
      <c r="Q1" t="s">
        <v>2</v>
      </c>
      <c r="R1" t="s">
        <v>732</v>
      </c>
    </row>
    <row r="2" spans="1:18" x14ac:dyDescent="0.25">
      <c r="R2" t="s">
        <v>4</v>
      </c>
    </row>
    <row r="4" spans="1:18" x14ac:dyDescent="0.25">
      <c r="D4" t="s">
        <v>183</v>
      </c>
      <c r="E4" t="s">
        <v>7</v>
      </c>
      <c r="F4" t="s">
        <v>8</v>
      </c>
    </row>
    <row r="5" spans="1:18" x14ac:dyDescent="0.25">
      <c r="D5" s="1">
        <v>37052</v>
      </c>
      <c r="E5" s="2">
        <v>42171.208333333336</v>
      </c>
    </row>
    <row r="7" spans="1:18" x14ac:dyDescent="0.25">
      <c r="B7" t="s">
        <v>9</v>
      </c>
      <c r="D7" t="s">
        <v>10</v>
      </c>
      <c r="F7" t="s">
        <v>11</v>
      </c>
      <c r="G7" t="s">
        <v>184</v>
      </c>
      <c r="H7" t="s">
        <v>13</v>
      </c>
      <c r="J7" t="s">
        <v>14</v>
      </c>
      <c r="K7" t="s">
        <v>11</v>
      </c>
      <c r="L7" t="s">
        <v>11</v>
      </c>
      <c r="M7" t="e">
        <f>-   OUTSOU</f>
        <v>#NAME?</v>
      </c>
      <c r="N7" t="s">
        <v>15</v>
      </c>
      <c r="O7" t="s">
        <v>16</v>
      </c>
      <c r="P7" t="s">
        <v>17</v>
      </c>
      <c r="Q7" t="s">
        <v>18</v>
      </c>
      <c r="R7" t="s">
        <v>19</v>
      </c>
    </row>
    <row r="8" spans="1:18" x14ac:dyDescent="0.25">
      <c r="A8" t="s">
        <v>692</v>
      </c>
      <c r="B8" t="s">
        <v>596</v>
      </c>
      <c r="C8" t="s">
        <v>24</v>
      </c>
      <c r="D8" t="s">
        <v>185</v>
      </c>
      <c r="E8" t="s">
        <v>28</v>
      </c>
      <c r="F8" t="s">
        <v>186</v>
      </c>
      <c r="G8" t="s">
        <v>187</v>
      </c>
      <c r="H8" t="s">
        <v>36</v>
      </c>
      <c r="I8" t="s">
        <v>37</v>
      </c>
      <c r="J8" t="s">
        <v>38</v>
      </c>
      <c r="K8" t="s">
        <v>39</v>
      </c>
      <c r="L8" t="s">
        <v>40</v>
      </c>
      <c r="M8" t="s">
        <v>41</v>
      </c>
      <c r="N8" t="s">
        <v>42</v>
      </c>
      <c r="O8" t="s">
        <v>43</v>
      </c>
      <c r="P8" t="s">
        <v>44</v>
      </c>
      <c r="Q8" t="s">
        <v>42</v>
      </c>
      <c r="R8" t="s">
        <v>45</v>
      </c>
    </row>
    <row r="9" spans="1:18" x14ac:dyDescent="0.25">
      <c r="A9" t="s">
        <v>693</v>
      </c>
      <c r="B9" t="s">
        <v>599</v>
      </c>
      <c r="C9" t="s">
        <v>50</v>
      </c>
      <c r="D9" t="s">
        <v>189</v>
      </c>
      <c r="E9" t="s">
        <v>50</v>
      </c>
      <c r="F9" t="s">
        <v>190</v>
      </c>
      <c r="G9" t="s">
        <v>189</v>
      </c>
      <c r="H9" t="s">
        <v>50</v>
      </c>
      <c r="I9" t="s">
        <v>50</v>
      </c>
      <c r="J9" t="s">
        <v>50</v>
      </c>
      <c r="K9" t="s">
        <v>52</v>
      </c>
    </row>
    <row r="10" spans="1:18" x14ac:dyDescent="0.25">
      <c r="A10" t="s">
        <v>685</v>
      </c>
    </row>
    <row r="11" spans="1:18" x14ac:dyDescent="0.25">
      <c r="A11" t="s">
        <v>697</v>
      </c>
      <c r="B11">
        <v>477.96</v>
      </c>
      <c r="C11">
        <v>68.23</v>
      </c>
      <c r="D11" t="s">
        <v>195</v>
      </c>
      <c r="E11">
        <v>0</v>
      </c>
      <c r="F11" t="s">
        <v>733</v>
      </c>
      <c r="G11" t="s">
        <v>602</v>
      </c>
      <c r="H11">
        <v>0</v>
      </c>
      <c r="I11">
        <v>0</v>
      </c>
      <c r="J11">
        <v>0</v>
      </c>
      <c r="K11">
        <v>0</v>
      </c>
      <c r="L11" s="3">
        <v>1750</v>
      </c>
      <c r="M11">
        <v>0</v>
      </c>
      <c r="N11">
        <v>175</v>
      </c>
      <c r="O11" s="3">
        <v>1750</v>
      </c>
      <c r="P11">
        <v>10.92</v>
      </c>
      <c r="Q11">
        <v>0</v>
      </c>
      <c r="R11" s="3">
        <v>1935.92</v>
      </c>
    </row>
    <row r="12" spans="1:18" x14ac:dyDescent="0.25">
      <c r="A12" t="s">
        <v>699</v>
      </c>
      <c r="B12" t="s">
        <v>231</v>
      </c>
    </row>
    <row r="13" spans="1:18" x14ac:dyDescent="0.25">
      <c r="A13" t="s">
        <v>700</v>
      </c>
      <c r="B13">
        <v>955.92</v>
      </c>
      <c r="C13">
        <v>136.46</v>
      </c>
      <c r="D13" t="s">
        <v>734</v>
      </c>
      <c r="E13" s="3">
        <v>4438.0600000000004</v>
      </c>
      <c r="F13" t="s">
        <v>735</v>
      </c>
      <c r="G13" t="s">
        <v>673</v>
      </c>
      <c r="H13">
        <v>0</v>
      </c>
      <c r="I13">
        <v>555.94000000000005</v>
      </c>
      <c r="J13">
        <v>0</v>
      </c>
      <c r="K13">
        <v>646.20000000000005</v>
      </c>
      <c r="L13" s="3">
        <v>6125.18</v>
      </c>
      <c r="M13">
        <v>612.52</v>
      </c>
      <c r="N13">
        <v>0</v>
      </c>
      <c r="O13" s="3">
        <v>5512.66</v>
      </c>
      <c r="P13">
        <v>21.84</v>
      </c>
      <c r="Q13">
        <v>0</v>
      </c>
      <c r="R13" s="3">
        <v>6702.96</v>
      </c>
    </row>
    <row r="14" spans="1:18" x14ac:dyDescent="0.25">
      <c r="A14" t="s">
        <v>719</v>
      </c>
    </row>
    <row r="15" spans="1:18" x14ac:dyDescent="0.25">
      <c r="A15" t="s">
        <v>723</v>
      </c>
      <c r="B15">
        <v>477.96</v>
      </c>
      <c r="C15">
        <v>68.23</v>
      </c>
      <c r="D15" t="s">
        <v>736</v>
      </c>
      <c r="E15" s="3">
        <v>1680.5</v>
      </c>
      <c r="F15" t="s">
        <v>737</v>
      </c>
      <c r="G15" t="s">
        <v>738</v>
      </c>
      <c r="H15">
        <v>0</v>
      </c>
      <c r="I15" s="3">
        <v>1526.35</v>
      </c>
      <c r="J15">
        <v>0</v>
      </c>
      <c r="K15" s="3">
        <v>1575.1</v>
      </c>
      <c r="L15">
        <v>583.36</v>
      </c>
      <c r="M15">
        <v>0</v>
      </c>
      <c r="N15">
        <v>58.34</v>
      </c>
      <c r="O15">
        <v>583.36</v>
      </c>
      <c r="P15">
        <v>10.92</v>
      </c>
      <c r="Q15">
        <v>0</v>
      </c>
      <c r="R15" s="3">
        <v>2178.9699999999998</v>
      </c>
    </row>
    <row r="16" spans="1:18" x14ac:dyDescent="0.25">
      <c r="A16" t="s">
        <v>689</v>
      </c>
    </row>
    <row r="17" spans="1:18" x14ac:dyDescent="0.25">
      <c r="A17" t="s">
        <v>703</v>
      </c>
      <c r="B17" s="3">
        <v>7374.24</v>
      </c>
      <c r="C17" s="3">
        <v>1109.24</v>
      </c>
      <c r="D17" t="s">
        <v>739</v>
      </c>
      <c r="E17" s="3">
        <v>49399.28</v>
      </c>
      <c r="F17" t="s">
        <v>740</v>
      </c>
      <c r="G17" t="s">
        <v>741</v>
      </c>
      <c r="H17">
        <v>0</v>
      </c>
      <c r="I17" s="3">
        <v>1129.1199999999999</v>
      </c>
      <c r="J17">
        <v>0</v>
      </c>
      <c r="K17" s="3">
        <v>3436.4</v>
      </c>
      <c r="L17" s="3">
        <v>58244.73</v>
      </c>
      <c r="M17" s="3">
        <v>5563.72</v>
      </c>
      <c r="N17">
        <v>260.74</v>
      </c>
      <c r="O17" s="3">
        <v>52681.01</v>
      </c>
      <c r="P17">
        <v>169.62</v>
      </c>
      <c r="Q17">
        <v>0</v>
      </c>
      <c r="R17" s="3">
        <v>59804.21</v>
      </c>
    </row>
    <row r="20" spans="1:18" x14ac:dyDescent="0.25">
      <c r="A20" t="s">
        <v>693</v>
      </c>
      <c r="B20" t="s">
        <v>599</v>
      </c>
      <c r="C20" t="s">
        <v>50</v>
      </c>
      <c r="D20" t="s">
        <v>189</v>
      </c>
      <c r="E20" t="s">
        <v>50</v>
      </c>
      <c r="F20" t="s">
        <v>190</v>
      </c>
      <c r="G20" t="s">
        <v>189</v>
      </c>
      <c r="H20" t="s">
        <v>50</v>
      </c>
      <c r="I20" t="s">
        <v>50</v>
      </c>
      <c r="J20" t="s">
        <v>50</v>
      </c>
      <c r="K20" t="s">
        <v>52</v>
      </c>
    </row>
    <row r="21" spans="1:18" x14ac:dyDescent="0.25">
      <c r="A21" t="s">
        <v>704</v>
      </c>
      <c r="B21" s="3">
        <v>9286.08</v>
      </c>
      <c r="C21" s="3">
        <v>1382.16</v>
      </c>
      <c r="D21" t="s">
        <v>742</v>
      </c>
      <c r="E21" s="3">
        <v>55517.84</v>
      </c>
      <c r="F21" t="s">
        <v>743</v>
      </c>
      <c r="G21" t="s">
        <v>744</v>
      </c>
      <c r="H21">
        <v>0</v>
      </c>
      <c r="I21" s="3">
        <v>3211.41</v>
      </c>
      <c r="J21">
        <v>0</v>
      </c>
      <c r="K21" s="3">
        <v>5657.7</v>
      </c>
      <c r="L21" s="3">
        <v>66703.27</v>
      </c>
      <c r="M21" s="3">
        <v>6176.24</v>
      </c>
      <c r="N21">
        <v>494.08</v>
      </c>
      <c r="O21" s="3">
        <v>60527.03</v>
      </c>
      <c r="P21">
        <v>213.3</v>
      </c>
      <c r="Q21">
        <v>0</v>
      </c>
      <c r="R21" s="3">
        <v>70622.06</v>
      </c>
    </row>
    <row r="22" spans="1:18" x14ac:dyDescent="0.25">
      <c r="R22">
        <f>R21*0.16</f>
        <v>11299.5296</v>
      </c>
    </row>
    <row r="23" spans="1:18" x14ac:dyDescent="0.25">
      <c r="A23" t="s">
        <v>705</v>
      </c>
      <c r="B23" t="s">
        <v>599</v>
      </c>
      <c r="C23" t="s">
        <v>50</v>
      </c>
      <c r="D23" t="s">
        <v>261</v>
      </c>
      <c r="R23" s="3">
        <f>+R21+R22</f>
        <v>81921.589599999992</v>
      </c>
    </row>
    <row r="25" spans="1:18" x14ac:dyDescent="0.25">
      <c r="A25" t="s">
        <v>706</v>
      </c>
      <c r="B25" t="s">
        <v>264</v>
      </c>
    </row>
    <row r="26" spans="1:18" x14ac:dyDescent="0.25">
      <c r="A26" t="s">
        <v>707</v>
      </c>
      <c r="B26" t="s">
        <v>267</v>
      </c>
    </row>
    <row r="27" spans="1:18" x14ac:dyDescent="0.25">
      <c r="A27" t="s">
        <v>708</v>
      </c>
      <c r="B27" t="s">
        <v>632</v>
      </c>
      <c r="C27" t="s">
        <v>272</v>
      </c>
      <c r="D27" t="s">
        <v>273</v>
      </c>
    </row>
    <row r="28" spans="1:18" x14ac:dyDescent="0.25">
      <c r="A28" t="s">
        <v>711</v>
      </c>
      <c r="B28" t="s">
        <v>633</v>
      </c>
    </row>
    <row r="29" spans="1:18" x14ac:dyDescent="0.25">
      <c r="A29" t="s">
        <v>712</v>
      </c>
      <c r="B29" t="e">
        <f>- OUTSOURCING EMPLEADO</f>
        <v>#NAME?</v>
      </c>
    </row>
    <row r="30" spans="1:18" x14ac:dyDescent="0.25">
      <c r="A30" t="s">
        <v>713</v>
      </c>
      <c r="B30" t="e">
        <f>+ Infonavit + OUTSOURCING EMPRESA + O</f>
        <v>#NAME?</v>
      </c>
      <c r="C30" t="s">
        <v>283</v>
      </c>
      <c r="D30" t="s">
        <v>284</v>
      </c>
      <c r="E30" t="s">
        <v>285</v>
      </c>
    </row>
    <row r="31" spans="1:18" x14ac:dyDescent="0.25">
      <c r="A31" t="s">
        <v>718</v>
      </c>
      <c r="B31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W23" sqref="W23"/>
    </sheetView>
  </sheetViews>
  <sheetFormatPr baseColWidth="10" defaultRowHeight="15" x14ac:dyDescent="0.25"/>
  <cols>
    <col min="1" max="1" width="34.28515625" bestFit="1" customWidth="1"/>
    <col min="2" max="22" width="0" hidden="1" customWidth="1"/>
  </cols>
  <sheetData>
    <row r="1" spans="1:23" x14ac:dyDescent="0.25">
      <c r="A1" t="s">
        <v>745</v>
      </c>
      <c r="V1" t="s">
        <v>2</v>
      </c>
      <c r="W1" t="s">
        <v>746</v>
      </c>
    </row>
    <row r="2" spans="1:23" x14ac:dyDescent="0.25">
      <c r="W2" t="s">
        <v>4</v>
      </c>
    </row>
    <row r="4" spans="1:23" x14ac:dyDescent="0.25">
      <c r="D4" t="s">
        <v>5</v>
      </c>
      <c r="E4" t="s">
        <v>6</v>
      </c>
      <c r="F4" t="s">
        <v>7</v>
      </c>
      <c r="G4" t="s">
        <v>8</v>
      </c>
    </row>
    <row r="5" spans="1:23" x14ac:dyDescent="0.25">
      <c r="E5" s="1">
        <v>37059</v>
      </c>
      <c r="F5" s="2">
        <v>42178.208333333336</v>
      </c>
    </row>
    <row r="7" spans="1:23" x14ac:dyDescent="0.25">
      <c r="B7" t="s">
        <v>9</v>
      </c>
      <c r="E7" t="s">
        <v>10</v>
      </c>
      <c r="I7" t="s">
        <v>11</v>
      </c>
      <c r="J7" t="s">
        <v>292</v>
      </c>
      <c r="K7" t="s">
        <v>293</v>
      </c>
      <c r="L7" t="s">
        <v>13</v>
      </c>
      <c r="M7" t="s">
        <v>13</v>
      </c>
      <c r="O7" t="s">
        <v>14</v>
      </c>
      <c r="P7" t="s">
        <v>11</v>
      </c>
      <c r="Q7" t="s">
        <v>11</v>
      </c>
      <c r="R7" t="e">
        <f>-   OUTSOU</f>
        <v>#NAME?</v>
      </c>
      <c r="S7" t="s">
        <v>15</v>
      </c>
      <c r="T7" t="s">
        <v>16</v>
      </c>
      <c r="U7" t="s">
        <v>17</v>
      </c>
      <c r="V7" t="s">
        <v>18</v>
      </c>
      <c r="W7" t="s">
        <v>19</v>
      </c>
    </row>
    <row r="8" spans="1:23" x14ac:dyDescent="0.25">
      <c r="A8" t="s">
        <v>692</v>
      </c>
      <c r="B8" t="s">
        <v>596</v>
      </c>
      <c r="C8" t="s">
        <v>24</v>
      </c>
      <c r="D8" t="s">
        <v>597</v>
      </c>
      <c r="E8" t="s">
        <v>27</v>
      </c>
      <c r="F8" t="s">
        <v>28</v>
      </c>
      <c r="G8" t="s">
        <v>387</v>
      </c>
      <c r="H8" t="s">
        <v>31</v>
      </c>
      <c r="I8" t="s">
        <v>32</v>
      </c>
      <c r="J8" t="s">
        <v>33</v>
      </c>
      <c r="K8" t="s">
        <v>34</v>
      </c>
      <c r="L8" t="s">
        <v>35</v>
      </c>
      <c r="M8" t="s">
        <v>36</v>
      </c>
      <c r="N8" t="s">
        <v>37</v>
      </c>
      <c r="O8" t="s">
        <v>38</v>
      </c>
      <c r="P8" t="s">
        <v>39</v>
      </c>
      <c r="Q8" t="s">
        <v>40</v>
      </c>
      <c r="R8" t="s">
        <v>41</v>
      </c>
      <c r="S8" t="s">
        <v>42</v>
      </c>
      <c r="T8" t="s">
        <v>43</v>
      </c>
      <c r="U8" t="s">
        <v>44</v>
      </c>
      <c r="V8" t="s">
        <v>42</v>
      </c>
      <c r="W8" t="s">
        <v>45</v>
      </c>
    </row>
    <row r="9" spans="1:23" x14ac:dyDescent="0.25">
      <c r="A9" t="s">
        <v>693</v>
      </c>
      <c r="B9" t="s">
        <v>599</v>
      </c>
      <c r="C9" t="s">
        <v>50</v>
      </c>
      <c r="D9" t="s">
        <v>390</v>
      </c>
      <c r="E9" t="s">
        <v>51</v>
      </c>
      <c r="F9" t="s">
        <v>50</v>
      </c>
      <c r="G9" t="s">
        <v>390</v>
      </c>
      <c r="H9" t="s">
        <v>51</v>
      </c>
      <c r="I9" t="s">
        <v>50</v>
      </c>
      <c r="J9" t="s">
        <v>637</v>
      </c>
      <c r="K9" t="s">
        <v>51</v>
      </c>
      <c r="L9" t="s">
        <v>51</v>
      </c>
      <c r="M9" t="s">
        <v>50</v>
      </c>
      <c r="N9" t="s">
        <v>50</v>
      </c>
      <c r="O9" t="s">
        <v>50</v>
      </c>
      <c r="P9" t="s">
        <v>52</v>
      </c>
    </row>
    <row r="10" spans="1:23" x14ac:dyDescent="0.25">
      <c r="A10" t="s">
        <v>685</v>
      </c>
    </row>
    <row r="11" spans="1:23" x14ac:dyDescent="0.25">
      <c r="A11" t="s">
        <v>697</v>
      </c>
      <c r="B11">
        <v>477.96</v>
      </c>
      <c r="C11">
        <v>68.23</v>
      </c>
      <c r="D11" t="s">
        <v>601</v>
      </c>
      <c r="E11" s="3">
        <v>1750</v>
      </c>
      <c r="F11">
        <v>0</v>
      </c>
      <c r="G11" t="s">
        <v>391</v>
      </c>
      <c r="H11">
        <v>0</v>
      </c>
      <c r="I11" s="3">
        <v>1750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3">
        <v>1750</v>
      </c>
      <c r="R11">
        <v>0</v>
      </c>
      <c r="S11">
        <v>175</v>
      </c>
      <c r="T11" s="3">
        <v>1750</v>
      </c>
      <c r="U11">
        <v>10.92</v>
      </c>
      <c r="V11">
        <v>0</v>
      </c>
      <c r="W11" s="3">
        <v>1935.92</v>
      </c>
    </row>
    <row r="12" spans="1:23" x14ac:dyDescent="0.25">
      <c r="A12" t="s">
        <v>699</v>
      </c>
      <c r="B12" t="s">
        <v>231</v>
      </c>
    </row>
    <row r="13" spans="1:23" x14ac:dyDescent="0.25">
      <c r="A13" t="s">
        <v>700</v>
      </c>
      <c r="B13">
        <v>955.92</v>
      </c>
      <c r="C13">
        <v>136.46</v>
      </c>
      <c r="D13" t="s">
        <v>601</v>
      </c>
      <c r="E13" s="3">
        <v>2333.3200000000002</v>
      </c>
      <c r="F13" s="3">
        <v>9699.5400000000009</v>
      </c>
      <c r="G13" t="s">
        <v>747</v>
      </c>
      <c r="H13">
        <v>0</v>
      </c>
      <c r="I13" s="3">
        <v>12032.86</v>
      </c>
      <c r="J13">
        <v>0</v>
      </c>
      <c r="K13">
        <v>0</v>
      </c>
      <c r="L13">
        <v>0</v>
      </c>
      <c r="M13">
        <v>0</v>
      </c>
      <c r="N13">
        <v>555.94000000000005</v>
      </c>
      <c r="O13">
        <v>0</v>
      </c>
      <c r="P13">
        <v>555.94000000000005</v>
      </c>
      <c r="Q13" s="3">
        <v>11476.92</v>
      </c>
      <c r="R13" s="3">
        <v>1147.7</v>
      </c>
      <c r="S13">
        <v>0</v>
      </c>
      <c r="T13" s="3">
        <v>10329.219999999999</v>
      </c>
      <c r="U13">
        <v>21.84</v>
      </c>
      <c r="V13">
        <v>0</v>
      </c>
      <c r="W13" s="3">
        <v>12054.7</v>
      </c>
    </row>
    <row r="14" spans="1:23" x14ac:dyDescent="0.25">
      <c r="A14" t="s">
        <v>719</v>
      </c>
    </row>
    <row r="15" spans="1:23" x14ac:dyDescent="0.25">
      <c r="A15" t="s">
        <v>723</v>
      </c>
      <c r="B15">
        <v>477.96</v>
      </c>
      <c r="C15">
        <v>68.23</v>
      </c>
      <c r="D15" t="s">
        <v>601</v>
      </c>
      <c r="E15">
        <v>477.96</v>
      </c>
      <c r="F15">
        <v>0</v>
      </c>
      <c r="G15" t="s">
        <v>400</v>
      </c>
      <c r="H15">
        <v>93.68</v>
      </c>
      <c r="I15">
        <v>571.64</v>
      </c>
      <c r="J15">
        <v>0</v>
      </c>
      <c r="K15">
        <v>0</v>
      </c>
      <c r="L15">
        <v>0</v>
      </c>
      <c r="M15">
        <v>0</v>
      </c>
      <c r="N15">
        <v>125.5</v>
      </c>
      <c r="O15">
        <v>0</v>
      </c>
      <c r="P15">
        <v>125.5</v>
      </c>
      <c r="Q15">
        <v>446.14</v>
      </c>
      <c r="R15">
        <v>0</v>
      </c>
      <c r="S15">
        <v>44.61</v>
      </c>
      <c r="T15">
        <v>446.14</v>
      </c>
      <c r="U15">
        <v>10.92</v>
      </c>
      <c r="V15">
        <v>0</v>
      </c>
      <c r="W15">
        <v>627.16999999999996</v>
      </c>
    </row>
    <row r="16" spans="1:23" x14ac:dyDescent="0.25">
      <c r="A16" t="s">
        <v>689</v>
      </c>
    </row>
    <row r="17" spans="1:23" x14ac:dyDescent="0.25">
      <c r="A17" t="s">
        <v>703</v>
      </c>
      <c r="B17" s="3">
        <v>7579.08</v>
      </c>
      <c r="C17" s="3">
        <v>1096.05</v>
      </c>
      <c r="D17" t="s">
        <v>601</v>
      </c>
      <c r="E17" s="3">
        <v>11813.45</v>
      </c>
      <c r="F17" s="3">
        <v>29970.13</v>
      </c>
      <c r="G17" t="s">
        <v>748</v>
      </c>
      <c r="H17">
        <v>620.46</v>
      </c>
      <c r="I17" s="3">
        <v>42404.04</v>
      </c>
      <c r="J17">
        <v>1</v>
      </c>
      <c r="K17">
        <v>68.28</v>
      </c>
      <c r="L17">
        <v>517.04999999999995</v>
      </c>
      <c r="M17">
        <v>0</v>
      </c>
      <c r="N17" s="3">
        <v>1124.75</v>
      </c>
      <c r="O17">
        <v>0</v>
      </c>
      <c r="P17" s="3">
        <v>1710.08</v>
      </c>
      <c r="Q17" s="3">
        <v>40693.96</v>
      </c>
      <c r="R17" s="3">
        <v>3237.06</v>
      </c>
      <c r="S17">
        <v>832.33</v>
      </c>
      <c r="T17" s="3">
        <v>37456.9</v>
      </c>
      <c r="U17">
        <v>173.45</v>
      </c>
      <c r="V17">
        <v>0</v>
      </c>
      <c r="W17" s="3">
        <v>42824.49</v>
      </c>
    </row>
    <row r="20" spans="1:23" x14ac:dyDescent="0.25">
      <c r="A20" t="s">
        <v>693</v>
      </c>
      <c r="B20" t="s">
        <v>599</v>
      </c>
      <c r="C20" t="s">
        <v>50</v>
      </c>
      <c r="D20" t="s">
        <v>390</v>
      </c>
      <c r="E20" t="s">
        <v>51</v>
      </c>
      <c r="F20" t="s">
        <v>50</v>
      </c>
      <c r="G20" t="s">
        <v>390</v>
      </c>
      <c r="H20" t="s">
        <v>51</v>
      </c>
      <c r="I20" t="s">
        <v>50</v>
      </c>
      <c r="J20" t="s">
        <v>637</v>
      </c>
      <c r="K20" t="s">
        <v>51</v>
      </c>
      <c r="L20" t="s">
        <v>51</v>
      </c>
      <c r="M20" t="s">
        <v>50</v>
      </c>
      <c r="N20" t="s">
        <v>50</v>
      </c>
      <c r="O20" t="s">
        <v>50</v>
      </c>
      <c r="P20" t="s">
        <v>52</v>
      </c>
    </row>
    <row r="21" spans="1:23" x14ac:dyDescent="0.25">
      <c r="A21" t="s">
        <v>704</v>
      </c>
      <c r="B21" s="3">
        <v>9490.92</v>
      </c>
      <c r="C21" s="3">
        <v>1368.97</v>
      </c>
      <c r="D21" t="s">
        <v>601</v>
      </c>
      <c r="E21" s="3">
        <v>16374.73</v>
      </c>
      <c r="F21" s="3">
        <v>39669.67</v>
      </c>
      <c r="G21" t="s">
        <v>749</v>
      </c>
      <c r="H21">
        <v>714.14</v>
      </c>
      <c r="I21" s="3">
        <v>56758.54</v>
      </c>
      <c r="J21">
        <v>1</v>
      </c>
      <c r="K21">
        <v>68.28</v>
      </c>
      <c r="L21">
        <v>517.04999999999995</v>
      </c>
      <c r="M21">
        <v>0</v>
      </c>
      <c r="N21" s="3">
        <v>1806.19</v>
      </c>
      <c r="O21">
        <v>0</v>
      </c>
      <c r="P21" s="3">
        <v>2391.52</v>
      </c>
      <c r="Q21" s="3">
        <v>54367.02</v>
      </c>
      <c r="R21" s="3">
        <v>4384.76</v>
      </c>
      <c r="S21" s="3">
        <v>1051.94</v>
      </c>
      <c r="T21" s="3">
        <v>49982.26</v>
      </c>
      <c r="U21">
        <v>217.13</v>
      </c>
      <c r="V21">
        <v>0</v>
      </c>
      <c r="W21" s="3">
        <v>57442.28</v>
      </c>
    </row>
    <row r="22" spans="1:23" x14ac:dyDescent="0.25">
      <c r="W22">
        <f>W21*0.16</f>
        <v>9190.7648000000008</v>
      </c>
    </row>
    <row r="23" spans="1:23" x14ac:dyDescent="0.25">
      <c r="A23" t="s">
        <v>705</v>
      </c>
      <c r="B23" t="s">
        <v>599</v>
      </c>
      <c r="C23" t="s">
        <v>50</v>
      </c>
      <c r="D23" t="s">
        <v>390</v>
      </c>
      <c r="E23" t="s">
        <v>356</v>
      </c>
      <c r="W23" s="3">
        <f>+W21+W22</f>
        <v>66633.044800000003</v>
      </c>
    </row>
    <row r="25" spans="1:23" x14ac:dyDescent="0.25">
      <c r="A25" t="s">
        <v>706</v>
      </c>
      <c r="B25" t="s">
        <v>264</v>
      </c>
    </row>
    <row r="26" spans="1:23" x14ac:dyDescent="0.25">
      <c r="A26" t="s">
        <v>707</v>
      </c>
      <c r="B26" t="s">
        <v>267</v>
      </c>
    </row>
    <row r="27" spans="1:23" x14ac:dyDescent="0.25">
      <c r="A27" t="s">
        <v>708</v>
      </c>
      <c r="B27" t="s">
        <v>632</v>
      </c>
      <c r="C27" t="s">
        <v>272</v>
      </c>
      <c r="D27" t="s">
        <v>273</v>
      </c>
    </row>
    <row r="28" spans="1:23" x14ac:dyDescent="0.25">
      <c r="A28" t="s">
        <v>711</v>
      </c>
      <c r="B28" t="s">
        <v>633</v>
      </c>
    </row>
    <row r="29" spans="1:23" x14ac:dyDescent="0.25">
      <c r="A29" t="s">
        <v>712</v>
      </c>
      <c r="B29" t="e">
        <f>- OUTSOURCING EMPLEADO</f>
        <v>#NAME?</v>
      </c>
    </row>
    <row r="30" spans="1:23" x14ac:dyDescent="0.25">
      <c r="A30" t="s">
        <v>713</v>
      </c>
      <c r="B30" t="e">
        <f>+ Infonavit + OUTSOURCING EMPRESA + O</f>
        <v>#NAME?</v>
      </c>
      <c r="C30" t="s">
        <v>283</v>
      </c>
      <c r="D30" t="s">
        <v>634</v>
      </c>
      <c r="E30" t="e">
        <f>+ Aportaci</f>
        <v>#NAME?</v>
      </c>
      <c r="F30" t="s">
        <v>285</v>
      </c>
    </row>
    <row r="31" spans="1:23" x14ac:dyDescent="0.25">
      <c r="A31" t="s">
        <v>718</v>
      </c>
      <c r="B31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selection activeCell="AD16" sqref="AD16"/>
    </sheetView>
  </sheetViews>
  <sheetFormatPr baseColWidth="10" defaultRowHeight="15" x14ac:dyDescent="0.25"/>
  <cols>
    <col min="1" max="1" width="34.28515625" bestFit="1" customWidth="1"/>
    <col min="2" max="22" width="0" hidden="1" customWidth="1"/>
  </cols>
  <sheetData>
    <row r="1" spans="1:26" x14ac:dyDescent="0.25">
      <c r="A1" t="s">
        <v>750</v>
      </c>
      <c r="V1" t="s">
        <v>2</v>
      </c>
      <c r="W1" t="s">
        <v>746</v>
      </c>
    </row>
    <row r="2" spans="1:26" x14ac:dyDescent="0.25">
      <c r="W2" t="s">
        <v>4</v>
      </c>
    </row>
    <row r="4" spans="1:26" x14ac:dyDescent="0.25">
      <c r="D4" t="s">
        <v>5</v>
      </c>
      <c r="E4" t="s">
        <v>6</v>
      </c>
      <c r="F4" t="s">
        <v>7</v>
      </c>
      <c r="G4" t="s">
        <v>8</v>
      </c>
    </row>
    <row r="5" spans="1:26" x14ac:dyDescent="0.25">
      <c r="E5" s="1">
        <v>37066</v>
      </c>
      <c r="F5" s="2">
        <v>42185.208333333336</v>
      </c>
    </row>
    <row r="7" spans="1:26" x14ac:dyDescent="0.25">
      <c r="B7" t="s">
        <v>9</v>
      </c>
      <c r="E7" t="s">
        <v>10</v>
      </c>
      <c r="I7" t="s">
        <v>11</v>
      </c>
      <c r="J7" t="s">
        <v>292</v>
      </c>
      <c r="K7" t="s">
        <v>293</v>
      </c>
      <c r="L7" t="s">
        <v>13</v>
      </c>
      <c r="M7" t="s">
        <v>13</v>
      </c>
      <c r="O7" t="s">
        <v>14</v>
      </c>
      <c r="P7" t="s">
        <v>11</v>
      </c>
      <c r="Q7" t="s">
        <v>11</v>
      </c>
      <c r="R7" t="e">
        <f>-   OUTSOU</f>
        <v>#NAME?</v>
      </c>
      <c r="S7" t="s">
        <v>15</v>
      </c>
      <c r="T7" t="s">
        <v>16</v>
      </c>
      <c r="U7" t="s">
        <v>17</v>
      </c>
      <c r="V7" t="s">
        <v>18</v>
      </c>
      <c r="W7" t="s">
        <v>19</v>
      </c>
    </row>
    <row r="8" spans="1:26" x14ac:dyDescent="0.25">
      <c r="A8" t="s">
        <v>692</v>
      </c>
      <c r="B8" t="s">
        <v>596</v>
      </c>
      <c r="C8" t="s">
        <v>24</v>
      </c>
      <c r="D8" t="s">
        <v>597</v>
      </c>
      <c r="E8" t="s">
        <v>27</v>
      </c>
      <c r="F8" t="s">
        <v>28</v>
      </c>
      <c r="G8" t="s">
        <v>387</v>
      </c>
      <c r="H8" t="s">
        <v>31</v>
      </c>
      <c r="I8" t="s">
        <v>32</v>
      </c>
      <c r="J8" t="s">
        <v>33</v>
      </c>
      <c r="K8" t="s">
        <v>34</v>
      </c>
      <c r="L8" t="s">
        <v>35</v>
      </c>
      <c r="M8" t="s">
        <v>36</v>
      </c>
      <c r="N8" t="s">
        <v>37</v>
      </c>
      <c r="O8" t="s">
        <v>38</v>
      </c>
      <c r="P8" t="s">
        <v>39</v>
      </c>
      <c r="Q8" t="s">
        <v>40</v>
      </c>
      <c r="R8" t="s">
        <v>41</v>
      </c>
      <c r="S8" t="s">
        <v>42</v>
      </c>
      <c r="T8" t="s">
        <v>43</v>
      </c>
      <c r="U8" t="s">
        <v>44</v>
      </c>
      <c r="V8" t="s">
        <v>42</v>
      </c>
      <c r="W8" t="s">
        <v>45</v>
      </c>
    </row>
    <row r="9" spans="1:26" x14ac:dyDescent="0.25">
      <c r="A9" t="s">
        <v>693</v>
      </c>
      <c r="B9" t="s">
        <v>599</v>
      </c>
      <c r="C9" t="s">
        <v>50</v>
      </c>
      <c r="D9" t="s">
        <v>390</v>
      </c>
      <c r="E9" t="s">
        <v>51</v>
      </c>
      <c r="F9" t="s">
        <v>50</v>
      </c>
      <c r="G9" t="s">
        <v>390</v>
      </c>
      <c r="H9" t="s">
        <v>51</v>
      </c>
      <c r="I9" t="s">
        <v>50</v>
      </c>
      <c r="J9" t="s">
        <v>637</v>
      </c>
      <c r="K9" t="s">
        <v>51</v>
      </c>
      <c r="L9" t="s">
        <v>51</v>
      </c>
      <c r="M9" t="s">
        <v>50</v>
      </c>
      <c r="N9" t="s">
        <v>50</v>
      </c>
      <c r="O9" t="s">
        <v>50</v>
      </c>
      <c r="P9" t="s">
        <v>52</v>
      </c>
    </row>
    <row r="10" spans="1:26" x14ac:dyDescent="0.25">
      <c r="A10" t="s">
        <v>685</v>
      </c>
    </row>
    <row r="11" spans="1:26" x14ac:dyDescent="0.25">
      <c r="A11" t="s">
        <v>697</v>
      </c>
      <c r="B11">
        <v>477.96</v>
      </c>
      <c r="C11">
        <v>68.23</v>
      </c>
      <c r="D11" t="s">
        <v>601</v>
      </c>
      <c r="E11" s="3">
        <v>1750</v>
      </c>
      <c r="F11">
        <v>0</v>
      </c>
      <c r="G11" t="s">
        <v>391</v>
      </c>
      <c r="H11">
        <v>0</v>
      </c>
      <c r="I11" s="3">
        <v>1750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3">
        <v>1750</v>
      </c>
      <c r="R11">
        <v>0</v>
      </c>
      <c r="S11">
        <v>175</v>
      </c>
      <c r="T11" s="3">
        <v>1750</v>
      </c>
      <c r="U11">
        <v>10.92</v>
      </c>
      <c r="V11">
        <v>0</v>
      </c>
      <c r="W11" s="3">
        <v>1935.92</v>
      </c>
    </row>
    <row r="12" spans="1:26" x14ac:dyDescent="0.25">
      <c r="A12" t="s">
        <v>699</v>
      </c>
      <c r="B12" t="s">
        <v>231</v>
      </c>
    </row>
    <row r="13" spans="1:26" x14ac:dyDescent="0.25">
      <c r="A13" t="s">
        <v>700</v>
      </c>
      <c r="B13">
        <v>955.92</v>
      </c>
      <c r="C13">
        <v>136.46</v>
      </c>
      <c r="D13" t="s">
        <v>601</v>
      </c>
      <c r="E13" s="3">
        <v>2333.3200000000002</v>
      </c>
      <c r="F13" s="3">
        <v>10516.49</v>
      </c>
      <c r="G13" t="s">
        <v>751</v>
      </c>
      <c r="H13">
        <v>0</v>
      </c>
      <c r="I13" s="3">
        <v>12849.81</v>
      </c>
      <c r="J13">
        <v>0</v>
      </c>
      <c r="K13">
        <v>0</v>
      </c>
      <c r="L13">
        <v>0</v>
      </c>
      <c r="M13">
        <v>0</v>
      </c>
      <c r="N13">
        <v>555.94000000000005</v>
      </c>
      <c r="O13">
        <v>0</v>
      </c>
      <c r="P13">
        <v>555.94000000000005</v>
      </c>
      <c r="Q13" s="3">
        <v>12293.87</v>
      </c>
      <c r="R13" s="3">
        <v>1229.3800000000001</v>
      </c>
      <c r="S13">
        <v>0</v>
      </c>
      <c r="T13" s="3">
        <v>11064.49</v>
      </c>
      <c r="U13">
        <v>21.84</v>
      </c>
      <c r="V13">
        <v>0</v>
      </c>
      <c r="W13" s="3">
        <v>12871.65</v>
      </c>
    </row>
    <row r="14" spans="1:26" x14ac:dyDescent="0.25">
      <c r="A14" t="s">
        <v>719</v>
      </c>
      <c r="Y14">
        <f>66685.4/1.16</f>
        <v>57487.413793103449</v>
      </c>
      <c r="Z14" s="3">
        <f>+Y14-W11-W13-W15</f>
        <v>42052.673793103451</v>
      </c>
    </row>
    <row r="15" spans="1:26" x14ac:dyDescent="0.25">
      <c r="A15" t="s">
        <v>723</v>
      </c>
      <c r="B15">
        <v>477.96</v>
      </c>
      <c r="C15">
        <v>68.23</v>
      </c>
      <c r="D15" t="s">
        <v>601</v>
      </c>
      <c r="E15">
        <v>477.96</v>
      </c>
      <c r="F15">
        <v>0</v>
      </c>
      <c r="G15" t="s">
        <v>400</v>
      </c>
      <c r="H15">
        <v>93.68</v>
      </c>
      <c r="I15">
        <v>571.64</v>
      </c>
      <c r="J15">
        <v>0</v>
      </c>
      <c r="K15">
        <v>0</v>
      </c>
      <c r="L15">
        <v>0</v>
      </c>
      <c r="M15">
        <v>0</v>
      </c>
      <c r="N15">
        <v>125.5</v>
      </c>
      <c r="O15">
        <v>0</v>
      </c>
      <c r="P15">
        <v>125.5</v>
      </c>
      <c r="Q15">
        <v>446.14</v>
      </c>
      <c r="R15">
        <v>0</v>
      </c>
      <c r="S15">
        <v>44.61</v>
      </c>
      <c r="T15">
        <v>446.14</v>
      </c>
      <c r="U15">
        <v>10.92</v>
      </c>
      <c r="V15">
        <v>0</v>
      </c>
      <c r="W15">
        <v>627.16999999999996</v>
      </c>
    </row>
    <row r="16" spans="1:26" x14ac:dyDescent="0.25">
      <c r="A16" t="s">
        <v>689</v>
      </c>
    </row>
    <row r="17" spans="1:26" x14ac:dyDescent="0.25">
      <c r="A17" t="s">
        <v>703</v>
      </c>
      <c r="B17" s="3">
        <v>7579.08</v>
      </c>
      <c r="C17" s="3">
        <v>1096.05</v>
      </c>
      <c r="D17" t="s">
        <v>601</v>
      </c>
      <c r="E17" s="3">
        <v>11813.45</v>
      </c>
      <c r="F17" s="3">
        <v>188407.71</v>
      </c>
      <c r="G17" t="s">
        <v>752</v>
      </c>
      <c r="H17">
        <v>374.72</v>
      </c>
      <c r="I17" s="3">
        <v>200595.88</v>
      </c>
      <c r="J17">
        <v>1</v>
      </c>
      <c r="K17">
        <v>68.28</v>
      </c>
      <c r="L17">
        <v>967.2</v>
      </c>
      <c r="M17">
        <v>0</v>
      </c>
      <c r="N17" s="3">
        <v>1124.75</v>
      </c>
      <c r="O17">
        <v>0</v>
      </c>
      <c r="P17" s="3">
        <v>2160.23</v>
      </c>
      <c r="Q17" s="3">
        <v>198435.65</v>
      </c>
      <c r="R17" s="3">
        <v>19646.38</v>
      </c>
      <c r="S17">
        <v>197.19</v>
      </c>
      <c r="T17" s="3">
        <v>178789.27</v>
      </c>
      <c r="U17">
        <v>173.45</v>
      </c>
      <c r="V17">
        <v>0</v>
      </c>
      <c r="W17" s="3">
        <v>199931.04</v>
      </c>
      <c r="Y17" s="3">
        <f>+Z14</f>
        <v>42052.673793103451</v>
      </c>
      <c r="Z17" s="3">
        <f>+W17-Y17</f>
        <v>157878.36620689655</v>
      </c>
    </row>
    <row r="20" spans="1:26" x14ac:dyDescent="0.25">
      <c r="A20" t="s">
        <v>693</v>
      </c>
      <c r="B20" t="s">
        <v>599</v>
      </c>
      <c r="C20" t="s">
        <v>50</v>
      </c>
      <c r="D20" t="s">
        <v>390</v>
      </c>
      <c r="E20" t="s">
        <v>51</v>
      </c>
      <c r="F20" t="s">
        <v>50</v>
      </c>
      <c r="G20" t="s">
        <v>390</v>
      </c>
      <c r="H20" t="s">
        <v>51</v>
      </c>
      <c r="I20" t="s">
        <v>50</v>
      </c>
      <c r="J20" t="s">
        <v>637</v>
      </c>
      <c r="K20" t="s">
        <v>51</v>
      </c>
      <c r="L20" t="s">
        <v>51</v>
      </c>
      <c r="M20" t="s">
        <v>50</v>
      </c>
      <c r="N20" t="s">
        <v>50</v>
      </c>
      <c r="O20" t="s">
        <v>50</v>
      </c>
      <c r="P20" t="s">
        <v>52</v>
      </c>
    </row>
    <row r="21" spans="1:26" x14ac:dyDescent="0.25">
      <c r="A21" t="s">
        <v>704</v>
      </c>
      <c r="B21" s="3">
        <v>9490.92</v>
      </c>
      <c r="C21" s="3">
        <v>1368.97</v>
      </c>
      <c r="D21" t="s">
        <v>601</v>
      </c>
      <c r="E21" s="3">
        <v>16374.73</v>
      </c>
      <c r="F21" s="3">
        <v>198924.2</v>
      </c>
      <c r="G21" t="s">
        <v>753</v>
      </c>
      <c r="H21">
        <v>468.4</v>
      </c>
      <c r="I21" s="3">
        <v>215767.33</v>
      </c>
      <c r="J21">
        <v>1</v>
      </c>
      <c r="K21">
        <v>68.28</v>
      </c>
      <c r="L21">
        <v>967.2</v>
      </c>
      <c r="M21">
        <v>0</v>
      </c>
      <c r="N21" s="3">
        <v>1806.19</v>
      </c>
      <c r="O21">
        <v>0</v>
      </c>
      <c r="P21" s="3">
        <v>2841.67</v>
      </c>
      <c r="Q21" s="3">
        <v>212925.66</v>
      </c>
      <c r="R21" s="3">
        <v>20875.759999999998</v>
      </c>
      <c r="S21">
        <v>416.8</v>
      </c>
      <c r="T21" s="3">
        <v>192049.9</v>
      </c>
      <c r="U21">
        <v>217.13</v>
      </c>
      <c r="V21">
        <v>0</v>
      </c>
      <c r="W21" s="3">
        <v>215365.78</v>
      </c>
    </row>
    <row r="22" spans="1:26" x14ac:dyDescent="0.25">
      <c r="W22">
        <f>W21*0.16</f>
        <v>34458.524799999999</v>
      </c>
    </row>
    <row r="23" spans="1:26" x14ac:dyDescent="0.25">
      <c r="A23" t="s">
        <v>705</v>
      </c>
      <c r="B23" t="s">
        <v>599</v>
      </c>
      <c r="C23" t="s">
        <v>50</v>
      </c>
      <c r="D23" t="s">
        <v>390</v>
      </c>
      <c r="E23" t="s">
        <v>356</v>
      </c>
      <c r="W23" s="3">
        <f>+W21+W22</f>
        <v>249824.30479999998</v>
      </c>
    </row>
    <row r="25" spans="1:26" x14ac:dyDescent="0.25">
      <c r="A25" t="s">
        <v>706</v>
      </c>
      <c r="B25" t="s">
        <v>264</v>
      </c>
    </row>
    <row r="26" spans="1:26" x14ac:dyDescent="0.25">
      <c r="A26" t="s">
        <v>707</v>
      </c>
      <c r="B26" t="s">
        <v>267</v>
      </c>
      <c r="X26" t="s">
        <v>770</v>
      </c>
    </row>
    <row r="27" spans="1:26" x14ac:dyDescent="0.25">
      <c r="A27" t="s">
        <v>708</v>
      </c>
      <c r="B27" t="s">
        <v>632</v>
      </c>
      <c r="C27" t="s">
        <v>272</v>
      </c>
      <c r="D27" t="s">
        <v>273</v>
      </c>
    </row>
    <row r="28" spans="1:26" x14ac:dyDescent="0.25">
      <c r="A28" t="s">
        <v>711</v>
      </c>
      <c r="B28" t="s">
        <v>633</v>
      </c>
    </row>
    <row r="29" spans="1:26" x14ac:dyDescent="0.25">
      <c r="A29" t="s">
        <v>712</v>
      </c>
      <c r="B29" t="e">
        <f>- OUTSOURCING EMPLEADO</f>
        <v>#NAME?</v>
      </c>
    </row>
    <row r="30" spans="1:26" x14ac:dyDescent="0.25">
      <c r="A30" t="s">
        <v>713</v>
      </c>
      <c r="B30" t="e">
        <f>+ Infonavit + OUTSOURCING EMPRESA + O</f>
        <v>#NAME?</v>
      </c>
      <c r="C30" t="s">
        <v>283</v>
      </c>
      <c r="D30" t="s">
        <v>634</v>
      </c>
      <c r="E30" t="e">
        <f>+ Aportaci</f>
        <v>#NAME?</v>
      </c>
      <c r="F30" t="s">
        <v>285</v>
      </c>
    </row>
    <row r="31" spans="1:26" x14ac:dyDescent="0.25">
      <c r="A31" t="s">
        <v>718</v>
      </c>
      <c r="B31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workbookViewId="0">
      <selection activeCell="E24" sqref="E24"/>
    </sheetView>
  </sheetViews>
  <sheetFormatPr baseColWidth="10" defaultColWidth="11.5703125" defaultRowHeight="15" x14ac:dyDescent="0.25"/>
  <cols>
    <col min="2" max="2" width="14.28515625" bestFit="1" customWidth="1"/>
    <col min="3" max="3" width="20.42578125" bestFit="1" customWidth="1"/>
    <col min="4" max="4" width="12.7109375" customWidth="1"/>
    <col min="260" max="260" width="12.7109375" customWidth="1"/>
    <col min="516" max="516" width="12.7109375" customWidth="1"/>
    <col min="772" max="772" width="12.7109375" customWidth="1"/>
    <col min="1028" max="1028" width="12.7109375" customWidth="1"/>
    <col min="1284" max="1284" width="12.7109375" customWidth="1"/>
    <col min="1540" max="1540" width="12.7109375" customWidth="1"/>
    <col min="1796" max="1796" width="12.7109375" customWidth="1"/>
    <col min="2052" max="2052" width="12.7109375" customWidth="1"/>
    <col min="2308" max="2308" width="12.7109375" customWidth="1"/>
    <col min="2564" max="2564" width="12.7109375" customWidth="1"/>
    <col min="2820" max="2820" width="12.7109375" customWidth="1"/>
    <col min="3076" max="3076" width="12.7109375" customWidth="1"/>
    <col min="3332" max="3332" width="12.7109375" customWidth="1"/>
    <col min="3588" max="3588" width="12.7109375" customWidth="1"/>
    <col min="3844" max="3844" width="12.7109375" customWidth="1"/>
    <col min="4100" max="4100" width="12.7109375" customWidth="1"/>
    <col min="4356" max="4356" width="12.7109375" customWidth="1"/>
    <col min="4612" max="4612" width="12.7109375" customWidth="1"/>
    <col min="4868" max="4868" width="12.7109375" customWidth="1"/>
    <col min="5124" max="5124" width="12.7109375" customWidth="1"/>
    <col min="5380" max="5380" width="12.7109375" customWidth="1"/>
    <col min="5636" max="5636" width="12.7109375" customWidth="1"/>
    <col min="5892" max="5892" width="12.7109375" customWidth="1"/>
    <col min="6148" max="6148" width="12.7109375" customWidth="1"/>
    <col min="6404" max="6404" width="12.7109375" customWidth="1"/>
    <col min="6660" max="6660" width="12.7109375" customWidth="1"/>
    <col min="6916" max="6916" width="12.7109375" customWidth="1"/>
    <col min="7172" max="7172" width="12.7109375" customWidth="1"/>
    <col min="7428" max="7428" width="12.7109375" customWidth="1"/>
    <col min="7684" max="7684" width="12.7109375" customWidth="1"/>
    <col min="7940" max="7940" width="12.7109375" customWidth="1"/>
    <col min="8196" max="8196" width="12.7109375" customWidth="1"/>
    <col min="8452" max="8452" width="12.7109375" customWidth="1"/>
    <col min="8708" max="8708" width="12.7109375" customWidth="1"/>
    <col min="8964" max="8964" width="12.7109375" customWidth="1"/>
    <col min="9220" max="9220" width="12.7109375" customWidth="1"/>
    <col min="9476" max="9476" width="12.7109375" customWidth="1"/>
    <col min="9732" max="9732" width="12.7109375" customWidth="1"/>
    <col min="9988" max="9988" width="12.7109375" customWidth="1"/>
    <col min="10244" max="10244" width="12.7109375" customWidth="1"/>
    <col min="10500" max="10500" width="12.7109375" customWidth="1"/>
    <col min="10756" max="10756" width="12.7109375" customWidth="1"/>
    <col min="11012" max="11012" width="12.7109375" customWidth="1"/>
    <col min="11268" max="11268" width="12.7109375" customWidth="1"/>
    <col min="11524" max="11524" width="12.7109375" customWidth="1"/>
    <col min="11780" max="11780" width="12.7109375" customWidth="1"/>
    <col min="12036" max="12036" width="12.7109375" customWidth="1"/>
    <col min="12292" max="12292" width="12.7109375" customWidth="1"/>
    <col min="12548" max="12548" width="12.7109375" customWidth="1"/>
    <col min="12804" max="12804" width="12.7109375" customWidth="1"/>
    <col min="13060" max="13060" width="12.7109375" customWidth="1"/>
    <col min="13316" max="13316" width="12.7109375" customWidth="1"/>
    <col min="13572" max="13572" width="12.7109375" customWidth="1"/>
    <col min="13828" max="13828" width="12.7109375" customWidth="1"/>
    <col min="14084" max="14084" width="12.7109375" customWidth="1"/>
    <col min="14340" max="14340" width="12.7109375" customWidth="1"/>
    <col min="14596" max="14596" width="12.7109375" customWidth="1"/>
    <col min="14852" max="14852" width="12.7109375" customWidth="1"/>
    <col min="15108" max="15108" width="12.7109375" customWidth="1"/>
    <col min="15364" max="15364" width="12.7109375" customWidth="1"/>
    <col min="15620" max="15620" width="12.7109375" customWidth="1"/>
    <col min="15876" max="15876" width="12.7109375" customWidth="1"/>
    <col min="16132" max="16132" width="12.7109375" customWidth="1"/>
  </cols>
  <sheetData>
    <row r="2" spans="2:4" ht="15.75" x14ac:dyDescent="0.25">
      <c r="B2" s="79" t="s">
        <v>754</v>
      </c>
      <c r="C2" s="79"/>
      <c r="D2" s="79"/>
    </row>
    <row r="3" spans="2:4" ht="15.75" x14ac:dyDescent="0.25">
      <c r="B3" s="80" t="s">
        <v>755</v>
      </c>
      <c r="C3" s="80"/>
      <c r="D3" s="80"/>
    </row>
    <row r="4" spans="2:4" x14ac:dyDescent="0.25">
      <c r="B4" s="81" t="s">
        <v>756</v>
      </c>
      <c r="C4" s="81" t="s">
        <v>757</v>
      </c>
      <c r="D4" s="81" t="s">
        <v>758</v>
      </c>
    </row>
    <row r="5" spans="2:4" x14ac:dyDescent="0.25">
      <c r="B5" s="81"/>
      <c r="C5" s="81"/>
      <c r="D5" s="81"/>
    </row>
    <row r="6" spans="2:4" ht="15.75" x14ac:dyDescent="0.25">
      <c r="B6" s="6" t="s">
        <v>759</v>
      </c>
      <c r="C6" s="7" t="s">
        <v>760</v>
      </c>
      <c r="D6" s="8">
        <v>11272.73</v>
      </c>
    </row>
    <row r="7" spans="2:4" ht="15.75" x14ac:dyDescent="0.25">
      <c r="B7" s="6" t="s">
        <v>761</v>
      </c>
      <c r="C7" s="7" t="s">
        <v>110</v>
      </c>
      <c r="D7" s="8">
        <v>0</v>
      </c>
    </row>
    <row r="8" spans="2:4" ht="15.75" x14ac:dyDescent="0.25">
      <c r="B8" s="6" t="s">
        <v>762</v>
      </c>
      <c r="C8" s="7" t="s">
        <v>130</v>
      </c>
      <c r="D8" s="8">
        <v>7875.1</v>
      </c>
    </row>
    <row r="9" spans="2:4" ht="15.75" x14ac:dyDescent="0.25">
      <c r="B9" s="6" t="s">
        <v>763</v>
      </c>
      <c r="C9" s="7" t="s">
        <v>764</v>
      </c>
      <c r="D9" s="8">
        <v>5529.95</v>
      </c>
    </row>
    <row r="10" spans="2:4" ht="15.75" x14ac:dyDescent="0.25">
      <c r="B10" s="6" t="s">
        <v>765</v>
      </c>
      <c r="C10" s="7" t="s">
        <v>174</v>
      </c>
      <c r="D10" s="8">
        <v>12201.509999999998</v>
      </c>
    </row>
    <row r="11" spans="2:4" ht="15.75" x14ac:dyDescent="0.25">
      <c r="B11" s="6" t="s">
        <v>766</v>
      </c>
      <c r="C11" s="7" t="s">
        <v>166</v>
      </c>
      <c r="D11" s="8">
        <v>583.28</v>
      </c>
    </row>
    <row r="12" spans="2:4" ht="15.75" x14ac:dyDescent="0.25">
      <c r="B12" s="7"/>
      <c r="C12" s="9"/>
      <c r="D12" s="8"/>
    </row>
    <row r="13" spans="2:4" ht="15.75" x14ac:dyDescent="0.25">
      <c r="B13" s="7"/>
      <c r="C13" s="10" t="s">
        <v>767</v>
      </c>
      <c r="D13" s="11">
        <v>37462.569999999992</v>
      </c>
    </row>
    <row r="14" spans="2:4" ht="15.75" x14ac:dyDescent="0.25">
      <c r="B14" s="7"/>
      <c r="C14" s="12" t="s">
        <v>768</v>
      </c>
      <c r="D14" s="13">
        <v>5994.011199999999</v>
      </c>
    </row>
    <row r="15" spans="2:4" ht="15.75" x14ac:dyDescent="0.25">
      <c r="B15" s="7"/>
      <c r="C15" s="14" t="s">
        <v>11</v>
      </c>
      <c r="D15" s="15">
        <v>43456.581199999993</v>
      </c>
    </row>
    <row r="16" spans="2:4" x14ac:dyDescent="0.25">
      <c r="B16" s="16"/>
      <c r="C16" s="17"/>
      <c r="D16" s="18"/>
    </row>
    <row r="17" spans="2:4" x14ac:dyDescent="0.25">
      <c r="B17" s="19"/>
      <c r="C17" s="17"/>
      <c r="D17" s="20"/>
    </row>
    <row r="18" spans="2:4" x14ac:dyDescent="0.25">
      <c r="B18" s="19"/>
      <c r="C18" s="20"/>
      <c r="D18" s="21"/>
    </row>
    <row r="19" spans="2:4" x14ac:dyDescent="0.25">
      <c r="B19" s="19"/>
      <c r="C19" s="17"/>
      <c r="D19" s="21"/>
    </row>
    <row r="20" spans="2:4" x14ac:dyDescent="0.25">
      <c r="B20" s="19"/>
      <c r="C20" s="17"/>
      <c r="D20" s="21"/>
    </row>
  </sheetData>
  <mergeCells count="5">
    <mergeCell ref="B2:D2"/>
    <mergeCell ref="B3:D3"/>
    <mergeCell ref="B4:B5"/>
    <mergeCell ref="C4:C5"/>
    <mergeCell ref="D4:D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62"/>
  <sheetViews>
    <sheetView topLeftCell="A31" workbookViewId="0">
      <selection activeCell="AC64" sqref="AC64"/>
    </sheetView>
  </sheetViews>
  <sheetFormatPr baseColWidth="10" defaultRowHeight="15" x14ac:dyDescent="0.25"/>
  <cols>
    <col min="1" max="1" width="34.28515625" bestFit="1" customWidth="1"/>
    <col min="2" max="27" width="0" hidden="1" customWidth="1"/>
    <col min="28" max="28" width="11.42578125" style="4"/>
  </cols>
  <sheetData>
    <row r="1" spans="1:28" x14ac:dyDescent="0.25">
      <c r="A1" t="s">
        <v>771</v>
      </c>
      <c r="AA1" t="s">
        <v>2</v>
      </c>
      <c r="AB1" s="4" t="s">
        <v>772</v>
      </c>
    </row>
    <row r="2" spans="1:28" x14ac:dyDescent="0.25">
      <c r="AB2" s="4" t="s">
        <v>4</v>
      </c>
    </row>
    <row r="4" spans="1:28" x14ac:dyDescent="0.25">
      <c r="H4" t="s">
        <v>5</v>
      </c>
      <c r="I4" t="s">
        <v>773</v>
      </c>
      <c r="J4" t="s">
        <v>774</v>
      </c>
      <c r="K4" t="s">
        <v>7</v>
      </c>
      <c r="L4" t="s">
        <v>8</v>
      </c>
    </row>
    <row r="5" spans="1:28" x14ac:dyDescent="0.25">
      <c r="J5" s="1">
        <v>37101</v>
      </c>
      <c r="K5" s="2">
        <v>42220.208333333336</v>
      </c>
    </row>
    <row r="7" spans="1:28" x14ac:dyDescent="0.25">
      <c r="D7" t="s">
        <v>9</v>
      </c>
      <c r="J7" t="s">
        <v>10</v>
      </c>
      <c r="N7" t="s">
        <v>11</v>
      </c>
      <c r="O7" t="s">
        <v>292</v>
      </c>
      <c r="P7" t="s">
        <v>293</v>
      </c>
      <c r="Q7" t="s">
        <v>13</v>
      </c>
      <c r="R7" t="s">
        <v>13</v>
      </c>
      <c r="T7" t="s">
        <v>14</v>
      </c>
      <c r="U7" t="s">
        <v>11</v>
      </c>
      <c r="V7" t="s">
        <v>11</v>
      </c>
      <c r="W7" t="e">
        <f>-   OUTSOU</f>
        <v>#NAME?</v>
      </c>
      <c r="X7" t="s">
        <v>15</v>
      </c>
      <c r="Y7" t="s">
        <v>16</v>
      </c>
      <c r="Z7" t="s">
        <v>17</v>
      </c>
      <c r="AA7" t="s">
        <v>18</v>
      </c>
      <c r="AB7" s="4" t="s">
        <v>19</v>
      </c>
    </row>
    <row r="8" spans="1:28" x14ac:dyDescent="0.25">
      <c r="A8" t="s">
        <v>692</v>
      </c>
      <c r="B8" t="s">
        <v>22</v>
      </c>
      <c r="D8" t="s">
        <v>23</v>
      </c>
      <c r="E8" t="s">
        <v>24</v>
      </c>
      <c r="F8" t="s">
        <v>25</v>
      </c>
      <c r="H8" t="s">
        <v>26</v>
      </c>
      <c r="J8" t="s">
        <v>27</v>
      </c>
      <c r="K8" t="s">
        <v>28</v>
      </c>
      <c r="L8" t="s">
        <v>387</v>
      </c>
      <c r="M8" t="s">
        <v>31</v>
      </c>
      <c r="N8" t="s">
        <v>32</v>
      </c>
      <c r="O8" t="s">
        <v>33</v>
      </c>
      <c r="P8" t="s">
        <v>34</v>
      </c>
      <c r="Q8" t="s">
        <v>35</v>
      </c>
      <c r="R8" t="s">
        <v>36</v>
      </c>
      <c r="S8" t="s">
        <v>37</v>
      </c>
      <c r="T8" t="s">
        <v>38</v>
      </c>
      <c r="U8" t="s">
        <v>39</v>
      </c>
      <c r="V8" t="s">
        <v>40</v>
      </c>
      <c r="W8" t="s">
        <v>41</v>
      </c>
      <c r="X8" t="s">
        <v>42</v>
      </c>
      <c r="Y8" t="s">
        <v>43</v>
      </c>
      <c r="Z8" t="s">
        <v>44</v>
      </c>
      <c r="AA8" t="s">
        <v>42</v>
      </c>
      <c r="AB8" s="4" t="s">
        <v>45</v>
      </c>
    </row>
    <row r="9" spans="1:28" x14ac:dyDescent="0.25">
      <c r="A9" t="s">
        <v>693</v>
      </c>
      <c r="B9" t="s">
        <v>188</v>
      </c>
      <c r="C9" t="s">
        <v>297</v>
      </c>
      <c r="D9" t="s">
        <v>57</v>
      </c>
      <c r="E9" t="s">
        <v>50</v>
      </c>
      <c r="F9" t="s">
        <v>50</v>
      </c>
      <c r="G9" t="s">
        <v>297</v>
      </c>
      <c r="H9" t="s">
        <v>51</v>
      </c>
      <c r="I9" t="s">
        <v>297</v>
      </c>
      <c r="J9" t="s">
        <v>356</v>
      </c>
      <c r="K9" t="s">
        <v>50</v>
      </c>
      <c r="L9" t="s">
        <v>390</v>
      </c>
      <c r="M9" t="s">
        <v>51</v>
      </c>
      <c r="N9" t="s">
        <v>50</v>
      </c>
      <c r="O9" t="s">
        <v>637</v>
      </c>
      <c r="P9" t="s">
        <v>51</v>
      </c>
      <c r="Q9" t="s">
        <v>51</v>
      </c>
      <c r="R9" t="s">
        <v>50</v>
      </c>
      <c r="S9" t="s">
        <v>50</v>
      </c>
      <c r="T9" t="s">
        <v>50</v>
      </c>
      <c r="U9" t="s">
        <v>52</v>
      </c>
    </row>
    <row r="10" spans="1:28" x14ac:dyDescent="0.25">
      <c r="A10" t="s">
        <v>684</v>
      </c>
    </row>
    <row r="11" spans="1:28" x14ac:dyDescent="0.25">
      <c r="A11" t="s">
        <v>775</v>
      </c>
      <c r="B11" t="s">
        <v>80</v>
      </c>
      <c r="D11">
        <v>477.96</v>
      </c>
      <c r="E11">
        <v>68.23</v>
      </c>
      <c r="F11">
        <v>0</v>
      </c>
      <c r="H11">
        <v>0</v>
      </c>
      <c r="J11" s="3">
        <v>1166.67</v>
      </c>
      <c r="K11" s="3">
        <v>1048.48</v>
      </c>
      <c r="L11" t="s">
        <v>776</v>
      </c>
      <c r="M11">
        <v>0</v>
      </c>
      <c r="N11" s="3">
        <v>2215.15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 s="3">
        <v>2215.15</v>
      </c>
      <c r="W11">
        <v>0</v>
      </c>
      <c r="X11">
        <v>221.52</v>
      </c>
      <c r="Y11" s="3">
        <v>2215.15</v>
      </c>
      <c r="Z11">
        <v>10.92</v>
      </c>
      <c r="AA11">
        <v>0</v>
      </c>
      <c r="AB11" s="4">
        <v>2447.59</v>
      </c>
    </row>
    <row r="12" spans="1:28" x14ac:dyDescent="0.25">
      <c r="A12" t="s">
        <v>696</v>
      </c>
      <c r="D12">
        <v>477.96</v>
      </c>
      <c r="E12">
        <v>68.23</v>
      </c>
      <c r="F12">
        <v>0</v>
      </c>
      <c r="H12">
        <v>0</v>
      </c>
      <c r="J12" s="3">
        <v>1166.67</v>
      </c>
      <c r="K12" s="3">
        <v>1048.48</v>
      </c>
      <c r="L12" t="s">
        <v>776</v>
      </c>
      <c r="M12">
        <v>0</v>
      </c>
      <c r="N12" s="3">
        <v>2215.15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3">
        <v>2215.15</v>
      </c>
      <c r="W12">
        <v>0</v>
      </c>
      <c r="X12">
        <v>221.52</v>
      </c>
      <c r="Y12" s="3">
        <v>2215.15</v>
      </c>
      <c r="Z12">
        <v>10.92</v>
      </c>
      <c r="AA12">
        <v>0</v>
      </c>
      <c r="AB12" s="4">
        <v>2447.59</v>
      </c>
    </row>
    <row r="14" spans="1:28" x14ac:dyDescent="0.25">
      <c r="A14" t="s">
        <v>685</v>
      </c>
    </row>
    <row r="15" spans="1:28" x14ac:dyDescent="0.25">
      <c r="A15" t="s">
        <v>777</v>
      </c>
      <c r="B15" t="s">
        <v>302</v>
      </c>
      <c r="D15">
        <v>477.96</v>
      </c>
      <c r="E15">
        <v>68.23</v>
      </c>
      <c r="F15">
        <v>0</v>
      </c>
      <c r="H15">
        <v>0</v>
      </c>
      <c r="J15" s="3">
        <v>1750</v>
      </c>
      <c r="K15">
        <v>0</v>
      </c>
      <c r="L15" t="s">
        <v>391</v>
      </c>
      <c r="M15">
        <v>0</v>
      </c>
      <c r="N15" s="3">
        <v>1750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s="3">
        <v>1750</v>
      </c>
      <c r="W15">
        <v>0</v>
      </c>
      <c r="X15">
        <v>175</v>
      </c>
      <c r="Y15" s="3">
        <v>1750</v>
      </c>
      <c r="Z15">
        <v>10.92</v>
      </c>
      <c r="AA15">
        <v>0</v>
      </c>
      <c r="AB15" s="4">
        <v>1935.92</v>
      </c>
    </row>
    <row r="16" spans="1:28" x14ac:dyDescent="0.25">
      <c r="A16" t="s">
        <v>697</v>
      </c>
      <c r="D16">
        <v>477.96</v>
      </c>
      <c r="E16">
        <v>68.23</v>
      </c>
      <c r="F16">
        <v>0</v>
      </c>
      <c r="H16">
        <v>0</v>
      </c>
      <c r="J16" s="3">
        <v>1750</v>
      </c>
      <c r="K16">
        <v>0</v>
      </c>
      <c r="L16" t="s">
        <v>391</v>
      </c>
      <c r="M16">
        <v>0</v>
      </c>
      <c r="N16" s="3">
        <v>1750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3">
        <v>1750</v>
      </c>
      <c r="W16">
        <v>0</v>
      </c>
      <c r="X16">
        <v>175</v>
      </c>
      <c r="Y16" s="3">
        <v>1750</v>
      </c>
      <c r="Z16">
        <v>10.92</v>
      </c>
      <c r="AA16">
        <v>0</v>
      </c>
      <c r="AB16" s="4">
        <v>1935.92</v>
      </c>
    </row>
    <row r="18" spans="1:28" x14ac:dyDescent="0.25">
      <c r="A18" t="s">
        <v>699</v>
      </c>
      <c r="B18" t="s">
        <v>231</v>
      </c>
    </row>
    <row r="19" spans="1:28" x14ac:dyDescent="0.25">
      <c r="A19" t="s">
        <v>778</v>
      </c>
      <c r="B19" t="s">
        <v>308</v>
      </c>
      <c r="D19">
        <v>477.96</v>
      </c>
      <c r="E19">
        <v>68.23</v>
      </c>
      <c r="F19">
        <v>0</v>
      </c>
      <c r="H19">
        <v>0</v>
      </c>
      <c r="J19" s="3">
        <v>1166.6600000000001</v>
      </c>
      <c r="K19" s="3">
        <v>4700.68</v>
      </c>
      <c r="L19" t="s">
        <v>779</v>
      </c>
      <c r="M19">
        <v>0</v>
      </c>
      <c r="N19" s="3">
        <v>5867.34</v>
      </c>
      <c r="O19">
        <v>0</v>
      </c>
      <c r="P19">
        <v>0</v>
      </c>
      <c r="Q19">
        <v>0</v>
      </c>
      <c r="R19">
        <v>0</v>
      </c>
      <c r="S19">
        <v>83.53</v>
      </c>
      <c r="T19">
        <v>0</v>
      </c>
      <c r="U19">
        <v>83.53</v>
      </c>
      <c r="V19" s="3">
        <v>5783.81</v>
      </c>
      <c r="W19">
        <v>578.38</v>
      </c>
      <c r="X19">
        <v>0</v>
      </c>
      <c r="Y19" s="3">
        <v>5205.43</v>
      </c>
      <c r="Z19">
        <v>10.92</v>
      </c>
      <c r="AA19">
        <v>0</v>
      </c>
      <c r="AB19" s="4">
        <v>5878.26</v>
      </c>
    </row>
    <row r="20" spans="1:28" x14ac:dyDescent="0.25">
      <c r="A20" t="s">
        <v>780</v>
      </c>
      <c r="B20" t="s">
        <v>308</v>
      </c>
      <c r="D20">
        <v>477.96</v>
      </c>
      <c r="E20">
        <v>68.23</v>
      </c>
      <c r="F20">
        <v>0</v>
      </c>
      <c r="H20">
        <v>0</v>
      </c>
      <c r="J20" s="3">
        <v>1166.6600000000001</v>
      </c>
      <c r="K20" s="3">
        <v>3288.32</v>
      </c>
      <c r="L20" t="s">
        <v>781</v>
      </c>
      <c r="M20">
        <v>0</v>
      </c>
      <c r="N20" s="3">
        <v>4454.9799999999996</v>
      </c>
      <c r="O20">
        <v>0</v>
      </c>
      <c r="P20">
        <v>0</v>
      </c>
      <c r="Q20">
        <v>0</v>
      </c>
      <c r="R20">
        <v>0</v>
      </c>
      <c r="S20">
        <v>463.68</v>
      </c>
      <c r="T20">
        <v>0</v>
      </c>
      <c r="U20">
        <v>463.68</v>
      </c>
      <c r="V20" s="3">
        <v>3991.3</v>
      </c>
      <c r="W20">
        <v>399.13</v>
      </c>
      <c r="X20">
        <v>0</v>
      </c>
      <c r="Y20" s="3">
        <v>3592.17</v>
      </c>
      <c r="Z20">
        <v>10.92</v>
      </c>
      <c r="AA20">
        <v>0</v>
      </c>
      <c r="AB20" s="4">
        <v>4465.8999999999996</v>
      </c>
    </row>
    <row r="21" spans="1:28" x14ac:dyDescent="0.25">
      <c r="A21" t="s">
        <v>700</v>
      </c>
      <c r="D21">
        <v>955.92</v>
      </c>
      <c r="E21">
        <v>136.46</v>
      </c>
      <c r="F21">
        <v>0</v>
      </c>
      <c r="H21">
        <v>0</v>
      </c>
      <c r="J21" s="3">
        <v>2333.3200000000002</v>
      </c>
      <c r="K21" s="3">
        <v>7989</v>
      </c>
      <c r="L21" t="s">
        <v>782</v>
      </c>
      <c r="M21">
        <v>0</v>
      </c>
      <c r="N21" s="3">
        <v>10322.32</v>
      </c>
      <c r="O21">
        <v>0</v>
      </c>
      <c r="P21">
        <v>0</v>
      </c>
      <c r="Q21">
        <v>0</v>
      </c>
      <c r="R21">
        <v>0</v>
      </c>
      <c r="S21">
        <v>547.21</v>
      </c>
      <c r="T21">
        <v>0</v>
      </c>
      <c r="U21">
        <v>547.21</v>
      </c>
      <c r="V21" s="3">
        <v>9775.11</v>
      </c>
      <c r="W21">
        <v>977.51</v>
      </c>
      <c r="X21">
        <v>0</v>
      </c>
      <c r="Y21" s="3">
        <v>8797.6</v>
      </c>
      <c r="Z21">
        <v>21.84</v>
      </c>
      <c r="AA21">
        <v>0</v>
      </c>
      <c r="AB21" s="4">
        <v>10344.16</v>
      </c>
    </row>
    <row r="23" spans="1:28" x14ac:dyDescent="0.25">
      <c r="A23" t="s">
        <v>719</v>
      </c>
    </row>
    <row r="24" spans="1:28" x14ac:dyDescent="0.25">
      <c r="A24" t="s">
        <v>783</v>
      </c>
      <c r="B24" t="s">
        <v>177</v>
      </c>
      <c r="D24">
        <v>477.96</v>
      </c>
      <c r="E24">
        <v>68.23</v>
      </c>
      <c r="F24">
        <v>0</v>
      </c>
      <c r="H24">
        <v>0</v>
      </c>
      <c r="J24">
        <v>477.96</v>
      </c>
      <c r="K24" s="3">
        <v>7319.42</v>
      </c>
      <c r="L24" t="s">
        <v>784</v>
      </c>
      <c r="M24">
        <v>0</v>
      </c>
      <c r="N24" s="3">
        <v>7797.38</v>
      </c>
      <c r="O24">
        <v>0</v>
      </c>
      <c r="P24">
        <v>0</v>
      </c>
      <c r="Q24">
        <v>48.75</v>
      </c>
      <c r="R24">
        <v>0</v>
      </c>
      <c r="S24">
        <v>592.45000000000005</v>
      </c>
      <c r="T24">
        <v>0</v>
      </c>
      <c r="U24">
        <v>641.20000000000005</v>
      </c>
      <c r="V24" s="3">
        <v>7156.18</v>
      </c>
      <c r="W24">
        <v>715.62</v>
      </c>
      <c r="X24">
        <v>0</v>
      </c>
      <c r="Y24" s="3">
        <v>6440.56</v>
      </c>
      <c r="Z24">
        <v>10.92</v>
      </c>
      <c r="AA24">
        <v>0</v>
      </c>
      <c r="AB24" s="4">
        <v>7759.55</v>
      </c>
    </row>
    <row r="26" spans="1:28" x14ac:dyDescent="0.25">
      <c r="A26" t="s">
        <v>689</v>
      </c>
    </row>
    <row r="27" spans="1:28" x14ac:dyDescent="0.25">
      <c r="A27" t="s">
        <v>785</v>
      </c>
      <c r="B27" t="s">
        <v>177</v>
      </c>
      <c r="D27">
        <v>477.96</v>
      </c>
      <c r="E27">
        <v>68.23</v>
      </c>
      <c r="F27">
        <v>0</v>
      </c>
      <c r="H27">
        <v>0</v>
      </c>
      <c r="J27">
        <v>477.96</v>
      </c>
      <c r="K27" s="3">
        <v>7131.39</v>
      </c>
      <c r="L27" t="s">
        <v>786</v>
      </c>
      <c r="M27">
        <v>0</v>
      </c>
      <c r="N27" s="3">
        <v>7609.35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 s="3">
        <v>7609.35</v>
      </c>
      <c r="W27">
        <v>760.94</v>
      </c>
      <c r="X27">
        <v>0</v>
      </c>
      <c r="Y27" s="3">
        <v>6848.41</v>
      </c>
      <c r="Z27">
        <v>10.92</v>
      </c>
      <c r="AA27">
        <v>0</v>
      </c>
      <c r="AB27" s="4">
        <v>7620.27</v>
      </c>
    </row>
    <row r="28" spans="1:28" x14ac:dyDescent="0.25">
      <c r="A28" t="s">
        <v>787</v>
      </c>
      <c r="B28" t="s">
        <v>177</v>
      </c>
      <c r="D28">
        <v>477.96</v>
      </c>
      <c r="E28">
        <v>68.23</v>
      </c>
      <c r="F28">
        <v>0</v>
      </c>
      <c r="H28">
        <v>0</v>
      </c>
      <c r="J28">
        <v>477.96</v>
      </c>
      <c r="K28" s="3">
        <v>12839.51</v>
      </c>
      <c r="L28" t="s">
        <v>788</v>
      </c>
      <c r="M28">
        <v>0</v>
      </c>
      <c r="N28" s="3">
        <v>13317.47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 s="3">
        <v>13317.47</v>
      </c>
      <c r="W28" s="3">
        <v>1331.75</v>
      </c>
      <c r="X28">
        <v>0</v>
      </c>
      <c r="Y28" s="3">
        <v>11985.72</v>
      </c>
      <c r="Z28">
        <v>10.92</v>
      </c>
      <c r="AA28">
        <v>0</v>
      </c>
      <c r="AB28" s="4">
        <v>13328.39</v>
      </c>
    </row>
    <row r="29" spans="1:28" x14ac:dyDescent="0.25">
      <c r="A29" t="s">
        <v>789</v>
      </c>
      <c r="B29" t="s">
        <v>177</v>
      </c>
      <c r="D29">
        <v>477.96</v>
      </c>
      <c r="E29">
        <v>68.23</v>
      </c>
      <c r="F29">
        <v>0</v>
      </c>
      <c r="H29">
        <v>0</v>
      </c>
      <c r="J29" s="3">
        <v>1633.33</v>
      </c>
      <c r="K29" s="3">
        <v>4270.58</v>
      </c>
      <c r="L29" t="s">
        <v>790</v>
      </c>
      <c r="M29">
        <v>0</v>
      </c>
      <c r="N29" s="3">
        <v>5903.91</v>
      </c>
      <c r="O29">
        <v>0</v>
      </c>
      <c r="P29">
        <v>0</v>
      </c>
      <c r="Q29">
        <v>396.29</v>
      </c>
      <c r="R29">
        <v>0</v>
      </c>
      <c r="S29">
        <v>133.77000000000001</v>
      </c>
      <c r="T29">
        <v>0</v>
      </c>
      <c r="U29">
        <v>530.05999999999995</v>
      </c>
      <c r="V29" s="3">
        <v>5373.85</v>
      </c>
      <c r="W29">
        <v>537.38</v>
      </c>
      <c r="X29">
        <v>0</v>
      </c>
      <c r="Y29" s="3">
        <v>4836.47</v>
      </c>
      <c r="Z29">
        <v>10.92</v>
      </c>
      <c r="AA29">
        <v>0</v>
      </c>
      <c r="AB29" s="4">
        <v>5518.54</v>
      </c>
    </row>
    <row r="30" spans="1:28" x14ac:dyDescent="0.25">
      <c r="A30" t="s">
        <v>791</v>
      </c>
      <c r="B30" t="s">
        <v>327</v>
      </c>
      <c r="D30">
        <v>273.12</v>
      </c>
      <c r="E30">
        <v>81.38</v>
      </c>
      <c r="F30">
        <v>0</v>
      </c>
      <c r="H30">
        <v>0</v>
      </c>
      <c r="J30" s="3">
        <v>1633.33</v>
      </c>
      <c r="K30">
        <v>0</v>
      </c>
      <c r="L30" t="s">
        <v>792</v>
      </c>
      <c r="M30">
        <v>58.38</v>
      </c>
      <c r="N30" s="3">
        <v>1691.71</v>
      </c>
      <c r="O30">
        <v>3</v>
      </c>
      <c r="P30">
        <v>700</v>
      </c>
      <c r="Q30">
        <v>0</v>
      </c>
      <c r="R30">
        <v>0</v>
      </c>
      <c r="S30">
        <v>404.15</v>
      </c>
      <c r="T30">
        <v>0</v>
      </c>
      <c r="U30" s="3">
        <v>1104.1500000000001</v>
      </c>
      <c r="V30">
        <v>587.55999999999995</v>
      </c>
      <c r="W30">
        <v>0</v>
      </c>
      <c r="X30">
        <v>58.76</v>
      </c>
      <c r="Y30">
        <v>587.55999999999995</v>
      </c>
      <c r="Z30">
        <v>7.09</v>
      </c>
      <c r="AA30">
        <v>0</v>
      </c>
      <c r="AB30" s="4">
        <v>1057.56</v>
      </c>
    </row>
    <row r="31" spans="1:28" x14ac:dyDescent="0.25">
      <c r="A31" t="s">
        <v>793</v>
      </c>
      <c r="B31" t="s">
        <v>177</v>
      </c>
      <c r="D31">
        <v>341.4</v>
      </c>
      <c r="E31">
        <v>77.010000000000005</v>
      </c>
      <c r="F31">
        <v>0</v>
      </c>
      <c r="H31">
        <v>0</v>
      </c>
      <c r="J31">
        <v>477.96</v>
      </c>
      <c r="K31">
        <v>0</v>
      </c>
      <c r="L31" t="s">
        <v>400</v>
      </c>
      <c r="M31">
        <v>93.68</v>
      </c>
      <c r="N31">
        <v>571.64</v>
      </c>
      <c r="O31">
        <v>1</v>
      </c>
      <c r="P31">
        <v>68.28</v>
      </c>
      <c r="Q31">
        <v>0</v>
      </c>
      <c r="R31">
        <v>0</v>
      </c>
      <c r="S31">
        <v>184.86</v>
      </c>
      <c r="T31">
        <v>0</v>
      </c>
      <c r="U31">
        <v>253.14</v>
      </c>
      <c r="V31">
        <v>318.5</v>
      </c>
      <c r="W31">
        <v>0</v>
      </c>
      <c r="X31">
        <v>31.85</v>
      </c>
      <c r="Y31">
        <v>318.5</v>
      </c>
      <c r="Z31">
        <v>8.3699999999999992</v>
      </c>
      <c r="AA31">
        <v>0</v>
      </c>
      <c r="AB31" s="4">
        <v>543.58000000000004</v>
      </c>
    </row>
    <row r="32" spans="1:28" x14ac:dyDescent="0.25">
      <c r="A32" t="s">
        <v>794</v>
      </c>
      <c r="B32" t="s">
        <v>327</v>
      </c>
      <c r="D32">
        <v>477.96</v>
      </c>
      <c r="E32">
        <v>68.23</v>
      </c>
      <c r="F32">
        <v>0</v>
      </c>
      <c r="H32">
        <v>0</v>
      </c>
      <c r="J32" s="3">
        <v>2333.31</v>
      </c>
      <c r="K32" s="3">
        <v>6903.4</v>
      </c>
      <c r="L32" t="s">
        <v>795</v>
      </c>
      <c r="M32">
        <v>0</v>
      </c>
      <c r="N32" s="3">
        <v>9236.7099999999991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 s="3">
        <v>9236.7099999999991</v>
      </c>
      <c r="W32">
        <v>923.67</v>
      </c>
      <c r="X32">
        <v>0</v>
      </c>
      <c r="Y32" s="3">
        <v>8313.0400000000009</v>
      </c>
      <c r="Z32">
        <v>10.92</v>
      </c>
      <c r="AA32">
        <v>0</v>
      </c>
      <c r="AB32" s="4">
        <v>9247.6299999999992</v>
      </c>
    </row>
    <row r="33" spans="1:28" x14ac:dyDescent="0.25">
      <c r="A33" t="s">
        <v>796</v>
      </c>
      <c r="B33" t="s">
        <v>177</v>
      </c>
      <c r="D33">
        <v>477.96</v>
      </c>
      <c r="E33">
        <v>68.23</v>
      </c>
      <c r="F33">
        <v>0</v>
      </c>
      <c r="H33">
        <v>0</v>
      </c>
      <c r="J33">
        <v>477.96</v>
      </c>
      <c r="K33" s="3">
        <v>2000</v>
      </c>
      <c r="L33" t="s">
        <v>408</v>
      </c>
      <c r="M33">
        <v>0</v>
      </c>
      <c r="N33" s="3">
        <v>2477.96</v>
      </c>
      <c r="O33">
        <v>0</v>
      </c>
      <c r="P33">
        <v>0</v>
      </c>
      <c r="Q33">
        <v>48.75</v>
      </c>
      <c r="R33">
        <v>0</v>
      </c>
      <c r="S33">
        <v>0</v>
      </c>
      <c r="T33">
        <v>0</v>
      </c>
      <c r="U33">
        <v>48.75</v>
      </c>
      <c r="V33" s="3">
        <v>2429.21</v>
      </c>
      <c r="W33">
        <v>242.92</v>
      </c>
      <c r="X33">
        <v>0</v>
      </c>
      <c r="Y33" s="3">
        <v>2186.29</v>
      </c>
      <c r="Z33">
        <v>10.92</v>
      </c>
      <c r="AA33">
        <v>0</v>
      </c>
      <c r="AB33" s="4">
        <v>2440.13</v>
      </c>
    </row>
    <row r="34" spans="1:28" x14ac:dyDescent="0.25">
      <c r="A34" t="s">
        <v>797</v>
      </c>
      <c r="B34" t="s">
        <v>177</v>
      </c>
      <c r="D34">
        <v>477.96</v>
      </c>
      <c r="E34">
        <v>68.23</v>
      </c>
      <c r="F34">
        <v>0</v>
      </c>
      <c r="H34">
        <v>0</v>
      </c>
      <c r="J34">
        <v>477.96</v>
      </c>
      <c r="K34" s="3">
        <v>3411.91</v>
      </c>
      <c r="L34" t="s">
        <v>798</v>
      </c>
      <c r="M34">
        <v>0</v>
      </c>
      <c r="N34" s="3">
        <v>3889.87</v>
      </c>
      <c r="O34">
        <v>0</v>
      </c>
      <c r="P34">
        <v>0</v>
      </c>
      <c r="Q34">
        <v>93.88</v>
      </c>
      <c r="R34">
        <v>0</v>
      </c>
      <c r="S34" s="3">
        <v>1227.31</v>
      </c>
      <c r="T34">
        <v>0</v>
      </c>
      <c r="U34" s="3">
        <v>1321.19</v>
      </c>
      <c r="V34" s="3">
        <v>2568.6799999999998</v>
      </c>
      <c r="W34">
        <v>256.87</v>
      </c>
      <c r="X34">
        <v>0</v>
      </c>
      <c r="Y34" s="3">
        <v>2311.81</v>
      </c>
      <c r="Z34">
        <v>10.92</v>
      </c>
      <c r="AA34">
        <v>0</v>
      </c>
      <c r="AB34" s="4">
        <v>3806.91</v>
      </c>
    </row>
    <row r="35" spans="1:28" x14ac:dyDescent="0.25">
      <c r="A35" t="s">
        <v>799</v>
      </c>
      <c r="B35" t="s">
        <v>177</v>
      </c>
      <c r="D35">
        <v>477.96</v>
      </c>
      <c r="E35">
        <v>68.23</v>
      </c>
      <c r="F35">
        <v>0</v>
      </c>
      <c r="H35">
        <v>0</v>
      </c>
      <c r="J35">
        <v>477.96</v>
      </c>
      <c r="K35" s="3">
        <v>3952.15</v>
      </c>
      <c r="L35" t="s">
        <v>800</v>
      </c>
      <c r="M35">
        <v>0</v>
      </c>
      <c r="N35" s="3">
        <v>4430.1099999999997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s="3">
        <v>4430.1099999999997</v>
      </c>
      <c r="W35">
        <v>443.01</v>
      </c>
      <c r="X35">
        <v>0</v>
      </c>
      <c r="Y35" s="3">
        <v>3987.1</v>
      </c>
      <c r="Z35">
        <v>10.92</v>
      </c>
      <c r="AA35">
        <v>0</v>
      </c>
      <c r="AB35" s="4">
        <v>4441.03</v>
      </c>
    </row>
    <row r="36" spans="1:28" x14ac:dyDescent="0.25">
      <c r="A36" t="s">
        <v>801</v>
      </c>
      <c r="B36" t="s">
        <v>177</v>
      </c>
      <c r="D36">
        <v>477.96</v>
      </c>
      <c r="E36">
        <v>68.23</v>
      </c>
      <c r="F36">
        <v>0</v>
      </c>
      <c r="H36">
        <v>0</v>
      </c>
      <c r="J36">
        <v>477.96</v>
      </c>
      <c r="K36" s="3">
        <v>4592.75</v>
      </c>
      <c r="L36" t="s">
        <v>802</v>
      </c>
      <c r="M36">
        <v>0</v>
      </c>
      <c r="N36" s="3">
        <v>5070.71</v>
      </c>
      <c r="O36">
        <v>0</v>
      </c>
      <c r="P36">
        <v>0</v>
      </c>
      <c r="Q36">
        <v>51.25</v>
      </c>
      <c r="R36">
        <v>0</v>
      </c>
      <c r="S36">
        <v>0</v>
      </c>
      <c r="T36">
        <v>0</v>
      </c>
      <c r="U36">
        <v>51.25</v>
      </c>
      <c r="V36" s="3">
        <v>5019.46</v>
      </c>
      <c r="W36">
        <v>501.95</v>
      </c>
      <c r="X36">
        <v>0</v>
      </c>
      <c r="Y36" s="3">
        <v>4517.51</v>
      </c>
      <c r="Z36">
        <v>10.92</v>
      </c>
      <c r="AA36">
        <v>0</v>
      </c>
      <c r="AB36" s="4">
        <v>5030.38</v>
      </c>
    </row>
    <row r="37" spans="1:28" x14ac:dyDescent="0.25">
      <c r="A37" t="s">
        <v>803</v>
      </c>
      <c r="B37" t="s">
        <v>177</v>
      </c>
      <c r="D37">
        <v>477.96</v>
      </c>
      <c r="E37">
        <v>68.23</v>
      </c>
      <c r="F37">
        <v>0</v>
      </c>
      <c r="H37">
        <v>0</v>
      </c>
      <c r="J37">
        <v>477.96</v>
      </c>
      <c r="K37" s="3">
        <v>5197.79</v>
      </c>
      <c r="L37" t="s">
        <v>804</v>
      </c>
      <c r="M37">
        <v>0</v>
      </c>
      <c r="N37" s="3">
        <v>5675.75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3">
        <v>5675.75</v>
      </c>
      <c r="W37">
        <v>567.58000000000004</v>
      </c>
      <c r="X37">
        <v>0</v>
      </c>
      <c r="Y37" s="3">
        <v>5108.17</v>
      </c>
      <c r="Z37">
        <v>10.92</v>
      </c>
      <c r="AA37">
        <v>0</v>
      </c>
      <c r="AB37" s="4">
        <v>5686.67</v>
      </c>
    </row>
    <row r="38" spans="1:28" x14ac:dyDescent="0.25">
      <c r="A38" t="s">
        <v>805</v>
      </c>
      <c r="B38" t="s">
        <v>177</v>
      </c>
      <c r="D38">
        <v>477.96</v>
      </c>
      <c r="E38">
        <v>68.23</v>
      </c>
      <c r="F38">
        <v>0</v>
      </c>
      <c r="H38">
        <v>0</v>
      </c>
      <c r="J38">
        <v>477.96</v>
      </c>
      <c r="K38" s="3">
        <v>2540.29</v>
      </c>
      <c r="L38" t="s">
        <v>806</v>
      </c>
      <c r="M38">
        <v>0</v>
      </c>
      <c r="N38" s="3">
        <v>3018.25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s="3">
        <v>3018.25</v>
      </c>
      <c r="W38">
        <v>301.83</v>
      </c>
      <c r="X38">
        <v>0</v>
      </c>
      <c r="Y38" s="3">
        <v>2716.42</v>
      </c>
      <c r="Z38">
        <v>10.92</v>
      </c>
      <c r="AA38">
        <v>0</v>
      </c>
      <c r="AB38" s="4">
        <v>3029.17</v>
      </c>
    </row>
    <row r="39" spans="1:28" x14ac:dyDescent="0.25">
      <c r="A39" t="s">
        <v>807</v>
      </c>
      <c r="B39" t="s">
        <v>177</v>
      </c>
      <c r="D39">
        <v>477.96</v>
      </c>
      <c r="E39">
        <v>68.23</v>
      </c>
      <c r="F39">
        <v>0</v>
      </c>
      <c r="H39">
        <v>0</v>
      </c>
      <c r="J39">
        <v>477.96</v>
      </c>
      <c r="K39">
        <v>0</v>
      </c>
      <c r="L39" t="s">
        <v>400</v>
      </c>
      <c r="M39">
        <v>93.68</v>
      </c>
      <c r="N39">
        <v>571.64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571.64</v>
      </c>
      <c r="W39">
        <v>0</v>
      </c>
      <c r="X39">
        <v>57.16</v>
      </c>
      <c r="Y39">
        <v>571.64</v>
      </c>
      <c r="Z39">
        <v>10.92</v>
      </c>
      <c r="AA39">
        <v>0</v>
      </c>
      <c r="AB39" s="4">
        <v>639.72</v>
      </c>
    </row>
    <row r="40" spans="1:28" x14ac:dyDescent="0.25">
      <c r="A40" t="s">
        <v>808</v>
      </c>
      <c r="B40" t="s">
        <v>177</v>
      </c>
      <c r="D40">
        <v>477.96</v>
      </c>
      <c r="E40">
        <v>68.23</v>
      </c>
      <c r="F40">
        <v>0</v>
      </c>
      <c r="H40">
        <v>0</v>
      </c>
      <c r="J40">
        <v>477.96</v>
      </c>
      <c r="K40" s="3">
        <v>7326.32</v>
      </c>
      <c r="L40" t="s">
        <v>809</v>
      </c>
      <c r="M40">
        <v>0</v>
      </c>
      <c r="N40" s="3">
        <v>7804.28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3">
        <v>7804.28</v>
      </c>
      <c r="W40">
        <v>780.43</v>
      </c>
      <c r="X40">
        <v>0</v>
      </c>
      <c r="Y40" s="3">
        <v>7023.85</v>
      </c>
      <c r="Z40">
        <v>10.92</v>
      </c>
      <c r="AA40">
        <v>0</v>
      </c>
      <c r="AB40" s="4">
        <v>7815.2</v>
      </c>
    </row>
    <row r="41" spans="1:28" x14ac:dyDescent="0.25">
      <c r="A41" t="s">
        <v>810</v>
      </c>
      <c r="B41" t="s">
        <v>177</v>
      </c>
      <c r="D41">
        <v>477.96</v>
      </c>
      <c r="E41">
        <v>68.23</v>
      </c>
      <c r="F41">
        <v>0</v>
      </c>
      <c r="H41">
        <v>0</v>
      </c>
      <c r="J41">
        <v>477.96</v>
      </c>
      <c r="K41" s="3">
        <v>14311.18</v>
      </c>
      <c r="L41" t="s">
        <v>811</v>
      </c>
      <c r="M41">
        <v>0</v>
      </c>
      <c r="N41" s="3">
        <v>14789.14</v>
      </c>
      <c r="O41">
        <v>0</v>
      </c>
      <c r="P41">
        <v>0</v>
      </c>
      <c r="Q41">
        <v>24.38</v>
      </c>
      <c r="R41">
        <v>0</v>
      </c>
      <c r="S41">
        <v>0</v>
      </c>
      <c r="T41">
        <v>0</v>
      </c>
      <c r="U41">
        <v>24.38</v>
      </c>
      <c r="V41" s="3">
        <v>14764.76</v>
      </c>
      <c r="W41" s="3">
        <v>1476.48</v>
      </c>
      <c r="X41">
        <v>0</v>
      </c>
      <c r="Y41" s="3">
        <v>13288.28</v>
      </c>
      <c r="Z41">
        <v>10.92</v>
      </c>
      <c r="AA41">
        <v>0</v>
      </c>
      <c r="AB41" s="4">
        <v>14775.68</v>
      </c>
    </row>
    <row r="42" spans="1:28" x14ac:dyDescent="0.25">
      <c r="A42" t="s">
        <v>812</v>
      </c>
      <c r="B42" t="s">
        <v>177</v>
      </c>
      <c r="D42">
        <v>477.96</v>
      </c>
      <c r="E42">
        <v>68.23</v>
      </c>
      <c r="F42">
        <v>0</v>
      </c>
      <c r="H42">
        <v>0</v>
      </c>
      <c r="J42">
        <v>477.96</v>
      </c>
      <c r="K42">
        <v>0</v>
      </c>
      <c r="L42" t="s">
        <v>400</v>
      </c>
      <c r="M42">
        <v>93.68</v>
      </c>
      <c r="N42">
        <v>571.64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571.64</v>
      </c>
      <c r="W42">
        <v>0</v>
      </c>
      <c r="X42">
        <v>57.16</v>
      </c>
      <c r="Y42">
        <v>571.64</v>
      </c>
      <c r="Z42">
        <v>10.92</v>
      </c>
      <c r="AA42">
        <v>0</v>
      </c>
      <c r="AB42" s="4">
        <v>639.72</v>
      </c>
    </row>
    <row r="43" spans="1:28" x14ac:dyDescent="0.25">
      <c r="A43" t="s">
        <v>813</v>
      </c>
      <c r="B43" t="s">
        <v>177</v>
      </c>
      <c r="D43">
        <v>341.4</v>
      </c>
      <c r="E43">
        <v>77.010000000000005</v>
      </c>
      <c r="F43">
        <v>0</v>
      </c>
      <c r="H43">
        <v>0</v>
      </c>
      <c r="J43">
        <v>477.96</v>
      </c>
      <c r="K43">
        <v>0</v>
      </c>
      <c r="L43" t="s">
        <v>400</v>
      </c>
      <c r="M43">
        <v>93.68</v>
      </c>
      <c r="N43">
        <v>571.64</v>
      </c>
      <c r="O43">
        <v>1</v>
      </c>
      <c r="P43">
        <v>68.28</v>
      </c>
      <c r="Q43">
        <v>0</v>
      </c>
      <c r="R43">
        <v>0</v>
      </c>
      <c r="S43">
        <v>0</v>
      </c>
      <c r="T43">
        <v>0</v>
      </c>
      <c r="U43">
        <v>68.28</v>
      </c>
      <c r="V43">
        <v>503.36</v>
      </c>
      <c r="W43">
        <v>0</v>
      </c>
      <c r="X43">
        <v>50.34</v>
      </c>
      <c r="Y43">
        <v>503.36</v>
      </c>
      <c r="Z43">
        <v>8.3699999999999992</v>
      </c>
      <c r="AA43">
        <v>0</v>
      </c>
      <c r="AB43" s="4">
        <v>562.07000000000005</v>
      </c>
    </row>
    <row r="44" spans="1:28" x14ac:dyDescent="0.25">
      <c r="A44" t="s">
        <v>814</v>
      </c>
      <c r="B44" t="s">
        <v>177</v>
      </c>
      <c r="D44">
        <v>477.96</v>
      </c>
      <c r="E44">
        <v>68.23</v>
      </c>
      <c r="F44">
        <v>0</v>
      </c>
      <c r="H44">
        <v>0</v>
      </c>
      <c r="J44" s="3">
        <v>1633.33</v>
      </c>
      <c r="K44" s="3">
        <v>5824.02</v>
      </c>
      <c r="L44" t="s">
        <v>815</v>
      </c>
      <c r="M44">
        <v>0</v>
      </c>
      <c r="N44" s="3">
        <v>7457.35</v>
      </c>
      <c r="O44">
        <v>0</v>
      </c>
      <c r="P44">
        <v>0</v>
      </c>
      <c r="Q44">
        <v>446.53</v>
      </c>
      <c r="R44">
        <v>0</v>
      </c>
      <c r="S44">
        <v>730.46</v>
      </c>
      <c r="T44">
        <v>0</v>
      </c>
      <c r="U44" s="3">
        <v>1176.99</v>
      </c>
      <c r="V44" s="3">
        <v>6280.36</v>
      </c>
      <c r="W44">
        <v>628.04</v>
      </c>
      <c r="X44">
        <v>0</v>
      </c>
      <c r="Y44" s="3">
        <v>5652.32</v>
      </c>
      <c r="Z44">
        <v>10.92</v>
      </c>
      <c r="AA44">
        <v>0</v>
      </c>
      <c r="AB44" s="4">
        <v>7021.74</v>
      </c>
    </row>
    <row r="45" spans="1:28" x14ac:dyDescent="0.25">
      <c r="A45" t="s">
        <v>816</v>
      </c>
      <c r="B45" t="s">
        <v>177</v>
      </c>
      <c r="D45">
        <v>341.4</v>
      </c>
      <c r="E45">
        <v>77.010000000000005</v>
      </c>
      <c r="F45">
        <v>0</v>
      </c>
      <c r="H45">
        <v>0</v>
      </c>
      <c r="J45">
        <v>477.96</v>
      </c>
      <c r="K45">
        <v>0</v>
      </c>
      <c r="L45" t="s">
        <v>400</v>
      </c>
      <c r="M45">
        <v>93.68</v>
      </c>
      <c r="N45">
        <v>571.64</v>
      </c>
      <c r="O45">
        <v>1</v>
      </c>
      <c r="P45">
        <v>68.28</v>
      </c>
      <c r="Q45">
        <v>0</v>
      </c>
      <c r="R45">
        <v>0</v>
      </c>
      <c r="S45">
        <v>184.86</v>
      </c>
      <c r="T45">
        <v>0</v>
      </c>
      <c r="U45">
        <v>253.14</v>
      </c>
      <c r="V45">
        <v>318.5</v>
      </c>
      <c r="W45">
        <v>0</v>
      </c>
      <c r="X45">
        <v>31.85</v>
      </c>
      <c r="Y45">
        <v>318.5</v>
      </c>
      <c r="Z45">
        <v>8.3699999999999992</v>
      </c>
      <c r="AA45">
        <v>0</v>
      </c>
      <c r="AB45" s="4">
        <v>543.58000000000004</v>
      </c>
    </row>
    <row r="46" spans="1:28" x14ac:dyDescent="0.25">
      <c r="A46" t="s">
        <v>817</v>
      </c>
      <c r="B46" t="s">
        <v>177</v>
      </c>
      <c r="D46">
        <v>477.96</v>
      </c>
      <c r="E46">
        <v>68.23</v>
      </c>
      <c r="F46">
        <v>0</v>
      </c>
      <c r="H46">
        <v>0</v>
      </c>
      <c r="J46">
        <v>477.96</v>
      </c>
      <c r="K46">
        <v>0</v>
      </c>
      <c r="L46" t="s">
        <v>400</v>
      </c>
      <c r="M46">
        <v>93.68</v>
      </c>
      <c r="N46">
        <v>571.64</v>
      </c>
      <c r="O46">
        <v>0</v>
      </c>
      <c r="P46">
        <v>0</v>
      </c>
      <c r="Q46">
        <v>0</v>
      </c>
      <c r="R46">
        <v>0</v>
      </c>
      <c r="S46">
        <v>125.5</v>
      </c>
      <c r="T46">
        <v>0</v>
      </c>
      <c r="U46">
        <v>125.5</v>
      </c>
      <c r="V46">
        <v>446.14</v>
      </c>
      <c r="W46">
        <v>0</v>
      </c>
      <c r="X46">
        <v>44.61</v>
      </c>
      <c r="Y46">
        <v>446.14</v>
      </c>
      <c r="Z46">
        <v>10.92</v>
      </c>
      <c r="AA46">
        <v>0</v>
      </c>
      <c r="AB46" s="4">
        <v>627.16999999999996</v>
      </c>
    </row>
    <row r="47" spans="1:28" x14ac:dyDescent="0.25">
      <c r="A47" t="s">
        <v>818</v>
      </c>
      <c r="B47" t="s">
        <v>177</v>
      </c>
      <c r="D47">
        <v>341.4</v>
      </c>
      <c r="E47">
        <v>77.010000000000005</v>
      </c>
      <c r="F47">
        <v>0</v>
      </c>
      <c r="H47">
        <v>0</v>
      </c>
      <c r="J47">
        <v>477.96</v>
      </c>
      <c r="K47">
        <v>0</v>
      </c>
      <c r="L47" t="s">
        <v>400</v>
      </c>
      <c r="M47">
        <v>93.68</v>
      </c>
      <c r="N47">
        <v>571.64</v>
      </c>
      <c r="O47">
        <v>1</v>
      </c>
      <c r="P47">
        <v>68.28</v>
      </c>
      <c r="Q47">
        <v>0</v>
      </c>
      <c r="R47">
        <v>0</v>
      </c>
      <c r="S47">
        <v>0</v>
      </c>
      <c r="T47">
        <v>0</v>
      </c>
      <c r="U47">
        <v>68.28</v>
      </c>
      <c r="V47">
        <v>503.36</v>
      </c>
      <c r="W47">
        <v>0</v>
      </c>
      <c r="X47">
        <v>50.34</v>
      </c>
      <c r="Y47">
        <v>503.36</v>
      </c>
      <c r="Z47">
        <v>8.3699999999999992</v>
      </c>
      <c r="AA47">
        <v>0</v>
      </c>
      <c r="AB47" s="4">
        <v>562.07000000000005</v>
      </c>
    </row>
    <row r="48" spans="1:28" x14ac:dyDescent="0.25">
      <c r="A48" t="s">
        <v>703</v>
      </c>
      <c r="D48" s="3">
        <v>9286.08</v>
      </c>
      <c r="E48" s="3">
        <v>1481.1</v>
      </c>
      <c r="F48">
        <v>0</v>
      </c>
      <c r="H48">
        <v>0</v>
      </c>
      <c r="J48" s="3">
        <v>15358.62</v>
      </c>
      <c r="K48" s="3">
        <v>80301.289999999994</v>
      </c>
      <c r="L48" t="s">
        <v>819</v>
      </c>
      <c r="M48">
        <v>714.14</v>
      </c>
      <c r="N48" s="3">
        <v>96374.05</v>
      </c>
      <c r="O48">
        <v>7</v>
      </c>
      <c r="P48">
        <v>973.12</v>
      </c>
      <c r="Q48" s="3">
        <v>1061.08</v>
      </c>
      <c r="R48">
        <v>0</v>
      </c>
      <c r="S48" s="3">
        <v>2990.91</v>
      </c>
      <c r="T48">
        <v>0</v>
      </c>
      <c r="U48" s="3">
        <v>5025.1099999999997</v>
      </c>
      <c r="V48" s="3">
        <v>91348.94</v>
      </c>
      <c r="W48" s="3">
        <v>8752.85</v>
      </c>
      <c r="X48">
        <v>382.07</v>
      </c>
      <c r="Y48" s="3">
        <v>82596.09</v>
      </c>
      <c r="Z48">
        <v>215.29</v>
      </c>
      <c r="AA48">
        <v>0</v>
      </c>
      <c r="AB48" s="4">
        <v>94937.21</v>
      </c>
    </row>
    <row r="51" spans="1:28" x14ac:dyDescent="0.25">
      <c r="A51" t="s">
        <v>693</v>
      </c>
      <c r="B51" t="s">
        <v>188</v>
      </c>
      <c r="C51" t="s">
        <v>297</v>
      </c>
      <c r="D51" t="s">
        <v>57</v>
      </c>
      <c r="E51" t="s">
        <v>50</v>
      </c>
      <c r="F51" t="s">
        <v>50</v>
      </c>
      <c r="G51" t="s">
        <v>297</v>
      </c>
      <c r="H51" t="s">
        <v>51</v>
      </c>
      <c r="I51" t="s">
        <v>297</v>
      </c>
      <c r="J51" t="s">
        <v>356</v>
      </c>
      <c r="K51" t="s">
        <v>50</v>
      </c>
      <c r="L51" t="s">
        <v>390</v>
      </c>
      <c r="M51" t="s">
        <v>51</v>
      </c>
      <c r="N51" t="s">
        <v>50</v>
      </c>
      <c r="O51" t="s">
        <v>637</v>
      </c>
      <c r="P51" t="s">
        <v>51</v>
      </c>
      <c r="Q51" t="s">
        <v>51</v>
      </c>
      <c r="R51" t="s">
        <v>50</v>
      </c>
      <c r="S51" t="s">
        <v>50</v>
      </c>
      <c r="T51" t="s">
        <v>50</v>
      </c>
      <c r="U51" t="s">
        <v>52</v>
      </c>
    </row>
    <row r="52" spans="1:28" x14ac:dyDescent="0.25">
      <c r="A52" t="s">
        <v>704</v>
      </c>
      <c r="D52" s="3">
        <v>11675.88</v>
      </c>
      <c r="E52" s="3">
        <v>1822.25</v>
      </c>
      <c r="F52">
        <v>0</v>
      </c>
      <c r="H52">
        <v>0</v>
      </c>
      <c r="J52" s="3">
        <v>21086.57</v>
      </c>
      <c r="K52" s="3">
        <v>96658.19</v>
      </c>
      <c r="L52" t="s">
        <v>820</v>
      </c>
      <c r="M52">
        <v>714.14</v>
      </c>
      <c r="N52" s="3">
        <v>118458.9</v>
      </c>
      <c r="O52">
        <v>7</v>
      </c>
      <c r="P52">
        <v>973.12</v>
      </c>
      <c r="Q52" s="3">
        <v>1109.83</v>
      </c>
      <c r="R52">
        <v>0</v>
      </c>
      <c r="S52" s="3">
        <v>4130.57</v>
      </c>
      <c r="T52">
        <v>0</v>
      </c>
      <c r="U52" s="3">
        <v>6213.52</v>
      </c>
      <c r="V52" s="3">
        <v>112245.38</v>
      </c>
      <c r="W52" s="3">
        <v>10445.98</v>
      </c>
      <c r="X52">
        <v>778.59</v>
      </c>
      <c r="Y52" s="3">
        <v>101799.4</v>
      </c>
      <c r="Z52">
        <v>269.89</v>
      </c>
      <c r="AA52">
        <v>0</v>
      </c>
      <c r="AB52" s="4">
        <v>117424.43</v>
      </c>
    </row>
    <row r="53" spans="1:28" x14ac:dyDescent="0.25">
      <c r="AB53" s="4">
        <f>AB52*0.16</f>
        <v>18787.908800000001</v>
      </c>
    </row>
    <row r="54" spans="1:28" x14ac:dyDescent="0.25">
      <c r="B54" t="s">
        <v>188</v>
      </c>
      <c r="C54" t="s">
        <v>297</v>
      </c>
      <c r="D54" t="s">
        <v>57</v>
      </c>
      <c r="E54" t="s">
        <v>50</v>
      </c>
      <c r="F54" t="s">
        <v>50</v>
      </c>
      <c r="G54" t="s">
        <v>297</v>
      </c>
      <c r="H54" t="s">
        <v>51</v>
      </c>
      <c r="I54" t="s">
        <v>297</v>
      </c>
      <c r="J54" t="s">
        <v>821</v>
      </c>
      <c r="AB54" s="4">
        <f>+AB52+AB53</f>
        <v>136212.3388</v>
      </c>
    </row>
    <row r="56" spans="1:28" x14ac:dyDescent="0.25">
      <c r="B56" t="s">
        <v>264</v>
      </c>
    </row>
    <row r="57" spans="1:28" x14ac:dyDescent="0.25">
      <c r="B57" t="s">
        <v>267</v>
      </c>
    </row>
    <row r="58" spans="1:28" x14ac:dyDescent="0.25">
      <c r="B58" t="s">
        <v>270</v>
      </c>
      <c r="C58" t="s">
        <v>418</v>
      </c>
      <c r="D58" t="s">
        <v>419</v>
      </c>
      <c r="E58" t="s">
        <v>272</v>
      </c>
      <c r="F58" t="s">
        <v>420</v>
      </c>
      <c r="G58" t="s">
        <v>710</v>
      </c>
      <c r="H58" t="s">
        <v>660</v>
      </c>
    </row>
    <row r="59" spans="1:28" x14ac:dyDescent="0.25">
      <c r="B59" t="s">
        <v>276</v>
      </c>
      <c r="C59" t="s">
        <v>277</v>
      </c>
    </row>
    <row r="60" spans="1:28" x14ac:dyDescent="0.25">
      <c r="B60" t="e">
        <f>- OUTSOURCING EMPLEADO</f>
        <v>#NAME?</v>
      </c>
    </row>
    <row r="61" spans="1:28" x14ac:dyDescent="0.25">
      <c r="B61" t="e">
        <f>+ Infonavit + OUTSOURCING</f>
        <v>#NAME?</v>
      </c>
      <c r="C61" t="s">
        <v>421</v>
      </c>
      <c r="D61" t="s">
        <v>422</v>
      </c>
      <c r="E61" t="s">
        <v>283</v>
      </c>
      <c r="F61" t="s">
        <v>423</v>
      </c>
      <c r="G61" t="s">
        <v>715</v>
      </c>
      <c r="H61" t="s">
        <v>662</v>
      </c>
      <c r="I61" t="s">
        <v>822</v>
      </c>
      <c r="J61" t="s">
        <v>823</v>
      </c>
      <c r="K61" t="s">
        <v>285</v>
      </c>
    </row>
    <row r="62" spans="1:28" x14ac:dyDescent="0.25">
      <c r="B62" t="s">
        <v>288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55"/>
  <sheetViews>
    <sheetView topLeftCell="A22" workbookViewId="0">
      <selection activeCell="AC28" sqref="AC28:AC48"/>
    </sheetView>
  </sheetViews>
  <sheetFormatPr baseColWidth="10" defaultRowHeight="15" x14ac:dyDescent="0.25"/>
  <cols>
    <col min="1" max="1" width="34.28515625" bestFit="1" customWidth="1"/>
    <col min="2" max="2" width="24.140625" bestFit="1" customWidth="1"/>
    <col min="3" max="28" width="0" hidden="1" customWidth="1"/>
    <col min="29" max="29" width="11.42578125" style="4"/>
  </cols>
  <sheetData>
    <row r="1" spans="1:29" x14ac:dyDescent="0.25">
      <c r="A1" t="s">
        <v>824</v>
      </c>
      <c r="AB1" t="s">
        <v>2</v>
      </c>
      <c r="AC1" s="4" t="s">
        <v>825</v>
      </c>
    </row>
    <row r="2" spans="1:29" x14ac:dyDescent="0.25">
      <c r="AC2" s="4" t="s">
        <v>4</v>
      </c>
    </row>
    <row r="4" spans="1:29" x14ac:dyDescent="0.25">
      <c r="H4" t="s">
        <v>5</v>
      </c>
      <c r="I4" t="s">
        <v>6</v>
      </c>
      <c r="J4" t="s">
        <v>7</v>
      </c>
      <c r="K4" t="s">
        <v>8</v>
      </c>
    </row>
    <row r="5" spans="1:29" x14ac:dyDescent="0.25">
      <c r="I5" s="1">
        <v>37108</v>
      </c>
      <c r="J5" s="2">
        <v>42227.208333333336</v>
      </c>
    </row>
    <row r="7" spans="1:29" x14ac:dyDescent="0.25">
      <c r="D7" t="s">
        <v>9</v>
      </c>
      <c r="I7" t="s">
        <v>10</v>
      </c>
      <c r="N7" t="s">
        <v>11</v>
      </c>
      <c r="P7" t="s">
        <v>292</v>
      </c>
      <c r="Q7" t="s">
        <v>293</v>
      </c>
      <c r="R7" t="s">
        <v>13</v>
      </c>
      <c r="S7" t="s">
        <v>13</v>
      </c>
      <c r="U7" t="s">
        <v>14</v>
      </c>
      <c r="V7" t="s">
        <v>11</v>
      </c>
      <c r="W7" t="s">
        <v>11</v>
      </c>
      <c r="X7" t="e">
        <f>-   OUTSOU</f>
        <v>#NAME?</v>
      </c>
      <c r="Y7" t="s">
        <v>15</v>
      </c>
      <c r="Z7" t="s">
        <v>16</v>
      </c>
      <c r="AA7" t="s">
        <v>17</v>
      </c>
      <c r="AB7" t="s">
        <v>18</v>
      </c>
      <c r="AC7" s="4" t="s">
        <v>19</v>
      </c>
    </row>
    <row r="8" spans="1:29" x14ac:dyDescent="0.25">
      <c r="A8" t="s">
        <v>692</v>
      </c>
      <c r="B8" t="s">
        <v>22</v>
      </c>
      <c r="D8" t="s">
        <v>23</v>
      </c>
      <c r="E8" t="s">
        <v>24</v>
      </c>
      <c r="F8" t="s">
        <v>25</v>
      </c>
      <c r="H8" t="s">
        <v>26</v>
      </c>
      <c r="I8" t="s">
        <v>27</v>
      </c>
      <c r="J8" t="s">
        <v>28</v>
      </c>
      <c r="K8" t="s">
        <v>29</v>
      </c>
      <c r="L8" t="s">
        <v>30</v>
      </c>
      <c r="M8" t="s">
        <v>31</v>
      </c>
      <c r="N8" t="s">
        <v>32</v>
      </c>
      <c r="O8" t="s">
        <v>33</v>
      </c>
      <c r="Q8" t="s">
        <v>34</v>
      </c>
      <c r="R8" t="s">
        <v>35</v>
      </c>
      <c r="S8" t="s">
        <v>36</v>
      </c>
      <c r="T8" t="s">
        <v>37</v>
      </c>
      <c r="U8" t="s">
        <v>38</v>
      </c>
      <c r="V8" t="s">
        <v>39</v>
      </c>
      <c r="W8" t="s">
        <v>40</v>
      </c>
      <c r="X8" t="s">
        <v>41</v>
      </c>
      <c r="Y8" t="s">
        <v>42</v>
      </c>
      <c r="Z8" t="s">
        <v>43</v>
      </c>
      <c r="AA8" t="s">
        <v>44</v>
      </c>
      <c r="AB8" t="s">
        <v>42</v>
      </c>
      <c r="AC8" s="4" t="s">
        <v>45</v>
      </c>
    </row>
    <row r="9" spans="1:29" x14ac:dyDescent="0.25">
      <c r="A9" t="s">
        <v>693</v>
      </c>
      <c r="B9" t="s">
        <v>295</v>
      </c>
      <c r="C9" t="s">
        <v>296</v>
      </c>
      <c r="D9" t="s">
        <v>50</v>
      </c>
      <c r="E9" t="s">
        <v>50</v>
      </c>
      <c r="F9" t="s">
        <v>50</v>
      </c>
      <c r="G9" t="s">
        <v>297</v>
      </c>
      <c r="H9" t="s">
        <v>51</v>
      </c>
      <c r="I9" t="s">
        <v>51</v>
      </c>
      <c r="J9" t="s">
        <v>50</v>
      </c>
      <c r="K9" t="s">
        <v>50</v>
      </c>
      <c r="L9" t="s">
        <v>49</v>
      </c>
      <c r="M9" t="s">
        <v>51</v>
      </c>
      <c r="N9" t="s">
        <v>49</v>
      </c>
      <c r="O9" t="s">
        <v>51</v>
      </c>
      <c r="P9" t="s">
        <v>297</v>
      </c>
      <c r="Q9" t="s">
        <v>51</v>
      </c>
      <c r="R9" t="s">
        <v>51</v>
      </c>
      <c r="S9" t="s">
        <v>50</v>
      </c>
      <c r="T9" t="s">
        <v>50</v>
      </c>
      <c r="U9" t="s">
        <v>50</v>
      </c>
      <c r="V9" t="s">
        <v>52</v>
      </c>
    </row>
    <row r="10" spans="1:29" x14ac:dyDescent="0.25">
      <c r="A10" t="s">
        <v>684</v>
      </c>
    </row>
    <row r="11" spans="1:29" x14ac:dyDescent="0.25">
      <c r="A11" t="s">
        <v>775</v>
      </c>
      <c r="B11" t="s">
        <v>80</v>
      </c>
      <c r="D11">
        <v>477.96</v>
      </c>
      <c r="E11">
        <v>68.23</v>
      </c>
      <c r="F11">
        <v>0</v>
      </c>
      <c r="H11">
        <v>0</v>
      </c>
      <c r="I11" s="3">
        <v>1166.67</v>
      </c>
      <c r="J11">
        <v>946.2</v>
      </c>
      <c r="K11">
        <v>0</v>
      </c>
      <c r="L11" s="3">
        <v>2112.87</v>
      </c>
      <c r="M11">
        <v>0</v>
      </c>
      <c r="N11" s="3">
        <v>2112.87</v>
      </c>
      <c r="O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 s="3">
        <v>2112.87</v>
      </c>
      <c r="X11">
        <v>0</v>
      </c>
      <c r="Y11">
        <v>211.29</v>
      </c>
      <c r="Z11" s="3">
        <v>2112.87</v>
      </c>
      <c r="AA11">
        <v>10.92</v>
      </c>
      <c r="AB11">
        <v>0</v>
      </c>
      <c r="AC11" s="4">
        <v>2335.08</v>
      </c>
    </row>
    <row r="12" spans="1:29" x14ac:dyDescent="0.25">
      <c r="A12" t="s">
        <v>696</v>
      </c>
      <c r="D12">
        <v>477.96</v>
      </c>
      <c r="E12">
        <v>68.23</v>
      </c>
      <c r="F12">
        <v>0</v>
      </c>
      <c r="H12">
        <v>0</v>
      </c>
      <c r="I12" s="3">
        <v>1166.67</v>
      </c>
      <c r="J12">
        <v>946.2</v>
      </c>
      <c r="K12">
        <v>0</v>
      </c>
      <c r="L12" s="3">
        <v>2112.87</v>
      </c>
      <c r="M12">
        <v>0</v>
      </c>
      <c r="N12" s="3">
        <v>2112.87</v>
      </c>
      <c r="O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 s="3">
        <v>2112.87</v>
      </c>
      <c r="X12">
        <v>0</v>
      </c>
      <c r="Y12">
        <v>211.29</v>
      </c>
      <c r="Z12" s="3">
        <v>2112.87</v>
      </c>
      <c r="AA12">
        <v>10.92</v>
      </c>
      <c r="AB12">
        <v>0</v>
      </c>
      <c r="AC12" s="4">
        <v>2335.08</v>
      </c>
    </row>
    <row r="14" spans="1:29" x14ac:dyDescent="0.25">
      <c r="A14" t="s">
        <v>685</v>
      </c>
    </row>
    <row r="15" spans="1:29" x14ac:dyDescent="0.25">
      <c r="A15" t="s">
        <v>777</v>
      </c>
      <c r="B15" t="s">
        <v>302</v>
      </c>
      <c r="D15">
        <v>477.96</v>
      </c>
      <c r="E15">
        <v>68.23</v>
      </c>
      <c r="F15">
        <v>0</v>
      </c>
      <c r="H15">
        <v>0</v>
      </c>
      <c r="I15" s="3">
        <v>1750</v>
      </c>
      <c r="J15">
        <v>0</v>
      </c>
      <c r="K15">
        <v>0</v>
      </c>
      <c r="L15" s="3">
        <v>1750</v>
      </c>
      <c r="M15">
        <v>0</v>
      </c>
      <c r="N15" s="3">
        <v>1750</v>
      </c>
      <c r="O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 s="3">
        <v>1750</v>
      </c>
      <c r="X15">
        <v>0</v>
      </c>
      <c r="Y15">
        <v>175</v>
      </c>
      <c r="Z15" s="3">
        <v>1750</v>
      </c>
      <c r="AA15">
        <v>10.92</v>
      </c>
      <c r="AB15">
        <v>0</v>
      </c>
      <c r="AC15" s="4">
        <v>1935.92</v>
      </c>
    </row>
    <row r="16" spans="1:29" x14ac:dyDescent="0.25">
      <c r="A16" t="s">
        <v>697</v>
      </c>
      <c r="D16">
        <v>477.96</v>
      </c>
      <c r="E16">
        <v>68.23</v>
      </c>
      <c r="F16">
        <v>0</v>
      </c>
      <c r="H16">
        <v>0</v>
      </c>
      <c r="I16" s="3">
        <v>1750</v>
      </c>
      <c r="J16">
        <v>0</v>
      </c>
      <c r="K16">
        <v>0</v>
      </c>
      <c r="L16" s="3">
        <v>1750</v>
      </c>
      <c r="M16">
        <v>0</v>
      </c>
      <c r="N16" s="3">
        <v>1750</v>
      </c>
      <c r="O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 s="3">
        <v>1750</v>
      </c>
      <c r="X16">
        <v>0</v>
      </c>
      <c r="Y16">
        <v>175</v>
      </c>
      <c r="Z16" s="3">
        <v>1750</v>
      </c>
      <c r="AA16">
        <v>10.92</v>
      </c>
      <c r="AB16">
        <v>0</v>
      </c>
      <c r="AC16" s="4">
        <v>1935.92</v>
      </c>
    </row>
    <row r="18" spans="1:29" x14ac:dyDescent="0.25">
      <c r="A18" t="s">
        <v>699</v>
      </c>
      <c r="B18" t="s">
        <v>231</v>
      </c>
    </row>
    <row r="19" spans="1:29" x14ac:dyDescent="0.25">
      <c r="A19" t="s">
        <v>778</v>
      </c>
      <c r="B19" t="s">
        <v>308</v>
      </c>
      <c r="D19">
        <v>477.96</v>
      </c>
      <c r="E19">
        <v>68.23</v>
      </c>
      <c r="F19">
        <v>0</v>
      </c>
      <c r="H19">
        <v>0</v>
      </c>
      <c r="I19" s="3">
        <v>1166.6600000000001</v>
      </c>
      <c r="J19" s="3">
        <v>1686.82</v>
      </c>
      <c r="K19">
        <v>0</v>
      </c>
      <c r="L19" s="3">
        <v>2853.48</v>
      </c>
      <c r="M19">
        <v>0</v>
      </c>
      <c r="N19" s="3">
        <v>2853.48</v>
      </c>
      <c r="O19">
        <v>0</v>
      </c>
      <c r="Q19">
        <v>0</v>
      </c>
      <c r="R19">
        <v>0</v>
      </c>
      <c r="S19">
        <v>0</v>
      </c>
      <c r="T19">
        <v>83.53</v>
      </c>
      <c r="U19">
        <v>0</v>
      </c>
      <c r="V19">
        <v>83.53</v>
      </c>
      <c r="W19" s="3">
        <v>2769.95</v>
      </c>
      <c r="X19">
        <v>277</v>
      </c>
      <c r="Y19">
        <v>0</v>
      </c>
      <c r="Z19" s="3">
        <v>2492.9499999999998</v>
      </c>
      <c r="AA19">
        <v>10.92</v>
      </c>
      <c r="AB19">
        <v>0</v>
      </c>
      <c r="AC19" s="4">
        <v>2864.4</v>
      </c>
    </row>
    <row r="20" spans="1:29" x14ac:dyDescent="0.25">
      <c r="A20" t="s">
        <v>780</v>
      </c>
      <c r="B20" t="s">
        <v>308</v>
      </c>
      <c r="D20">
        <v>477.96</v>
      </c>
      <c r="E20">
        <v>68.23</v>
      </c>
      <c r="F20">
        <v>0</v>
      </c>
      <c r="H20">
        <v>0</v>
      </c>
      <c r="I20" s="3">
        <v>1166.6600000000001</v>
      </c>
      <c r="J20" s="3">
        <v>1691.17</v>
      </c>
      <c r="K20">
        <v>0</v>
      </c>
      <c r="L20" s="3">
        <v>2857.83</v>
      </c>
      <c r="M20">
        <v>0</v>
      </c>
      <c r="N20" s="3">
        <v>2857.83</v>
      </c>
      <c r="O20">
        <v>0</v>
      </c>
      <c r="Q20">
        <v>0</v>
      </c>
      <c r="R20">
        <v>0</v>
      </c>
      <c r="S20">
        <v>0</v>
      </c>
      <c r="T20">
        <v>463.68</v>
      </c>
      <c r="U20">
        <v>0</v>
      </c>
      <c r="V20">
        <v>463.68</v>
      </c>
      <c r="W20" s="3">
        <v>2394.15</v>
      </c>
      <c r="X20">
        <v>239.42</v>
      </c>
      <c r="Y20">
        <v>0</v>
      </c>
      <c r="Z20" s="3">
        <v>2154.73</v>
      </c>
      <c r="AA20">
        <v>10.92</v>
      </c>
      <c r="AB20">
        <v>0</v>
      </c>
      <c r="AC20" s="4">
        <v>2868.75</v>
      </c>
    </row>
    <row r="21" spans="1:29" x14ac:dyDescent="0.25">
      <c r="A21" t="s">
        <v>700</v>
      </c>
      <c r="D21">
        <v>955.92</v>
      </c>
      <c r="E21">
        <v>136.46</v>
      </c>
      <c r="F21">
        <v>0</v>
      </c>
      <c r="H21">
        <v>0</v>
      </c>
      <c r="I21" s="3">
        <v>2333.3200000000002</v>
      </c>
      <c r="J21" s="3">
        <v>3377.99</v>
      </c>
      <c r="K21">
        <v>0</v>
      </c>
      <c r="L21" s="3">
        <v>5711.31</v>
      </c>
      <c r="M21">
        <v>0</v>
      </c>
      <c r="N21" s="3">
        <v>5711.31</v>
      </c>
      <c r="O21">
        <v>0</v>
      </c>
      <c r="Q21">
        <v>0</v>
      </c>
      <c r="R21">
        <v>0</v>
      </c>
      <c r="S21">
        <v>0</v>
      </c>
      <c r="T21">
        <v>547.21</v>
      </c>
      <c r="U21">
        <v>0</v>
      </c>
      <c r="V21">
        <v>547.21</v>
      </c>
      <c r="W21" s="3">
        <v>5164.1000000000004</v>
      </c>
      <c r="X21">
        <v>516.41999999999996</v>
      </c>
      <c r="Y21">
        <v>0</v>
      </c>
      <c r="Z21" s="3">
        <v>4647.68</v>
      </c>
      <c r="AA21">
        <v>21.84</v>
      </c>
      <c r="AB21">
        <v>0</v>
      </c>
      <c r="AC21" s="4">
        <v>5733.15</v>
      </c>
    </row>
    <row r="23" spans="1:29" x14ac:dyDescent="0.25">
      <c r="A23" t="s">
        <v>719</v>
      </c>
    </row>
    <row r="24" spans="1:29" x14ac:dyDescent="0.25">
      <c r="A24" t="s">
        <v>783</v>
      </c>
      <c r="B24" t="s">
        <v>177</v>
      </c>
      <c r="D24">
        <v>477.96</v>
      </c>
      <c r="E24">
        <v>68.23</v>
      </c>
      <c r="F24">
        <v>0</v>
      </c>
      <c r="H24">
        <v>0</v>
      </c>
      <c r="I24">
        <v>477.96</v>
      </c>
      <c r="J24" s="3">
        <v>2000</v>
      </c>
      <c r="K24">
        <v>0</v>
      </c>
      <c r="L24" s="3">
        <v>2477.96</v>
      </c>
      <c r="M24">
        <v>0</v>
      </c>
      <c r="N24" s="3">
        <v>2477.96</v>
      </c>
      <c r="O24">
        <v>0</v>
      </c>
      <c r="Q24">
        <v>0</v>
      </c>
      <c r="R24">
        <v>48.75</v>
      </c>
      <c r="S24">
        <v>0</v>
      </c>
      <c r="T24">
        <v>592.45000000000005</v>
      </c>
      <c r="U24">
        <v>0</v>
      </c>
      <c r="V24">
        <v>641.20000000000005</v>
      </c>
      <c r="W24" s="3">
        <v>1836.76</v>
      </c>
      <c r="X24">
        <v>0</v>
      </c>
      <c r="Y24">
        <v>183.68</v>
      </c>
      <c r="Z24" s="3">
        <v>1836.76</v>
      </c>
      <c r="AA24">
        <v>10.92</v>
      </c>
      <c r="AB24">
        <v>0</v>
      </c>
      <c r="AC24" s="4">
        <v>2623.81</v>
      </c>
    </row>
    <row r="25" spans="1:29" x14ac:dyDescent="0.25">
      <c r="A25" t="s">
        <v>723</v>
      </c>
      <c r="D25">
        <v>477.96</v>
      </c>
      <c r="E25">
        <v>68.23</v>
      </c>
      <c r="F25">
        <v>0</v>
      </c>
      <c r="H25">
        <v>0</v>
      </c>
      <c r="I25">
        <v>477.96</v>
      </c>
      <c r="J25" s="3">
        <v>2000</v>
      </c>
      <c r="K25">
        <v>0</v>
      </c>
      <c r="L25" s="3">
        <v>2477.96</v>
      </c>
      <c r="M25">
        <v>0</v>
      </c>
      <c r="N25" s="3">
        <v>2477.96</v>
      </c>
      <c r="O25">
        <v>0</v>
      </c>
      <c r="Q25">
        <v>0</v>
      </c>
      <c r="R25">
        <v>48.75</v>
      </c>
      <c r="S25">
        <v>0</v>
      </c>
      <c r="T25">
        <v>592.45000000000005</v>
      </c>
      <c r="U25">
        <v>0</v>
      </c>
      <c r="V25">
        <v>641.20000000000005</v>
      </c>
      <c r="W25" s="3">
        <v>1836.76</v>
      </c>
      <c r="X25">
        <v>0</v>
      </c>
      <c r="Y25">
        <v>183.68</v>
      </c>
      <c r="Z25" s="3">
        <v>1836.76</v>
      </c>
      <c r="AA25">
        <v>10.92</v>
      </c>
      <c r="AB25">
        <v>0</v>
      </c>
      <c r="AC25" s="4">
        <v>2623.81</v>
      </c>
    </row>
    <row r="27" spans="1:29" x14ac:dyDescent="0.25">
      <c r="A27" t="s">
        <v>689</v>
      </c>
    </row>
    <row r="28" spans="1:29" x14ac:dyDescent="0.25">
      <c r="A28" t="s">
        <v>785</v>
      </c>
      <c r="B28" t="s">
        <v>177</v>
      </c>
      <c r="D28">
        <v>477.96</v>
      </c>
      <c r="E28">
        <v>68.23</v>
      </c>
      <c r="F28">
        <v>0</v>
      </c>
      <c r="H28">
        <v>0</v>
      </c>
      <c r="I28">
        <v>477.96</v>
      </c>
      <c r="J28">
        <v>0</v>
      </c>
      <c r="K28">
        <v>0</v>
      </c>
      <c r="L28">
        <v>477.96</v>
      </c>
      <c r="M28">
        <v>93.68</v>
      </c>
      <c r="N28">
        <v>571.64</v>
      </c>
      <c r="O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571.64</v>
      </c>
      <c r="X28">
        <v>0</v>
      </c>
      <c r="Y28">
        <v>57.16</v>
      </c>
      <c r="Z28">
        <v>571.64</v>
      </c>
      <c r="AA28">
        <v>10.92</v>
      </c>
      <c r="AB28">
        <v>0</v>
      </c>
      <c r="AC28" s="4">
        <v>639.72</v>
      </c>
    </row>
    <row r="29" spans="1:29" x14ac:dyDescent="0.25">
      <c r="A29" t="s">
        <v>787</v>
      </c>
      <c r="B29" t="s">
        <v>177</v>
      </c>
      <c r="D29">
        <v>477.96</v>
      </c>
      <c r="E29">
        <v>68.23</v>
      </c>
      <c r="F29">
        <v>0</v>
      </c>
      <c r="H29">
        <v>0</v>
      </c>
      <c r="I29">
        <v>477.96</v>
      </c>
      <c r="J29">
        <v>0</v>
      </c>
      <c r="K29">
        <v>0</v>
      </c>
      <c r="L29">
        <v>477.96</v>
      </c>
      <c r="M29">
        <v>93.68</v>
      </c>
      <c r="N29">
        <v>571.64</v>
      </c>
      <c r="O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571.64</v>
      </c>
      <c r="X29">
        <v>0</v>
      </c>
      <c r="Y29">
        <v>57.16</v>
      </c>
      <c r="Z29">
        <v>571.64</v>
      </c>
      <c r="AA29">
        <v>10.92</v>
      </c>
      <c r="AB29">
        <v>0</v>
      </c>
      <c r="AC29" s="4">
        <v>639.72</v>
      </c>
    </row>
    <row r="30" spans="1:29" x14ac:dyDescent="0.25">
      <c r="A30" t="s">
        <v>789</v>
      </c>
      <c r="B30" t="s">
        <v>177</v>
      </c>
      <c r="D30">
        <v>477.96</v>
      </c>
      <c r="E30">
        <v>68.23</v>
      </c>
      <c r="F30">
        <v>0</v>
      </c>
      <c r="H30">
        <v>0</v>
      </c>
      <c r="I30" s="3">
        <v>1633.33</v>
      </c>
      <c r="J30" s="3">
        <v>6505.73</v>
      </c>
      <c r="K30">
        <v>0</v>
      </c>
      <c r="L30" s="3">
        <v>8139.06</v>
      </c>
      <c r="M30">
        <v>0</v>
      </c>
      <c r="N30" s="3">
        <v>8139.06</v>
      </c>
      <c r="O30">
        <v>0</v>
      </c>
      <c r="Q30">
        <v>0</v>
      </c>
      <c r="R30">
        <v>396.29</v>
      </c>
      <c r="S30">
        <v>0</v>
      </c>
      <c r="T30">
        <v>133.77000000000001</v>
      </c>
      <c r="U30">
        <v>0</v>
      </c>
      <c r="V30">
        <v>530.05999999999995</v>
      </c>
      <c r="W30" s="3">
        <v>7609</v>
      </c>
      <c r="X30">
        <v>760.9</v>
      </c>
      <c r="Y30">
        <v>0</v>
      </c>
      <c r="Z30" s="3">
        <v>6848.1</v>
      </c>
      <c r="AA30">
        <v>10.92</v>
      </c>
      <c r="AB30">
        <v>0</v>
      </c>
      <c r="AC30" s="4">
        <v>7753.69</v>
      </c>
    </row>
    <row r="31" spans="1:29" x14ac:dyDescent="0.25">
      <c r="A31" t="s">
        <v>791</v>
      </c>
      <c r="B31" t="s">
        <v>327</v>
      </c>
      <c r="D31">
        <v>477.96</v>
      </c>
      <c r="E31">
        <v>68.23</v>
      </c>
      <c r="F31">
        <v>0</v>
      </c>
      <c r="H31">
        <v>0</v>
      </c>
      <c r="I31" s="3">
        <v>1633.33</v>
      </c>
      <c r="J31" s="3">
        <v>12016.38</v>
      </c>
      <c r="K31">
        <v>0</v>
      </c>
      <c r="L31" s="3">
        <v>13649.71</v>
      </c>
      <c r="M31">
        <v>0</v>
      </c>
      <c r="N31" s="3">
        <v>13649.71</v>
      </c>
      <c r="O31">
        <v>0</v>
      </c>
      <c r="Q31">
        <v>0</v>
      </c>
      <c r="R31">
        <v>0</v>
      </c>
      <c r="S31">
        <v>0</v>
      </c>
      <c r="T31">
        <v>404.15</v>
      </c>
      <c r="U31">
        <v>0</v>
      </c>
      <c r="V31">
        <v>404.15</v>
      </c>
      <c r="W31" s="3">
        <v>13245.56</v>
      </c>
      <c r="X31" s="3">
        <v>1324.56</v>
      </c>
      <c r="Y31">
        <v>0</v>
      </c>
      <c r="Z31" s="3">
        <v>11921</v>
      </c>
      <c r="AA31">
        <v>10.92</v>
      </c>
      <c r="AB31">
        <v>0</v>
      </c>
      <c r="AC31" s="4">
        <v>13660.63</v>
      </c>
    </row>
    <row r="32" spans="1:29" x14ac:dyDescent="0.25">
      <c r="A32" t="s">
        <v>793</v>
      </c>
      <c r="B32" t="s">
        <v>177</v>
      </c>
      <c r="D32">
        <v>477.96</v>
      </c>
      <c r="E32">
        <v>68.23</v>
      </c>
      <c r="F32">
        <v>0</v>
      </c>
      <c r="H32">
        <v>0</v>
      </c>
      <c r="I32">
        <v>477.96</v>
      </c>
      <c r="J32">
        <v>0</v>
      </c>
      <c r="K32">
        <v>0</v>
      </c>
      <c r="L32">
        <v>477.96</v>
      </c>
      <c r="M32">
        <v>93.68</v>
      </c>
      <c r="N32">
        <v>571.64</v>
      </c>
      <c r="O32">
        <v>0</v>
      </c>
      <c r="Q32">
        <v>0</v>
      </c>
      <c r="R32">
        <v>0</v>
      </c>
      <c r="S32">
        <v>0</v>
      </c>
      <c r="T32">
        <v>125.36</v>
      </c>
      <c r="U32">
        <v>0</v>
      </c>
      <c r="V32">
        <v>125.36</v>
      </c>
      <c r="W32">
        <v>446.28</v>
      </c>
      <c r="X32">
        <v>0</v>
      </c>
      <c r="Y32">
        <v>44.63</v>
      </c>
      <c r="Z32">
        <v>446.28</v>
      </c>
      <c r="AA32">
        <v>10.92</v>
      </c>
      <c r="AB32">
        <v>0</v>
      </c>
      <c r="AC32" s="4">
        <v>627.19000000000005</v>
      </c>
    </row>
    <row r="33" spans="1:29" x14ac:dyDescent="0.25">
      <c r="A33" t="s">
        <v>794</v>
      </c>
      <c r="B33" t="s">
        <v>327</v>
      </c>
      <c r="D33">
        <v>477.96</v>
      </c>
      <c r="E33">
        <v>68.23</v>
      </c>
      <c r="F33">
        <v>0</v>
      </c>
      <c r="H33">
        <v>0</v>
      </c>
      <c r="I33" s="3">
        <v>2333.31</v>
      </c>
      <c r="J33" s="3">
        <v>3000</v>
      </c>
      <c r="K33">
        <v>0</v>
      </c>
      <c r="L33" s="3">
        <v>5333.31</v>
      </c>
      <c r="M33">
        <v>0</v>
      </c>
      <c r="N33" s="3">
        <v>5333.31</v>
      </c>
      <c r="O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 s="3">
        <v>5333.31</v>
      </c>
      <c r="X33">
        <v>533.33000000000004</v>
      </c>
      <c r="Y33">
        <v>0</v>
      </c>
      <c r="Z33" s="3">
        <v>4799.9799999999996</v>
      </c>
      <c r="AA33">
        <v>10.92</v>
      </c>
      <c r="AB33">
        <v>0</v>
      </c>
      <c r="AC33" s="4">
        <v>5344.23</v>
      </c>
    </row>
    <row r="34" spans="1:29" x14ac:dyDescent="0.25">
      <c r="A34" t="s">
        <v>796</v>
      </c>
      <c r="B34" t="s">
        <v>177</v>
      </c>
      <c r="D34">
        <v>477.96</v>
      </c>
      <c r="E34">
        <v>68.23</v>
      </c>
      <c r="F34">
        <v>0</v>
      </c>
      <c r="H34">
        <v>0</v>
      </c>
      <c r="I34">
        <v>477.96</v>
      </c>
      <c r="J34">
        <v>0</v>
      </c>
      <c r="K34">
        <v>0</v>
      </c>
      <c r="L34">
        <v>477.96</v>
      </c>
      <c r="M34">
        <v>93.68</v>
      </c>
      <c r="N34">
        <v>571.64</v>
      </c>
      <c r="O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571.64</v>
      </c>
      <c r="X34">
        <v>0</v>
      </c>
      <c r="Y34">
        <v>57.16</v>
      </c>
      <c r="Z34">
        <v>571.64</v>
      </c>
      <c r="AA34">
        <v>10.92</v>
      </c>
      <c r="AB34">
        <v>0</v>
      </c>
      <c r="AC34" s="4">
        <v>639.72</v>
      </c>
    </row>
    <row r="35" spans="1:29" x14ac:dyDescent="0.25">
      <c r="A35" t="s">
        <v>797</v>
      </c>
      <c r="B35" t="s">
        <v>177</v>
      </c>
      <c r="D35">
        <v>477.96</v>
      </c>
      <c r="E35">
        <v>68.23</v>
      </c>
      <c r="F35">
        <v>0</v>
      </c>
      <c r="H35">
        <v>0</v>
      </c>
      <c r="I35">
        <v>477.96</v>
      </c>
      <c r="J35">
        <v>0</v>
      </c>
      <c r="K35">
        <v>0</v>
      </c>
      <c r="L35">
        <v>477.96</v>
      </c>
      <c r="M35">
        <v>93.68</v>
      </c>
      <c r="N35">
        <v>571.64</v>
      </c>
      <c r="O35">
        <v>0</v>
      </c>
      <c r="Q35">
        <v>0</v>
      </c>
      <c r="R35">
        <v>0</v>
      </c>
      <c r="S35">
        <v>0</v>
      </c>
      <c r="T35">
        <v>125.5</v>
      </c>
      <c r="U35">
        <v>0</v>
      </c>
      <c r="V35">
        <v>125.5</v>
      </c>
      <c r="W35">
        <v>446.14</v>
      </c>
      <c r="X35">
        <v>0</v>
      </c>
      <c r="Y35">
        <v>44.61</v>
      </c>
      <c r="Z35">
        <v>446.14</v>
      </c>
      <c r="AA35">
        <v>10.92</v>
      </c>
      <c r="AB35">
        <v>0</v>
      </c>
      <c r="AC35" s="4">
        <v>627.16999999999996</v>
      </c>
    </row>
    <row r="36" spans="1:29" x14ac:dyDescent="0.25">
      <c r="A36" t="s">
        <v>799</v>
      </c>
      <c r="B36" t="s">
        <v>177</v>
      </c>
      <c r="D36">
        <v>477.96</v>
      </c>
      <c r="E36">
        <v>68.23</v>
      </c>
      <c r="F36">
        <v>0</v>
      </c>
      <c r="H36">
        <v>0</v>
      </c>
      <c r="I36">
        <v>477.96</v>
      </c>
      <c r="J36" s="3">
        <v>3563.44</v>
      </c>
      <c r="K36">
        <v>0</v>
      </c>
      <c r="L36" s="3">
        <v>4041.4</v>
      </c>
      <c r="M36">
        <v>0</v>
      </c>
      <c r="N36" s="3">
        <v>4041.4</v>
      </c>
      <c r="O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 s="3">
        <v>4041.4</v>
      </c>
      <c r="X36">
        <v>404.14</v>
      </c>
      <c r="Y36">
        <v>0</v>
      </c>
      <c r="Z36" s="3">
        <v>3637.26</v>
      </c>
      <c r="AA36">
        <v>10.92</v>
      </c>
      <c r="AB36">
        <v>0</v>
      </c>
      <c r="AC36" s="4">
        <v>4052.32</v>
      </c>
    </row>
    <row r="37" spans="1:29" x14ac:dyDescent="0.25">
      <c r="A37" t="s">
        <v>801</v>
      </c>
      <c r="B37" t="s">
        <v>177</v>
      </c>
      <c r="D37">
        <v>477.96</v>
      </c>
      <c r="E37">
        <v>68.23</v>
      </c>
      <c r="F37">
        <v>0</v>
      </c>
      <c r="H37">
        <v>0</v>
      </c>
      <c r="I37">
        <v>477.96</v>
      </c>
      <c r="J37" s="3">
        <v>1000</v>
      </c>
      <c r="K37">
        <v>0</v>
      </c>
      <c r="L37" s="3">
        <v>1477.96</v>
      </c>
      <c r="M37">
        <v>58.38</v>
      </c>
      <c r="N37" s="3">
        <v>1536.34</v>
      </c>
      <c r="O37">
        <v>0</v>
      </c>
      <c r="Q37">
        <v>0</v>
      </c>
      <c r="R37">
        <v>51.25</v>
      </c>
      <c r="S37">
        <v>0</v>
      </c>
      <c r="T37">
        <v>0</v>
      </c>
      <c r="U37">
        <v>0</v>
      </c>
      <c r="V37">
        <v>51.25</v>
      </c>
      <c r="W37" s="3">
        <v>1485.09</v>
      </c>
      <c r="X37">
        <v>0</v>
      </c>
      <c r="Y37">
        <v>148.51</v>
      </c>
      <c r="Z37" s="3">
        <v>1485.09</v>
      </c>
      <c r="AA37">
        <v>10.92</v>
      </c>
      <c r="AB37">
        <v>0</v>
      </c>
      <c r="AC37" s="4">
        <v>1644.52</v>
      </c>
    </row>
    <row r="38" spans="1:29" x14ac:dyDescent="0.25">
      <c r="A38" t="s">
        <v>803</v>
      </c>
      <c r="B38" t="s">
        <v>177</v>
      </c>
      <c r="D38">
        <v>477.96</v>
      </c>
      <c r="E38">
        <v>68.23</v>
      </c>
      <c r="F38">
        <v>0</v>
      </c>
      <c r="H38">
        <v>0</v>
      </c>
      <c r="I38">
        <v>477.96</v>
      </c>
      <c r="J38" s="3">
        <v>2000</v>
      </c>
      <c r="K38">
        <v>0</v>
      </c>
      <c r="L38" s="3">
        <v>2477.96</v>
      </c>
      <c r="M38">
        <v>0</v>
      </c>
      <c r="N38" s="3">
        <v>2477.96</v>
      </c>
      <c r="O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 s="3">
        <v>2477.96</v>
      </c>
      <c r="X38">
        <v>247.8</v>
      </c>
      <c r="Y38">
        <v>0</v>
      </c>
      <c r="Z38" s="3">
        <v>2230.16</v>
      </c>
      <c r="AA38">
        <v>10.92</v>
      </c>
      <c r="AB38">
        <v>0</v>
      </c>
      <c r="AC38" s="4">
        <v>2488.88</v>
      </c>
    </row>
    <row r="39" spans="1:29" x14ac:dyDescent="0.25">
      <c r="A39" t="s">
        <v>805</v>
      </c>
      <c r="B39" t="s">
        <v>177</v>
      </c>
      <c r="D39">
        <v>477.96</v>
      </c>
      <c r="E39">
        <v>68.23</v>
      </c>
      <c r="F39">
        <v>0</v>
      </c>
      <c r="H39">
        <v>0</v>
      </c>
      <c r="I39">
        <v>477.96</v>
      </c>
      <c r="J39">
        <v>0</v>
      </c>
      <c r="K39">
        <v>0</v>
      </c>
      <c r="L39">
        <v>477.96</v>
      </c>
      <c r="M39">
        <v>93.68</v>
      </c>
      <c r="N39">
        <v>571.64</v>
      </c>
      <c r="O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571.64</v>
      </c>
      <c r="X39">
        <v>0</v>
      </c>
      <c r="Y39">
        <v>57.16</v>
      </c>
      <c r="Z39">
        <v>571.64</v>
      </c>
      <c r="AA39">
        <v>10.92</v>
      </c>
      <c r="AB39">
        <v>0</v>
      </c>
      <c r="AC39" s="4">
        <v>639.72</v>
      </c>
    </row>
    <row r="40" spans="1:29" x14ac:dyDescent="0.25">
      <c r="A40" t="s">
        <v>807</v>
      </c>
      <c r="B40" t="s">
        <v>177</v>
      </c>
      <c r="D40">
        <v>477.96</v>
      </c>
      <c r="E40">
        <v>68.23</v>
      </c>
      <c r="F40">
        <v>0</v>
      </c>
      <c r="H40">
        <v>0</v>
      </c>
      <c r="I40">
        <v>477.96</v>
      </c>
      <c r="J40">
        <v>0</v>
      </c>
      <c r="K40">
        <v>0</v>
      </c>
      <c r="L40">
        <v>477.96</v>
      </c>
      <c r="M40">
        <v>93.68</v>
      </c>
      <c r="N40">
        <v>571.64</v>
      </c>
      <c r="O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571.64</v>
      </c>
      <c r="X40">
        <v>0</v>
      </c>
      <c r="Y40">
        <v>57.16</v>
      </c>
      <c r="Z40">
        <v>571.64</v>
      </c>
      <c r="AA40">
        <v>10.92</v>
      </c>
      <c r="AB40">
        <v>0</v>
      </c>
      <c r="AC40" s="4">
        <v>639.72</v>
      </c>
    </row>
    <row r="41" spans="1:29" x14ac:dyDescent="0.25">
      <c r="A41" t="s">
        <v>808</v>
      </c>
      <c r="B41" t="s">
        <v>177</v>
      </c>
      <c r="D41">
        <v>477.96</v>
      </c>
      <c r="E41">
        <v>68.23</v>
      </c>
      <c r="F41">
        <v>0</v>
      </c>
      <c r="H41">
        <v>0</v>
      </c>
      <c r="I41">
        <v>477.96</v>
      </c>
      <c r="J41">
        <v>0</v>
      </c>
      <c r="K41">
        <v>0</v>
      </c>
      <c r="L41">
        <v>477.96</v>
      </c>
      <c r="M41">
        <v>93.68</v>
      </c>
      <c r="N41">
        <v>571.64</v>
      </c>
      <c r="O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571.64</v>
      </c>
      <c r="X41">
        <v>0</v>
      </c>
      <c r="Y41">
        <v>57.16</v>
      </c>
      <c r="Z41">
        <v>571.64</v>
      </c>
      <c r="AA41">
        <v>10.92</v>
      </c>
      <c r="AB41">
        <v>0</v>
      </c>
      <c r="AC41" s="4">
        <v>639.72</v>
      </c>
    </row>
    <row r="42" spans="1:29" x14ac:dyDescent="0.25">
      <c r="A42" t="s">
        <v>810</v>
      </c>
      <c r="B42" t="s">
        <v>177</v>
      </c>
      <c r="D42">
        <v>477.96</v>
      </c>
      <c r="E42">
        <v>68.23</v>
      </c>
      <c r="F42">
        <v>0</v>
      </c>
      <c r="H42">
        <v>0</v>
      </c>
      <c r="I42">
        <v>477.96</v>
      </c>
      <c r="J42">
        <v>0</v>
      </c>
      <c r="K42">
        <v>0</v>
      </c>
      <c r="L42">
        <v>477.96</v>
      </c>
      <c r="M42">
        <v>93.68</v>
      </c>
      <c r="N42">
        <v>571.64</v>
      </c>
      <c r="O42">
        <v>0</v>
      </c>
      <c r="Q42">
        <v>0</v>
      </c>
      <c r="R42">
        <v>24.38</v>
      </c>
      <c r="S42">
        <v>0</v>
      </c>
      <c r="T42">
        <v>0</v>
      </c>
      <c r="U42">
        <v>0</v>
      </c>
      <c r="V42">
        <v>24.38</v>
      </c>
      <c r="W42">
        <v>547.26</v>
      </c>
      <c r="X42">
        <v>0</v>
      </c>
      <c r="Y42">
        <v>54.73</v>
      </c>
      <c r="Z42">
        <v>547.26</v>
      </c>
      <c r="AA42">
        <v>10.92</v>
      </c>
      <c r="AB42">
        <v>0</v>
      </c>
      <c r="AC42" s="4">
        <v>612.91</v>
      </c>
    </row>
    <row r="43" spans="1:29" x14ac:dyDescent="0.25">
      <c r="A43" t="s">
        <v>812</v>
      </c>
      <c r="B43" t="s">
        <v>177</v>
      </c>
      <c r="D43">
        <v>477.96</v>
      </c>
      <c r="E43">
        <v>68.23</v>
      </c>
      <c r="F43">
        <v>0</v>
      </c>
      <c r="H43">
        <v>0</v>
      </c>
      <c r="I43">
        <v>477.96</v>
      </c>
      <c r="J43">
        <v>0</v>
      </c>
      <c r="K43">
        <v>0</v>
      </c>
      <c r="L43">
        <v>477.96</v>
      </c>
      <c r="M43">
        <v>93.68</v>
      </c>
      <c r="N43">
        <v>571.64</v>
      </c>
      <c r="O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571.64</v>
      </c>
      <c r="X43">
        <v>0</v>
      </c>
      <c r="Y43">
        <v>57.16</v>
      </c>
      <c r="Z43">
        <v>571.64</v>
      </c>
      <c r="AA43">
        <v>10.92</v>
      </c>
      <c r="AB43">
        <v>0</v>
      </c>
      <c r="AC43" s="4">
        <v>639.72</v>
      </c>
    </row>
    <row r="44" spans="1:29" x14ac:dyDescent="0.25">
      <c r="A44" t="s">
        <v>813</v>
      </c>
      <c r="B44" t="s">
        <v>177</v>
      </c>
      <c r="D44">
        <v>477.96</v>
      </c>
      <c r="E44">
        <v>68.23</v>
      </c>
      <c r="F44">
        <v>0</v>
      </c>
      <c r="H44">
        <v>0</v>
      </c>
      <c r="I44">
        <v>477.96</v>
      </c>
      <c r="J44">
        <v>102.01</v>
      </c>
      <c r="K44">
        <v>0</v>
      </c>
      <c r="L44">
        <v>579.97</v>
      </c>
      <c r="M44">
        <v>93.68</v>
      </c>
      <c r="N44">
        <v>673.65</v>
      </c>
      <c r="O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673.65</v>
      </c>
      <c r="X44">
        <v>0</v>
      </c>
      <c r="Y44">
        <v>67.37</v>
      </c>
      <c r="Z44">
        <v>673.65</v>
      </c>
      <c r="AA44">
        <v>10.92</v>
      </c>
      <c r="AB44">
        <v>0</v>
      </c>
      <c r="AC44" s="4">
        <v>751.94</v>
      </c>
    </row>
    <row r="45" spans="1:29" x14ac:dyDescent="0.25">
      <c r="A45" t="s">
        <v>814</v>
      </c>
      <c r="B45" t="s">
        <v>177</v>
      </c>
      <c r="D45">
        <v>477.96</v>
      </c>
      <c r="E45">
        <v>68.23</v>
      </c>
      <c r="F45">
        <v>0</v>
      </c>
      <c r="H45">
        <v>0</v>
      </c>
      <c r="I45" s="3">
        <v>1633.33</v>
      </c>
      <c r="J45">
        <v>0</v>
      </c>
      <c r="K45">
        <v>0</v>
      </c>
      <c r="L45" s="3">
        <v>1633.33</v>
      </c>
      <c r="M45">
        <v>58.38</v>
      </c>
      <c r="N45" s="3">
        <v>1691.71</v>
      </c>
      <c r="O45">
        <v>0</v>
      </c>
      <c r="Q45">
        <v>0</v>
      </c>
      <c r="R45">
        <v>0</v>
      </c>
      <c r="S45">
        <v>0</v>
      </c>
      <c r="T45">
        <v>730.46</v>
      </c>
      <c r="U45">
        <v>0</v>
      </c>
      <c r="V45">
        <v>730.46</v>
      </c>
      <c r="W45">
        <v>961.25</v>
      </c>
      <c r="X45">
        <v>0</v>
      </c>
      <c r="Y45">
        <v>96.12</v>
      </c>
      <c r="Z45">
        <v>961.25</v>
      </c>
      <c r="AA45">
        <v>10.92</v>
      </c>
      <c r="AB45">
        <v>0</v>
      </c>
      <c r="AC45" s="4">
        <v>1798.75</v>
      </c>
    </row>
    <row r="46" spans="1:29" x14ac:dyDescent="0.25">
      <c r="A46" t="s">
        <v>816</v>
      </c>
      <c r="B46" t="s">
        <v>177</v>
      </c>
      <c r="D46">
        <v>477.96</v>
      </c>
      <c r="E46">
        <v>68.23</v>
      </c>
      <c r="F46">
        <v>0</v>
      </c>
      <c r="H46">
        <v>0</v>
      </c>
      <c r="I46">
        <v>477.96</v>
      </c>
      <c r="J46">
        <v>500</v>
      </c>
      <c r="K46">
        <v>0</v>
      </c>
      <c r="L46">
        <v>977.96</v>
      </c>
      <c r="M46">
        <v>88.07</v>
      </c>
      <c r="N46" s="3">
        <v>1066.03</v>
      </c>
      <c r="O46">
        <v>0</v>
      </c>
      <c r="Q46">
        <v>0</v>
      </c>
      <c r="R46">
        <v>0</v>
      </c>
      <c r="S46">
        <v>0</v>
      </c>
      <c r="T46">
        <v>562.95000000000005</v>
      </c>
      <c r="U46">
        <v>0</v>
      </c>
      <c r="V46">
        <v>562.95000000000005</v>
      </c>
      <c r="W46">
        <v>503.08</v>
      </c>
      <c r="X46">
        <v>0</v>
      </c>
      <c r="Y46">
        <v>50.31</v>
      </c>
      <c r="Z46">
        <v>503.08</v>
      </c>
      <c r="AA46">
        <v>10.92</v>
      </c>
      <c r="AB46">
        <v>0</v>
      </c>
      <c r="AC46" s="4">
        <v>1127.26</v>
      </c>
    </row>
    <row r="47" spans="1:29" x14ac:dyDescent="0.25">
      <c r="A47" t="s">
        <v>817</v>
      </c>
      <c r="B47" t="s">
        <v>177</v>
      </c>
      <c r="D47">
        <v>477.96</v>
      </c>
      <c r="E47">
        <v>68.23</v>
      </c>
      <c r="F47">
        <v>0</v>
      </c>
      <c r="H47">
        <v>0</v>
      </c>
      <c r="I47">
        <v>477.96</v>
      </c>
      <c r="J47">
        <v>0</v>
      </c>
      <c r="K47">
        <v>0</v>
      </c>
      <c r="L47">
        <v>477.96</v>
      </c>
      <c r="M47">
        <v>93.68</v>
      </c>
      <c r="N47">
        <v>571.64</v>
      </c>
      <c r="O47">
        <v>0</v>
      </c>
      <c r="Q47">
        <v>0</v>
      </c>
      <c r="R47">
        <v>0</v>
      </c>
      <c r="S47">
        <v>0</v>
      </c>
      <c r="T47">
        <v>125.5</v>
      </c>
      <c r="U47">
        <v>0</v>
      </c>
      <c r="V47">
        <v>125.5</v>
      </c>
      <c r="W47">
        <v>446.14</v>
      </c>
      <c r="X47">
        <v>0</v>
      </c>
      <c r="Y47">
        <v>44.61</v>
      </c>
      <c r="Z47">
        <v>446.14</v>
      </c>
      <c r="AA47">
        <v>10.92</v>
      </c>
      <c r="AB47">
        <v>0</v>
      </c>
      <c r="AC47" s="4">
        <v>627.16999999999996</v>
      </c>
    </row>
    <row r="48" spans="1:29" x14ac:dyDescent="0.25">
      <c r="A48" t="s">
        <v>818</v>
      </c>
      <c r="B48" t="s">
        <v>177</v>
      </c>
      <c r="D48">
        <v>477.96</v>
      </c>
      <c r="E48">
        <v>68.23</v>
      </c>
      <c r="F48">
        <v>0</v>
      </c>
      <c r="H48">
        <v>0</v>
      </c>
      <c r="I48">
        <v>477.96</v>
      </c>
      <c r="J48" s="3">
        <v>2264.02</v>
      </c>
      <c r="K48">
        <v>0</v>
      </c>
      <c r="L48" s="3">
        <v>2741.98</v>
      </c>
      <c r="M48">
        <v>0</v>
      </c>
      <c r="N48" s="3">
        <v>2741.98</v>
      </c>
      <c r="O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 s="3">
        <v>2741.98</v>
      </c>
      <c r="X48">
        <v>274.2</v>
      </c>
      <c r="Y48">
        <v>0</v>
      </c>
      <c r="Z48" s="3">
        <v>2467.7800000000002</v>
      </c>
      <c r="AA48">
        <v>10.92</v>
      </c>
      <c r="AB48">
        <v>0</v>
      </c>
      <c r="AC48" s="4">
        <v>2752.9</v>
      </c>
    </row>
    <row r="49" spans="1:29" x14ac:dyDescent="0.25">
      <c r="A49" t="s">
        <v>703</v>
      </c>
      <c r="D49" s="3">
        <v>10037.16</v>
      </c>
      <c r="E49" s="3">
        <v>1432.83</v>
      </c>
      <c r="F49">
        <v>0</v>
      </c>
      <c r="H49">
        <v>0</v>
      </c>
      <c r="I49" s="3">
        <v>15358.62</v>
      </c>
      <c r="J49" s="3">
        <v>30951.58</v>
      </c>
      <c r="K49">
        <v>0</v>
      </c>
      <c r="L49" s="3">
        <v>46310.2</v>
      </c>
      <c r="M49" s="3">
        <v>1328.99</v>
      </c>
      <c r="N49" s="3">
        <v>47639.19</v>
      </c>
      <c r="O49">
        <v>0</v>
      </c>
      <c r="Q49">
        <v>0</v>
      </c>
      <c r="R49">
        <v>471.92</v>
      </c>
      <c r="S49">
        <v>0</v>
      </c>
      <c r="T49" s="3">
        <v>2207.69</v>
      </c>
      <c r="U49">
        <v>0</v>
      </c>
      <c r="V49" s="3">
        <v>2679.61</v>
      </c>
      <c r="W49" s="3">
        <v>44959.58</v>
      </c>
      <c r="X49" s="3">
        <v>3544.93</v>
      </c>
      <c r="Y49">
        <v>951.01</v>
      </c>
      <c r="Z49" s="3">
        <v>41414.65</v>
      </c>
      <c r="AA49">
        <v>229.32</v>
      </c>
      <c r="AB49">
        <v>0</v>
      </c>
      <c r="AC49" s="4">
        <v>48347.6</v>
      </c>
    </row>
    <row r="52" spans="1:29" x14ac:dyDescent="0.25">
      <c r="A52" t="s">
        <v>693</v>
      </c>
      <c r="B52" t="s">
        <v>295</v>
      </c>
      <c r="C52" t="s">
        <v>296</v>
      </c>
      <c r="D52" t="s">
        <v>50</v>
      </c>
      <c r="E52" t="s">
        <v>50</v>
      </c>
      <c r="F52" t="s">
        <v>50</v>
      </c>
      <c r="G52" t="s">
        <v>297</v>
      </c>
      <c r="H52" t="s">
        <v>51</v>
      </c>
      <c r="I52" t="s">
        <v>51</v>
      </c>
      <c r="J52" t="s">
        <v>50</v>
      </c>
      <c r="K52" t="s">
        <v>50</v>
      </c>
      <c r="L52" t="s">
        <v>49</v>
      </c>
      <c r="M52" t="s">
        <v>51</v>
      </c>
      <c r="N52" t="s">
        <v>49</v>
      </c>
      <c r="O52" t="s">
        <v>51</v>
      </c>
      <c r="P52" t="s">
        <v>297</v>
      </c>
      <c r="Q52" t="s">
        <v>51</v>
      </c>
      <c r="R52" t="s">
        <v>51</v>
      </c>
      <c r="S52" t="s">
        <v>50</v>
      </c>
      <c r="T52" t="s">
        <v>50</v>
      </c>
      <c r="U52" t="s">
        <v>50</v>
      </c>
      <c r="V52" t="s">
        <v>52</v>
      </c>
    </row>
    <row r="53" spans="1:29" x14ac:dyDescent="0.25">
      <c r="A53" t="s">
        <v>704</v>
      </c>
      <c r="D53" s="3">
        <v>12426.96</v>
      </c>
      <c r="E53" s="3">
        <v>1773.98</v>
      </c>
      <c r="F53">
        <v>0</v>
      </c>
      <c r="H53">
        <v>0</v>
      </c>
      <c r="I53" s="3">
        <v>21086.57</v>
      </c>
      <c r="J53" s="3">
        <v>37275.769999999997</v>
      </c>
      <c r="K53">
        <v>0</v>
      </c>
      <c r="L53" s="3">
        <v>58362.34</v>
      </c>
      <c r="M53" s="3">
        <v>1328.99</v>
      </c>
      <c r="N53" s="3">
        <v>59691.33</v>
      </c>
      <c r="O53">
        <v>0</v>
      </c>
      <c r="Q53">
        <v>0</v>
      </c>
      <c r="R53">
        <v>520.66999999999996</v>
      </c>
      <c r="S53">
        <v>0</v>
      </c>
      <c r="T53" s="3">
        <v>3347.35</v>
      </c>
      <c r="U53">
        <v>0</v>
      </c>
      <c r="V53" s="3">
        <v>3868.02</v>
      </c>
      <c r="W53" s="3">
        <v>55823.31</v>
      </c>
      <c r="X53" s="3">
        <v>4061.35</v>
      </c>
      <c r="Y53" s="3">
        <v>1520.98</v>
      </c>
      <c r="Z53" s="3">
        <v>51761.96</v>
      </c>
      <c r="AA53">
        <v>283.92</v>
      </c>
      <c r="AB53">
        <v>0</v>
      </c>
      <c r="AC53" s="4">
        <v>60975.56</v>
      </c>
    </row>
    <row r="54" spans="1:29" x14ac:dyDescent="0.25">
      <c r="AC54" s="4">
        <f>AC53*0.16</f>
        <v>9756.0895999999993</v>
      </c>
    </row>
    <row r="55" spans="1:29" x14ac:dyDescent="0.25">
      <c r="AC55" s="4">
        <f>+AC53+AC54</f>
        <v>70731.649600000004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59"/>
  <sheetViews>
    <sheetView topLeftCell="A28" workbookViewId="0">
      <selection activeCell="T21" activeCellId="1" sqref="T12 T21"/>
    </sheetView>
  </sheetViews>
  <sheetFormatPr baseColWidth="10" defaultRowHeight="15" x14ac:dyDescent="0.25"/>
  <cols>
    <col min="2" max="2" width="29.7109375" bestFit="1" customWidth="1"/>
    <col min="4" max="18" width="0" hidden="1" customWidth="1"/>
    <col min="19" max="19" width="10.7109375" bestFit="1" customWidth="1"/>
    <col min="20" max="20" width="11.42578125" style="4"/>
  </cols>
  <sheetData>
    <row r="1" spans="1:20" x14ac:dyDescent="0.25">
      <c r="A1" t="s">
        <v>826</v>
      </c>
      <c r="B1" t="s">
        <v>1</v>
      </c>
      <c r="S1" t="s">
        <v>2</v>
      </c>
      <c r="T1" s="4" t="s">
        <v>827</v>
      </c>
    </row>
    <row r="2" spans="1:20" x14ac:dyDescent="0.25">
      <c r="T2" s="4" t="s">
        <v>4</v>
      </c>
    </row>
    <row r="4" spans="1:20" x14ac:dyDescent="0.25">
      <c r="E4" t="s">
        <v>183</v>
      </c>
      <c r="F4" t="s">
        <v>7</v>
      </c>
      <c r="G4" t="s">
        <v>8</v>
      </c>
    </row>
    <row r="5" spans="1:20" x14ac:dyDescent="0.25">
      <c r="E5" s="1">
        <v>37115</v>
      </c>
      <c r="F5" s="2">
        <v>42234.208333333336</v>
      </c>
    </row>
    <row r="7" spans="1:20" x14ac:dyDescent="0.25">
      <c r="C7" t="s">
        <v>9</v>
      </c>
      <c r="E7" t="s">
        <v>10</v>
      </c>
      <c r="H7" t="s">
        <v>11</v>
      </c>
      <c r="I7" t="s">
        <v>184</v>
      </c>
      <c r="J7" t="s">
        <v>13</v>
      </c>
      <c r="L7" t="s">
        <v>14</v>
      </c>
      <c r="M7" t="s">
        <v>11</v>
      </c>
      <c r="N7" t="s">
        <v>11</v>
      </c>
      <c r="O7" t="e">
        <f>-   OUTSOU</f>
        <v>#NAME?</v>
      </c>
      <c r="P7" t="s">
        <v>15</v>
      </c>
      <c r="Q7" t="s">
        <v>16</v>
      </c>
      <c r="R7" t="s">
        <v>17</v>
      </c>
      <c r="S7" t="s">
        <v>18</v>
      </c>
      <c r="T7" s="4" t="s">
        <v>19</v>
      </c>
    </row>
    <row r="8" spans="1:20" x14ac:dyDescent="0.25">
      <c r="A8" t="s">
        <v>20</v>
      </c>
      <c r="B8" t="s">
        <v>21</v>
      </c>
      <c r="C8" t="s">
        <v>596</v>
      </c>
      <c r="D8" t="s">
        <v>24</v>
      </c>
      <c r="E8" t="s">
        <v>185</v>
      </c>
      <c r="F8" t="s">
        <v>28</v>
      </c>
      <c r="G8" t="s">
        <v>387</v>
      </c>
      <c r="H8" t="s">
        <v>598</v>
      </c>
      <c r="I8" t="s">
        <v>187</v>
      </c>
      <c r="J8" t="s">
        <v>36</v>
      </c>
      <c r="K8" t="s">
        <v>37</v>
      </c>
      <c r="L8" t="s">
        <v>38</v>
      </c>
      <c r="M8" t="s">
        <v>39</v>
      </c>
      <c r="N8" t="s">
        <v>40</v>
      </c>
      <c r="O8" t="s">
        <v>41</v>
      </c>
      <c r="P8" t="s">
        <v>42</v>
      </c>
      <c r="Q8" t="s">
        <v>43</v>
      </c>
      <c r="R8" t="s">
        <v>44</v>
      </c>
      <c r="S8" t="s">
        <v>42</v>
      </c>
      <c r="T8" s="4" t="s">
        <v>45</v>
      </c>
    </row>
    <row r="9" spans="1:20" x14ac:dyDescent="0.25">
      <c r="A9" t="s">
        <v>46</v>
      </c>
      <c r="B9" t="s">
        <v>188</v>
      </c>
      <c r="C9" t="s">
        <v>599</v>
      </c>
      <c r="D9" t="s">
        <v>50</v>
      </c>
      <c r="E9" t="s">
        <v>189</v>
      </c>
      <c r="F9" t="s">
        <v>50</v>
      </c>
      <c r="G9" t="s">
        <v>390</v>
      </c>
      <c r="H9" t="s">
        <v>295</v>
      </c>
      <c r="I9" t="s">
        <v>189</v>
      </c>
      <c r="J9" t="s">
        <v>50</v>
      </c>
      <c r="K9" t="s">
        <v>50</v>
      </c>
      <c r="L9" t="s">
        <v>50</v>
      </c>
      <c r="M9" t="s">
        <v>52</v>
      </c>
    </row>
    <row r="10" spans="1:20" x14ac:dyDescent="0.25">
      <c r="A10" t="s">
        <v>53</v>
      </c>
      <c r="B10" t="s">
        <v>54</v>
      </c>
    </row>
    <row r="11" spans="1:20" x14ac:dyDescent="0.25">
      <c r="A11" t="s">
        <v>78</v>
      </c>
      <c r="B11" t="s">
        <v>79</v>
      </c>
      <c r="C11" t="s">
        <v>828</v>
      </c>
      <c r="D11">
        <v>68.23</v>
      </c>
      <c r="E11" t="s">
        <v>829</v>
      </c>
      <c r="F11" s="3">
        <v>1408.71</v>
      </c>
      <c r="G11" t="s">
        <v>830</v>
      </c>
      <c r="H11" t="s">
        <v>830</v>
      </c>
      <c r="I11" t="s">
        <v>831</v>
      </c>
      <c r="J11">
        <v>0</v>
      </c>
      <c r="K11">
        <v>0</v>
      </c>
      <c r="L11">
        <v>0</v>
      </c>
      <c r="M11">
        <v>45.13</v>
      </c>
      <c r="N11" s="3">
        <v>2530.25</v>
      </c>
      <c r="O11">
        <v>253.03</v>
      </c>
      <c r="P11">
        <v>0</v>
      </c>
      <c r="Q11" s="3">
        <v>2277.2199999999998</v>
      </c>
      <c r="R11">
        <v>10.92</v>
      </c>
      <c r="S11">
        <v>0</v>
      </c>
      <c r="T11" s="4">
        <v>2541.17</v>
      </c>
    </row>
    <row r="12" spans="1:20" x14ac:dyDescent="0.25">
      <c r="A12" t="s">
        <v>103</v>
      </c>
      <c r="B12" t="s">
        <v>665</v>
      </c>
      <c r="C12">
        <v>477.96</v>
      </c>
      <c r="D12">
        <v>68.23</v>
      </c>
      <c r="E12" t="s">
        <v>829</v>
      </c>
      <c r="F12" s="3">
        <v>1408.71</v>
      </c>
      <c r="G12" t="s">
        <v>830</v>
      </c>
      <c r="H12" t="s">
        <v>830</v>
      </c>
      <c r="I12" t="s">
        <v>670</v>
      </c>
      <c r="J12">
        <v>0</v>
      </c>
      <c r="K12">
        <v>0</v>
      </c>
      <c r="L12">
        <v>0</v>
      </c>
      <c r="M12">
        <v>45.13</v>
      </c>
      <c r="N12" s="3">
        <v>2530.25</v>
      </c>
      <c r="O12">
        <v>253.03</v>
      </c>
      <c r="P12">
        <v>0</v>
      </c>
      <c r="Q12" s="3">
        <v>2277.2199999999998</v>
      </c>
      <c r="R12">
        <v>10.92</v>
      </c>
      <c r="S12">
        <v>0</v>
      </c>
      <c r="T12" s="4">
        <v>2541.17</v>
      </c>
    </row>
    <row r="14" spans="1:20" x14ac:dyDescent="0.25">
      <c r="A14" t="s">
        <v>104</v>
      </c>
      <c r="B14" t="s">
        <v>105</v>
      </c>
    </row>
    <row r="15" spans="1:20" x14ac:dyDescent="0.25">
      <c r="A15" t="s">
        <v>300</v>
      </c>
      <c r="B15" t="s">
        <v>301</v>
      </c>
      <c r="C15" t="s">
        <v>600</v>
      </c>
      <c r="D15">
        <v>68.23</v>
      </c>
      <c r="E15" t="s">
        <v>195</v>
      </c>
      <c r="F15">
        <v>0</v>
      </c>
      <c r="G15" t="s">
        <v>391</v>
      </c>
      <c r="H15" t="s">
        <v>391</v>
      </c>
      <c r="I15" t="s">
        <v>203</v>
      </c>
      <c r="J15">
        <v>0</v>
      </c>
      <c r="K15">
        <v>0</v>
      </c>
      <c r="L15">
        <v>0</v>
      </c>
      <c r="M15">
        <v>0</v>
      </c>
      <c r="N15" s="3">
        <v>1750</v>
      </c>
      <c r="O15">
        <v>0</v>
      </c>
      <c r="P15">
        <v>175</v>
      </c>
      <c r="Q15" s="3">
        <v>1750</v>
      </c>
      <c r="R15">
        <v>10.92</v>
      </c>
      <c r="S15">
        <v>0</v>
      </c>
      <c r="T15" s="4">
        <v>1935.92</v>
      </c>
    </row>
    <row r="16" spans="1:20" x14ac:dyDescent="0.25">
      <c r="A16" t="s">
        <v>103</v>
      </c>
      <c r="B16" t="s">
        <v>669</v>
      </c>
      <c r="C16">
        <v>477.96</v>
      </c>
      <c r="D16">
        <v>68.23</v>
      </c>
      <c r="E16" t="s">
        <v>195</v>
      </c>
      <c r="F16">
        <v>0</v>
      </c>
      <c r="G16" t="s">
        <v>391</v>
      </c>
      <c r="H16" t="s">
        <v>391</v>
      </c>
      <c r="I16" t="s">
        <v>602</v>
      </c>
      <c r="J16">
        <v>0</v>
      </c>
      <c r="K16">
        <v>0</v>
      </c>
      <c r="L16">
        <v>0</v>
      </c>
      <c r="M16">
        <v>0</v>
      </c>
      <c r="N16" s="3">
        <v>1750</v>
      </c>
      <c r="O16">
        <v>0</v>
      </c>
      <c r="P16">
        <v>175</v>
      </c>
      <c r="Q16" s="3">
        <v>1750</v>
      </c>
      <c r="R16">
        <v>10.92</v>
      </c>
      <c r="S16">
        <v>0</v>
      </c>
      <c r="T16" s="4">
        <v>1935.92</v>
      </c>
    </row>
    <row r="18" spans="1:20" x14ac:dyDescent="0.25">
      <c r="A18" t="s">
        <v>117</v>
      </c>
      <c r="B18" t="s">
        <v>230</v>
      </c>
      <c r="C18" t="s">
        <v>231</v>
      </c>
    </row>
    <row r="19" spans="1:20" x14ac:dyDescent="0.25">
      <c r="A19">
        <v>10</v>
      </c>
      <c r="B19" t="s">
        <v>307</v>
      </c>
      <c r="C19" t="s">
        <v>603</v>
      </c>
      <c r="D19">
        <v>68.23</v>
      </c>
      <c r="E19" t="s">
        <v>832</v>
      </c>
      <c r="F19" s="3">
        <v>1281.3699999999999</v>
      </c>
      <c r="G19" t="s">
        <v>833</v>
      </c>
      <c r="H19" t="s">
        <v>833</v>
      </c>
      <c r="I19" t="s">
        <v>831</v>
      </c>
      <c r="J19">
        <v>0</v>
      </c>
      <c r="K19">
        <v>83.53</v>
      </c>
      <c r="L19">
        <v>0</v>
      </c>
      <c r="M19">
        <v>128.66</v>
      </c>
      <c r="N19" s="3">
        <v>2319.37</v>
      </c>
      <c r="O19">
        <v>231.94</v>
      </c>
      <c r="P19">
        <v>0</v>
      </c>
      <c r="Q19" s="3">
        <v>2087.4299999999998</v>
      </c>
      <c r="R19">
        <v>10.92</v>
      </c>
      <c r="S19">
        <v>0</v>
      </c>
      <c r="T19" s="4">
        <v>2413.8200000000002</v>
      </c>
    </row>
    <row r="20" spans="1:20" x14ac:dyDescent="0.25">
      <c r="A20" t="s">
        <v>309</v>
      </c>
      <c r="B20" t="s">
        <v>310</v>
      </c>
      <c r="C20" t="s">
        <v>603</v>
      </c>
      <c r="D20">
        <v>68.23</v>
      </c>
      <c r="E20" t="s">
        <v>832</v>
      </c>
      <c r="F20" s="3">
        <v>2358.37</v>
      </c>
      <c r="G20" t="s">
        <v>834</v>
      </c>
      <c r="H20" t="s">
        <v>834</v>
      </c>
      <c r="I20" t="s">
        <v>831</v>
      </c>
      <c r="J20">
        <v>0</v>
      </c>
      <c r="K20">
        <v>463.68</v>
      </c>
      <c r="L20">
        <v>0</v>
      </c>
      <c r="M20">
        <v>508.81</v>
      </c>
      <c r="N20" s="3">
        <v>3016.22</v>
      </c>
      <c r="O20">
        <v>301.62</v>
      </c>
      <c r="P20">
        <v>0</v>
      </c>
      <c r="Q20" s="3">
        <v>2714.6</v>
      </c>
      <c r="R20">
        <v>10.92</v>
      </c>
      <c r="S20">
        <v>0</v>
      </c>
      <c r="T20" s="4">
        <v>3490.82</v>
      </c>
    </row>
    <row r="21" spans="1:20" x14ac:dyDescent="0.25">
      <c r="A21" t="s">
        <v>103</v>
      </c>
      <c r="B21" t="s">
        <v>674</v>
      </c>
      <c r="C21">
        <v>955.92</v>
      </c>
      <c r="D21">
        <v>136.46</v>
      </c>
      <c r="E21" t="s">
        <v>734</v>
      </c>
      <c r="F21" s="3">
        <v>3639.74</v>
      </c>
      <c r="G21" t="s">
        <v>835</v>
      </c>
      <c r="H21" t="s">
        <v>835</v>
      </c>
      <c r="I21" t="s">
        <v>673</v>
      </c>
      <c r="J21">
        <v>0</v>
      </c>
      <c r="K21">
        <v>547.21</v>
      </c>
      <c r="L21">
        <v>0</v>
      </c>
      <c r="M21">
        <v>637.47</v>
      </c>
      <c r="N21" s="3">
        <v>5335.59</v>
      </c>
      <c r="O21">
        <v>533.55999999999995</v>
      </c>
      <c r="P21">
        <v>0</v>
      </c>
      <c r="Q21" s="3">
        <v>4802.03</v>
      </c>
      <c r="R21">
        <v>21.84</v>
      </c>
      <c r="S21">
        <v>0</v>
      </c>
      <c r="T21" s="4">
        <v>5904.64</v>
      </c>
    </row>
    <row r="23" spans="1:20" x14ac:dyDescent="0.25">
      <c r="A23" t="s">
        <v>575</v>
      </c>
      <c r="B23" t="s">
        <v>836</v>
      </c>
    </row>
    <row r="24" spans="1:20" x14ac:dyDescent="0.25">
      <c r="A24" t="s">
        <v>314</v>
      </c>
      <c r="B24" t="s">
        <v>315</v>
      </c>
      <c r="C24" t="s">
        <v>607</v>
      </c>
      <c r="D24">
        <v>68.23</v>
      </c>
      <c r="E24" t="s">
        <v>736</v>
      </c>
      <c r="F24" s="3">
        <v>10615.74</v>
      </c>
      <c r="G24" t="s">
        <v>837</v>
      </c>
      <c r="H24" t="s">
        <v>837</v>
      </c>
      <c r="I24" t="s">
        <v>831</v>
      </c>
      <c r="J24">
        <v>0</v>
      </c>
      <c r="K24">
        <v>592.45000000000005</v>
      </c>
      <c r="L24">
        <v>0</v>
      </c>
      <c r="M24">
        <v>637.58000000000004</v>
      </c>
      <c r="N24" s="3">
        <v>10456.120000000001</v>
      </c>
      <c r="O24" s="3">
        <v>1045.6099999999999</v>
      </c>
      <c r="P24">
        <v>0</v>
      </c>
      <c r="Q24" s="3">
        <v>9410.51</v>
      </c>
      <c r="R24">
        <v>10.92</v>
      </c>
      <c r="S24">
        <v>0</v>
      </c>
      <c r="T24" s="4">
        <v>11059.49</v>
      </c>
    </row>
    <row r="25" spans="1:20" x14ac:dyDescent="0.25">
      <c r="A25" t="s">
        <v>103</v>
      </c>
      <c r="B25" t="s">
        <v>838</v>
      </c>
      <c r="C25">
        <v>477.96</v>
      </c>
      <c r="D25">
        <v>68.23</v>
      </c>
      <c r="E25" t="s">
        <v>736</v>
      </c>
      <c r="F25" s="3">
        <v>10615.74</v>
      </c>
      <c r="G25" t="s">
        <v>837</v>
      </c>
      <c r="H25" t="s">
        <v>837</v>
      </c>
      <c r="I25" t="s">
        <v>670</v>
      </c>
      <c r="J25">
        <v>0</v>
      </c>
      <c r="K25">
        <v>592.45000000000005</v>
      </c>
      <c r="L25">
        <v>0</v>
      </c>
      <c r="M25">
        <v>637.58000000000004</v>
      </c>
      <c r="N25" s="3">
        <v>10456.120000000001</v>
      </c>
      <c r="O25" s="3">
        <v>1045.6099999999999</v>
      </c>
      <c r="P25">
        <v>0</v>
      </c>
      <c r="Q25" s="3">
        <v>9410.51</v>
      </c>
      <c r="R25">
        <v>10.92</v>
      </c>
      <c r="S25">
        <v>0</v>
      </c>
      <c r="T25" s="4">
        <v>11059.49</v>
      </c>
    </row>
    <row r="27" spans="1:20" x14ac:dyDescent="0.25">
      <c r="A27" t="s">
        <v>173</v>
      </c>
      <c r="B27" t="s">
        <v>174</v>
      </c>
    </row>
    <row r="28" spans="1:20" x14ac:dyDescent="0.25">
      <c r="A28" t="s">
        <v>839</v>
      </c>
      <c r="B28" t="s">
        <v>840</v>
      </c>
      <c r="C28" t="s">
        <v>607</v>
      </c>
      <c r="D28">
        <v>68.23</v>
      </c>
      <c r="E28" t="s">
        <v>736</v>
      </c>
      <c r="F28">
        <v>0</v>
      </c>
      <c r="G28" t="s">
        <v>400</v>
      </c>
      <c r="H28" t="s">
        <v>618</v>
      </c>
      <c r="I28" t="s">
        <v>203</v>
      </c>
      <c r="J28">
        <v>0</v>
      </c>
      <c r="K28">
        <v>0</v>
      </c>
      <c r="L28">
        <v>0</v>
      </c>
      <c r="M28">
        <v>0</v>
      </c>
      <c r="N28">
        <v>571.64</v>
      </c>
      <c r="O28">
        <v>0</v>
      </c>
      <c r="P28">
        <v>57.16</v>
      </c>
      <c r="Q28">
        <v>571.64</v>
      </c>
      <c r="R28">
        <v>10.92</v>
      </c>
      <c r="S28">
        <v>0</v>
      </c>
      <c r="T28" s="4">
        <v>639.72</v>
      </c>
    </row>
    <row r="29" spans="1:20" x14ac:dyDescent="0.25">
      <c r="A29">
        <v>5</v>
      </c>
      <c r="B29" t="s">
        <v>323</v>
      </c>
      <c r="C29" t="s">
        <v>607</v>
      </c>
      <c r="D29">
        <v>68.23</v>
      </c>
      <c r="E29" t="s">
        <v>736</v>
      </c>
      <c r="F29">
        <v>0</v>
      </c>
      <c r="G29" t="s">
        <v>400</v>
      </c>
      <c r="H29" t="s">
        <v>618</v>
      </c>
      <c r="I29" t="s">
        <v>203</v>
      </c>
      <c r="J29">
        <v>0</v>
      </c>
      <c r="K29">
        <v>0</v>
      </c>
      <c r="L29">
        <v>0</v>
      </c>
      <c r="M29">
        <v>0</v>
      </c>
      <c r="N29">
        <v>571.64</v>
      </c>
      <c r="O29">
        <v>0</v>
      </c>
      <c r="P29">
        <v>57.16</v>
      </c>
      <c r="Q29">
        <v>571.64</v>
      </c>
      <c r="R29">
        <v>10.92</v>
      </c>
      <c r="S29">
        <v>0</v>
      </c>
      <c r="T29" s="4">
        <v>639.72</v>
      </c>
    </row>
    <row r="30" spans="1:20" x14ac:dyDescent="0.25">
      <c r="A30">
        <v>21</v>
      </c>
      <c r="B30" t="s">
        <v>324</v>
      </c>
      <c r="C30" t="s">
        <v>607</v>
      </c>
      <c r="D30">
        <v>68.23</v>
      </c>
      <c r="E30" t="s">
        <v>841</v>
      </c>
      <c r="F30" s="3">
        <v>1279.0999999999999</v>
      </c>
      <c r="G30" t="s">
        <v>842</v>
      </c>
      <c r="H30" t="s">
        <v>842</v>
      </c>
      <c r="I30" t="s">
        <v>843</v>
      </c>
      <c r="J30">
        <v>0</v>
      </c>
      <c r="K30">
        <v>133.77000000000001</v>
      </c>
      <c r="L30">
        <v>0</v>
      </c>
      <c r="M30">
        <v>575.19000000000005</v>
      </c>
      <c r="N30" s="3">
        <v>2337.2399999999998</v>
      </c>
      <c r="O30">
        <v>233.72</v>
      </c>
      <c r="P30">
        <v>0</v>
      </c>
      <c r="Q30" s="3">
        <v>2103.52</v>
      </c>
      <c r="R30">
        <v>10.92</v>
      </c>
      <c r="S30">
        <v>0</v>
      </c>
      <c r="T30" s="4">
        <v>2481.9299999999998</v>
      </c>
    </row>
    <row r="31" spans="1:20" x14ac:dyDescent="0.25">
      <c r="A31">
        <v>9</v>
      </c>
      <c r="B31" t="s">
        <v>165</v>
      </c>
      <c r="C31" t="s">
        <v>615</v>
      </c>
      <c r="D31">
        <v>68.23</v>
      </c>
      <c r="E31" t="s">
        <v>841</v>
      </c>
      <c r="F31" s="3">
        <v>4548.75</v>
      </c>
      <c r="G31" t="s">
        <v>844</v>
      </c>
      <c r="H31" t="s">
        <v>844</v>
      </c>
      <c r="I31" t="s">
        <v>831</v>
      </c>
      <c r="J31">
        <v>0</v>
      </c>
      <c r="K31">
        <v>404.15</v>
      </c>
      <c r="L31">
        <v>0</v>
      </c>
      <c r="M31">
        <v>449.28</v>
      </c>
      <c r="N31" s="3">
        <v>5732.8</v>
      </c>
      <c r="O31">
        <v>573.28</v>
      </c>
      <c r="P31">
        <v>0</v>
      </c>
      <c r="Q31" s="3">
        <v>5159.5200000000004</v>
      </c>
      <c r="R31">
        <v>10.92</v>
      </c>
      <c r="S31">
        <v>0</v>
      </c>
      <c r="T31" s="4">
        <v>6147.87</v>
      </c>
    </row>
    <row r="32" spans="1:20" x14ac:dyDescent="0.25">
      <c r="A32" t="s">
        <v>845</v>
      </c>
      <c r="B32" t="s">
        <v>846</v>
      </c>
      <c r="C32" t="s">
        <v>607</v>
      </c>
      <c r="D32">
        <v>68.23</v>
      </c>
      <c r="E32" t="s">
        <v>736</v>
      </c>
      <c r="F32">
        <v>0</v>
      </c>
      <c r="G32" t="s">
        <v>400</v>
      </c>
      <c r="H32" t="s">
        <v>618</v>
      </c>
      <c r="I32" t="s">
        <v>203</v>
      </c>
      <c r="J32">
        <v>0</v>
      </c>
      <c r="K32">
        <v>125.36</v>
      </c>
      <c r="L32">
        <v>0</v>
      </c>
      <c r="M32">
        <v>125.36</v>
      </c>
      <c r="N32">
        <v>446.28</v>
      </c>
      <c r="O32">
        <v>0</v>
      </c>
      <c r="P32">
        <v>44.63</v>
      </c>
      <c r="Q32">
        <v>446.28</v>
      </c>
      <c r="R32">
        <v>10.92</v>
      </c>
      <c r="S32">
        <v>0</v>
      </c>
      <c r="T32" s="4">
        <v>627.19000000000005</v>
      </c>
    </row>
    <row r="33" spans="1:20" x14ac:dyDescent="0.25">
      <c r="A33" t="s">
        <v>325</v>
      </c>
      <c r="B33" t="s">
        <v>326</v>
      </c>
      <c r="C33" t="s">
        <v>615</v>
      </c>
      <c r="D33">
        <v>68.23</v>
      </c>
      <c r="E33" t="s">
        <v>847</v>
      </c>
      <c r="F33" s="3">
        <v>16866.61</v>
      </c>
      <c r="G33" t="s">
        <v>848</v>
      </c>
      <c r="H33" t="s">
        <v>848</v>
      </c>
      <c r="I33" t="s">
        <v>831</v>
      </c>
      <c r="J33">
        <v>0</v>
      </c>
      <c r="K33">
        <v>0</v>
      </c>
      <c r="L33">
        <v>0</v>
      </c>
      <c r="M33">
        <v>45.13</v>
      </c>
      <c r="N33" s="3">
        <v>19154.79</v>
      </c>
      <c r="O33" s="3">
        <v>1915.48</v>
      </c>
      <c r="P33">
        <v>0</v>
      </c>
      <c r="Q33" s="3">
        <v>17239.310000000001</v>
      </c>
      <c r="R33">
        <v>10.92</v>
      </c>
      <c r="S33">
        <v>0</v>
      </c>
      <c r="T33" s="4">
        <v>19165.71</v>
      </c>
    </row>
    <row r="34" spans="1:20" x14ac:dyDescent="0.25">
      <c r="A34" t="s">
        <v>328</v>
      </c>
      <c r="B34" t="s">
        <v>329</v>
      </c>
      <c r="C34" t="s">
        <v>607</v>
      </c>
      <c r="D34">
        <v>68.23</v>
      </c>
      <c r="E34" t="s">
        <v>736</v>
      </c>
      <c r="F34">
        <v>0</v>
      </c>
      <c r="G34" t="s">
        <v>400</v>
      </c>
      <c r="H34" t="s">
        <v>618</v>
      </c>
      <c r="I34" t="s">
        <v>203</v>
      </c>
      <c r="J34">
        <v>0</v>
      </c>
      <c r="K34">
        <v>0</v>
      </c>
      <c r="L34">
        <v>0</v>
      </c>
      <c r="M34">
        <v>0</v>
      </c>
      <c r="N34">
        <v>571.64</v>
      </c>
      <c r="O34">
        <v>0</v>
      </c>
      <c r="P34">
        <v>57.16</v>
      </c>
      <c r="Q34">
        <v>571.64</v>
      </c>
      <c r="R34">
        <v>10.92</v>
      </c>
      <c r="S34">
        <v>0</v>
      </c>
      <c r="T34" s="4">
        <v>639.72</v>
      </c>
    </row>
    <row r="35" spans="1:20" x14ac:dyDescent="0.25">
      <c r="A35" t="s">
        <v>330</v>
      </c>
      <c r="B35" t="s">
        <v>331</v>
      </c>
      <c r="C35" t="s">
        <v>607</v>
      </c>
      <c r="D35">
        <v>68.23</v>
      </c>
      <c r="E35" t="s">
        <v>736</v>
      </c>
      <c r="F35">
        <v>853.84</v>
      </c>
      <c r="G35" t="s">
        <v>849</v>
      </c>
      <c r="H35" t="s">
        <v>850</v>
      </c>
      <c r="I35" t="s">
        <v>851</v>
      </c>
      <c r="J35">
        <v>0</v>
      </c>
      <c r="K35">
        <v>397.5</v>
      </c>
      <c r="L35">
        <v>0</v>
      </c>
      <c r="M35">
        <v>491.38</v>
      </c>
      <c r="N35">
        <v>908.26</v>
      </c>
      <c r="O35">
        <v>0</v>
      </c>
      <c r="P35">
        <v>90.83</v>
      </c>
      <c r="Q35">
        <v>908.26</v>
      </c>
      <c r="R35">
        <v>10.92</v>
      </c>
      <c r="S35">
        <v>0</v>
      </c>
      <c r="T35" s="4">
        <v>1407.51</v>
      </c>
    </row>
    <row r="36" spans="1:20" x14ac:dyDescent="0.25">
      <c r="A36" t="s">
        <v>332</v>
      </c>
      <c r="B36" t="s">
        <v>333</v>
      </c>
      <c r="C36" t="s">
        <v>607</v>
      </c>
      <c r="D36">
        <v>68.23</v>
      </c>
      <c r="E36" t="s">
        <v>736</v>
      </c>
      <c r="F36" s="3">
        <v>4953.58</v>
      </c>
      <c r="G36" t="s">
        <v>852</v>
      </c>
      <c r="H36" t="s">
        <v>852</v>
      </c>
      <c r="I36" t="s">
        <v>831</v>
      </c>
      <c r="J36">
        <v>0</v>
      </c>
      <c r="K36">
        <v>0</v>
      </c>
      <c r="L36">
        <v>0</v>
      </c>
      <c r="M36">
        <v>45.13</v>
      </c>
      <c r="N36" s="3">
        <v>5386.41</v>
      </c>
      <c r="O36">
        <v>538.64</v>
      </c>
      <c r="P36">
        <v>0</v>
      </c>
      <c r="Q36" s="3">
        <v>4847.7700000000004</v>
      </c>
      <c r="R36">
        <v>10.92</v>
      </c>
      <c r="S36">
        <v>0</v>
      </c>
      <c r="T36" s="4">
        <v>5397.33</v>
      </c>
    </row>
    <row r="37" spans="1:20" x14ac:dyDescent="0.25">
      <c r="A37" t="s">
        <v>334</v>
      </c>
      <c r="B37" t="s">
        <v>335</v>
      </c>
      <c r="C37" t="s">
        <v>607</v>
      </c>
      <c r="D37">
        <v>68.23</v>
      </c>
      <c r="E37" t="s">
        <v>736</v>
      </c>
      <c r="F37" s="3">
        <v>7189.36</v>
      </c>
      <c r="G37" t="s">
        <v>853</v>
      </c>
      <c r="H37" t="s">
        <v>853</v>
      </c>
      <c r="I37" t="s">
        <v>854</v>
      </c>
      <c r="J37">
        <v>0</v>
      </c>
      <c r="K37">
        <v>0</v>
      </c>
      <c r="L37">
        <v>0</v>
      </c>
      <c r="M37">
        <v>51.25</v>
      </c>
      <c r="N37" s="3">
        <v>7616.07</v>
      </c>
      <c r="O37">
        <v>761.61</v>
      </c>
      <c r="P37">
        <v>0</v>
      </c>
      <c r="Q37" s="3">
        <v>6854.46</v>
      </c>
      <c r="R37">
        <v>10.92</v>
      </c>
      <c r="S37">
        <v>0</v>
      </c>
      <c r="T37" s="4">
        <v>7626.99</v>
      </c>
    </row>
    <row r="38" spans="1:20" x14ac:dyDescent="0.25">
      <c r="A38" t="s">
        <v>336</v>
      </c>
      <c r="B38" t="s">
        <v>337</v>
      </c>
      <c r="C38" t="s">
        <v>607</v>
      </c>
      <c r="D38">
        <v>68.23</v>
      </c>
      <c r="E38" t="s">
        <v>736</v>
      </c>
      <c r="F38">
        <v>0</v>
      </c>
      <c r="G38" t="s">
        <v>400</v>
      </c>
      <c r="H38" t="s">
        <v>618</v>
      </c>
      <c r="I38" t="s">
        <v>203</v>
      </c>
      <c r="J38">
        <v>0</v>
      </c>
      <c r="K38">
        <v>0</v>
      </c>
      <c r="L38">
        <v>0</v>
      </c>
      <c r="M38">
        <v>0</v>
      </c>
      <c r="N38">
        <v>571.64</v>
      </c>
      <c r="O38">
        <v>0</v>
      </c>
      <c r="P38">
        <v>57.16</v>
      </c>
      <c r="Q38">
        <v>571.64</v>
      </c>
      <c r="R38">
        <v>10.92</v>
      </c>
      <c r="S38">
        <v>0</v>
      </c>
      <c r="T38" s="4">
        <v>639.72</v>
      </c>
    </row>
    <row r="39" spans="1:20" x14ac:dyDescent="0.25">
      <c r="A39" t="s">
        <v>338</v>
      </c>
      <c r="B39" t="s">
        <v>339</v>
      </c>
      <c r="C39" t="s">
        <v>607</v>
      </c>
      <c r="D39">
        <v>68.23</v>
      </c>
      <c r="E39" t="s">
        <v>736</v>
      </c>
      <c r="F39">
        <v>0</v>
      </c>
      <c r="G39" t="s">
        <v>400</v>
      </c>
      <c r="H39" t="s">
        <v>618</v>
      </c>
      <c r="I39" t="s">
        <v>203</v>
      </c>
      <c r="J39">
        <v>0</v>
      </c>
      <c r="K39">
        <v>0</v>
      </c>
      <c r="L39">
        <v>0</v>
      </c>
      <c r="M39">
        <v>0</v>
      </c>
      <c r="N39">
        <v>571.64</v>
      </c>
      <c r="O39">
        <v>0</v>
      </c>
      <c r="P39">
        <v>57.16</v>
      </c>
      <c r="Q39">
        <v>571.64</v>
      </c>
      <c r="R39">
        <v>10.92</v>
      </c>
      <c r="S39">
        <v>0</v>
      </c>
      <c r="T39" s="4">
        <v>639.72</v>
      </c>
    </row>
    <row r="40" spans="1:20" x14ac:dyDescent="0.25">
      <c r="A40" t="s">
        <v>340</v>
      </c>
      <c r="B40" t="s">
        <v>341</v>
      </c>
      <c r="C40" t="s">
        <v>607</v>
      </c>
      <c r="D40">
        <v>68.23</v>
      </c>
      <c r="E40" t="s">
        <v>736</v>
      </c>
      <c r="F40">
        <v>0</v>
      </c>
      <c r="G40" t="s">
        <v>400</v>
      </c>
      <c r="H40" t="s">
        <v>618</v>
      </c>
      <c r="I40" t="s">
        <v>203</v>
      </c>
      <c r="J40">
        <v>0</v>
      </c>
      <c r="K40">
        <v>0</v>
      </c>
      <c r="L40">
        <v>0</v>
      </c>
      <c r="M40">
        <v>0</v>
      </c>
      <c r="N40">
        <v>571.64</v>
      </c>
      <c r="O40">
        <v>0</v>
      </c>
      <c r="P40">
        <v>57.16</v>
      </c>
      <c r="Q40">
        <v>571.64</v>
      </c>
      <c r="R40">
        <v>10.92</v>
      </c>
      <c r="S40">
        <v>0</v>
      </c>
      <c r="T40" s="4">
        <v>639.72</v>
      </c>
    </row>
    <row r="41" spans="1:20" x14ac:dyDescent="0.25">
      <c r="A41" t="s">
        <v>342</v>
      </c>
      <c r="B41" t="s">
        <v>343</v>
      </c>
      <c r="C41" t="s">
        <v>607</v>
      </c>
      <c r="D41">
        <v>68.23</v>
      </c>
      <c r="E41" t="s">
        <v>736</v>
      </c>
      <c r="F41" s="3">
        <v>6762.08</v>
      </c>
      <c r="G41" t="s">
        <v>855</v>
      </c>
      <c r="H41" t="s">
        <v>855</v>
      </c>
      <c r="I41" t="s">
        <v>831</v>
      </c>
      <c r="J41">
        <v>0</v>
      </c>
      <c r="K41">
        <v>0</v>
      </c>
      <c r="L41">
        <v>0</v>
      </c>
      <c r="M41">
        <v>45.13</v>
      </c>
      <c r="N41" s="3">
        <v>7194.91</v>
      </c>
      <c r="O41">
        <v>719.49</v>
      </c>
      <c r="P41">
        <v>0</v>
      </c>
      <c r="Q41" s="3">
        <v>6475.42</v>
      </c>
      <c r="R41">
        <v>10.92</v>
      </c>
      <c r="S41">
        <v>0</v>
      </c>
      <c r="T41" s="4">
        <v>7205.83</v>
      </c>
    </row>
    <row r="42" spans="1:20" x14ac:dyDescent="0.25">
      <c r="A42" t="s">
        <v>344</v>
      </c>
      <c r="B42" t="s">
        <v>345</v>
      </c>
      <c r="C42" t="s">
        <v>607</v>
      </c>
      <c r="D42">
        <v>68.23</v>
      </c>
      <c r="E42" t="s">
        <v>736</v>
      </c>
      <c r="F42" s="3">
        <v>2460</v>
      </c>
      <c r="G42" t="s">
        <v>856</v>
      </c>
      <c r="H42" t="s">
        <v>856</v>
      </c>
      <c r="I42" t="s">
        <v>857</v>
      </c>
      <c r="J42">
        <v>0</v>
      </c>
      <c r="K42">
        <v>0</v>
      </c>
      <c r="L42">
        <v>0</v>
      </c>
      <c r="M42">
        <v>24.38</v>
      </c>
      <c r="N42" s="3">
        <v>2913.58</v>
      </c>
      <c r="O42">
        <v>291.36</v>
      </c>
      <c r="P42">
        <v>0</v>
      </c>
      <c r="Q42" s="3">
        <v>2622.22</v>
      </c>
      <c r="R42">
        <v>10.92</v>
      </c>
      <c r="S42">
        <v>0</v>
      </c>
      <c r="T42" s="4">
        <v>2924.5</v>
      </c>
    </row>
    <row r="43" spans="1:20" x14ac:dyDescent="0.25">
      <c r="A43" t="s">
        <v>346</v>
      </c>
      <c r="B43" t="s">
        <v>347</v>
      </c>
      <c r="C43" t="s">
        <v>607</v>
      </c>
      <c r="D43">
        <v>68.23</v>
      </c>
      <c r="E43" t="s">
        <v>736</v>
      </c>
      <c r="F43" s="3">
        <v>3144.1</v>
      </c>
      <c r="G43" t="s">
        <v>858</v>
      </c>
      <c r="H43" t="s">
        <v>858</v>
      </c>
      <c r="I43" t="s">
        <v>854</v>
      </c>
      <c r="J43">
        <v>0</v>
      </c>
      <c r="K43">
        <v>0</v>
      </c>
      <c r="L43">
        <v>0</v>
      </c>
      <c r="M43">
        <v>51.25</v>
      </c>
      <c r="N43" s="3">
        <v>3570.81</v>
      </c>
      <c r="O43">
        <v>357.08</v>
      </c>
      <c r="P43">
        <v>0</v>
      </c>
      <c r="Q43" s="3">
        <v>3213.73</v>
      </c>
      <c r="R43">
        <v>10.92</v>
      </c>
      <c r="S43">
        <v>0</v>
      </c>
      <c r="T43" s="4">
        <v>3581.73</v>
      </c>
    </row>
    <row r="44" spans="1:20" x14ac:dyDescent="0.25">
      <c r="A44" t="s">
        <v>859</v>
      </c>
      <c r="B44" t="s">
        <v>860</v>
      </c>
      <c r="C44" t="s">
        <v>607</v>
      </c>
      <c r="D44">
        <v>68.23</v>
      </c>
      <c r="E44" t="s">
        <v>736</v>
      </c>
      <c r="F44">
        <v>0</v>
      </c>
      <c r="G44" t="s">
        <v>400</v>
      </c>
      <c r="H44" t="s">
        <v>618</v>
      </c>
      <c r="I44" t="s">
        <v>203</v>
      </c>
      <c r="J44">
        <v>0</v>
      </c>
      <c r="K44">
        <v>0</v>
      </c>
      <c r="L44">
        <v>0</v>
      </c>
      <c r="M44">
        <v>0</v>
      </c>
      <c r="N44">
        <v>571.64</v>
      </c>
      <c r="O44">
        <v>0</v>
      </c>
      <c r="P44">
        <v>57.16</v>
      </c>
      <c r="Q44">
        <v>571.64</v>
      </c>
      <c r="R44">
        <v>10.92</v>
      </c>
      <c r="S44">
        <v>0</v>
      </c>
      <c r="T44" s="4">
        <v>639.72</v>
      </c>
    </row>
    <row r="45" spans="1:20" x14ac:dyDescent="0.25">
      <c r="A45" t="s">
        <v>348</v>
      </c>
      <c r="B45" t="s">
        <v>349</v>
      </c>
      <c r="C45" t="s">
        <v>607</v>
      </c>
      <c r="D45">
        <v>68.23</v>
      </c>
      <c r="E45" t="s">
        <v>841</v>
      </c>
      <c r="F45">
        <v>0</v>
      </c>
      <c r="G45" t="s">
        <v>792</v>
      </c>
      <c r="H45" t="s">
        <v>861</v>
      </c>
      <c r="I45" t="s">
        <v>831</v>
      </c>
      <c r="J45">
        <v>0</v>
      </c>
      <c r="K45">
        <v>730.46</v>
      </c>
      <c r="L45">
        <v>0</v>
      </c>
      <c r="M45">
        <v>775.59</v>
      </c>
      <c r="N45">
        <v>916.12</v>
      </c>
      <c r="O45">
        <v>0</v>
      </c>
      <c r="P45">
        <v>91.61</v>
      </c>
      <c r="Q45">
        <v>916.12</v>
      </c>
      <c r="R45">
        <v>10.92</v>
      </c>
      <c r="S45">
        <v>0</v>
      </c>
      <c r="T45" s="4">
        <v>1749.11</v>
      </c>
    </row>
    <row r="46" spans="1:20" x14ac:dyDescent="0.25">
      <c r="A46" t="s">
        <v>862</v>
      </c>
      <c r="B46" t="s">
        <v>863</v>
      </c>
      <c r="C46" t="s">
        <v>607</v>
      </c>
      <c r="D46">
        <v>68.23</v>
      </c>
      <c r="E46" t="s">
        <v>736</v>
      </c>
      <c r="F46">
        <v>0</v>
      </c>
      <c r="G46" t="s">
        <v>400</v>
      </c>
      <c r="H46" t="s">
        <v>618</v>
      </c>
      <c r="I46" t="s">
        <v>203</v>
      </c>
      <c r="J46">
        <v>0</v>
      </c>
      <c r="K46">
        <v>125.36</v>
      </c>
      <c r="L46">
        <v>0</v>
      </c>
      <c r="M46">
        <v>125.36</v>
      </c>
      <c r="N46">
        <v>446.28</v>
      </c>
      <c r="O46">
        <v>0</v>
      </c>
      <c r="P46">
        <v>44.63</v>
      </c>
      <c r="Q46">
        <v>446.28</v>
      </c>
      <c r="R46">
        <v>10.92</v>
      </c>
      <c r="S46">
        <v>0</v>
      </c>
      <c r="T46" s="4">
        <v>627.19000000000005</v>
      </c>
    </row>
    <row r="47" spans="1:20" x14ac:dyDescent="0.25">
      <c r="A47" t="s">
        <v>350</v>
      </c>
      <c r="B47" t="s">
        <v>351</v>
      </c>
      <c r="C47" t="s">
        <v>607</v>
      </c>
      <c r="D47">
        <v>68.23</v>
      </c>
      <c r="E47" t="s">
        <v>736</v>
      </c>
      <c r="F47" s="3">
        <v>8469.7999999999993</v>
      </c>
      <c r="G47" t="s">
        <v>864</v>
      </c>
      <c r="H47" t="s">
        <v>864</v>
      </c>
      <c r="I47" t="s">
        <v>851</v>
      </c>
      <c r="J47">
        <v>0</v>
      </c>
      <c r="K47" s="3">
        <v>1493.71</v>
      </c>
      <c r="L47">
        <v>0</v>
      </c>
      <c r="M47" s="3">
        <v>1587.59</v>
      </c>
      <c r="N47" s="3">
        <v>7360.17</v>
      </c>
      <c r="O47">
        <v>736.02</v>
      </c>
      <c r="P47">
        <v>0</v>
      </c>
      <c r="Q47" s="3">
        <v>6624.15</v>
      </c>
      <c r="R47">
        <v>10.92</v>
      </c>
      <c r="S47">
        <v>0</v>
      </c>
      <c r="T47" s="4">
        <v>8864.7999999999993</v>
      </c>
    </row>
    <row r="48" spans="1:20" x14ac:dyDescent="0.25">
      <c r="A48" t="s">
        <v>865</v>
      </c>
      <c r="B48" t="s">
        <v>866</v>
      </c>
      <c r="C48" t="s">
        <v>607</v>
      </c>
      <c r="D48">
        <v>68.23</v>
      </c>
      <c r="E48" t="s">
        <v>736</v>
      </c>
      <c r="F48" s="3">
        <v>8099.02</v>
      </c>
      <c r="G48" t="s">
        <v>867</v>
      </c>
      <c r="H48" t="s">
        <v>867</v>
      </c>
      <c r="I48" t="s">
        <v>868</v>
      </c>
      <c r="J48">
        <v>0</v>
      </c>
      <c r="K48">
        <v>0</v>
      </c>
      <c r="L48">
        <v>0</v>
      </c>
      <c r="M48" s="3">
        <v>1764.02</v>
      </c>
      <c r="N48" s="3">
        <v>6812.96</v>
      </c>
      <c r="O48">
        <v>681.3</v>
      </c>
      <c r="P48">
        <v>0</v>
      </c>
      <c r="Q48" s="3">
        <v>6131.66</v>
      </c>
      <c r="R48">
        <v>10.92</v>
      </c>
      <c r="S48">
        <v>0</v>
      </c>
      <c r="T48" s="4">
        <v>6823.88</v>
      </c>
    </row>
    <row r="49" spans="1:22" x14ac:dyDescent="0.25">
      <c r="A49" t="s">
        <v>103</v>
      </c>
      <c r="B49" t="s">
        <v>178</v>
      </c>
      <c r="C49" s="3">
        <v>10037.16</v>
      </c>
      <c r="D49" s="3">
        <v>1432.83</v>
      </c>
      <c r="E49" t="s">
        <v>869</v>
      </c>
      <c r="F49" s="3">
        <v>64626.239999999998</v>
      </c>
      <c r="G49" t="s">
        <v>870</v>
      </c>
      <c r="H49" t="s">
        <v>871</v>
      </c>
      <c r="I49" t="s">
        <v>872</v>
      </c>
      <c r="J49">
        <v>0</v>
      </c>
      <c r="K49" s="3">
        <v>3410.31</v>
      </c>
      <c r="L49">
        <v>0</v>
      </c>
      <c r="M49" s="3">
        <v>6156.04</v>
      </c>
      <c r="N49" s="3">
        <v>74798.16</v>
      </c>
      <c r="O49" s="3">
        <v>6807.98</v>
      </c>
      <c r="P49">
        <v>671.82</v>
      </c>
      <c r="Q49" s="3">
        <v>67990.179999999993</v>
      </c>
      <c r="R49">
        <v>229.32</v>
      </c>
      <c r="S49">
        <v>0</v>
      </c>
      <c r="T49" s="4">
        <v>79109.61</v>
      </c>
    </row>
    <row r="52" spans="1:22" x14ac:dyDescent="0.25">
      <c r="A52" t="s">
        <v>46</v>
      </c>
      <c r="B52" t="s">
        <v>188</v>
      </c>
      <c r="C52" t="s">
        <v>599</v>
      </c>
      <c r="D52" t="s">
        <v>50</v>
      </c>
      <c r="E52" t="s">
        <v>189</v>
      </c>
      <c r="F52" t="s">
        <v>50</v>
      </c>
      <c r="G52" t="s">
        <v>390</v>
      </c>
      <c r="H52" t="s">
        <v>295</v>
      </c>
      <c r="I52" t="s">
        <v>189</v>
      </c>
      <c r="J52" t="s">
        <v>50</v>
      </c>
      <c r="K52" t="s">
        <v>50</v>
      </c>
      <c r="L52" t="s">
        <v>50</v>
      </c>
      <c r="M52" t="s">
        <v>52</v>
      </c>
    </row>
    <row r="53" spans="1:22" x14ac:dyDescent="0.25">
      <c r="A53" t="s">
        <v>179</v>
      </c>
      <c r="B53" t="s">
        <v>180</v>
      </c>
      <c r="C53" s="3">
        <v>12426.96</v>
      </c>
      <c r="D53" s="3">
        <v>1773.98</v>
      </c>
      <c r="E53" t="s">
        <v>873</v>
      </c>
      <c r="F53" s="3">
        <v>80290.429999999993</v>
      </c>
      <c r="G53" t="s">
        <v>874</v>
      </c>
      <c r="H53" t="s">
        <v>875</v>
      </c>
      <c r="I53" t="s">
        <v>876</v>
      </c>
      <c r="J53">
        <v>0</v>
      </c>
      <c r="K53" s="3">
        <v>4549.97</v>
      </c>
      <c r="L53">
        <v>0</v>
      </c>
      <c r="M53" s="3">
        <v>7476.22</v>
      </c>
      <c r="N53" s="3">
        <v>94870.12</v>
      </c>
      <c r="O53" s="3">
        <v>8640.18</v>
      </c>
      <c r="P53">
        <v>846.82</v>
      </c>
      <c r="Q53" s="3">
        <v>86229.94</v>
      </c>
      <c r="R53">
        <v>283.92</v>
      </c>
      <c r="S53">
        <v>0</v>
      </c>
      <c r="T53" s="4">
        <v>100550.83</v>
      </c>
    </row>
    <row r="54" spans="1:22" x14ac:dyDescent="0.25">
      <c r="T54" s="4">
        <f>T53*0.16</f>
        <v>16088.132800000001</v>
      </c>
    </row>
    <row r="55" spans="1:22" x14ac:dyDescent="0.25">
      <c r="T55" s="4">
        <f>+T53+T54</f>
        <v>116638.96280000001</v>
      </c>
    </row>
    <row r="59" spans="1:22" x14ac:dyDescent="0.25">
      <c r="V59">
        <v>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5"/>
  <sheetViews>
    <sheetView topLeftCell="A25" workbookViewId="0">
      <selection activeCell="W67" sqref="W67"/>
    </sheetView>
  </sheetViews>
  <sheetFormatPr baseColWidth="10" defaultRowHeight="15" x14ac:dyDescent="0.25"/>
  <cols>
    <col min="1" max="1" width="34.28515625" bestFit="1" customWidth="1"/>
    <col min="3" max="19" width="0" hidden="1" customWidth="1"/>
  </cols>
  <sheetData>
    <row r="1" spans="1:20" x14ac:dyDescent="0.25">
      <c r="A1" t="s">
        <v>877</v>
      </c>
      <c r="S1" t="s">
        <v>2</v>
      </c>
      <c r="T1" t="s">
        <v>878</v>
      </c>
    </row>
    <row r="2" spans="1:20" x14ac:dyDescent="0.25">
      <c r="T2" t="s">
        <v>4</v>
      </c>
    </row>
    <row r="4" spans="1:20" x14ac:dyDescent="0.25">
      <c r="D4" t="s">
        <v>5</v>
      </c>
      <c r="E4" t="s">
        <v>6</v>
      </c>
      <c r="F4" t="s">
        <v>7</v>
      </c>
      <c r="G4" t="s">
        <v>8</v>
      </c>
    </row>
    <row r="5" spans="1:20" x14ac:dyDescent="0.25">
      <c r="E5" s="1">
        <v>37122</v>
      </c>
      <c r="F5" s="2">
        <v>42241.208333333336</v>
      </c>
    </row>
    <row r="7" spans="1:20" x14ac:dyDescent="0.25">
      <c r="B7" t="s">
        <v>9</v>
      </c>
      <c r="E7" t="s">
        <v>10</v>
      </c>
      <c r="H7" t="s">
        <v>11</v>
      </c>
      <c r="I7" t="s">
        <v>184</v>
      </c>
      <c r="J7" t="s">
        <v>13</v>
      </c>
      <c r="L7" t="s">
        <v>14</v>
      </c>
      <c r="M7" t="s">
        <v>11</v>
      </c>
      <c r="N7" t="s">
        <v>11</v>
      </c>
      <c r="O7" t="e">
        <f>-   OUTSOU</f>
        <v>#NAME?</v>
      </c>
      <c r="P7" t="s">
        <v>15</v>
      </c>
      <c r="Q7" t="s">
        <v>16</v>
      </c>
      <c r="R7" t="s">
        <v>17</v>
      </c>
      <c r="S7" t="s">
        <v>18</v>
      </c>
      <c r="T7" t="s">
        <v>19</v>
      </c>
    </row>
    <row r="8" spans="1:20" x14ac:dyDescent="0.25">
      <c r="A8" t="s">
        <v>692</v>
      </c>
      <c r="B8" t="s">
        <v>596</v>
      </c>
      <c r="C8" t="s">
        <v>24</v>
      </c>
      <c r="D8" t="s">
        <v>597</v>
      </c>
      <c r="E8" t="s">
        <v>27</v>
      </c>
      <c r="F8" t="s">
        <v>28</v>
      </c>
      <c r="G8" t="s">
        <v>387</v>
      </c>
      <c r="H8" t="s">
        <v>598</v>
      </c>
      <c r="I8" t="s">
        <v>187</v>
      </c>
      <c r="J8" t="s">
        <v>36</v>
      </c>
      <c r="K8" t="s">
        <v>37</v>
      </c>
      <c r="L8" t="s">
        <v>38</v>
      </c>
      <c r="M8" t="s">
        <v>39</v>
      </c>
      <c r="N8" t="s">
        <v>40</v>
      </c>
      <c r="O8" t="s">
        <v>41</v>
      </c>
      <c r="P8" t="s">
        <v>42</v>
      </c>
      <c r="Q8" t="s">
        <v>43</v>
      </c>
      <c r="R8" t="s">
        <v>44</v>
      </c>
      <c r="S8" t="s">
        <v>42</v>
      </c>
      <c r="T8" t="s">
        <v>45</v>
      </c>
    </row>
    <row r="9" spans="1:20" x14ac:dyDescent="0.25">
      <c r="A9" t="s">
        <v>693</v>
      </c>
      <c r="B9" t="s">
        <v>599</v>
      </c>
      <c r="C9" t="s">
        <v>50</v>
      </c>
      <c r="D9" t="s">
        <v>390</v>
      </c>
      <c r="E9" t="s">
        <v>51</v>
      </c>
      <c r="F9" t="s">
        <v>50</v>
      </c>
      <c r="G9" t="s">
        <v>390</v>
      </c>
      <c r="H9" t="s">
        <v>295</v>
      </c>
      <c r="I9" t="s">
        <v>189</v>
      </c>
      <c r="J9" t="s">
        <v>50</v>
      </c>
      <c r="K9" t="s">
        <v>50</v>
      </c>
      <c r="L9" t="s">
        <v>50</v>
      </c>
      <c r="M9" t="s">
        <v>52</v>
      </c>
    </row>
    <row r="10" spans="1:20" x14ac:dyDescent="0.25">
      <c r="A10" t="s">
        <v>684</v>
      </c>
    </row>
    <row r="11" spans="1:20" x14ac:dyDescent="0.25">
      <c r="A11" t="s">
        <v>775</v>
      </c>
      <c r="B11" t="s">
        <v>828</v>
      </c>
      <c r="C11">
        <v>68.23</v>
      </c>
      <c r="D11" t="s">
        <v>601</v>
      </c>
      <c r="E11" s="3">
        <v>1166.67</v>
      </c>
      <c r="F11">
        <v>848.78</v>
      </c>
      <c r="G11" t="s">
        <v>879</v>
      </c>
      <c r="H11" t="s">
        <v>879</v>
      </c>
      <c r="I11" t="s">
        <v>203</v>
      </c>
      <c r="J11">
        <v>0</v>
      </c>
      <c r="K11">
        <v>0</v>
      </c>
      <c r="L11">
        <v>0</v>
      </c>
      <c r="M11">
        <v>0</v>
      </c>
      <c r="N11" s="3">
        <v>2015.45</v>
      </c>
      <c r="O11">
        <v>0</v>
      </c>
      <c r="P11">
        <v>201.55</v>
      </c>
      <c r="Q11" s="3">
        <v>2015.45</v>
      </c>
      <c r="R11">
        <v>10.92</v>
      </c>
      <c r="S11">
        <v>0</v>
      </c>
      <c r="T11" s="3">
        <v>2227.92</v>
      </c>
    </row>
    <row r="12" spans="1:20" x14ac:dyDescent="0.25">
      <c r="A12" t="s">
        <v>696</v>
      </c>
      <c r="B12">
        <v>477.96</v>
      </c>
      <c r="C12">
        <v>68.23</v>
      </c>
      <c r="D12" t="s">
        <v>601</v>
      </c>
      <c r="E12" s="3">
        <v>1166.67</v>
      </c>
      <c r="F12">
        <v>848.78</v>
      </c>
      <c r="G12" t="s">
        <v>879</v>
      </c>
      <c r="H12" t="s">
        <v>879</v>
      </c>
      <c r="I12" t="s">
        <v>602</v>
      </c>
      <c r="J12">
        <v>0</v>
      </c>
      <c r="K12">
        <v>0</v>
      </c>
      <c r="L12">
        <v>0</v>
      </c>
      <c r="M12">
        <v>0</v>
      </c>
      <c r="N12" s="3">
        <v>2015.45</v>
      </c>
      <c r="O12">
        <v>0</v>
      </c>
      <c r="P12">
        <v>201.55</v>
      </c>
      <c r="Q12" s="3">
        <v>2015.45</v>
      </c>
      <c r="R12">
        <v>10.92</v>
      </c>
      <c r="S12">
        <v>0</v>
      </c>
      <c r="T12" s="3">
        <v>2227.92</v>
      </c>
    </row>
    <row r="14" spans="1:20" x14ac:dyDescent="0.25">
      <c r="A14" t="s">
        <v>685</v>
      </c>
    </row>
    <row r="15" spans="1:20" x14ac:dyDescent="0.25">
      <c r="A15" t="s">
        <v>777</v>
      </c>
      <c r="B15" t="s">
        <v>600</v>
      </c>
      <c r="C15">
        <v>68.23</v>
      </c>
      <c r="D15" t="s">
        <v>601</v>
      </c>
      <c r="E15" s="3">
        <v>1750</v>
      </c>
      <c r="F15">
        <v>0</v>
      </c>
      <c r="G15" t="s">
        <v>391</v>
      </c>
      <c r="H15" t="s">
        <v>391</v>
      </c>
      <c r="I15" t="s">
        <v>203</v>
      </c>
      <c r="J15">
        <v>0</v>
      </c>
      <c r="K15">
        <v>0</v>
      </c>
      <c r="L15">
        <v>0</v>
      </c>
      <c r="M15">
        <v>0</v>
      </c>
      <c r="N15" s="3">
        <v>1750</v>
      </c>
      <c r="O15">
        <v>0</v>
      </c>
      <c r="P15">
        <v>175</v>
      </c>
      <c r="Q15" s="3">
        <v>1750</v>
      </c>
      <c r="R15">
        <v>10.92</v>
      </c>
      <c r="S15">
        <v>0</v>
      </c>
      <c r="T15" s="3">
        <v>1935.92</v>
      </c>
    </row>
    <row r="16" spans="1:20" x14ac:dyDescent="0.25">
      <c r="A16" t="s">
        <v>697</v>
      </c>
      <c r="B16">
        <v>477.96</v>
      </c>
      <c r="C16">
        <v>68.23</v>
      </c>
      <c r="D16" t="s">
        <v>601</v>
      </c>
      <c r="E16" s="3">
        <v>1750</v>
      </c>
      <c r="F16">
        <v>0</v>
      </c>
      <c r="G16" t="s">
        <v>391</v>
      </c>
      <c r="H16" t="s">
        <v>391</v>
      </c>
      <c r="I16" t="s">
        <v>602</v>
      </c>
      <c r="J16">
        <v>0</v>
      </c>
      <c r="K16">
        <v>0</v>
      </c>
      <c r="L16">
        <v>0</v>
      </c>
      <c r="M16">
        <v>0</v>
      </c>
      <c r="N16" s="3">
        <v>1750</v>
      </c>
      <c r="O16">
        <v>0</v>
      </c>
      <c r="P16">
        <v>175</v>
      </c>
      <c r="Q16" s="3">
        <v>1750</v>
      </c>
      <c r="R16">
        <v>10.92</v>
      </c>
      <c r="S16">
        <v>0</v>
      </c>
      <c r="T16" s="3">
        <v>1935.92</v>
      </c>
    </row>
    <row r="18" spans="1:20" x14ac:dyDescent="0.25">
      <c r="A18" t="s">
        <v>699</v>
      </c>
      <c r="B18" t="s">
        <v>231</v>
      </c>
    </row>
    <row r="19" spans="1:20" x14ac:dyDescent="0.25">
      <c r="A19" t="s">
        <v>778</v>
      </c>
      <c r="B19" t="s">
        <v>603</v>
      </c>
      <c r="C19">
        <v>68.23</v>
      </c>
      <c r="D19" t="s">
        <v>601</v>
      </c>
      <c r="E19" s="3">
        <v>1166.6600000000001</v>
      </c>
      <c r="F19" s="3">
        <v>2070.83</v>
      </c>
      <c r="G19" t="s">
        <v>880</v>
      </c>
      <c r="H19" t="s">
        <v>880</v>
      </c>
      <c r="I19" t="s">
        <v>203</v>
      </c>
      <c r="J19">
        <v>0</v>
      </c>
      <c r="K19">
        <v>83.53</v>
      </c>
      <c r="L19">
        <v>0</v>
      </c>
      <c r="M19">
        <v>83.53</v>
      </c>
      <c r="N19" s="3">
        <v>3153.96</v>
      </c>
      <c r="O19">
        <v>315.39999999999998</v>
      </c>
      <c r="P19">
        <v>0</v>
      </c>
      <c r="Q19" s="3">
        <v>2838.56</v>
      </c>
      <c r="R19">
        <v>10.92</v>
      </c>
      <c r="S19">
        <v>0</v>
      </c>
      <c r="T19" s="3">
        <v>3248.41</v>
      </c>
    </row>
    <row r="20" spans="1:20" x14ac:dyDescent="0.25">
      <c r="A20" t="s">
        <v>780</v>
      </c>
      <c r="B20" t="s">
        <v>603</v>
      </c>
      <c r="C20">
        <v>68.23</v>
      </c>
      <c r="D20" t="s">
        <v>601</v>
      </c>
      <c r="E20" s="3">
        <v>1166.6600000000001</v>
      </c>
      <c r="F20" s="3">
        <v>2086.0100000000002</v>
      </c>
      <c r="G20" t="s">
        <v>881</v>
      </c>
      <c r="H20" t="s">
        <v>881</v>
      </c>
      <c r="I20" t="s">
        <v>203</v>
      </c>
      <c r="J20">
        <v>0</v>
      </c>
      <c r="K20">
        <v>463.68</v>
      </c>
      <c r="L20">
        <v>0</v>
      </c>
      <c r="M20">
        <v>463.68</v>
      </c>
      <c r="N20" s="3">
        <v>2788.99</v>
      </c>
      <c r="O20">
        <v>278.89999999999998</v>
      </c>
      <c r="P20">
        <v>0</v>
      </c>
      <c r="Q20" s="3">
        <v>2510.09</v>
      </c>
      <c r="R20">
        <v>10.92</v>
      </c>
      <c r="S20">
        <v>0</v>
      </c>
      <c r="T20" s="3">
        <v>3263.59</v>
      </c>
    </row>
    <row r="21" spans="1:20" x14ac:dyDescent="0.25">
      <c r="A21" t="s">
        <v>700</v>
      </c>
      <c r="B21">
        <v>955.92</v>
      </c>
      <c r="C21">
        <v>136.46</v>
      </c>
      <c r="D21" t="s">
        <v>601</v>
      </c>
      <c r="E21" s="3">
        <v>2333.3200000000002</v>
      </c>
      <c r="F21" s="3">
        <v>4156.84</v>
      </c>
      <c r="G21" t="s">
        <v>882</v>
      </c>
      <c r="H21" t="s">
        <v>882</v>
      </c>
      <c r="I21" t="s">
        <v>602</v>
      </c>
      <c r="J21">
        <v>0</v>
      </c>
      <c r="K21">
        <v>547.21</v>
      </c>
      <c r="L21">
        <v>0</v>
      </c>
      <c r="M21">
        <v>547.21</v>
      </c>
      <c r="N21" s="3">
        <v>5942.95</v>
      </c>
      <c r="O21">
        <v>594.29999999999995</v>
      </c>
      <c r="P21">
        <v>0</v>
      </c>
      <c r="Q21" s="3">
        <v>5348.65</v>
      </c>
      <c r="R21">
        <v>21.84</v>
      </c>
      <c r="S21">
        <v>0</v>
      </c>
      <c r="T21" s="3">
        <v>6512</v>
      </c>
    </row>
    <row r="23" spans="1:20" x14ac:dyDescent="0.25">
      <c r="A23" t="s">
        <v>719</v>
      </c>
    </row>
    <row r="24" spans="1:20" x14ac:dyDescent="0.25">
      <c r="A24" t="s">
        <v>783</v>
      </c>
      <c r="B24" t="s">
        <v>607</v>
      </c>
      <c r="C24">
        <v>68.23</v>
      </c>
      <c r="D24" t="s">
        <v>601</v>
      </c>
      <c r="E24">
        <v>477.96</v>
      </c>
      <c r="F24">
        <v>0</v>
      </c>
      <c r="G24" t="s">
        <v>400</v>
      </c>
      <c r="H24" t="s">
        <v>618</v>
      </c>
      <c r="I24" t="s">
        <v>203</v>
      </c>
      <c r="J24">
        <v>0</v>
      </c>
      <c r="K24">
        <v>125.5</v>
      </c>
      <c r="L24">
        <v>0</v>
      </c>
      <c r="M24">
        <v>125.5</v>
      </c>
      <c r="N24">
        <v>446.14</v>
      </c>
      <c r="O24">
        <v>0</v>
      </c>
      <c r="P24">
        <v>44.61</v>
      </c>
      <c r="Q24">
        <v>446.14</v>
      </c>
      <c r="R24">
        <v>10.92</v>
      </c>
      <c r="S24">
        <v>0</v>
      </c>
      <c r="T24">
        <v>627.16999999999996</v>
      </c>
    </row>
    <row r="25" spans="1:20" x14ac:dyDescent="0.25">
      <c r="A25" t="s">
        <v>723</v>
      </c>
      <c r="B25">
        <v>477.96</v>
      </c>
      <c r="C25">
        <v>68.23</v>
      </c>
      <c r="D25" t="s">
        <v>601</v>
      </c>
      <c r="E25">
        <v>477.96</v>
      </c>
      <c r="F25">
        <v>0</v>
      </c>
      <c r="G25" t="s">
        <v>400</v>
      </c>
      <c r="H25" t="s">
        <v>618</v>
      </c>
      <c r="I25" t="s">
        <v>602</v>
      </c>
      <c r="J25">
        <v>0</v>
      </c>
      <c r="K25">
        <v>125.5</v>
      </c>
      <c r="L25">
        <v>0</v>
      </c>
      <c r="M25">
        <v>125.5</v>
      </c>
      <c r="N25">
        <v>446.14</v>
      </c>
      <c r="O25">
        <v>0</v>
      </c>
      <c r="P25">
        <v>44.61</v>
      </c>
      <c r="Q25">
        <v>446.14</v>
      </c>
      <c r="R25">
        <v>10.92</v>
      </c>
      <c r="S25">
        <v>0</v>
      </c>
      <c r="T25">
        <v>627.16999999999996</v>
      </c>
    </row>
    <row r="27" spans="1:20" x14ac:dyDescent="0.25">
      <c r="A27" t="s">
        <v>689</v>
      </c>
    </row>
    <row r="28" spans="1:20" x14ac:dyDescent="0.25">
      <c r="A28" t="s">
        <v>785</v>
      </c>
      <c r="B28" t="s">
        <v>607</v>
      </c>
      <c r="C28">
        <v>68.23</v>
      </c>
      <c r="D28" t="s">
        <v>601</v>
      </c>
      <c r="E28">
        <v>477.96</v>
      </c>
      <c r="F28">
        <v>0</v>
      </c>
      <c r="G28" t="s">
        <v>400</v>
      </c>
      <c r="H28" t="s">
        <v>618</v>
      </c>
      <c r="I28" t="s">
        <v>203</v>
      </c>
      <c r="J28">
        <v>0</v>
      </c>
      <c r="K28">
        <v>0</v>
      </c>
      <c r="L28">
        <v>0</v>
      </c>
      <c r="M28">
        <v>0</v>
      </c>
      <c r="N28">
        <v>571.64</v>
      </c>
      <c r="O28">
        <v>0</v>
      </c>
      <c r="P28">
        <v>57.16</v>
      </c>
      <c r="Q28">
        <v>571.64</v>
      </c>
      <c r="R28">
        <v>10.92</v>
      </c>
      <c r="S28">
        <v>0</v>
      </c>
      <c r="T28">
        <v>639.72</v>
      </c>
    </row>
    <row r="29" spans="1:20" x14ac:dyDescent="0.25">
      <c r="A29" t="s">
        <v>787</v>
      </c>
      <c r="B29" t="s">
        <v>607</v>
      </c>
      <c r="C29">
        <v>68.23</v>
      </c>
      <c r="D29" t="s">
        <v>601</v>
      </c>
      <c r="E29">
        <v>477.96</v>
      </c>
      <c r="F29" s="3">
        <v>15089.72</v>
      </c>
      <c r="G29" t="s">
        <v>883</v>
      </c>
      <c r="H29" t="s">
        <v>883</v>
      </c>
      <c r="I29" t="s">
        <v>831</v>
      </c>
      <c r="J29">
        <v>0</v>
      </c>
      <c r="K29">
        <v>0</v>
      </c>
      <c r="L29">
        <v>0</v>
      </c>
      <c r="M29">
        <v>45.13</v>
      </c>
      <c r="N29" s="3">
        <v>15522.55</v>
      </c>
      <c r="O29" s="3">
        <v>1552.26</v>
      </c>
      <c r="P29">
        <v>0</v>
      </c>
      <c r="Q29" s="3">
        <v>13970.29</v>
      </c>
      <c r="R29">
        <v>10.92</v>
      </c>
      <c r="S29">
        <v>0</v>
      </c>
      <c r="T29" s="3">
        <v>15533.47</v>
      </c>
    </row>
    <row r="30" spans="1:20" x14ac:dyDescent="0.25">
      <c r="A30" t="s">
        <v>789</v>
      </c>
      <c r="B30" t="s">
        <v>607</v>
      </c>
      <c r="C30">
        <v>68.23</v>
      </c>
      <c r="D30" t="s">
        <v>601</v>
      </c>
      <c r="E30" s="3">
        <v>1633.33</v>
      </c>
      <c r="F30" s="3">
        <v>20051.61</v>
      </c>
      <c r="G30" t="s">
        <v>884</v>
      </c>
      <c r="H30" t="s">
        <v>884</v>
      </c>
      <c r="I30" t="s">
        <v>885</v>
      </c>
      <c r="J30">
        <v>0</v>
      </c>
      <c r="K30">
        <v>133.77000000000001</v>
      </c>
      <c r="L30">
        <v>0</v>
      </c>
      <c r="M30">
        <v>775.99</v>
      </c>
      <c r="N30" s="3">
        <v>20908.95</v>
      </c>
      <c r="O30" s="3">
        <v>2090.89</v>
      </c>
      <c r="P30">
        <v>0</v>
      </c>
      <c r="Q30" s="3">
        <v>18818.060000000001</v>
      </c>
      <c r="R30">
        <v>10.92</v>
      </c>
      <c r="S30">
        <v>0</v>
      </c>
      <c r="T30" s="3">
        <v>21053.64</v>
      </c>
    </row>
    <row r="31" spans="1:20" x14ac:dyDescent="0.25">
      <c r="A31" t="s">
        <v>791</v>
      </c>
      <c r="B31" t="s">
        <v>615</v>
      </c>
      <c r="C31">
        <v>68.23</v>
      </c>
      <c r="D31" t="s">
        <v>601</v>
      </c>
      <c r="E31" s="3">
        <v>1633.33</v>
      </c>
      <c r="F31" s="3">
        <v>2403.86</v>
      </c>
      <c r="G31" t="s">
        <v>886</v>
      </c>
      <c r="H31" t="s">
        <v>886</v>
      </c>
      <c r="I31" t="s">
        <v>203</v>
      </c>
      <c r="J31">
        <v>0</v>
      </c>
      <c r="K31">
        <v>404.15</v>
      </c>
      <c r="L31">
        <v>0</v>
      </c>
      <c r="M31">
        <v>404.15</v>
      </c>
      <c r="N31" s="3">
        <v>3633.04</v>
      </c>
      <c r="O31">
        <v>363.3</v>
      </c>
      <c r="P31">
        <v>0</v>
      </c>
      <c r="Q31" s="3">
        <v>3269.74</v>
      </c>
      <c r="R31">
        <v>10.92</v>
      </c>
      <c r="S31">
        <v>0</v>
      </c>
      <c r="T31" s="3">
        <v>4048.11</v>
      </c>
    </row>
    <row r="32" spans="1:20" x14ac:dyDescent="0.25">
      <c r="A32" t="s">
        <v>793</v>
      </c>
      <c r="B32" t="s">
        <v>607</v>
      </c>
      <c r="C32">
        <v>68.23</v>
      </c>
      <c r="D32" t="s">
        <v>601</v>
      </c>
      <c r="E32">
        <v>477.96</v>
      </c>
      <c r="F32">
        <v>0</v>
      </c>
      <c r="G32" t="s">
        <v>400</v>
      </c>
      <c r="H32" t="s">
        <v>618</v>
      </c>
      <c r="I32" t="s">
        <v>203</v>
      </c>
      <c r="J32">
        <v>0</v>
      </c>
      <c r="K32">
        <v>125.36</v>
      </c>
      <c r="L32">
        <v>0</v>
      </c>
      <c r="M32">
        <v>125.36</v>
      </c>
      <c r="N32">
        <v>446.28</v>
      </c>
      <c r="O32">
        <v>0</v>
      </c>
      <c r="P32">
        <v>44.63</v>
      </c>
      <c r="Q32">
        <v>446.28</v>
      </c>
      <c r="R32">
        <v>10.92</v>
      </c>
      <c r="S32">
        <v>0</v>
      </c>
      <c r="T32">
        <v>627.19000000000005</v>
      </c>
    </row>
    <row r="33" spans="1:20" x14ac:dyDescent="0.25">
      <c r="A33" t="s">
        <v>794</v>
      </c>
      <c r="B33" t="s">
        <v>615</v>
      </c>
      <c r="C33">
        <v>68.23</v>
      </c>
      <c r="D33" t="s">
        <v>601</v>
      </c>
      <c r="E33" s="3">
        <v>2333.31</v>
      </c>
      <c r="F33" s="3">
        <v>30314.98</v>
      </c>
      <c r="G33" t="s">
        <v>887</v>
      </c>
      <c r="H33" t="s">
        <v>887</v>
      </c>
      <c r="I33" t="s">
        <v>888</v>
      </c>
      <c r="J33">
        <v>0</v>
      </c>
      <c r="K33">
        <v>0</v>
      </c>
      <c r="L33">
        <v>0</v>
      </c>
      <c r="M33">
        <v>245.93</v>
      </c>
      <c r="N33" s="3">
        <v>32402.36</v>
      </c>
      <c r="O33" s="3">
        <v>3240.24</v>
      </c>
      <c r="P33">
        <v>0</v>
      </c>
      <c r="Q33" s="3">
        <v>29162.12</v>
      </c>
      <c r="R33">
        <v>10.92</v>
      </c>
      <c r="S33">
        <v>0</v>
      </c>
      <c r="T33" s="3">
        <v>32413.279999999999</v>
      </c>
    </row>
    <row r="34" spans="1:20" x14ac:dyDescent="0.25">
      <c r="A34" t="s">
        <v>796</v>
      </c>
      <c r="B34" t="s">
        <v>607</v>
      </c>
      <c r="C34">
        <v>68.23</v>
      </c>
      <c r="D34" t="s">
        <v>601</v>
      </c>
      <c r="E34">
        <v>477.96</v>
      </c>
      <c r="F34">
        <v>0</v>
      </c>
      <c r="G34" t="s">
        <v>400</v>
      </c>
      <c r="H34" t="s">
        <v>618</v>
      </c>
      <c r="I34" t="s">
        <v>203</v>
      </c>
      <c r="J34">
        <v>0</v>
      </c>
      <c r="K34">
        <v>0</v>
      </c>
      <c r="L34">
        <v>0</v>
      </c>
      <c r="M34">
        <v>0</v>
      </c>
      <c r="N34">
        <v>571.64</v>
      </c>
      <c r="O34">
        <v>0</v>
      </c>
      <c r="P34">
        <v>57.16</v>
      </c>
      <c r="Q34">
        <v>571.64</v>
      </c>
      <c r="R34">
        <v>10.92</v>
      </c>
      <c r="S34">
        <v>0</v>
      </c>
      <c r="T34">
        <v>639.72</v>
      </c>
    </row>
    <row r="35" spans="1:20" x14ac:dyDescent="0.25">
      <c r="A35" t="s">
        <v>797</v>
      </c>
      <c r="B35" t="s">
        <v>607</v>
      </c>
      <c r="C35">
        <v>68.23</v>
      </c>
      <c r="D35" t="s">
        <v>601</v>
      </c>
      <c r="E35">
        <v>477.96</v>
      </c>
      <c r="F35" s="3">
        <v>5656.58</v>
      </c>
      <c r="G35" t="s">
        <v>889</v>
      </c>
      <c r="H35" t="s">
        <v>889</v>
      </c>
      <c r="I35" t="s">
        <v>890</v>
      </c>
      <c r="J35">
        <v>0</v>
      </c>
      <c r="K35">
        <v>261.5</v>
      </c>
      <c r="L35">
        <v>0</v>
      </c>
      <c r="M35">
        <v>310.25</v>
      </c>
      <c r="N35" s="3">
        <v>5824.29</v>
      </c>
      <c r="O35">
        <v>582.42999999999995</v>
      </c>
      <c r="P35">
        <v>0</v>
      </c>
      <c r="Q35" s="3">
        <v>5241.8599999999997</v>
      </c>
      <c r="R35">
        <v>10.92</v>
      </c>
      <c r="S35">
        <v>0</v>
      </c>
      <c r="T35" s="3">
        <v>6096.71</v>
      </c>
    </row>
    <row r="36" spans="1:20" x14ac:dyDescent="0.25">
      <c r="A36" t="s">
        <v>799</v>
      </c>
      <c r="B36" t="s">
        <v>607</v>
      </c>
      <c r="C36">
        <v>68.23</v>
      </c>
      <c r="D36" t="s">
        <v>601</v>
      </c>
      <c r="E36">
        <v>477.96</v>
      </c>
      <c r="F36" s="3">
        <v>17820.16</v>
      </c>
      <c r="G36" t="s">
        <v>891</v>
      </c>
      <c r="H36" t="s">
        <v>891</v>
      </c>
      <c r="I36" t="s">
        <v>203</v>
      </c>
      <c r="J36">
        <v>0</v>
      </c>
      <c r="K36">
        <v>0</v>
      </c>
      <c r="L36">
        <v>0</v>
      </c>
      <c r="M36">
        <v>0</v>
      </c>
      <c r="N36" s="3">
        <v>18298.12</v>
      </c>
      <c r="O36" s="3">
        <v>1829.81</v>
      </c>
      <c r="P36">
        <v>0</v>
      </c>
      <c r="Q36" s="3">
        <v>16468.310000000001</v>
      </c>
      <c r="R36">
        <v>10.92</v>
      </c>
      <c r="S36">
        <v>0</v>
      </c>
      <c r="T36" s="3">
        <v>18309.04</v>
      </c>
    </row>
    <row r="37" spans="1:20" x14ac:dyDescent="0.25">
      <c r="A37" t="s">
        <v>801</v>
      </c>
      <c r="B37" t="s">
        <v>607</v>
      </c>
      <c r="C37">
        <v>68.23</v>
      </c>
      <c r="D37" t="s">
        <v>601</v>
      </c>
      <c r="E37">
        <v>477.96</v>
      </c>
      <c r="F37" s="3">
        <v>17509.830000000002</v>
      </c>
      <c r="G37" t="s">
        <v>892</v>
      </c>
      <c r="H37" t="s">
        <v>892</v>
      </c>
      <c r="I37" t="s">
        <v>854</v>
      </c>
      <c r="J37">
        <v>0</v>
      </c>
      <c r="K37">
        <v>0</v>
      </c>
      <c r="L37">
        <v>0</v>
      </c>
      <c r="M37">
        <v>51.25</v>
      </c>
      <c r="N37" s="3">
        <v>17936.54</v>
      </c>
      <c r="O37" s="3">
        <v>1793.65</v>
      </c>
      <c r="P37">
        <v>0</v>
      </c>
      <c r="Q37" s="3">
        <v>16142.89</v>
      </c>
      <c r="R37">
        <v>10.92</v>
      </c>
      <c r="S37">
        <v>0</v>
      </c>
      <c r="T37" s="3">
        <v>17947.46</v>
      </c>
    </row>
    <row r="38" spans="1:20" x14ac:dyDescent="0.25">
      <c r="A38" t="s">
        <v>803</v>
      </c>
      <c r="B38" t="s">
        <v>607</v>
      </c>
      <c r="C38">
        <v>68.23</v>
      </c>
      <c r="D38" t="s">
        <v>601</v>
      </c>
      <c r="E38">
        <v>477.96</v>
      </c>
      <c r="F38" s="3">
        <v>2019.17</v>
      </c>
      <c r="G38" t="s">
        <v>893</v>
      </c>
      <c r="H38" t="s">
        <v>893</v>
      </c>
      <c r="I38" t="s">
        <v>831</v>
      </c>
      <c r="J38">
        <v>0</v>
      </c>
      <c r="K38">
        <v>0</v>
      </c>
      <c r="L38">
        <v>0</v>
      </c>
      <c r="M38">
        <v>45.13</v>
      </c>
      <c r="N38" s="3">
        <v>2452</v>
      </c>
      <c r="O38">
        <v>245.2</v>
      </c>
      <c r="P38">
        <v>0</v>
      </c>
      <c r="Q38" s="3">
        <v>2206.8000000000002</v>
      </c>
      <c r="R38">
        <v>10.92</v>
      </c>
      <c r="S38">
        <v>0</v>
      </c>
      <c r="T38" s="3">
        <v>2462.92</v>
      </c>
    </row>
    <row r="39" spans="1:20" x14ac:dyDescent="0.25">
      <c r="A39" t="s">
        <v>805</v>
      </c>
      <c r="B39" t="s">
        <v>607</v>
      </c>
      <c r="C39">
        <v>68.23</v>
      </c>
      <c r="D39" t="s">
        <v>601</v>
      </c>
      <c r="E39">
        <v>477.96</v>
      </c>
      <c r="F39" s="3">
        <v>17205.55</v>
      </c>
      <c r="G39" t="s">
        <v>894</v>
      </c>
      <c r="H39" t="s">
        <v>894</v>
      </c>
      <c r="I39" t="s">
        <v>831</v>
      </c>
      <c r="J39">
        <v>0</v>
      </c>
      <c r="K39">
        <v>0</v>
      </c>
      <c r="L39">
        <v>0</v>
      </c>
      <c r="M39">
        <v>45.13</v>
      </c>
      <c r="N39" s="3">
        <v>17638.38</v>
      </c>
      <c r="O39" s="3">
        <v>1763.84</v>
      </c>
      <c r="P39">
        <v>0</v>
      </c>
      <c r="Q39" s="3">
        <v>15874.54</v>
      </c>
      <c r="R39">
        <v>10.92</v>
      </c>
      <c r="S39">
        <v>0</v>
      </c>
      <c r="T39" s="3">
        <v>17649.3</v>
      </c>
    </row>
    <row r="40" spans="1:20" x14ac:dyDescent="0.25">
      <c r="A40" t="s">
        <v>807</v>
      </c>
      <c r="B40" t="s">
        <v>607</v>
      </c>
      <c r="C40">
        <v>68.23</v>
      </c>
      <c r="D40" t="s">
        <v>601</v>
      </c>
      <c r="E40">
        <v>477.96</v>
      </c>
      <c r="F40">
        <v>0</v>
      </c>
      <c r="G40" t="s">
        <v>400</v>
      </c>
      <c r="H40" t="s">
        <v>618</v>
      </c>
      <c r="I40" t="s">
        <v>203</v>
      </c>
      <c r="J40">
        <v>0</v>
      </c>
      <c r="K40">
        <v>0</v>
      </c>
      <c r="L40">
        <v>0</v>
      </c>
      <c r="M40">
        <v>0</v>
      </c>
      <c r="N40">
        <v>571.64</v>
      </c>
      <c r="O40">
        <v>0</v>
      </c>
      <c r="P40">
        <v>57.16</v>
      </c>
      <c r="Q40">
        <v>571.64</v>
      </c>
      <c r="R40">
        <v>10.92</v>
      </c>
      <c r="S40">
        <v>0</v>
      </c>
      <c r="T40">
        <v>639.72</v>
      </c>
    </row>
    <row r="41" spans="1:20" x14ac:dyDescent="0.25">
      <c r="A41" t="s">
        <v>808</v>
      </c>
      <c r="B41" t="s">
        <v>607</v>
      </c>
      <c r="C41">
        <v>68.23</v>
      </c>
      <c r="D41" t="s">
        <v>601</v>
      </c>
      <c r="E41">
        <v>477.96</v>
      </c>
      <c r="F41" s="3">
        <v>17647.29</v>
      </c>
      <c r="G41" t="s">
        <v>895</v>
      </c>
      <c r="H41" t="s">
        <v>895</v>
      </c>
      <c r="I41" t="s">
        <v>203</v>
      </c>
      <c r="J41">
        <v>0</v>
      </c>
      <c r="K41">
        <v>0</v>
      </c>
      <c r="L41">
        <v>0</v>
      </c>
      <c r="M41">
        <v>0</v>
      </c>
      <c r="N41" s="3">
        <v>18125.25</v>
      </c>
      <c r="O41" s="3">
        <v>1812.53</v>
      </c>
      <c r="P41">
        <v>0</v>
      </c>
      <c r="Q41" s="3">
        <v>16312.72</v>
      </c>
      <c r="R41">
        <v>10.92</v>
      </c>
      <c r="S41">
        <v>0</v>
      </c>
      <c r="T41" s="3">
        <v>18136.169999999998</v>
      </c>
    </row>
    <row r="42" spans="1:20" x14ac:dyDescent="0.25">
      <c r="A42" t="s">
        <v>810</v>
      </c>
      <c r="B42" t="s">
        <v>607</v>
      </c>
      <c r="C42">
        <v>68.23</v>
      </c>
      <c r="D42" t="s">
        <v>601</v>
      </c>
      <c r="E42">
        <v>477.96</v>
      </c>
      <c r="F42">
        <v>0</v>
      </c>
      <c r="G42" t="s">
        <v>400</v>
      </c>
      <c r="H42" t="s">
        <v>618</v>
      </c>
      <c r="I42" t="s">
        <v>857</v>
      </c>
      <c r="J42">
        <v>0</v>
      </c>
      <c r="K42">
        <v>0</v>
      </c>
      <c r="L42">
        <v>0</v>
      </c>
      <c r="M42">
        <v>24.38</v>
      </c>
      <c r="N42">
        <v>547.26</v>
      </c>
      <c r="O42">
        <v>0</v>
      </c>
      <c r="P42">
        <v>54.73</v>
      </c>
      <c r="Q42">
        <v>547.26</v>
      </c>
      <c r="R42">
        <v>10.92</v>
      </c>
      <c r="S42">
        <v>0</v>
      </c>
      <c r="T42">
        <v>612.91</v>
      </c>
    </row>
    <row r="43" spans="1:20" x14ac:dyDescent="0.25">
      <c r="A43" t="s">
        <v>812</v>
      </c>
      <c r="B43" t="s">
        <v>607</v>
      </c>
      <c r="C43">
        <v>68.23</v>
      </c>
      <c r="D43" t="s">
        <v>601</v>
      </c>
      <c r="E43">
        <v>477.96</v>
      </c>
      <c r="F43" s="3">
        <v>3428.66</v>
      </c>
      <c r="G43" t="s">
        <v>896</v>
      </c>
      <c r="H43" t="s">
        <v>896</v>
      </c>
      <c r="I43" t="s">
        <v>854</v>
      </c>
      <c r="J43">
        <v>0</v>
      </c>
      <c r="K43">
        <v>0</v>
      </c>
      <c r="L43">
        <v>0</v>
      </c>
      <c r="M43">
        <v>51.25</v>
      </c>
      <c r="N43" s="3">
        <v>3855.37</v>
      </c>
      <c r="O43">
        <v>385.54</v>
      </c>
      <c r="P43">
        <v>0</v>
      </c>
      <c r="Q43" s="3">
        <v>3469.83</v>
      </c>
      <c r="R43">
        <v>10.92</v>
      </c>
      <c r="S43">
        <v>0</v>
      </c>
      <c r="T43" s="3">
        <v>3866.29</v>
      </c>
    </row>
    <row r="44" spans="1:20" x14ac:dyDescent="0.25">
      <c r="A44" t="s">
        <v>813</v>
      </c>
      <c r="B44" t="s">
        <v>607</v>
      </c>
      <c r="C44">
        <v>68.23</v>
      </c>
      <c r="D44" t="s">
        <v>601</v>
      </c>
      <c r="E44">
        <v>477.96</v>
      </c>
      <c r="F44">
        <v>0</v>
      </c>
      <c r="G44" t="s">
        <v>400</v>
      </c>
      <c r="H44" t="s">
        <v>618</v>
      </c>
      <c r="I44" t="s">
        <v>203</v>
      </c>
      <c r="J44">
        <v>0</v>
      </c>
      <c r="K44">
        <v>0</v>
      </c>
      <c r="L44">
        <v>0</v>
      </c>
      <c r="M44">
        <v>0</v>
      </c>
      <c r="N44">
        <v>571.64</v>
      </c>
      <c r="O44">
        <v>0</v>
      </c>
      <c r="P44">
        <v>57.16</v>
      </c>
      <c r="Q44">
        <v>571.64</v>
      </c>
      <c r="R44">
        <v>10.92</v>
      </c>
      <c r="S44">
        <v>0</v>
      </c>
      <c r="T44">
        <v>639.72</v>
      </c>
    </row>
    <row r="45" spans="1:20" x14ac:dyDescent="0.25">
      <c r="A45" t="s">
        <v>814</v>
      </c>
      <c r="B45" t="s">
        <v>607</v>
      </c>
      <c r="C45">
        <v>68.23</v>
      </c>
      <c r="D45" t="s">
        <v>601</v>
      </c>
      <c r="E45" s="3">
        <v>1633.33</v>
      </c>
      <c r="F45" s="3">
        <v>5647.58</v>
      </c>
      <c r="G45" t="s">
        <v>897</v>
      </c>
      <c r="H45" t="s">
        <v>897</v>
      </c>
      <c r="I45" t="s">
        <v>898</v>
      </c>
      <c r="J45">
        <v>0</v>
      </c>
      <c r="K45">
        <v>730.46</v>
      </c>
      <c r="L45">
        <v>0</v>
      </c>
      <c r="M45" s="3">
        <v>1422.92</v>
      </c>
      <c r="N45" s="3">
        <v>5857.99</v>
      </c>
      <c r="O45">
        <v>585.79999999999995</v>
      </c>
      <c r="P45">
        <v>0</v>
      </c>
      <c r="Q45" s="3">
        <v>5272.19</v>
      </c>
      <c r="R45">
        <v>10.92</v>
      </c>
      <c r="S45">
        <v>0</v>
      </c>
      <c r="T45" s="3">
        <v>6599.37</v>
      </c>
    </row>
    <row r="46" spans="1:20" x14ac:dyDescent="0.25">
      <c r="A46" t="s">
        <v>816</v>
      </c>
      <c r="B46" t="s">
        <v>607</v>
      </c>
      <c r="C46">
        <v>68.23</v>
      </c>
      <c r="D46" t="s">
        <v>601</v>
      </c>
      <c r="E46">
        <v>477.96</v>
      </c>
      <c r="F46">
        <v>0</v>
      </c>
      <c r="G46" t="s">
        <v>400</v>
      </c>
      <c r="H46" t="s">
        <v>618</v>
      </c>
      <c r="I46" t="s">
        <v>203</v>
      </c>
      <c r="J46">
        <v>0</v>
      </c>
      <c r="K46">
        <v>125.36</v>
      </c>
      <c r="L46">
        <v>0</v>
      </c>
      <c r="M46">
        <v>125.36</v>
      </c>
      <c r="N46">
        <v>446.28</v>
      </c>
      <c r="O46">
        <v>0</v>
      </c>
      <c r="P46">
        <v>44.63</v>
      </c>
      <c r="Q46">
        <v>446.28</v>
      </c>
      <c r="R46">
        <v>10.92</v>
      </c>
      <c r="S46">
        <v>0</v>
      </c>
      <c r="T46">
        <v>627.19000000000005</v>
      </c>
    </row>
    <row r="47" spans="1:20" x14ac:dyDescent="0.25">
      <c r="A47" t="s">
        <v>817</v>
      </c>
      <c r="B47" t="s">
        <v>607</v>
      </c>
      <c r="C47">
        <v>68.23</v>
      </c>
      <c r="D47" t="s">
        <v>601</v>
      </c>
      <c r="E47">
        <v>477.96</v>
      </c>
      <c r="F47" s="3">
        <v>7086.76</v>
      </c>
      <c r="G47" t="s">
        <v>899</v>
      </c>
      <c r="H47" t="s">
        <v>899</v>
      </c>
      <c r="I47" t="s">
        <v>890</v>
      </c>
      <c r="J47">
        <v>0</v>
      </c>
      <c r="K47">
        <v>581.57000000000005</v>
      </c>
      <c r="L47">
        <v>0</v>
      </c>
      <c r="M47">
        <v>630.32000000000005</v>
      </c>
      <c r="N47" s="3">
        <v>6934.4</v>
      </c>
      <c r="O47">
        <v>693.44</v>
      </c>
      <c r="P47">
        <v>0</v>
      </c>
      <c r="Q47" s="3">
        <v>6240.96</v>
      </c>
      <c r="R47">
        <v>10.92</v>
      </c>
      <c r="S47">
        <v>0</v>
      </c>
      <c r="T47" s="3">
        <v>7526.89</v>
      </c>
    </row>
    <row r="48" spans="1:20" x14ac:dyDescent="0.25">
      <c r="A48" t="s">
        <v>818</v>
      </c>
      <c r="B48" t="s">
        <v>607</v>
      </c>
      <c r="C48">
        <v>68.23</v>
      </c>
      <c r="D48" t="s">
        <v>601</v>
      </c>
      <c r="E48">
        <v>477.96</v>
      </c>
      <c r="F48">
        <v>0</v>
      </c>
      <c r="G48" t="s">
        <v>400</v>
      </c>
      <c r="H48" t="s">
        <v>618</v>
      </c>
      <c r="I48" t="s">
        <v>203</v>
      </c>
      <c r="J48">
        <v>0</v>
      </c>
      <c r="K48">
        <v>0</v>
      </c>
      <c r="L48">
        <v>0</v>
      </c>
      <c r="M48">
        <v>0</v>
      </c>
      <c r="N48">
        <v>571.64</v>
      </c>
      <c r="O48">
        <v>0</v>
      </c>
      <c r="P48">
        <v>57.16</v>
      </c>
      <c r="Q48">
        <v>571.64</v>
      </c>
      <c r="R48">
        <v>10.92</v>
      </c>
      <c r="S48">
        <v>0</v>
      </c>
      <c r="T48">
        <v>639.72</v>
      </c>
    </row>
    <row r="49" spans="1:20" x14ac:dyDescent="0.25">
      <c r="A49" t="s">
        <v>703</v>
      </c>
      <c r="B49" s="3">
        <v>10037.16</v>
      </c>
      <c r="C49" s="3">
        <v>1432.83</v>
      </c>
      <c r="D49" t="s">
        <v>601</v>
      </c>
      <c r="E49" s="3">
        <v>15358.62</v>
      </c>
      <c r="F49" s="3">
        <v>161881.75</v>
      </c>
      <c r="G49" t="s">
        <v>900</v>
      </c>
      <c r="H49" t="s">
        <v>901</v>
      </c>
      <c r="I49" t="s">
        <v>902</v>
      </c>
      <c r="J49">
        <v>0</v>
      </c>
      <c r="K49" s="3">
        <v>2362.17</v>
      </c>
      <c r="L49">
        <v>0</v>
      </c>
      <c r="M49" s="3">
        <v>4302.55</v>
      </c>
      <c r="N49" s="3">
        <v>173687.26</v>
      </c>
      <c r="O49" s="3">
        <v>16938.93</v>
      </c>
      <c r="P49">
        <v>429.79</v>
      </c>
      <c r="Q49" s="3">
        <v>156748.32999999999</v>
      </c>
      <c r="R49">
        <v>229.32</v>
      </c>
      <c r="S49">
        <v>0</v>
      </c>
      <c r="T49" s="3">
        <v>176708.54</v>
      </c>
    </row>
    <row r="52" spans="1:20" x14ac:dyDescent="0.25">
      <c r="A52" t="s">
        <v>693</v>
      </c>
      <c r="B52" t="s">
        <v>599</v>
      </c>
      <c r="C52" t="s">
        <v>50</v>
      </c>
      <c r="D52" t="s">
        <v>390</v>
      </c>
      <c r="E52" t="s">
        <v>51</v>
      </c>
      <c r="F52" t="s">
        <v>50</v>
      </c>
      <c r="G52" t="s">
        <v>390</v>
      </c>
      <c r="H52" t="s">
        <v>295</v>
      </c>
      <c r="I52" t="s">
        <v>189</v>
      </c>
      <c r="J52" t="s">
        <v>50</v>
      </c>
      <c r="K52" t="s">
        <v>50</v>
      </c>
      <c r="L52" t="s">
        <v>50</v>
      </c>
      <c r="M52" t="s">
        <v>52</v>
      </c>
    </row>
    <row r="53" spans="1:20" x14ac:dyDescent="0.25">
      <c r="A53" t="s">
        <v>704</v>
      </c>
      <c r="B53" s="3">
        <v>12426.96</v>
      </c>
      <c r="C53" s="3">
        <v>1773.98</v>
      </c>
      <c r="D53" t="s">
        <v>601</v>
      </c>
      <c r="E53" s="3">
        <v>21086.57</v>
      </c>
      <c r="F53" s="3">
        <v>166887.37</v>
      </c>
      <c r="G53" t="s">
        <v>903</v>
      </c>
      <c r="H53" t="s">
        <v>904</v>
      </c>
      <c r="I53" t="s">
        <v>902</v>
      </c>
      <c r="J53">
        <v>0</v>
      </c>
      <c r="K53" s="3">
        <v>3034.88</v>
      </c>
      <c r="L53">
        <v>0</v>
      </c>
      <c r="M53" s="3">
        <v>4975.26</v>
      </c>
      <c r="N53" s="3">
        <v>183841.8</v>
      </c>
      <c r="O53" s="3">
        <v>17533.23</v>
      </c>
      <c r="P53">
        <v>850.95</v>
      </c>
      <c r="Q53" s="3">
        <v>166308.57</v>
      </c>
      <c r="R53">
        <v>283.92</v>
      </c>
      <c r="S53">
        <v>0</v>
      </c>
      <c r="T53" s="3">
        <v>188011.55</v>
      </c>
    </row>
    <row r="54" spans="1:20" x14ac:dyDescent="0.25">
      <c r="T54">
        <f>T53*0.16</f>
        <v>30081.847999999998</v>
      </c>
    </row>
    <row r="55" spans="1:20" x14ac:dyDescent="0.25">
      <c r="T55" s="3">
        <f>+T53+T54</f>
        <v>218093.39799999999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workbookViewId="0">
      <selection activeCell="F33" sqref="F33"/>
    </sheetView>
  </sheetViews>
  <sheetFormatPr baseColWidth="10" defaultRowHeight="15" x14ac:dyDescent="0.25"/>
  <cols>
    <col min="2" max="2" width="28.28515625" bestFit="1" customWidth="1"/>
    <col min="3" max="3" width="22.5703125" bestFit="1" customWidth="1"/>
    <col min="4" max="9" width="11.42578125" customWidth="1"/>
    <col min="10" max="18" width="11.42578125" hidden="1" customWidth="1"/>
    <col min="19" max="23" width="11.42578125" customWidth="1"/>
    <col min="25" max="26" width="11.42578125" style="4"/>
  </cols>
  <sheetData>
    <row r="1" spans="1:25" x14ac:dyDescent="0.25">
      <c r="A1" t="s">
        <v>0</v>
      </c>
      <c r="B1" t="s">
        <v>1</v>
      </c>
      <c r="X1" t="s">
        <v>2</v>
      </c>
      <c r="Y1" s="4" t="s">
        <v>3</v>
      </c>
    </row>
    <row r="2" spans="1:25" x14ac:dyDescent="0.25">
      <c r="Y2" s="4" t="s">
        <v>4</v>
      </c>
    </row>
    <row r="4" spans="1:25" x14ac:dyDescent="0.25">
      <c r="F4" t="s">
        <v>6</v>
      </c>
      <c r="G4" t="s">
        <v>7</v>
      </c>
      <c r="H4" t="s">
        <v>8</v>
      </c>
    </row>
    <row r="5" spans="1:25" x14ac:dyDescent="0.25">
      <c r="F5" s="1">
        <v>37027</v>
      </c>
      <c r="G5" s="2">
        <v>42155.208333333336</v>
      </c>
    </row>
    <row r="7" spans="1:25" x14ac:dyDescent="0.25">
      <c r="D7" t="s">
        <v>9</v>
      </c>
      <c r="F7" t="s">
        <v>10</v>
      </c>
      <c r="K7" t="s">
        <v>11</v>
      </c>
      <c r="M7" t="s">
        <v>12</v>
      </c>
      <c r="N7" t="s">
        <v>13</v>
      </c>
      <c r="O7" t="s">
        <v>13</v>
      </c>
      <c r="Q7" t="s">
        <v>14</v>
      </c>
      <c r="R7" t="s">
        <v>11</v>
      </c>
      <c r="S7" t="s">
        <v>11</v>
      </c>
      <c r="T7" t="e">
        <f>-   OUTSOU</f>
        <v>#NAME?</v>
      </c>
      <c r="U7" t="s">
        <v>15</v>
      </c>
      <c r="V7" t="s">
        <v>16</v>
      </c>
      <c r="W7" t="s">
        <v>17</v>
      </c>
      <c r="X7" t="s">
        <v>18</v>
      </c>
      <c r="Y7" s="4" t="s">
        <v>19</v>
      </c>
    </row>
    <row r="8" spans="1:25" x14ac:dyDescent="0.25">
      <c r="A8" t="s">
        <v>20</v>
      </c>
      <c r="B8" t="s">
        <v>21</v>
      </c>
      <c r="C8" t="s">
        <v>22</v>
      </c>
      <c r="D8" t="s">
        <v>23</v>
      </c>
      <c r="E8" t="s">
        <v>24</v>
      </c>
      <c r="F8" t="s">
        <v>27</v>
      </c>
      <c r="G8" t="s">
        <v>28</v>
      </c>
      <c r="H8" t="s">
        <v>29</v>
      </c>
      <c r="I8" t="s">
        <v>30</v>
      </c>
      <c r="J8" t="s">
        <v>31</v>
      </c>
      <c r="K8" t="s">
        <v>32</v>
      </c>
      <c r="L8" t="s">
        <v>33</v>
      </c>
      <c r="M8" t="s">
        <v>34</v>
      </c>
      <c r="N8" t="s">
        <v>35</v>
      </c>
      <c r="O8" t="s">
        <v>36</v>
      </c>
      <c r="P8" t="s">
        <v>37</v>
      </c>
      <c r="Q8" t="s">
        <v>38</v>
      </c>
      <c r="R8" t="s">
        <v>39</v>
      </c>
      <c r="S8" t="s">
        <v>40</v>
      </c>
      <c r="T8" t="s">
        <v>41</v>
      </c>
      <c r="U8" t="s">
        <v>42</v>
      </c>
      <c r="V8" t="s">
        <v>43</v>
      </c>
      <c r="W8" t="s">
        <v>44</v>
      </c>
      <c r="X8" t="s">
        <v>42</v>
      </c>
      <c r="Y8" s="4" t="s">
        <v>45</v>
      </c>
    </row>
    <row r="9" spans="1:25" x14ac:dyDescent="0.25">
      <c r="A9" t="s">
        <v>46</v>
      </c>
      <c r="B9" t="s">
        <v>47</v>
      </c>
      <c r="C9" t="s">
        <v>48</v>
      </c>
      <c r="D9" t="s">
        <v>49</v>
      </c>
      <c r="E9" t="s">
        <v>50</v>
      </c>
      <c r="F9" t="s">
        <v>50</v>
      </c>
      <c r="G9" t="s">
        <v>50</v>
      </c>
      <c r="H9" t="s">
        <v>50</v>
      </c>
      <c r="I9" t="s">
        <v>49</v>
      </c>
      <c r="J9" t="s">
        <v>51</v>
      </c>
      <c r="K9" t="s">
        <v>50</v>
      </c>
      <c r="L9" t="s">
        <v>50</v>
      </c>
      <c r="M9" t="s">
        <v>50</v>
      </c>
      <c r="N9" t="s">
        <v>50</v>
      </c>
      <c r="O9" t="s">
        <v>50</v>
      </c>
      <c r="P9" t="s">
        <v>50</v>
      </c>
      <c r="Q9" t="s">
        <v>50</v>
      </c>
      <c r="R9" t="s">
        <v>52</v>
      </c>
    </row>
    <row r="10" spans="1:25" x14ac:dyDescent="0.25">
      <c r="A10" t="s">
        <v>53</v>
      </c>
      <c r="B10" t="s">
        <v>54</v>
      </c>
      <c r="G10">
        <v>13500</v>
      </c>
      <c r="H10" s="3"/>
    </row>
    <row r="11" spans="1:25" x14ac:dyDescent="0.25">
      <c r="A11">
        <v>3</v>
      </c>
      <c r="B11" t="s">
        <v>55</v>
      </c>
      <c r="C11" t="s">
        <v>56</v>
      </c>
      <c r="D11" s="3">
        <v>1024.2</v>
      </c>
      <c r="E11">
        <v>146.21</v>
      </c>
      <c r="F11" s="3">
        <v>4000</v>
      </c>
      <c r="G11" s="3">
        <v>18471.72</v>
      </c>
      <c r="H11">
        <v>0</v>
      </c>
      <c r="I11" s="3">
        <v>22471.72</v>
      </c>
      <c r="J11">
        <v>0</v>
      </c>
      <c r="K11" s="3">
        <v>22471.72</v>
      </c>
      <c r="L11">
        <v>0</v>
      </c>
      <c r="M11">
        <v>0</v>
      </c>
      <c r="N11" s="3">
        <v>5000</v>
      </c>
      <c r="O11">
        <v>0</v>
      </c>
      <c r="P11">
        <v>306.2</v>
      </c>
      <c r="Q11">
        <v>0</v>
      </c>
      <c r="R11" s="3">
        <v>5306.2</v>
      </c>
      <c r="S11" s="3">
        <v>17165.52</v>
      </c>
      <c r="T11" s="3">
        <v>1373.24</v>
      </c>
      <c r="U11">
        <v>0</v>
      </c>
      <c r="V11" s="3">
        <v>15792.28</v>
      </c>
      <c r="W11">
        <v>23.41</v>
      </c>
      <c r="X11">
        <v>0</v>
      </c>
      <c r="Y11" s="4">
        <v>17495.13</v>
      </c>
    </row>
    <row r="12" spans="1:25" x14ac:dyDescent="0.25">
      <c r="A12">
        <v>56</v>
      </c>
      <c r="B12" t="s">
        <v>58</v>
      </c>
      <c r="C12" t="s">
        <v>59</v>
      </c>
      <c r="D12" s="3">
        <v>1024.2</v>
      </c>
      <c r="E12">
        <v>146.21</v>
      </c>
      <c r="F12" s="3">
        <v>1750</v>
      </c>
      <c r="G12" s="3">
        <v>1229.31</v>
      </c>
      <c r="H12">
        <v>0</v>
      </c>
      <c r="I12" s="3">
        <v>2979.31</v>
      </c>
      <c r="J12">
        <v>145.38</v>
      </c>
      <c r="K12" s="3">
        <v>3124.69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3">
        <v>3124.69</v>
      </c>
      <c r="T12">
        <v>0</v>
      </c>
      <c r="U12">
        <v>249.98</v>
      </c>
      <c r="V12" s="3">
        <v>3124.69</v>
      </c>
      <c r="W12">
        <v>23.41</v>
      </c>
      <c r="X12">
        <v>0</v>
      </c>
      <c r="Y12" s="4">
        <v>3398.08</v>
      </c>
    </row>
    <row r="13" spans="1:25" x14ac:dyDescent="0.25">
      <c r="A13" t="s">
        <v>60</v>
      </c>
      <c r="B13" t="s">
        <v>61</v>
      </c>
      <c r="C13" t="s">
        <v>62</v>
      </c>
      <c r="D13" s="3">
        <v>1024.2</v>
      </c>
      <c r="E13">
        <v>146.21</v>
      </c>
      <c r="F13" s="3">
        <v>1400</v>
      </c>
      <c r="G13">
        <v>437.61</v>
      </c>
      <c r="H13">
        <v>0</v>
      </c>
      <c r="I13" s="3">
        <v>1837.61</v>
      </c>
      <c r="J13">
        <v>188.71</v>
      </c>
      <c r="K13" s="3">
        <v>2026.32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s="3">
        <v>2026.32</v>
      </c>
      <c r="T13">
        <v>0</v>
      </c>
      <c r="U13">
        <v>162.11000000000001</v>
      </c>
      <c r="V13" s="3">
        <v>2026.32</v>
      </c>
      <c r="W13">
        <v>23.41</v>
      </c>
      <c r="X13">
        <v>0</v>
      </c>
      <c r="Y13" s="4">
        <v>2211.84</v>
      </c>
    </row>
    <row r="14" spans="1:25" x14ac:dyDescent="0.25">
      <c r="A14" t="s">
        <v>63</v>
      </c>
      <c r="B14" t="s">
        <v>64</v>
      </c>
      <c r="C14" t="s">
        <v>65</v>
      </c>
      <c r="D14" s="3">
        <v>1024.2</v>
      </c>
      <c r="E14">
        <v>146.21</v>
      </c>
      <c r="F14" s="3">
        <v>1250</v>
      </c>
      <c r="G14">
        <v>566.72</v>
      </c>
      <c r="H14">
        <v>0</v>
      </c>
      <c r="I14" s="3">
        <v>1816.72</v>
      </c>
      <c r="J14">
        <v>188.71</v>
      </c>
      <c r="K14" s="3">
        <v>2005.43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s="3">
        <v>2005.43</v>
      </c>
      <c r="T14">
        <v>0</v>
      </c>
      <c r="U14">
        <v>160.43</v>
      </c>
      <c r="V14" s="3">
        <v>2005.43</v>
      </c>
      <c r="W14">
        <v>23.41</v>
      </c>
      <c r="X14">
        <v>0</v>
      </c>
      <c r="Y14" s="4">
        <v>2189.27</v>
      </c>
    </row>
    <row r="15" spans="1:25" x14ac:dyDescent="0.25">
      <c r="A15" t="s">
        <v>66</v>
      </c>
      <c r="B15" t="s">
        <v>67</v>
      </c>
      <c r="C15" t="s">
        <v>68</v>
      </c>
      <c r="D15" s="3">
        <v>1024.2</v>
      </c>
      <c r="E15">
        <v>146.21</v>
      </c>
      <c r="F15" s="3">
        <v>2250</v>
      </c>
      <c r="G15">
        <v>0</v>
      </c>
      <c r="H15">
        <v>0</v>
      </c>
      <c r="I15" s="3">
        <v>2250</v>
      </c>
      <c r="J15">
        <v>174.78</v>
      </c>
      <c r="K15" s="3">
        <v>2424.7800000000002</v>
      </c>
      <c r="L15">
        <v>0</v>
      </c>
      <c r="M15">
        <v>0</v>
      </c>
      <c r="N15">
        <v>0</v>
      </c>
      <c r="O15">
        <v>0</v>
      </c>
      <c r="P15">
        <v>850.11</v>
      </c>
      <c r="Q15">
        <v>0</v>
      </c>
      <c r="R15">
        <v>850.11</v>
      </c>
      <c r="S15" s="3">
        <v>1574.67</v>
      </c>
      <c r="T15">
        <v>0</v>
      </c>
      <c r="U15">
        <v>125.97</v>
      </c>
      <c r="V15" s="3">
        <v>1574.67</v>
      </c>
      <c r="W15">
        <v>23.41</v>
      </c>
      <c r="X15">
        <v>0</v>
      </c>
      <c r="Y15" s="4">
        <v>2574.16</v>
      </c>
    </row>
    <row r="16" spans="1:25" x14ac:dyDescent="0.25">
      <c r="A16" t="s">
        <v>69</v>
      </c>
      <c r="B16" t="s">
        <v>70</v>
      </c>
      <c r="C16" t="s">
        <v>71</v>
      </c>
      <c r="D16" s="3">
        <v>1024.2</v>
      </c>
      <c r="E16">
        <v>146.21</v>
      </c>
      <c r="F16" s="3">
        <v>3500</v>
      </c>
      <c r="G16" s="3">
        <v>1264.4100000000001</v>
      </c>
      <c r="H16">
        <v>0</v>
      </c>
      <c r="I16" s="3">
        <v>4764.41</v>
      </c>
      <c r="J16">
        <v>0</v>
      </c>
      <c r="K16" s="3">
        <v>4764.41</v>
      </c>
      <c r="L16">
        <v>0</v>
      </c>
      <c r="M16">
        <v>0</v>
      </c>
      <c r="N16">
        <v>0</v>
      </c>
      <c r="O16">
        <v>0</v>
      </c>
      <c r="P16" s="3">
        <v>2059.58</v>
      </c>
      <c r="Q16">
        <v>0</v>
      </c>
      <c r="R16" s="3">
        <v>2059.58</v>
      </c>
      <c r="S16" s="3">
        <v>2704.83</v>
      </c>
      <c r="T16">
        <v>0</v>
      </c>
      <c r="U16">
        <v>216.39</v>
      </c>
      <c r="V16" s="3">
        <v>2704.83</v>
      </c>
      <c r="W16">
        <v>23.41</v>
      </c>
      <c r="X16">
        <v>0</v>
      </c>
      <c r="Y16" s="4">
        <v>5004.21</v>
      </c>
    </row>
    <row r="17" spans="1:26" x14ac:dyDescent="0.25">
      <c r="A17" t="s">
        <v>72</v>
      </c>
      <c r="B17" t="s">
        <v>73</v>
      </c>
      <c r="C17" t="s">
        <v>74</v>
      </c>
      <c r="D17" s="3">
        <v>1024.2</v>
      </c>
      <c r="E17">
        <v>146.21</v>
      </c>
      <c r="F17" s="3">
        <v>15000</v>
      </c>
      <c r="G17" s="3">
        <v>10360.040000000001</v>
      </c>
      <c r="H17">
        <v>0</v>
      </c>
      <c r="I17" s="3">
        <v>25360.04</v>
      </c>
      <c r="J17">
        <v>0</v>
      </c>
      <c r="K17" s="3">
        <v>25360.04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3">
        <v>25360.04</v>
      </c>
      <c r="T17" s="3">
        <v>2028.8</v>
      </c>
      <c r="U17">
        <v>0</v>
      </c>
      <c r="V17" s="3">
        <v>23331.24</v>
      </c>
      <c r="W17">
        <v>23.41</v>
      </c>
      <c r="X17">
        <v>0</v>
      </c>
      <c r="Y17" s="4">
        <v>25383.45</v>
      </c>
    </row>
    <row r="18" spans="1:26" x14ac:dyDescent="0.25">
      <c r="A18" t="s">
        <v>75</v>
      </c>
      <c r="B18" t="s">
        <v>76</v>
      </c>
      <c r="C18" t="s">
        <v>77</v>
      </c>
      <c r="D18" s="3">
        <v>1024.2</v>
      </c>
      <c r="E18">
        <v>146.21</v>
      </c>
      <c r="F18" s="3">
        <v>2750</v>
      </c>
      <c r="G18">
        <v>0</v>
      </c>
      <c r="H18">
        <v>0</v>
      </c>
      <c r="I18" s="3">
        <v>2750</v>
      </c>
      <c r="J18">
        <v>145.38</v>
      </c>
      <c r="K18" s="3">
        <v>2895.38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s="3">
        <v>2895.38</v>
      </c>
      <c r="T18">
        <v>0</v>
      </c>
      <c r="U18">
        <v>231.63</v>
      </c>
      <c r="V18" s="3">
        <v>2895.38</v>
      </c>
      <c r="W18">
        <v>23.41</v>
      </c>
      <c r="X18">
        <v>0</v>
      </c>
      <c r="Y18" s="4">
        <v>3150.42</v>
      </c>
    </row>
    <row r="19" spans="1:26" x14ac:dyDescent="0.25">
      <c r="A19" t="s">
        <v>78</v>
      </c>
      <c r="B19" t="s">
        <v>79</v>
      </c>
      <c r="C19" t="s">
        <v>80</v>
      </c>
      <c r="D19" s="3">
        <v>1024.2</v>
      </c>
      <c r="E19">
        <v>146.21</v>
      </c>
      <c r="F19" s="3">
        <v>1500</v>
      </c>
      <c r="G19">
        <v>590.66999999999996</v>
      </c>
      <c r="H19">
        <v>0</v>
      </c>
      <c r="I19" s="3">
        <v>2090.67</v>
      </c>
      <c r="J19">
        <v>188.71</v>
      </c>
      <c r="K19" s="3">
        <v>2279.38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 s="3">
        <v>2279.38</v>
      </c>
      <c r="T19">
        <v>0</v>
      </c>
      <c r="U19">
        <v>182.35</v>
      </c>
      <c r="V19" s="3">
        <v>2279.38</v>
      </c>
      <c r="W19">
        <v>23.41</v>
      </c>
      <c r="X19">
        <v>0</v>
      </c>
      <c r="Y19" s="4">
        <v>2485.14</v>
      </c>
    </row>
    <row r="20" spans="1:26" x14ac:dyDescent="0.25">
      <c r="A20" t="s">
        <v>81</v>
      </c>
      <c r="B20" t="s">
        <v>82</v>
      </c>
      <c r="C20" t="s">
        <v>83</v>
      </c>
      <c r="D20" s="3">
        <v>1024.2</v>
      </c>
      <c r="E20">
        <v>146.21</v>
      </c>
      <c r="F20" s="3">
        <v>2000</v>
      </c>
      <c r="G20">
        <v>933.11</v>
      </c>
      <c r="H20">
        <v>0</v>
      </c>
      <c r="I20" s="3">
        <v>2933.11</v>
      </c>
      <c r="J20">
        <v>145.38</v>
      </c>
      <c r="K20" s="3">
        <v>3078.49</v>
      </c>
      <c r="L20">
        <v>0</v>
      </c>
      <c r="M20">
        <v>0</v>
      </c>
      <c r="N20">
        <v>0</v>
      </c>
      <c r="O20">
        <v>0</v>
      </c>
      <c r="P20">
        <v>293.61</v>
      </c>
      <c r="Q20">
        <v>0</v>
      </c>
      <c r="R20">
        <v>293.61</v>
      </c>
      <c r="S20" s="3">
        <v>2784.88</v>
      </c>
      <c r="T20">
        <v>0</v>
      </c>
      <c r="U20">
        <v>222.79</v>
      </c>
      <c r="V20" s="3">
        <v>2784.88</v>
      </c>
      <c r="W20">
        <v>23.41</v>
      </c>
      <c r="X20">
        <v>0</v>
      </c>
      <c r="Y20" s="4">
        <v>3324.69</v>
      </c>
    </row>
    <row r="21" spans="1:26" x14ac:dyDescent="0.25">
      <c r="A21" t="s">
        <v>84</v>
      </c>
      <c r="B21" t="s">
        <v>85</v>
      </c>
      <c r="C21" t="s">
        <v>86</v>
      </c>
      <c r="D21" s="3">
        <v>1024.2</v>
      </c>
      <c r="E21">
        <v>146.21</v>
      </c>
      <c r="F21" s="3">
        <v>2250</v>
      </c>
      <c r="G21">
        <v>0</v>
      </c>
      <c r="H21">
        <v>0</v>
      </c>
      <c r="I21" s="3">
        <v>2250</v>
      </c>
      <c r="J21">
        <v>174.78</v>
      </c>
      <c r="K21" s="3">
        <v>2424.7800000000002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s="3">
        <v>2424.7800000000002</v>
      </c>
      <c r="T21">
        <v>0</v>
      </c>
      <c r="U21">
        <v>193.98</v>
      </c>
      <c r="V21" s="3">
        <v>2424.7800000000002</v>
      </c>
      <c r="W21">
        <v>23.41</v>
      </c>
      <c r="X21">
        <v>0</v>
      </c>
      <c r="Y21" s="4">
        <v>2642.17</v>
      </c>
    </row>
    <row r="22" spans="1:26" x14ac:dyDescent="0.25">
      <c r="A22" t="s">
        <v>87</v>
      </c>
      <c r="B22" t="s">
        <v>88</v>
      </c>
      <c r="C22" t="s">
        <v>65</v>
      </c>
      <c r="D22" s="3">
        <v>1024.2</v>
      </c>
      <c r="E22">
        <v>146.21</v>
      </c>
      <c r="F22" s="3">
        <v>2250</v>
      </c>
      <c r="G22">
        <v>0</v>
      </c>
      <c r="H22">
        <v>0</v>
      </c>
      <c r="I22" s="3">
        <v>2250</v>
      </c>
      <c r="J22">
        <v>174.78</v>
      </c>
      <c r="K22" s="3">
        <v>2424.7800000000002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s="3">
        <v>2424.7800000000002</v>
      </c>
      <c r="T22">
        <v>0</v>
      </c>
      <c r="U22">
        <v>193.98</v>
      </c>
      <c r="V22" s="3">
        <v>2424.7800000000002</v>
      </c>
      <c r="W22">
        <v>23.41</v>
      </c>
      <c r="X22">
        <v>0</v>
      </c>
      <c r="Y22" s="4">
        <v>2642.17</v>
      </c>
    </row>
    <row r="23" spans="1:26" x14ac:dyDescent="0.25">
      <c r="A23" t="s">
        <v>89</v>
      </c>
      <c r="B23" t="s">
        <v>90</v>
      </c>
      <c r="C23" t="s">
        <v>91</v>
      </c>
      <c r="D23" s="3">
        <v>1024.2</v>
      </c>
      <c r="E23">
        <v>146.21</v>
      </c>
      <c r="F23" s="3">
        <v>3000</v>
      </c>
      <c r="G23">
        <v>796.4</v>
      </c>
      <c r="H23">
        <v>0</v>
      </c>
      <c r="I23" s="3">
        <v>3796.4</v>
      </c>
      <c r="J23">
        <v>0</v>
      </c>
      <c r="K23" s="3">
        <v>3796.4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 s="3">
        <v>3796.4</v>
      </c>
      <c r="T23">
        <v>0</v>
      </c>
      <c r="U23">
        <v>303.70999999999998</v>
      </c>
      <c r="V23" s="3">
        <v>3796.4</v>
      </c>
      <c r="W23">
        <v>23.41</v>
      </c>
      <c r="X23">
        <v>0</v>
      </c>
      <c r="Y23" s="4">
        <v>4123.5200000000004</v>
      </c>
    </row>
    <row r="24" spans="1:26" x14ac:dyDescent="0.25">
      <c r="A24" t="s">
        <v>92</v>
      </c>
      <c r="B24" t="s">
        <v>93</v>
      </c>
      <c r="C24" t="s">
        <v>94</v>
      </c>
      <c r="D24" s="3">
        <v>1024.2</v>
      </c>
      <c r="E24">
        <v>146.21</v>
      </c>
      <c r="F24" s="3">
        <v>2000</v>
      </c>
      <c r="G24">
        <v>807.79</v>
      </c>
      <c r="H24">
        <v>0</v>
      </c>
      <c r="I24" s="3">
        <v>2807.79</v>
      </c>
      <c r="J24">
        <v>145.38</v>
      </c>
      <c r="K24" s="3">
        <v>2953.17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 s="3">
        <v>2953.17</v>
      </c>
      <c r="T24">
        <v>0</v>
      </c>
      <c r="U24">
        <v>236.25</v>
      </c>
      <c r="V24" s="3">
        <v>2953.17</v>
      </c>
      <c r="W24">
        <v>23.41</v>
      </c>
      <c r="X24">
        <v>0</v>
      </c>
      <c r="Y24" s="4">
        <v>3212.83</v>
      </c>
    </row>
    <row r="25" spans="1:26" x14ac:dyDescent="0.25">
      <c r="A25" t="s">
        <v>95</v>
      </c>
      <c r="B25" t="s">
        <v>96</v>
      </c>
      <c r="C25" t="s">
        <v>97</v>
      </c>
      <c r="D25" s="3">
        <v>1024.2</v>
      </c>
      <c r="E25">
        <v>146.21</v>
      </c>
      <c r="F25" s="3">
        <v>4000</v>
      </c>
      <c r="G25">
        <v>0</v>
      </c>
      <c r="H25">
        <v>0</v>
      </c>
      <c r="I25" s="3">
        <v>4000</v>
      </c>
      <c r="J25">
        <v>0</v>
      </c>
      <c r="K25" s="3">
        <v>4000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 s="3">
        <v>4000</v>
      </c>
      <c r="T25">
        <v>0</v>
      </c>
      <c r="U25">
        <v>320</v>
      </c>
      <c r="V25" s="3">
        <v>4000</v>
      </c>
      <c r="W25">
        <v>23.41</v>
      </c>
      <c r="X25">
        <v>0</v>
      </c>
      <c r="Y25" s="4">
        <v>4343.41</v>
      </c>
    </row>
    <row r="26" spans="1:26" x14ac:dyDescent="0.25">
      <c r="A26" t="s">
        <v>98</v>
      </c>
      <c r="B26" t="s">
        <v>99</v>
      </c>
      <c r="C26" t="s">
        <v>100</v>
      </c>
      <c r="D26" s="3">
        <v>1024.2</v>
      </c>
      <c r="E26">
        <v>146.21</v>
      </c>
      <c r="F26" s="3">
        <v>2750</v>
      </c>
      <c r="G26">
        <v>605.13</v>
      </c>
      <c r="H26">
        <v>0</v>
      </c>
      <c r="I26" s="3">
        <v>3355.13</v>
      </c>
      <c r="J26">
        <v>125.1</v>
      </c>
      <c r="K26" s="3">
        <v>3480.23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s="3">
        <v>3480.23</v>
      </c>
      <c r="T26">
        <v>0</v>
      </c>
      <c r="U26">
        <v>278.42</v>
      </c>
      <c r="V26" s="3">
        <v>3480.23</v>
      </c>
      <c r="W26">
        <v>23.41</v>
      </c>
      <c r="X26">
        <v>0</v>
      </c>
      <c r="Y26" s="4">
        <v>3782.06</v>
      </c>
    </row>
    <row r="27" spans="1:26" x14ac:dyDescent="0.25">
      <c r="A27" t="s">
        <v>101</v>
      </c>
      <c r="B27" t="s">
        <v>102</v>
      </c>
      <c r="C27" t="s">
        <v>80</v>
      </c>
      <c r="D27">
        <v>887.64</v>
      </c>
      <c r="E27">
        <v>154.94999999999999</v>
      </c>
      <c r="F27" s="3">
        <v>1200</v>
      </c>
      <c r="G27" s="3">
        <v>1480.66</v>
      </c>
      <c r="H27">
        <v>0</v>
      </c>
      <c r="I27" s="3">
        <v>2680.66</v>
      </c>
      <c r="J27">
        <v>145.38</v>
      </c>
      <c r="K27" s="3">
        <v>2826.04</v>
      </c>
      <c r="L27">
        <v>2</v>
      </c>
      <c r="M27">
        <v>335.08</v>
      </c>
      <c r="N27">
        <v>0</v>
      </c>
      <c r="O27">
        <v>0</v>
      </c>
      <c r="P27">
        <v>0</v>
      </c>
      <c r="Q27">
        <v>0</v>
      </c>
      <c r="R27">
        <v>335.08</v>
      </c>
      <c r="S27" s="3">
        <v>2490.96</v>
      </c>
      <c r="T27">
        <v>0</v>
      </c>
      <c r="U27">
        <v>199.28</v>
      </c>
      <c r="V27" s="3">
        <v>2490.96</v>
      </c>
      <c r="W27">
        <v>20.85</v>
      </c>
      <c r="X27">
        <v>0</v>
      </c>
      <c r="Y27" s="4">
        <v>2711.09</v>
      </c>
    </row>
    <row r="28" spans="1:26" x14ac:dyDescent="0.25">
      <c r="A28" t="s">
        <v>106</v>
      </c>
      <c r="B28" t="s">
        <v>107</v>
      </c>
      <c r="C28" t="s">
        <v>108</v>
      </c>
      <c r="D28" s="3">
        <v>1024.2</v>
      </c>
      <c r="E28">
        <v>146.21</v>
      </c>
      <c r="F28" s="3">
        <v>12500</v>
      </c>
      <c r="G28" s="3">
        <v>1204.17</v>
      </c>
      <c r="H28">
        <v>0</v>
      </c>
      <c r="I28" s="3">
        <v>13704.17</v>
      </c>
      <c r="J28">
        <v>0</v>
      </c>
      <c r="K28" s="3">
        <v>13704.17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s="3">
        <v>13704.17</v>
      </c>
      <c r="T28" s="3">
        <v>1096.33</v>
      </c>
      <c r="U28">
        <v>0</v>
      </c>
      <c r="V28" s="3">
        <v>12607.84</v>
      </c>
      <c r="W28">
        <v>23.41</v>
      </c>
      <c r="X28">
        <v>0</v>
      </c>
      <c r="Y28" s="4">
        <v>13727.58</v>
      </c>
    </row>
    <row r="29" spans="1:26" x14ac:dyDescent="0.25">
      <c r="D29" s="3"/>
      <c r="F29" s="3"/>
      <c r="G29" s="3"/>
      <c r="I29" s="3"/>
      <c r="K29" s="3"/>
      <c r="S29" s="3"/>
      <c r="T29" s="3"/>
      <c r="V29" s="3"/>
      <c r="Z29" s="4">
        <f>SUM(Y11:Y28)</f>
        <v>104401.22</v>
      </c>
    </row>
    <row r="31" spans="1:26" x14ac:dyDescent="0.25">
      <c r="A31" t="s">
        <v>109</v>
      </c>
      <c r="B31" t="s">
        <v>110</v>
      </c>
    </row>
    <row r="32" spans="1:26" x14ac:dyDescent="0.25">
      <c r="A32">
        <v>8</v>
      </c>
      <c r="B32" t="s">
        <v>111</v>
      </c>
      <c r="C32" t="s">
        <v>112</v>
      </c>
      <c r="D32" s="3">
        <v>1024.2</v>
      </c>
      <c r="E32">
        <v>146.21</v>
      </c>
      <c r="F32" s="3">
        <v>3500</v>
      </c>
      <c r="G32" s="3">
        <v>1761.48</v>
      </c>
      <c r="H32">
        <v>0</v>
      </c>
      <c r="I32" s="3">
        <v>5261.48</v>
      </c>
      <c r="J32">
        <v>0</v>
      </c>
      <c r="K32" s="3">
        <v>5261.48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s="3">
        <v>5261.48</v>
      </c>
      <c r="T32">
        <v>420.92</v>
      </c>
      <c r="U32">
        <v>0</v>
      </c>
      <c r="V32" s="3">
        <v>4840.5600000000004</v>
      </c>
      <c r="W32">
        <v>23.41</v>
      </c>
      <c r="X32">
        <v>0</v>
      </c>
      <c r="Y32" s="4">
        <v>5284.89</v>
      </c>
    </row>
    <row r="33" spans="1:26" x14ac:dyDescent="0.25">
      <c r="A33" t="s">
        <v>113</v>
      </c>
      <c r="B33" t="s">
        <v>114</v>
      </c>
      <c r="C33" t="s">
        <v>115</v>
      </c>
      <c r="D33" s="3">
        <v>1024.2</v>
      </c>
      <c r="E33">
        <v>146.21</v>
      </c>
      <c r="F33" s="3">
        <v>2000</v>
      </c>
      <c r="G33">
        <v>250.78</v>
      </c>
      <c r="H33">
        <v>0</v>
      </c>
      <c r="I33" s="3">
        <v>2250.7800000000002</v>
      </c>
      <c r="J33">
        <v>174.78</v>
      </c>
      <c r="K33" s="3">
        <v>2425.56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 s="3">
        <v>2425.56</v>
      </c>
      <c r="T33">
        <v>0</v>
      </c>
      <c r="U33">
        <v>194.04</v>
      </c>
      <c r="V33" s="3">
        <v>2425.56</v>
      </c>
      <c r="W33">
        <v>23.41</v>
      </c>
      <c r="X33">
        <v>0</v>
      </c>
      <c r="Y33" s="4">
        <v>2643.01</v>
      </c>
    </row>
    <row r="34" spans="1:26" x14ac:dyDescent="0.25">
      <c r="A34" t="s">
        <v>103</v>
      </c>
      <c r="B34" t="s">
        <v>116</v>
      </c>
      <c r="D34" s="3">
        <v>2048.4</v>
      </c>
      <c r="E34">
        <v>292.42</v>
      </c>
      <c r="F34" s="3">
        <v>5500</v>
      </c>
      <c r="G34" s="3">
        <v>2012.26</v>
      </c>
      <c r="H34">
        <v>0</v>
      </c>
      <c r="I34" s="3">
        <v>7512.26</v>
      </c>
      <c r="J34">
        <v>174.78</v>
      </c>
      <c r="K34" s="3">
        <v>7687.04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 s="3">
        <v>7687.04</v>
      </c>
      <c r="T34">
        <v>420.92</v>
      </c>
      <c r="U34">
        <v>194.04</v>
      </c>
      <c r="V34" s="3">
        <v>7266.12</v>
      </c>
      <c r="W34">
        <v>46.82</v>
      </c>
      <c r="X34">
        <v>0</v>
      </c>
      <c r="Z34" s="4">
        <f>SUM(Y32:Y33)</f>
        <v>7927.9000000000005</v>
      </c>
    </row>
    <row r="36" spans="1:26" x14ac:dyDescent="0.25">
      <c r="A36" t="s">
        <v>117</v>
      </c>
      <c r="B36" t="s">
        <v>118</v>
      </c>
    </row>
    <row r="37" spans="1:26" x14ac:dyDescent="0.25">
      <c r="A37">
        <v>13</v>
      </c>
      <c r="B37" t="s">
        <v>119</v>
      </c>
      <c r="C37" t="s">
        <v>120</v>
      </c>
      <c r="D37" s="3">
        <v>1024.2</v>
      </c>
      <c r="E37">
        <v>146.21</v>
      </c>
      <c r="F37" s="3">
        <v>5000</v>
      </c>
      <c r="G37" s="3">
        <v>4049.85</v>
      </c>
      <c r="H37">
        <v>0</v>
      </c>
      <c r="I37" s="3">
        <v>9049.85</v>
      </c>
      <c r="J37">
        <v>0</v>
      </c>
      <c r="K37" s="3">
        <v>9049.85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s="3">
        <v>9049.85</v>
      </c>
      <c r="T37">
        <v>723.99</v>
      </c>
      <c r="U37">
        <v>0</v>
      </c>
      <c r="V37" s="3">
        <v>8325.86</v>
      </c>
      <c r="W37">
        <v>23.41</v>
      </c>
      <c r="X37">
        <v>0</v>
      </c>
      <c r="Y37" s="4">
        <v>9073.26</v>
      </c>
    </row>
    <row r="38" spans="1:26" x14ac:dyDescent="0.25">
      <c r="A38">
        <v>18</v>
      </c>
      <c r="B38" t="s">
        <v>121</v>
      </c>
      <c r="C38" t="s">
        <v>122</v>
      </c>
      <c r="D38" s="3">
        <v>1024.2</v>
      </c>
      <c r="E38">
        <v>146.21</v>
      </c>
      <c r="F38" s="3">
        <v>3500</v>
      </c>
      <c r="G38" s="3">
        <v>1548.36</v>
      </c>
      <c r="H38">
        <v>0</v>
      </c>
      <c r="I38" s="3">
        <v>5048.3599999999997</v>
      </c>
      <c r="J38">
        <v>0</v>
      </c>
      <c r="K38" s="3">
        <v>5048.3599999999997</v>
      </c>
      <c r="L38">
        <v>0</v>
      </c>
      <c r="M38">
        <v>0</v>
      </c>
      <c r="N38">
        <v>0</v>
      </c>
      <c r="O38">
        <v>0</v>
      </c>
      <c r="P38">
        <v>723.31</v>
      </c>
      <c r="Q38">
        <v>0</v>
      </c>
      <c r="R38">
        <v>723.31</v>
      </c>
      <c r="S38" s="3">
        <v>4325.05</v>
      </c>
      <c r="T38">
        <v>0</v>
      </c>
      <c r="U38">
        <v>346</v>
      </c>
      <c r="V38" s="3">
        <v>4325.05</v>
      </c>
      <c r="W38">
        <v>23.41</v>
      </c>
      <c r="X38">
        <v>0</v>
      </c>
      <c r="Y38" s="4">
        <v>5417.77</v>
      </c>
    </row>
    <row r="39" spans="1:26" x14ac:dyDescent="0.25">
      <c r="A39" t="s">
        <v>123</v>
      </c>
      <c r="B39" t="s">
        <v>124</v>
      </c>
      <c r="C39" t="s">
        <v>125</v>
      </c>
      <c r="D39" s="3">
        <v>1024.2</v>
      </c>
      <c r="E39">
        <v>146.21</v>
      </c>
      <c r="F39" s="3">
        <v>2000</v>
      </c>
      <c r="G39" s="3">
        <v>1900</v>
      </c>
      <c r="H39">
        <v>0</v>
      </c>
      <c r="I39" s="3">
        <v>3900</v>
      </c>
      <c r="J39">
        <v>0</v>
      </c>
      <c r="K39" s="3">
        <v>3900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s="3">
        <v>3900</v>
      </c>
      <c r="T39">
        <v>0</v>
      </c>
      <c r="U39">
        <v>312</v>
      </c>
      <c r="V39" s="3">
        <v>3900</v>
      </c>
      <c r="W39">
        <v>23.41</v>
      </c>
      <c r="X39">
        <v>0</v>
      </c>
      <c r="Y39" s="4">
        <v>4235.41</v>
      </c>
    </row>
    <row r="40" spans="1:26" x14ac:dyDescent="0.25">
      <c r="A40" t="s">
        <v>126</v>
      </c>
      <c r="B40" t="s">
        <v>127</v>
      </c>
      <c r="C40" t="s">
        <v>128</v>
      </c>
      <c r="D40" s="3">
        <v>1024.2</v>
      </c>
      <c r="E40">
        <v>146.21</v>
      </c>
      <c r="F40" s="3">
        <v>2000</v>
      </c>
      <c r="G40">
        <v>106.29</v>
      </c>
      <c r="H40">
        <v>0</v>
      </c>
      <c r="I40" s="3">
        <v>2106.29</v>
      </c>
      <c r="J40">
        <v>188.71</v>
      </c>
      <c r="K40" s="3">
        <v>2295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s="3">
        <v>2295</v>
      </c>
      <c r="T40">
        <v>0</v>
      </c>
      <c r="U40">
        <v>183.6</v>
      </c>
      <c r="V40" s="3">
        <v>2295</v>
      </c>
      <c r="W40">
        <v>23.41</v>
      </c>
      <c r="X40">
        <v>0</v>
      </c>
      <c r="Y40" s="4">
        <v>2502.0100000000002</v>
      </c>
    </row>
    <row r="41" spans="1:26" x14ac:dyDescent="0.25">
      <c r="A41">
        <v>12</v>
      </c>
      <c r="B41" t="s">
        <v>131</v>
      </c>
      <c r="C41" t="s">
        <v>132</v>
      </c>
      <c r="D41" s="3">
        <v>1024.2</v>
      </c>
      <c r="E41">
        <v>146.21</v>
      </c>
      <c r="F41" s="3">
        <v>2000</v>
      </c>
      <c r="G41" s="3">
        <v>2857.49</v>
      </c>
      <c r="H41">
        <v>0</v>
      </c>
      <c r="I41" s="3">
        <v>4857.49</v>
      </c>
      <c r="J41">
        <v>0</v>
      </c>
      <c r="K41" s="3">
        <v>4857.49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 s="3">
        <v>4857.49</v>
      </c>
      <c r="T41">
        <v>0</v>
      </c>
      <c r="U41">
        <v>388.6</v>
      </c>
      <c r="V41" s="3">
        <v>4857.49</v>
      </c>
      <c r="W41">
        <v>23.41</v>
      </c>
      <c r="X41">
        <v>0</v>
      </c>
      <c r="Y41" s="4">
        <v>5269.5</v>
      </c>
    </row>
    <row r="42" spans="1:26" x14ac:dyDescent="0.25">
      <c r="A42" t="s">
        <v>133</v>
      </c>
      <c r="B42" t="s">
        <v>134</v>
      </c>
      <c r="C42" t="s">
        <v>62</v>
      </c>
      <c r="D42" s="3">
        <v>1024.2</v>
      </c>
      <c r="E42">
        <v>146.21</v>
      </c>
      <c r="F42" s="3">
        <v>1400</v>
      </c>
      <c r="G42">
        <v>198.72</v>
      </c>
      <c r="H42">
        <v>0</v>
      </c>
      <c r="I42" s="3">
        <v>1598.72</v>
      </c>
      <c r="J42">
        <v>200.63</v>
      </c>
      <c r="K42" s="3">
        <v>1799.35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 s="3">
        <v>1799.35</v>
      </c>
      <c r="T42">
        <v>0</v>
      </c>
      <c r="U42">
        <v>143.94999999999999</v>
      </c>
      <c r="V42" s="3">
        <v>1799.35</v>
      </c>
      <c r="W42">
        <v>23.41</v>
      </c>
      <c r="X42">
        <v>0</v>
      </c>
      <c r="Y42" s="4">
        <v>1966.71</v>
      </c>
    </row>
    <row r="43" spans="1:26" x14ac:dyDescent="0.25">
      <c r="A43" t="s">
        <v>135</v>
      </c>
      <c r="B43" t="s">
        <v>136</v>
      </c>
      <c r="C43" t="s">
        <v>80</v>
      </c>
      <c r="D43" s="3">
        <v>1024.2</v>
      </c>
      <c r="E43">
        <v>146.21</v>
      </c>
      <c r="F43" s="3">
        <v>1200</v>
      </c>
      <c r="G43" s="3">
        <v>1911.54</v>
      </c>
      <c r="H43">
        <v>0</v>
      </c>
      <c r="I43" s="3">
        <v>3111.54</v>
      </c>
      <c r="J43">
        <v>125.1</v>
      </c>
      <c r="K43" s="3">
        <v>3236.64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s="3">
        <v>3236.64</v>
      </c>
      <c r="T43">
        <v>0</v>
      </c>
      <c r="U43">
        <v>258.93</v>
      </c>
      <c r="V43" s="3">
        <v>3236.64</v>
      </c>
      <c r="W43">
        <v>23.41</v>
      </c>
      <c r="X43">
        <v>0</v>
      </c>
      <c r="Y43" s="4">
        <v>3518.98</v>
      </c>
    </row>
    <row r="44" spans="1:26" x14ac:dyDescent="0.25">
      <c r="A44" t="s">
        <v>137</v>
      </c>
      <c r="B44" t="s">
        <v>138</v>
      </c>
      <c r="C44" t="s">
        <v>80</v>
      </c>
      <c r="D44" s="3">
        <v>1024.2</v>
      </c>
      <c r="E44">
        <v>146.21</v>
      </c>
      <c r="F44" s="3">
        <v>1200</v>
      </c>
      <c r="G44" s="3">
        <v>3191.05</v>
      </c>
      <c r="H44">
        <v>0</v>
      </c>
      <c r="I44" s="3">
        <v>4391.05</v>
      </c>
      <c r="J44">
        <v>0</v>
      </c>
      <c r="K44" s="3">
        <v>4391.05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s="3">
        <v>4391.05</v>
      </c>
      <c r="T44">
        <v>0</v>
      </c>
      <c r="U44">
        <v>351.28</v>
      </c>
      <c r="V44" s="3">
        <v>4391.05</v>
      </c>
      <c r="W44">
        <v>23.41</v>
      </c>
      <c r="X44">
        <v>0</v>
      </c>
      <c r="Y44" s="4">
        <v>4765.74</v>
      </c>
    </row>
    <row r="45" spans="1:26" x14ac:dyDescent="0.25">
      <c r="A45" t="s">
        <v>139</v>
      </c>
      <c r="B45" t="s">
        <v>140</v>
      </c>
      <c r="C45" t="s">
        <v>80</v>
      </c>
      <c r="D45" s="3">
        <v>1024.2</v>
      </c>
      <c r="E45">
        <v>146.21</v>
      </c>
      <c r="F45" s="3">
        <v>1200</v>
      </c>
      <c r="G45" s="3">
        <v>1289.55</v>
      </c>
      <c r="H45">
        <v>0</v>
      </c>
      <c r="I45" s="3">
        <v>2489.5500000000002</v>
      </c>
      <c r="J45">
        <v>160.30000000000001</v>
      </c>
      <c r="K45" s="3">
        <v>2649.85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s="3">
        <v>2649.85</v>
      </c>
      <c r="T45">
        <v>0</v>
      </c>
      <c r="U45">
        <v>211.99</v>
      </c>
      <c r="V45" s="3">
        <v>2649.85</v>
      </c>
      <c r="W45">
        <v>23.41</v>
      </c>
      <c r="X45">
        <v>0</v>
      </c>
      <c r="Y45" s="4">
        <v>2885.25</v>
      </c>
    </row>
    <row r="46" spans="1:26" x14ac:dyDescent="0.25">
      <c r="A46" t="s">
        <v>141</v>
      </c>
      <c r="B46" t="s">
        <v>142</v>
      </c>
      <c r="C46" t="s">
        <v>143</v>
      </c>
      <c r="D46">
        <v>-204.84</v>
      </c>
      <c r="E46">
        <v>0</v>
      </c>
      <c r="F46" s="3">
        <v>1200</v>
      </c>
      <c r="G46">
        <v>0</v>
      </c>
      <c r="H46">
        <v>0</v>
      </c>
      <c r="I46" s="3">
        <v>1200</v>
      </c>
      <c r="J46">
        <v>200.74</v>
      </c>
      <c r="K46" s="3">
        <v>1400.74</v>
      </c>
      <c r="L46">
        <v>9</v>
      </c>
      <c r="M46">
        <v>675</v>
      </c>
      <c r="N46">
        <v>0</v>
      </c>
      <c r="O46">
        <v>0</v>
      </c>
      <c r="P46">
        <v>0</v>
      </c>
      <c r="Q46">
        <v>0</v>
      </c>
      <c r="R46">
        <v>675</v>
      </c>
      <c r="S46">
        <v>725.74</v>
      </c>
      <c r="T46">
        <v>0</v>
      </c>
      <c r="U46">
        <v>58.06</v>
      </c>
      <c r="V46">
        <v>725.74</v>
      </c>
      <c r="W46">
        <v>-4.0999999999999996</v>
      </c>
      <c r="X46">
        <v>0</v>
      </c>
      <c r="Y46" s="4">
        <v>779.7</v>
      </c>
    </row>
    <row r="47" spans="1:26" x14ac:dyDescent="0.25">
      <c r="A47" t="s">
        <v>144</v>
      </c>
      <c r="B47" t="s">
        <v>145</v>
      </c>
      <c r="C47" t="s">
        <v>146</v>
      </c>
      <c r="D47" s="3">
        <v>1024.2</v>
      </c>
      <c r="E47">
        <v>146.21</v>
      </c>
      <c r="F47" s="3">
        <v>1750</v>
      </c>
      <c r="G47" s="3">
        <v>2801.8</v>
      </c>
      <c r="H47">
        <v>0</v>
      </c>
      <c r="I47" s="3">
        <v>4551.8</v>
      </c>
      <c r="J47">
        <v>0</v>
      </c>
      <c r="K47" s="3">
        <v>4551.8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s="3">
        <v>4551.8</v>
      </c>
      <c r="T47">
        <v>0</v>
      </c>
      <c r="U47">
        <v>364.14</v>
      </c>
      <c r="V47" s="3">
        <v>4551.8</v>
      </c>
      <c r="W47">
        <v>23.41</v>
      </c>
      <c r="X47">
        <v>0</v>
      </c>
      <c r="Y47" s="4">
        <v>4939.3500000000004</v>
      </c>
    </row>
    <row r="48" spans="1:26" x14ac:dyDescent="0.25">
      <c r="A48" t="s">
        <v>147</v>
      </c>
      <c r="B48" t="s">
        <v>148</v>
      </c>
      <c r="C48" t="s">
        <v>65</v>
      </c>
      <c r="D48" s="3">
        <v>1024.2</v>
      </c>
      <c r="E48">
        <v>146.21</v>
      </c>
      <c r="F48" s="3">
        <v>1000</v>
      </c>
      <c r="G48">
        <v>242.33</v>
      </c>
      <c r="H48">
        <v>0</v>
      </c>
      <c r="I48" s="3">
        <v>1242.33</v>
      </c>
      <c r="J48">
        <v>200.74</v>
      </c>
      <c r="K48" s="3">
        <v>1443.07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s="3">
        <v>1443.07</v>
      </c>
      <c r="T48">
        <v>0</v>
      </c>
      <c r="U48">
        <v>115.45</v>
      </c>
      <c r="V48" s="3">
        <v>1443.07</v>
      </c>
      <c r="W48">
        <v>23.41</v>
      </c>
      <c r="X48">
        <v>0</v>
      </c>
      <c r="Y48" s="4">
        <v>1581.93</v>
      </c>
    </row>
    <row r="49" spans="1:26" x14ac:dyDescent="0.25">
      <c r="A49" t="s">
        <v>149</v>
      </c>
      <c r="B49" t="s">
        <v>150</v>
      </c>
      <c r="C49" t="s">
        <v>151</v>
      </c>
      <c r="D49" s="3">
        <v>1024.2</v>
      </c>
      <c r="E49">
        <v>146.21</v>
      </c>
      <c r="F49" s="3">
        <v>2000</v>
      </c>
      <c r="G49">
        <v>811.19</v>
      </c>
      <c r="H49">
        <v>0</v>
      </c>
      <c r="I49" s="3">
        <v>2811.19</v>
      </c>
      <c r="J49">
        <v>145.38</v>
      </c>
      <c r="K49" s="3">
        <v>2956.57</v>
      </c>
      <c r="L49">
        <v>0</v>
      </c>
      <c r="M49">
        <v>0</v>
      </c>
      <c r="N49">
        <v>0</v>
      </c>
      <c r="O49">
        <v>0</v>
      </c>
      <c r="P49">
        <v>254.08</v>
      </c>
      <c r="Q49">
        <v>0</v>
      </c>
      <c r="R49">
        <v>254.08</v>
      </c>
      <c r="S49" s="3">
        <v>2702.49</v>
      </c>
      <c r="T49">
        <v>0</v>
      </c>
      <c r="U49">
        <v>216.2</v>
      </c>
      <c r="V49" s="3">
        <v>2702.49</v>
      </c>
      <c r="W49">
        <v>23.41</v>
      </c>
      <c r="X49">
        <v>0</v>
      </c>
      <c r="Y49" s="4">
        <v>3196.18</v>
      </c>
    </row>
    <row r="50" spans="1:26" x14ac:dyDescent="0.25">
      <c r="A50" t="s">
        <v>152</v>
      </c>
      <c r="B50" t="s">
        <v>153</v>
      </c>
      <c r="C50" t="s">
        <v>80</v>
      </c>
      <c r="D50" s="3">
        <v>1024.2</v>
      </c>
      <c r="E50">
        <v>146.21</v>
      </c>
      <c r="F50" s="3">
        <v>1200</v>
      </c>
      <c r="G50" s="3">
        <v>1592.52</v>
      </c>
      <c r="H50">
        <v>0</v>
      </c>
      <c r="I50" s="3">
        <v>2792.52</v>
      </c>
      <c r="J50">
        <v>145.38</v>
      </c>
      <c r="K50" s="3">
        <v>2937.9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 s="3">
        <v>2937.9</v>
      </c>
      <c r="T50">
        <v>0</v>
      </c>
      <c r="U50">
        <v>235.03</v>
      </c>
      <c r="V50" s="3">
        <v>2937.9</v>
      </c>
      <c r="W50">
        <v>23.41</v>
      </c>
      <c r="X50">
        <v>0</v>
      </c>
      <c r="Y50" s="4">
        <v>3196.34</v>
      </c>
    </row>
    <row r="51" spans="1:26" x14ac:dyDescent="0.25">
      <c r="A51" t="s">
        <v>154</v>
      </c>
      <c r="B51" t="s">
        <v>155</v>
      </c>
      <c r="C51" t="s">
        <v>156</v>
      </c>
      <c r="D51" s="3">
        <v>1024.2</v>
      </c>
      <c r="E51">
        <v>146.21</v>
      </c>
      <c r="F51" s="3">
        <v>1200</v>
      </c>
      <c r="G51" s="3">
        <v>5837.06</v>
      </c>
      <c r="H51">
        <v>0</v>
      </c>
      <c r="I51" s="3">
        <v>7037.06</v>
      </c>
      <c r="J51">
        <v>0</v>
      </c>
      <c r="K51" s="3">
        <v>7037.06</v>
      </c>
      <c r="L51">
        <v>0</v>
      </c>
      <c r="M51">
        <v>0</v>
      </c>
      <c r="N51">
        <v>0</v>
      </c>
      <c r="O51">
        <v>0</v>
      </c>
      <c r="P51">
        <v>332.4</v>
      </c>
      <c r="Q51">
        <v>0</v>
      </c>
      <c r="R51">
        <v>332.4</v>
      </c>
      <c r="S51" s="3">
        <v>6704.66</v>
      </c>
      <c r="T51">
        <v>536.37</v>
      </c>
      <c r="U51">
        <v>0</v>
      </c>
      <c r="V51" s="3">
        <v>6168.29</v>
      </c>
      <c r="W51">
        <v>23.41</v>
      </c>
      <c r="X51">
        <v>0</v>
      </c>
      <c r="Y51" s="4">
        <v>7060.47</v>
      </c>
    </row>
    <row r="52" spans="1:26" x14ac:dyDescent="0.25">
      <c r="A52" t="s">
        <v>157</v>
      </c>
      <c r="B52" t="s">
        <v>158</v>
      </c>
      <c r="C52" t="s">
        <v>122</v>
      </c>
      <c r="D52" s="3">
        <v>1024.2</v>
      </c>
      <c r="E52">
        <v>146.21</v>
      </c>
      <c r="F52" s="3">
        <v>1200</v>
      </c>
      <c r="G52" s="3">
        <v>3653.82</v>
      </c>
      <c r="H52">
        <v>0</v>
      </c>
      <c r="I52" s="3">
        <v>4853.82</v>
      </c>
      <c r="J52">
        <v>0</v>
      </c>
      <c r="K52" s="3">
        <v>4853.82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s="3">
        <v>4853.82</v>
      </c>
      <c r="T52">
        <v>0</v>
      </c>
      <c r="U52">
        <v>388.31</v>
      </c>
      <c r="V52" s="3">
        <v>4853.82</v>
      </c>
      <c r="W52">
        <v>23.41</v>
      </c>
      <c r="X52">
        <v>0</v>
      </c>
      <c r="Y52" s="4">
        <v>5265.54</v>
      </c>
    </row>
    <row r="53" spans="1:26" x14ac:dyDescent="0.25">
      <c r="A53" t="s">
        <v>103</v>
      </c>
      <c r="B53" t="s">
        <v>159</v>
      </c>
      <c r="D53" s="3">
        <v>11061.36</v>
      </c>
      <c r="E53" s="3">
        <v>1608.31</v>
      </c>
      <c r="F53" s="3">
        <v>16550</v>
      </c>
      <c r="G53" s="3">
        <v>24387.07</v>
      </c>
      <c r="H53">
        <v>0</v>
      </c>
      <c r="I53" s="3">
        <v>40937.07</v>
      </c>
      <c r="J53" s="3">
        <v>1178.27</v>
      </c>
      <c r="K53" s="3">
        <v>42115.34</v>
      </c>
      <c r="L53">
        <v>9</v>
      </c>
      <c r="M53">
        <v>675</v>
      </c>
      <c r="N53">
        <v>0</v>
      </c>
      <c r="O53">
        <v>0</v>
      </c>
      <c r="P53">
        <v>586.48</v>
      </c>
      <c r="Q53">
        <v>0</v>
      </c>
      <c r="R53" s="3">
        <v>1261.48</v>
      </c>
      <c r="S53" s="3">
        <v>40853.86</v>
      </c>
      <c r="T53">
        <v>536.37</v>
      </c>
      <c r="U53" s="3">
        <v>2731.94</v>
      </c>
      <c r="V53" s="3">
        <v>40317.49</v>
      </c>
      <c r="W53">
        <v>253.41</v>
      </c>
      <c r="X53">
        <v>0</v>
      </c>
      <c r="Z53" s="4">
        <f>SUM(Y37:Y52)</f>
        <v>65654.14</v>
      </c>
    </row>
    <row r="55" spans="1:26" x14ac:dyDescent="0.25">
      <c r="A55" t="s">
        <v>160</v>
      </c>
      <c r="B55" t="s">
        <v>161</v>
      </c>
    </row>
    <row r="56" spans="1:26" x14ac:dyDescent="0.25">
      <c r="A56">
        <v>23</v>
      </c>
      <c r="B56" t="s">
        <v>131</v>
      </c>
      <c r="C56" t="s">
        <v>162</v>
      </c>
      <c r="D56" s="3">
        <v>1024.2</v>
      </c>
      <c r="E56">
        <v>146.21</v>
      </c>
      <c r="F56" s="3">
        <v>3500</v>
      </c>
      <c r="G56" s="3">
        <v>2071.5500000000002</v>
      </c>
      <c r="H56">
        <v>0</v>
      </c>
      <c r="I56" s="3">
        <v>5571.55</v>
      </c>
      <c r="J56">
        <v>0</v>
      </c>
      <c r="K56" s="3">
        <v>5571.55</v>
      </c>
      <c r="L56">
        <v>0</v>
      </c>
      <c r="M56">
        <v>0</v>
      </c>
      <c r="N56">
        <v>0</v>
      </c>
      <c r="O56">
        <v>0</v>
      </c>
      <c r="P56">
        <v>337.64</v>
      </c>
      <c r="Q56">
        <v>0</v>
      </c>
      <c r="R56">
        <v>337.64</v>
      </c>
      <c r="S56" s="3">
        <v>5233.91</v>
      </c>
      <c r="T56">
        <v>418.71</v>
      </c>
      <c r="U56">
        <v>0</v>
      </c>
      <c r="V56" s="3">
        <v>4815.2</v>
      </c>
      <c r="W56">
        <v>23.41</v>
      </c>
      <c r="X56">
        <v>0</v>
      </c>
      <c r="Y56" s="4">
        <v>5594.96</v>
      </c>
    </row>
    <row r="57" spans="1:26" x14ac:dyDescent="0.25">
      <c r="A57">
        <v>33</v>
      </c>
      <c r="B57" t="s">
        <v>163</v>
      </c>
      <c r="C57" t="s">
        <v>164</v>
      </c>
      <c r="D57" s="3">
        <v>1024.2</v>
      </c>
      <c r="E57">
        <v>146.21</v>
      </c>
      <c r="F57" s="3">
        <v>1200</v>
      </c>
      <c r="G57" s="3">
        <v>5938.63</v>
      </c>
      <c r="H57">
        <v>0</v>
      </c>
      <c r="I57" s="3">
        <v>7138.63</v>
      </c>
      <c r="J57">
        <v>0</v>
      </c>
      <c r="K57" s="3">
        <v>7138.63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 s="3">
        <v>7138.63</v>
      </c>
      <c r="T57">
        <v>571.09</v>
      </c>
      <c r="U57">
        <v>0</v>
      </c>
      <c r="V57" s="3">
        <v>6567.54</v>
      </c>
      <c r="W57">
        <v>23.41</v>
      </c>
      <c r="X57">
        <v>0</v>
      </c>
      <c r="Y57" s="4">
        <v>7162.04</v>
      </c>
    </row>
    <row r="58" spans="1:26" x14ac:dyDescent="0.25">
      <c r="A58">
        <v>9</v>
      </c>
      <c r="B58" t="s">
        <v>165</v>
      </c>
      <c r="C58" t="s">
        <v>166</v>
      </c>
      <c r="D58" s="3">
        <v>1024.2</v>
      </c>
      <c r="E58">
        <v>146.21</v>
      </c>
      <c r="F58" s="3">
        <v>3500</v>
      </c>
      <c r="G58" s="3">
        <v>1965.13</v>
      </c>
      <c r="H58">
        <v>0</v>
      </c>
      <c r="I58" s="3">
        <v>5465.13</v>
      </c>
      <c r="J58">
        <v>0</v>
      </c>
      <c r="K58" s="3">
        <v>5465.13</v>
      </c>
      <c r="L58">
        <v>0</v>
      </c>
      <c r="M58">
        <v>0</v>
      </c>
      <c r="N58">
        <v>0</v>
      </c>
      <c r="O58">
        <v>0</v>
      </c>
      <c r="P58">
        <v>857.46</v>
      </c>
      <c r="Q58">
        <v>0</v>
      </c>
      <c r="R58">
        <v>857.46</v>
      </c>
      <c r="S58" s="3">
        <v>4607.67</v>
      </c>
      <c r="T58">
        <v>0</v>
      </c>
      <c r="U58">
        <v>368.61</v>
      </c>
      <c r="V58" s="3">
        <v>4607.67</v>
      </c>
      <c r="W58">
        <v>23.41</v>
      </c>
      <c r="X58">
        <v>0</v>
      </c>
      <c r="Y58" s="4">
        <v>5857.15</v>
      </c>
    </row>
    <row r="59" spans="1:26" x14ac:dyDescent="0.25">
      <c r="A59" t="s">
        <v>167</v>
      </c>
      <c r="B59" t="s">
        <v>168</v>
      </c>
      <c r="C59" t="s">
        <v>143</v>
      </c>
      <c r="D59" s="3">
        <v>1024.2</v>
      </c>
      <c r="E59">
        <v>146.21</v>
      </c>
      <c r="F59" s="3">
        <v>1200</v>
      </c>
      <c r="G59">
        <v>500.99</v>
      </c>
      <c r="H59">
        <v>0</v>
      </c>
      <c r="I59" s="3">
        <v>1700.99</v>
      </c>
      <c r="J59">
        <v>200.63</v>
      </c>
      <c r="K59" s="3">
        <v>1901.62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 s="3">
        <v>1901.62</v>
      </c>
      <c r="T59">
        <v>0</v>
      </c>
      <c r="U59">
        <v>152.13</v>
      </c>
      <c r="V59" s="3">
        <v>1901.62</v>
      </c>
      <c r="W59">
        <v>23.41</v>
      </c>
      <c r="X59">
        <v>0</v>
      </c>
      <c r="Y59" s="4">
        <v>2077.16</v>
      </c>
    </row>
    <row r="60" spans="1:26" x14ac:dyDescent="0.25">
      <c r="A60" t="s">
        <v>169</v>
      </c>
      <c r="B60" t="s">
        <v>170</v>
      </c>
      <c r="C60" t="s">
        <v>171</v>
      </c>
      <c r="D60" s="3">
        <v>1024.2</v>
      </c>
      <c r="E60">
        <v>146.21</v>
      </c>
      <c r="F60" s="3">
        <v>2750</v>
      </c>
      <c r="G60" s="3">
        <v>1062.8</v>
      </c>
      <c r="H60">
        <v>0</v>
      </c>
      <c r="I60" s="3">
        <v>3812.8</v>
      </c>
      <c r="J60">
        <v>0</v>
      </c>
      <c r="K60" s="3">
        <v>3812.8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 s="3">
        <v>3812.8</v>
      </c>
      <c r="T60">
        <v>0</v>
      </c>
      <c r="U60">
        <v>305.02</v>
      </c>
      <c r="V60" s="3">
        <v>3812.8</v>
      </c>
      <c r="W60">
        <v>23.41</v>
      </c>
      <c r="X60">
        <v>0</v>
      </c>
      <c r="Y60" s="4">
        <v>4141.2299999999996</v>
      </c>
    </row>
    <row r="61" spans="1:26" x14ac:dyDescent="0.25">
      <c r="A61" t="s">
        <v>103</v>
      </c>
      <c r="B61" t="s">
        <v>172</v>
      </c>
      <c r="D61" s="3">
        <v>5121</v>
      </c>
      <c r="E61">
        <v>731.05</v>
      </c>
      <c r="F61" s="3">
        <v>12150</v>
      </c>
      <c r="G61" s="3">
        <v>11539.1</v>
      </c>
      <c r="H61">
        <v>0</v>
      </c>
      <c r="I61" s="3">
        <v>23689.1</v>
      </c>
      <c r="J61">
        <v>200.63</v>
      </c>
      <c r="K61" s="3">
        <v>23889.73</v>
      </c>
      <c r="L61">
        <v>0</v>
      </c>
      <c r="M61">
        <v>0</v>
      </c>
      <c r="N61">
        <v>0</v>
      </c>
      <c r="O61">
        <v>0</v>
      </c>
      <c r="P61" s="3">
        <v>1195.0999999999999</v>
      </c>
      <c r="Q61">
        <v>0</v>
      </c>
      <c r="R61" s="3">
        <v>1195.0999999999999</v>
      </c>
      <c r="S61" s="3">
        <v>22694.63</v>
      </c>
      <c r="T61">
        <v>989.8</v>
      </c>
      <c r="U61">
        <v>825.76</v>
      </c>
      <c r="V61" s="3">
        <v>21704.83</v>
      </c>
      <c r="W61">
        <v>117.05</v>
      </c>
      <c r="X61">
        <v>0</v>
      </c>
      <c r="Z61" s="4">
        <f>SUM(Y56:Y60)</f>
        <v>24832.54</v>
      </c>
    </row>
    <row r="63" spans="1:26" x14ac:dyDescent="0.25">
      <c r="A63" t="s">
        <v>173</v>
      </c>
      <c r="B63" t="s">
        <v>174</v>
      </c>
    </row>
    <row r="64" spans="1:26" x14ac:dyDescent="0.25">
      <c r="A64" t="s">
        <v>175</v>
      </c>
      <c r="B64" t="s">
        <v>176</v>
      </c>
      <c r="C64" t="s">
        <v>177</v>
      </c>
      <c r="D64" s="3">
        <v>1024.2</v>
      </c>
      <c r="E64">
        <v>146.21</v>
      </c>
      <c r="F64" s="3">
        <v>2500</v>
      </c>
      <c r="G64">
        <v>326.12</v>
      </c>
      <c r="H64">
        <v>0</v>
      </c>
      <c r="I64" s="3">
        <v>2826.12</v>
      </c>
      <c r="J64">
        <v>145.38</v>
      </c>
      <c r="K64" s="3">
        <v>2971.5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s="3">
        <v>2971.5</v>
      </c>
      <c r="T64">
        <v>0</v>
      </c>
      <c r="U64">
        <v>237.72</v>
      </c>
      <c r="V64" s="3">
        <v>2971.5</v>
      </c>
      <c r="W64">
        <v>23.41</v>
      </c>
      <c r="X64">
        <v>0</v>
      </c>
      <c r="Y64" s="4">
        <v>3232.63</v>
      </c>
    </row>
    <row r="65" spans="1:26" x14ac:dyDescent="0.25">
      <c r="A65" t="s">
        <v>103</v>
      </c>
      <c r="B65" t="s">
        <v>178</v>
      </c>
      <c r="D65" s="3">
        <v>1024.2</v>
      </c>
      <c r="E65">
        <v>146.21</v>
      </c>
      <c r="F65" s="3">
        <v>2500</v>
      </c>
      <c r="G65">
        <v>326.12</v>
      </c>
      <c r="H65">
        <v>0</v>
      </c>
      <c r="I65" s="3">
        <v>2826.12</v>
      </c>
      <c r="J65">
        <v>145.38</v>
      </c>
      <c r="K65" s="3">
        <v>2971.5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s="3">
        <v>2971.5</v>
      </c>
      <c r="T65">
        <v>0</v>
      </c>
      <c r="U65">
        <v>237.72</v>
      </c>
      <c r="V65" s="3">
        <v>2971.5</v>
      </c>
      <c r="W65">
        <v>23.41</v>
      </c>
      <c r="X65">
        <v>0</v>
      </c>
      <c r="Z65" s="4">
        <f>SUM(Y64:Y65)</f>
        <v>3232.63</v>
      </c>
    </row>
    <row r="66" spans="1:26" x14ac:dyDescent="0.25">
      <c r="A66" t="s">
        <v>179</v>
      </c>
      <c r="D66" s="3">
        <v>41650.800000000003</v>
      </c>
      <c r="E66" s="3">
        <v>6003.35</v>
      </c>
      <c r="F66" s="3">
        <v>114550</v>
      </c>
      <c r="G66" s="3">
        <v>84616.79</v>
      </c>
      <c r="H66">
        <v>0</v>
      </c>
      <c r="I66" s="3">
        <v>199166.79</v>
      </c>
      <c r="J66" s="3">
        <v>3830.24</v>
      </c>
      <c r="K66" s="3">
        <v>202997.03</v>
      </c>
      <c r="L66">
        <v>11</v>
      </c>
      <c r="M66" s="3">
        <v>1010.08</v>
      </c>
      <c r="N66" s="3">
        <v>5000</v>
      </c>
      <c r="O66">
        <v>0</v>
      </c>
      <c r="P66" s="3">
        <v>6014.39</v>
      </c>
      <c r="Q66">
        <v>0</v>
      </c>
      <c r="R66" s="3">
        <v>12024.47</v>
      </c>
      <c r="S66" s="3">
        <v>190972.56</v>
      </c>
      <c r="T66" s="3">
        <v>7169.45</v>
      </c>
      <c r="U66" s="3">
        <v>8108.33</v>
      </c>
      <c r="V66" s="3">
        <v>183803.11</v>
      </c>
      <c r="W66">
        <v>953.15</v>
      </c>
      <c r="X66">
        <v>0</v>
      </c>
      <c r="Y66" s="4">
        <v>206048.43</v>
      </c>
      <c r="Z66" s="4">
        <f>SUM(Z11:Z65)</f>
        <v>206048.43000000002</v>
      </c>
    </row>
    <row r="67" spans="1:26" x14ac:dyDescent="0.25">
      <c r="Y67" s="4">
        <f>Y66*0.16</f>
        <v>32967.748800000001</v>
      </c>
    </row>
    <row r="68" spans="1:26" x14ac:dyDescent="0.25">
      <c r="Y68" s="4">
        <f>Y66+Y67</f>
        <v>239016.17879999999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74"/>
  <sheetViews>
    <sheetView topLeftCell="A31" workbookViewId="0">
      <selection activeCell="W64" sqref="W64"/>
    </sheetView>
  </sheetViews>
  <sheetFormatPr baseColWidth="10" defaultRowHeight="15" x14ac:dyDescent="0.25"/>
  <cols>
    <col min="2" max="2" width="29.7109375" bestFit="1" customWidth="1"/>
    <col min="3" max="3" width="35.7109375" bestFit="1" customWidth="1"/>
    <col min="4" max="18" width="11.42578125" hidden="1" customWidth="1"/>
    <col min="19" max="19" width="11.42578125" style="4"/>
  </cols>
  <sheetData>
    <row r="1" spans="1:19" x14ac:dyDescent="0.25">
      <c r="A1" t="s">
        <v>905</v>
      </c>
      <c r="B1">
        <v>2015</v>
      </c>
      <c r="R1" t="s">
        <v>2</v>
      </c>
      <c r="S1" s="4" t="s">
        <v>906</v>
      </c>
    </row>
    <row r="2" spans="1:19" x14ac:dyDescent="0.25">
      <c r="S2" s="4" t="s">
        <v>4</v>
      </c>
    </row>
    <row r="4" spans="1:19" x14ac:dyDescent="0.25">
      <c r="E4" t="s">
        <v>183</v>
      </c>
      <c r="F4" t="s">
        <v>7</v>
      </c>
      <c r="G4" t="s">
        <v>8</v>
      </c>
    </row>
    <row r="5" spans="1:19" x14ac:dyDescent="0.25">
      <c r="E5" s="1">
        <v>37104</v>
      </c>
      <c r="F5" s="2">
        <v>42231.208333333336</v>
      </c>
    </row>
    <row r="7" spans="1:19" x14ac:dyDescent="0.25">
      <c r="C7" t="s">
        <v>9</v>
      </c>
      <c r="E7" t="s">
        <v>10</v>
      </c>
      <c r="G7" t="s">
        <v>11</v>
      </c>
      <c r="H7" t="s">
        <v>184</v>
      </c>
      <c r="I7" t="s">
        <v>13</v>
      </c>
      <c r="K7" t="s">
        <v>14</v>
      </c>
      <c r="L7" t="s">
        <v>11</v>
      </c>
      <c r="M7" t="s">
        <v>11</v>
      </c>
      <c r="N7" t="e">
        <f>-   OUTSOU</f>
        <v>#NAME?</v>
      </c>
      <c r="O7" t="s">
        <v>15</v>
      </c>
      <c r="P7" t="s">
        <v>16</v>
      </c>
      <c r="Q7" t="s">
        <v>17</v>
      </c>
      <c r="R7" t="s">
        <v>18</v>
      </c>
      <c r="S7" s="4" t="s">
        <v>19</v>
      </c>
    </row>
    <row r="8" spans="1:19" x14ac:dyDescent="0.25">
      <c r="A8" t="s">
        <v>20</v>
      </c>
      <c r="B8" t="s">
        <v>21</v>
      </c>
      <c r="C8" t="s">
        <v>596</v>
      </c>
      <c r="D8" t="s">
        <v>24</v>
      </c>
      <c r="E8" t="s">
        <v>185</v>
      </c>
      <c r="F8" t="s">
        <v>28</v>
      </c>
      <c r="G8" t="s">
        <v>186</v>
      </c>
      <c r="H8" t="s">
        <v>187</v>
      </c>
      <c r="I8" t="s">
        <v>36</v>
      </c>
      <c r="J8" t="s">
        <v>37</v>
      </c>
      <c r="K8" t="s">
        <v>38</v>
      </c>
      <c r="L8" t="s">
        <v>39</v>
      </c>
      <c r="M8" t="s">
        <v>40</v>
      </c>
      <c r="N8" t="s">
        <v>41</v>
      </c>
      <c r="O8" t="s">
        <v>42</v>
      </c>
      <c r="P8" t="s">
        <v>43</v>
      </c>
      <c r="Q8" t="s">
        <v>44</v>
      </c>
      <c r="R8" t="s">
        <v>42</v>
      </c>
      <c r="S8" s="4" t="s">
        <v>45</v>
      </c>
    </row>
    <row r="9" spans="1:19" x14ac:dyDescent="0.25">
      <c r="A9" t="s">
        <v>46</v>
      </c>
      <c r="B9" t="s">
        <v>188</v>
      </c>
      <c r="C9" t="s">
        <v>599</v>
      </c>
      <c r="D9" t="s">
        <v>50</v>
      </c>
      <c r="E9" t="s">
        <v>189</v>
      </c>
      <c r="F9" t="s">
        <v>50</v>
      </c>
      <c r="G9" t="s">
        <v>190</v>
      </c>
      <c r="H9" t="s">
        <v>189</v>
      </c>
      <c r="I9" t="s">
        <v>50</v>
      </c>
      <c r="J9" t="s">
        <v>50</v>
      </c>
      <c r="K9" t="s">
        <v>50</v>
      </c>
      <c r="L9" t="s">
        <v>52</v>
      </c>
    </row>
    <row r="10" spans="1:19" x14ac:dyDescent="0.25">
      <c r="A10" t="s">
        <v>53</v>
      </c>
      <c r="B10" t="s">
        <v>54</v>
      </c>
    </row>
    <row r="11" spans="1:19" x14ac:dyDescent="0.25">
      <c r="A11">
        <v>3</v>
      </c>
      <c r="B11" t="s">
        <v>55</v>
      </c>
      <c r="C11" t="s">
        <v>907</v>
      </c>
      <c r="D11">
        <v>146.21</v>
      </c>
      <c r="E11" t="s">
        <v>908</v>
      </c>
      <c r="F11">
        <v>0</v>
      </c>
      <c r="G11" t="s">
        <v>909</v>
      </c>
      <c r="H11" t="s">
        <v>910</v>
      </c>
      <c r="I11">
        <v>0</v>
      </c>
      <c r="J11">
        <v>301.38</v>
      </c>
      <c r="K11">
        <v>0</v>
      </c>
      <c r="L11" s="3">
        <v>2846.51</v>
      </c>
      <c r="M11" s="3">
        <v>19353.490000000002</v>
      </c>
      <c r="N11" s="3">
        <v>1935.35</v>
      </c>
      <c r="O11">
        <v>0</v>
      </c>
      <c r="P11" s="3">
        <v>17418.14</v>
      </c>
      <c r="Q11">
        <v>23.41</v>
      </c>
      <c r="R11">
        <v>0</v>
      </c>
      <c r="S11" s="4">
        <v>19678.28</v>
      </c>
    </row>
    <row r="12" spans="1:19" x14ac:dyDescent="0.25">
      <c r="A12">
        <v>56</v>
      </c>
      <c r="B12" t="s">
        <v>58</v>
      </c>
      <c r="C12" t="s">
        <v>911</v>
      </c>
      <c r="D12">
        <v>146.21</v>
      </c>
      <c r="E12" t="s">
        <v>195</v>
      </c>
      <c r="F12" s="3">
        <v>5526.66</v>
      </c>
      <c r="G12" t="s">
        <v>912</v>
      </c>
      <c r="H12" t="s">
        <v>831</v>
      </c>
      <c r="I12">
        <v>0</v>
      </c>
      <c r="J12">
        <v>0</v>
      </c>
      <c r="K12">
        <v>0</v>
      </c>
      <c r="L12">
        <v>45.13</v>
      </c>
      <c r="M12" s="3">
        <v>7231.53</v>
      </c>
      <c r="N12">
        <v>723.15</v>
      </c>
      <c r="O12">
        <v>0</v>
      </c>
      <c r="P12" s="3">
        <v>6508.38</v>
      </c>
      <c r="Q12">
        <v>23.41</v>
      </c>
      <c r="R12">
        <v>0</v>
      </c>
      <c r="S12" s="4">
        <v>7254.94</v>
      </c>
    </row>
    <row r="13" spans="1:19" x14ac:dyDescent="0.25">
      <c r="A13" t="s">
        <v>60</v>
      </c>
      <c r="B13" t="s">
        <v>61</v>
      </c>
      <c r="C13" t="s">
        <v>913</v>
      </c>
      <c r="D13">
        <v>146.21</v>
      </c>
      <c r="E13" t="s">
        <v>197</v>
      </c>
      <c r="F13" s="3">
        <v>1200</v>
      </c>
      <c r="G13" t="s">
        <v>198</v>
      </c>
      <c r="H13" t="s">
        <v>831</v>
      </c>
      <c r="I13">
        <v>0</v>
      </c>
      <c r="J13">
        <v>0</v>
      </c>
      <c r="K13">
        <v>0</v>
      </c>
      <c r="L13">
        <v>45.13</v>
      </c>
      <c r="M13" s="3">
        <v>2715.17</v>
      </c>
      <c r="N13">
        <v>0</v>
      </c>
      <c r="O13">
        <v>271.52</v>
      </c>
      <c r="P13" s="3">
        <v>2715.17</v>
      </c>
      <c r="Q13">
        <v>23.41</v>
      </c>
      <c r="R13">
        <v>0</v>
      </c>
      <c r="S13" s="4">
        <v>3010.1</v>
      </c>
    </row>
    <row r="14" spans="1:19" x14ac:dyDescent="0.25">
      <c r="A14" t="s">
        <v>63</v>
      </c>
      <c r="B14" t="s">
        <v>64</v>
      </c>
      <c r="C14" t="s">
        <v>914</v>
      </c>
      <c r="D14">
        <v>146.21</v>
      </c>
      <c r="E14" t="s">
        <v>199</v>
      </c>
      <c r="F14" s="3">
        <v>2500</v>
      </c>
      <c r="G14" t="s">
        <v>915</v>
      </c>
      <c r="H14" t="s">
        <v>831</v>
      </c>
      <c r="I14">
        <v>0</v>
      </c>
      <c r="J14">
        <v>0</v>
      </c>
      <c r="K14">
        <v>0</v>
      </c>
      <c r="L14">
        <v>45.13</v>
      </c>
      <c r="M14" s="3">
        <v>3704.87</v>
      </c>
      <c r="N14">
        <v>0</v>
      </c>
      <c r="O14">
        <v>370.49</v>
      </c>
      <c r="P14" s="3">
        <v>3704.87</v>
      </c>
      <c r="Q14">
        <v>23.41</v>
      </c>
      <c r="R14">
        <v>0</v>
      </c>
      <c r="S14" s="4">
        <v>4098.7700000000004</v>
      </c>
    </row>
    <row r="15" spans="1:19" x14ac:dyDescent="0.25">
      <c r="A15" t="s">
        <v>66</v>
      </c>
      <c r="B15" t="s">
        <v>67</v>
      </c>
      <c r="C15" t="s">
        <v>916</v>
      </c>
      <c r="D15">
        <v>146.21</v>
      </c>
      <c r="E15" t="s">
        <v>201</v>
      </c>
      <c r="F15" s="3">
        <v>2000</v>
      </c>
      <c r="G15" t="s">
        <v>200</v>
      </c>
      <c r="H15" t="s">
        <v>203</v>
      </c>
      <c r="I15">
        <v>0</v>
      </c>
      <c r="J15">
        <v>836.52</v>
      </c>
      <c r="K15">
        <v>0</v>
      </c>
      <c r="L15">
        <v>836.52</v>
      </c>
      <c r="M15" s="3">
        <v>3413.48</v>
      </c>
      <c r="N15">
        <v>0</v>
      </c>
      <c r="O15">
        <v>341.35</v>
      </c>
      <c r="P15" s="3">
        <v>3413.48</v>
      </c>
      <c r="Q15">
        <v>23.41</v>
      </c>
      <c r="R15">
        <v>0</v>
      </c>
      <c r="S15" s="4">
        <v>4614.76</v>
      </c>
    </row>
    <row r="16" spans="1:19" x14ac:dyDescent="0.25">
      <c r="A16" t="s">
        <v>69</v>
      </c>
      <c r="B16" t="s">
        <v>70</v>
      </c>
      <c r="C16" t="s">
        <v>917</v>
      </c>
      <c r="D16">
        <v>146.21</v>
      </c>
      <c r="E16" t="s">
        <v>204</v>
      </c>
      <c r="F16" s="3">
        <v>6750</v>
      </c>
      <c r="G16" t="s">
        <v>918</v>
      </c>
      <c r="H16" t="s">
        <v>831</v>
      </c>
      <c r="I16">
        <v>0</v>
      </c>
      <c r="J16" s="3">
        <v>2026.48</v>
      </c>
      <c r="K16">
        <v>0</v>
      </c>
      <c r="L16" s="3">
        <v>2071.61</v>
      </c>
      <c r="M16" s="3">
        <v>8178.39</v>
      </c>
      <c r="N16">
        <v>817.84</v>
      </c>
      <c r="O16">
        <v>0</v>
      </c>
      <c r="P16" s="3">
        <v>7360.55</v>
      </c>
      <c r="Q16">
        <v>23.41</v>
      </c>
      <c r="R16">
        <v>0</v>
      </c>
      <c r="S16" s="4">
        <v>10228.280000000001</v>
      </c>
    </row>
    <row r="17" spans="1:19" x14ac:dyDescent="0.25">
      <c r="A17" t="s">
        <v>72</v>
      </c>
      <c r="B17" t="s">
        <v>73</v>
      </c>
      <c r="C17" t="s">
        <v>919</v>
      </c>
      <c r="D17">
        <v>146.21</v>
      </c>
      <c r="E17" t="s">
        <v>920</v>
      </c>
      <c r="F17" s="3">
        <v>29000</v>
      </c>
      <c r="G17" t="s">
        <v>921</v>
      </c>
      <c r="H17" t="s">
        <v>922</v>
      </c>
      <c r="I17">
        <v>0</v>
      </c>
      <c r="J17">
        <v>0</v>
      </c>
      <c r="K17">
        <v>0</v>
      </c>
      <c r="L17" s="3">
        <v>2233.2600000000002</v>
      </c>
      <c r="M17" s="3">
        <v>46766.74</v>
      </c>
      <c r="N17" s="3">
        <v>4676.67</v>
      </c>
      <c r="O17">
        <v>0</v>
      </c>
      <c r="P17" s="3">
        <v>42090.07</v>
      </c>
      <c r="Q17">
        <v>23.41</v>
      </c>
      <c r="R17">
        <v>0</v>
      </c>
      <c r="S17" s="4">
        <v>46790.15</v>
      </c>
    </row>
    <row r="18" spans="1:19" x14ac:dyDescent="0.25">
      <c r="A18" t="s">
        <v>923</v>
      </c>
      <c r="B18" t="s">
        <v>924</v>
      </c>
      <c r="C18" t="s">
        <v>925</v>
      </c>
      <c r="D18">
        <v>146.21</v>
      </c>
      <c r="E18" t="s">
        <v>255</v>
      </c>
      <c r="F18" s="3">
        <v>1000</v>
      </c>
      <c r="G18" t="s">
        <v>926</v>
      </c>
      <c r="H18" t="s">
        <v>203</v>
      </c>
      <c r="I18">
        <v>0</v>
      </c>
      <c r="J18">
        <v>0</v>
      </c>
      <c r="K18">
        <v>0</v>
      </c>
      <c r="L18">
        <v>0</v>
      </c>
      <c r="M18" s="3">
        <v>3625.1</v>
      </c>
      <c r="N18">
        <v>0</v>
      </c>
      <c r="O18">
        <v>362.51</v>
      </c>
      <c r="P18" s="3">
        <v>3625.1</v>
      </c>
      <c r="Q18">
        <v>23.41</v>
      </c>
      <c r="R18">
        <v>0</v>
      </c>
      <c r="S18" s="4">
        <v>4011.02</v>
      </c>
    </row>
    <row r="19" spans="1:19" x14ac:dyDescent="0.25">
      <c r="A19" t="s">
        <v>75</v>
      </c>
      <c r="B19" t="s">
        <v>76</v>
      </c>
      <c r="C19" t="s">
        <v>927</v>
      </c>
      <c r="D19">
        <v>146.21</v>
      </c>
      <c r="E19" t="s">
        <v>209</v>
      </c>
      <c r="F19" s="3">
        <v>1865</v>
      </c>
      <c r="G19" t="s">
        <v>928</v>
      </c>
      <c r="H19" t="s">
        <v>203</v>
      </c>
      <c r="I19">
        <v>0</v>
      </c>
      <c r="J19">
        <v>0</v>
      </c>
      <c r="K19">
        <v>0</v>
      </c>
      <c r="L19">
        <v>0</v>
      </c>
      <c r="M19" s="3">
        <v>4615</v>
      </c>
      <c r="N19">
        <v>0</v>
      </c>
      <c r="O19">
        <v>461.5</v>
      </c>
      <c r="P19" s="3">
        <v>4615</v>
      </c>
      <c r="Q19">
        <v>23.41</v>
      </c>
      <c r="R19">
        <v>0</v>
      </c>
      <c r="S19" s="4">
        <v>5099.91</v>
      </c>
    </row>
    <row r="20" spans="1:19" x14ac:dyDescent="0.25">
      <c r="A20" t="s">
        <v>81</v>
      </c>
      <c r="B20" t="s">
        <v>82</v>
      </c>
      <c r="C20" t="s">
        <v>929</v>
      </c>
      <c r="D20">
        <v>146.21</v>
      </c>
      <c r="E20" t="s">
        <v>213</v>
      </c>
      <c r="F20" s="3">
        <v>4714</v>
      </c>
      <c r="G20" t="s">
        <v>930</v>
      </c>
      <c r="H20" t="s">
        <v>831</v>
      </c>
      <c r="I20">
        <v>0</v>
      </c>
      <c r="J20">
        <v>289</v>
      </c>
      <c r="K20">
        <v>0</v>
      </c>
      <c r="L20">
        <v>334.13</v>
      </c>
      <c r="M20" s="3">
        <v>6379.87</v>
      </c>
      <c r="N20">
        <v>637.99</v>
      </c>
      <c r="O20">
        <v>0</v>
      </c>
      <c r="P20" s="3">
        <v>5741.88</v>
      </c>
      <c r="Q20">
        <v>23.41</v>
      </c>
      <c r="R20">
        <v>0</v>
      </c>
      <c r="S20" s="4">
        <v>6692.28</v>
      </c>
    </row>
    <row r="21" spans="1:19" x14ac:dyDescent="0.25">
      <c r="A21" t="s">
        <v>84</v>
      </c>
      <c r="B21" t="s">
        <v>85</v>
      </c>
      <c r="C21" t="s">
        <v>931</v>
      </c>
      <c r="D21">
        <v>146.21</v>
      </c>
      <c r="E21" t="s">
        <v>201</v>
      </c>
      <c r="F21" s="3">
        <v>2000</v>
      </c>
      <c r="G21" t="s">
        <v>200</v>
      </c>
      <c r="H21" t="s">
        <v>203</v>
      </c>
      <c r="I21">
        <v>0</v>
      </c>
      <c r="J21">
        <v>0</v>
      </c>
      <c r="K21">
        <v>0</v>
      </c>
      <c r="L21">
        <v>0</v>
      </c>
      <c r="M21" s="3">
        <v>4250</v>
      </c>
      <c r="N21">
        <v>0</v>
      </c>
      <c r="O21">
        <v>425</v>
      </c>
      <c r="P21" s="3">
        <v>4250</v>
      </c>
      <c r="Q21">
        <v>23.41</v>
      </c>
      <c r="R21">
        <v>0</v>
      </c>
      <c r="S21" s="4">
        <v>4698.41</v>
      </c>
    </row>
    <row r="22" spans="1:19" x14ac:dyDescent="0.25">
      <c r="A22" t="s">
        <v>932</v>
      </c>
      <c r="B22" t="s">
        <v>933</v>
      </c>
      <c r="C22" t="s">
        <v>934</v>
      </c>
      <c r="D22">
        <v>0</v>
      </c>
      <c r="E22" t="s">
        <v>935</v>
      </c>
      <c r="F22">
        <v>0</v>
      </c>
      <c r="G22" t="s">
        <v>200</v>
      </c>
      <c r="H22" t="s">
        <v>936</v>
      </c>
      <c r="I22">
        <v>0</v>
      </c>
      <c r="J22">
        <v>0</v>
      </c>
      <c r="K22">
        <v>0</v>
      </c>
      <c r="L22" s="3">
        <v>3116.67</v>
      </c>
      <c r="M22" s="3">
        <v>1133.33</v>
      </c>
      <c r="N22">
        <v>0</v>
      </c>
      <c r="O22">
        <v>113.33</v>
      </c>
      <c r="P22" s="3">
        <v>1133.33</v>
      </c>
      <c r="Q22">
        <v>-9.56</v>
      </c>
      <c r="R22">
        <v>0</v>
      </c>
      <c r="S22" s="4">
        <v>1237.0999999999999</v>
      </c>
    </row>
    <row r="23" spans="1:19" x14ac:dyDescent="0.25">
      <c r="A23" t="s">
        <v>126</v>
      </c>
      <c r="B23" t="s">
        <v>127</v>
      </c>
      <c r="C23" t="s">
        <v>937</v>
      </c>
      <c r="D23">
        <v>146.21</v>
      </c>
      <c r="E23" t="s">
        <v>219</v>
      </c>
      <c r="F23" s="3">
        <v>2000</v>
      </c>
      <c r="G23" t="s">
        <v>938</v>
      </c>
      <c r="H23" t="s">
        <v>831</v>
      </c>
      <c r="I23">
        <v>0</v>
      </c>
      <c r="J23">
        <v>0</v>
      </c>
      <c r="K23">
        <v>0</v>
      </c>
      <c r="L23">
        <v>45.13</v>
      </c>
      <c r="M23" s="3">
        <v>4954.87</v>
      </c>
      <c r="N23">
        <v>0</v>
      </c>
      <c r="O23">
        <v>495.49</v>
      </c>
      <c r="P23" s="3">
        <v>4954.87</v>
      </c>
      <c r="Q23">
        <v>23.41</v>
      </c>
      <c r="R23">
        <v>0</v>
      </c>
      <c r="S23" s="4">
        <v>5473.77</v>
      </c>
    </row>
    <row r="24" spans="1:19" x14ac:dyDescent="0.25">
      <c r="A24" t="s">
        <v>92</v>
      </c>
      <c r="B24" t="s">
        <v>93</v>
      </c>
      <c r="C24" t="s">
        <v>939</v>
      </c>
      <c r="D24">
        <v>146.21</v>
      </c>
      <c r="E24" t="s">
        <v>213</v>
      </c>
      <c r="F24" s="3">
        <v>6000</v>
      </c>
      <c r="G24" t="s">
        <v>221</v>
      </c>
      <c r="H24" t="s">
        <v>831</v>
      </c>
      <c r="I24">
        <v>0</v>
      </c>
      <c r="J24">
        <v>0</v>
      </c>
      <c r="K24">
        <v>0</v>
      </c>
      <c r="L24">
        <v>45.13</v>
      </c>
      <c r="M24" s="3">
        <v>7954.87</v>
      </c>
      <c r="N24">
        <v>795.49</v>
      </c>
      <c r="O24">
        <v>0</v>
      </c>
      <c r="P24" s="3">
        <v>7159.38</v>
      </c>
      <c r="Q24">
        <v>23.41</v>
      </c>
      <c r="R24">
        <v>0</v>
      </c>
      <c r="S24" s="4">
        <v>7978.28</v>
      </c>
    </row>
    <row r="25" spans="1:19" x14ac:dyDescent="0.25">
      <c r="A25" t="s">
        <v>940</v>
      </c>
      <c r="B25" t="s">
        <v>941</v>
      </c>
      <c r="C25" t="s">
        <v>942</v>
      </c>
      <c r="D25">
        <v>190</v>
      </c>
      <c r="E25" t="s">
        <v>213</v>
      </c>
      <c r="F25">
        <v>0</v>
      </c>
      <c r="G25" t="s">
        <v>943</v>
      </c>
      <c r="H25" t="s">
        <v>944</v>
      </c>
      <c r="I25">
        <v>0</v>
      </c>
      <c r="J25">
        <v>0</v>
      </c>
      <c r="K25">
        <v>0</v>
      </c>
      <c r="L25">
        <v>666.67</v>
      </c>
      <c r="M25" s="3">
        <v>1522.04</v>
      </c>
      <c r="N25">
        <v>0</v>
      </c>
      <c r="O25">
        <v>152.19999999999999</v>
      </c>
      <c r="P25" s="3">
        <v>1522.04</v>
      </c>
      <c r="Q25">
        <v>10.63</v>
      </c>
      <c r="R25">
        <v>0</v>
      </c>
      <c r="S25" s="4">
        <v>1684.87</v>
      </c>
    </row>
    <row r="26" spans="1:19" x14ac:dyDescent="0.25">
      <c r="A26" t="s">
        <v>945</v>
      </c>
      <c r="B26" t="s">
        <v>946</v>
      </c>
      <c r="C26" t="s">
        <v>947</v>
      </c>
      <c r="D26">
        <v>146.21</v>
      </c>
      <c r="E26" t="s">
        <v>255</v>
      </c>
      <c r="F26" s="3">
        <v>1500</v>
      </c>
      <c r="G26" t="s">
        <v>222</v>
      </c>
      <c r="H26" t="s">
        <v>203</v>
      </c>
      <c r="I26">
        <v>0</v>
      </c>
      <c r="J26">
        <v>0</v>
      </c>
      <c r="K26">
        <v>0</v>
      </c>
      <c r="L26">
        <v>0</v>
      </c>
      <c r="M26" s="3">
        <v>4000</v>
      </c>
      <c r="N26">
        <v>0</v>
      </c>
      <c r="O26">
        <v>400</v>
      </c>
      <c r="P26" s="3">
        <v>4000</v>
      </c>
      <c r="Q26">
        <v>23.41</v>
      </c>
      <c r="R26">
        <v>0</v>
      </c>
      <c r="S26" s="4">
        <v>4423.41</v>
      </c>
    </row>
    <row r="27" spans="1:19" x14ac:dyDescent="0.25">
      <c r="A27" t="s">
        <v>95</v>
      </c>
      <c r="B27" t="s">
        <v>96</v>
      </c>
      <c r="C27" t="s">
        <v>948</v>
      </c>
      <c r="D27">
        <v>146.21</v>
      </c>
      <c r="E27" t="s">
        <v>191</v>
      </c>
      <c r="F27">
        <v>0</v>
      </c>
      <c r="G27" t="s">
        <v>222</v>
      </c>
      <c r="H27" t="s">
        <v>203</v>
      </c>
      <c r="I27">
        <v>350</v>
      </c>
      <c r="J27">
        <v>0</v>
      </c>
      <c r="K27">
        <v>0</v>
      </c>
      <c r="L27">
        <v>350</v>
      </c>
      <c r="M27" s="3">
        <v>3650</v>
      </c>
      <c r="N27">
        <v>0</v>
      </c>
      <c r="O27">
        <v>365</v>
      </c>
      <c r="P27" s="3">
        <v>3650</v>
      </c>
      <c r="Q27">
        <v>23.41</v>
      </c>
      <c r="R27">
        <v>0</v>
      </c>
      <c r="S27" s="4">
        <v>4388.41</v>
      </c>
    </row>
    <row r="28" spans="1:19" x14ac:dyDescent="0.25">
      <c r="A28" t="s">
        <v>98</v>
      </c>
      <c r="B28" t="s">
        <v>99</v>
      </c>
      <c r="C28" t="s">
        <v>949</v>
      </c>
      <c r="D28">
        <v>146.21</v>
      </c>
      <c r="E28" t="s">
        <v>209</v>
      </c>
      <c r="F28" s="3">
        <v>2000</v>
      </c>
      <c r="G28" t="s">
        <v>223</v>
      </c>
      <c r="H28" t="s">
        <v>831</v>
      </c>
      <c r="I28">
        <v>0</v>
      </c>
      <c r="J28">
        <v>0</v>
      </c>
      <c r="K28">
        <v>0</v>
      </c>
      <c r="L28">
        <v>45.13</v>
      </c>
      <c r="M28" s="3">
        <v>4704.87</v>
      </c>
      <c r="N28">
        <v>0</v>
      </c>
      <c r="O28">
        <v>470.49</v>
      </c>
      <c r="P28" s="3">
        <v>4704.87</v>
      </c>
      <c r="Q28">
        <v>23.41</v>
      </c>
      <c r="R28">
        <v>0</v>
      </c>
      <c r="S28" s="4">
        <v>5198.7700000000004</v>
      </c>
    </row>
    <row r="29" spans="1:19" x14ac:dyDescent="0.25">
      <c r="A29" t="s">
        <v>101</v>
      </c>
      <c r="B29" t="s">
        <v>102</v>
      </c>
      <c r="C29" t="s">
        <v>950</v>
      </c>
      <c r="D29">
        <v>146.21</v>
      </c>
      <c r="E29" t="s">
        <v>224</v>
      </c>
      <c r="F29" s="3">
        <v>1111.5</v>
      </c>
      <c r="G29" t="s">
        <v>951</v>
      </c>
      <c r="H29" t="s">
        <v>831</v>
      </c>
      <c r="I29">
        <v>0</v>
      </c>
      <c r="J29">
        <v>294.23</v>
      </c>
      <c r="K29">
        <v>0</v>
      </c>
      <c r="L29">
        <v>339.36</v>
      </c>
      <c r="M29" s="3">
        <v>2146.92</v>
      </c>
      <c r="N29">
        <v>0</v>
      </c>
      <c r="O29">
        <v>214.69</v>
      </c>
      <c r="P29" s="3">
        <v>2146.92</v>
      </c>
      <c r="Q29">
        <v>23.41</v>
      </c>
      <c r="R29">
        <v>0</v>
      </c>
      <c r="S29" s="4">
        <v>2679.25</v>
      </c>
    </row>
    <row r="30" spans="1:19" x14ac:dyDescent="0.25">
      <c r="F30" s="3"/>
      <c r="M30" s="3"/>
      <c r="P30" s="3"/>
      <c r="S30" s="4">
        <f>SUM(S11:S29)</f>
        <v>149240.76</v>
      </c>
    </row>
    <row r="31" spans="1:19" x14ac:dyDescent="0.25">
      <c r="A31" t="s">
        <v>104</v>
      </c>
      <c r="B31" t="s">
        <v>105</v>
      </c>
    </row>
    <row r="32" spans="1:19" x14ac:dyDescent="0.25">
      <c r="A32" t="s">
        <v>106</v>
      </c>
      <c r="B32" t="s">
        <v>107</v>
      </c>
      <c r="C32" t="s">
        <v>952</v>
      </c>
      <c r="D32">
        <v>146.21</v>
      </c>
      <c r="E32" t="s">
        <v>225</v>
      </c>
      <c r="F32">
        <v>0</v>
      </c>
      <c r="G32" t="s">
        <v>226</v>
      </c>
      <c r="H32" t="s">
        <v>953</v>
      </c>
      <c r="I32">
        <v>0</v>
      </c>
      <c r="J32">
        <v>0</v>
      </c>
      <c r="K32">
        <v>0</v>
      </c>
      <c r="L32">
        <v>855.13</v>
      </c>
      <c r="M32" s="3">
        <v>11644.87</v>
      </c>
      <c r="N32" s="3">
        <v>1164.49</v>
      </c>
      <c r="O32">
        <v>0</v>
      </c>
      <c r="P32" s="3">
        <v>10480.379999999999</v>
      </c>
      <c r="Q32">
        <v>23.41</v>
      </c>
      <c r="R32">
        <v>0</v>
      </c>
      <c r="S32" s="4">
        <v>11668.28</v>
      </c>
    </row>
    <row r="33" spans="1:19" x14ac:dyDescent="0.25">
      <c r="A33">
        <v>8</v>
      </c>
      <c r="B33" t="s">
        <v>111</v>
      </c>
      <c r="C33" t="s">
        <v>954</v>
      </c>
      <c r="D33">
        <v>146.21</v>
      </c>
      <c r="E33" t="s">
        <v>204</v>
      </c>
      <c r="F33" s="3">
        <v>13333.66</v>
      </c>
      <c r="G33" t="s">
        <v>955</v>
      </c>
      <c r="H33" t="s">
        <v>831</v>
      </c>
      <c r="I33">
        <v>0</v>
      </c>
      <c r="J33">
        <v>0</v>
      </c>
      <c r="K33">
        <v>0</v>
      </c>
      <c r="L33">
        <v>45.13</v>
      </c>
      <c r="M33" s="3">
        <v>16788.53</v>
      </c>
      <c r="N33" s="3">
        <v>1678.85</v>
      </c>
      <c r="O33">
        <v>0</v>
      </c>
      <c r="P33" s="3">
        <v>15109.68</v>
      </c>
      <c r="Q33">
        <v>23.41</v>
      </c>
      <c r="R33">
        <v>0</v>
      </c>
      <c r="S33" s="4">
        <v>16811.939999999999</v>
      </c>
    </row>
    <row r="34" spans="1:19" x14ac:dyDescent="0.25">
      <c r="A34" t="s">
        <v>113</v>
      </c>
      <c r="B34" t="s">
        <v>114</v>
      </c>
      <c r="C34" t="s">
        <v>956</v>
      </c>
      <c r="D34">
        <v>146.21</v>
      </c>
      <c r="E34" t="s">
        <v>213</v>
      </c>
      <c r="F34" s="3">
        <v>6125.25</v>
      </c>
      <c r="G34" t="s">
        <v>957</v>
      </c>
      <c r="H34" t="s">
        <v>831</v>
      </c>
      <c r="I34">
        <v>0</v>
      </c>
      <c r="J34">
        <v>0</v>
      </c>
      <c r="K34">
        <v>0</v>
      </c>
      <c r="L34">
        <v>45.13</v>
      </c>
      <c r="M34" s="3">
        <v>8080.12</v>
      </c>
      <c r="N34">
        <v>808.01</v>
      </c>
      <c r="O34">
        <v>0</v>
      </c>
      <c r="P34" s="3">
        <v>7272.11</v>
      </c>
      <c r="Q34">
        <v>23.41</v>
      </c>
      <c r="R34">
        <v>0</v>
      </c>
      <c r="S34" s="4">
        <v>8103.53</v>
      </c>
    </row>
    <row r="35" spans="1:19" x14ac:dyDescent="0.25">
      <c r="S35" s="4">
        <f>SUM(S32:S34)</f>
        <v>36583.75</v>
      </c>
    </row>
    <row r="36" spans="1:19" x14ac:dyDescent="0.25">
      <c r="A36" t="s">
        <v>117</v>
      </c>
      <c r="B36" t="s">
        <v>230</v>
      </c>
      <c r="C36" t="s">
        <v>231</v>
      </c>
    </row>
    <row r="37" spans="1:19" x14ac:dyDescent="0.25">
      <c r="A37">
        <v>13</v>
      </c>
      <c r="B37" t="s">
        <v>119</v>
      </c>
      <c r="C37" t="s">
        <v>958</v>
      </c>
      <c r="D37">
        <v>146.21</v>
      </c>
      <c r="E37" t="s">
        <v>232</v>
      </c>
      <c r="F37" s="3">
        <v>34250</v>
      </c>
      <c r="G37" t="s">
        <v>959</v>
      </c>
      <c r="H37" t="s">
        <v>831</v>
      </c>
      <c r="I37">
        <v>0</v>
      </c>
      <c r="J37">
        <v>0</v>
      </c>
      <c r="K37">
        <v>0</v>
      </c>
      <c r="L37">
        <v>45.13</v>
      </c>
      <c r="M37" s="3">
        <v>39204.870000000003</v>
      </c>
      <c r="N37" s="3">
        <v>3920.49</v>
      </c>
      <c r="O37">
        <v>0</v>
      </c>
      <c r="P37" s="3">
        <v>35284.379999999997</v>
      </c>
      <c r="Q37">
        <v>23.41</v>
      </c>
      <c r="R37">
        <v>0</v>
      </c>
      <c r="S37" s="4">
        <v>39228.28</v>
      </c>
    </row>
    <row r="38" spans="1:19" x14ac:dyDescent="0.25">
      <c r="A38">
        <v>18</v>
      </c>
      <c r="B38" t="s">
        <v>121</v>
      </c>
      <c r="C38" t="s">
        <v>960</v>
      </c>
      <c r="D38">
        <v>146.21</v>
      </c>
      <c r="E38" t="s">
        <v>204</v>
      </c>
      <c r="F38" s="3">
        <v>9000</v>
      </c>
      <c r="G38" t="s">
        <v>226</v>
      </c>
      <c r="H38" t="s">
        <v>831</v>
      </c>
      <c r="I38">
        <v>0</v>
      </c>
      <c r="J38">
        <v>723.31</v>
      </c>
      <c r="K38">
        <v>0</v>
      </c>
      <c r="L38">
        <v>768.44</v>
      </c>
      <c r="M38" s="3">
        <v>11731.56</v>
      </c>
      <c r="N38" s="3">
        <v>1173.1600000000001</v>
      </c>
      <c r="O38">
        <v>0</v>
      </c>
      <c r="P38" s="3">
        <v>10558.4</v>
      </c>
      <c r="Q38">
        <v>23.41</v>
      </c>
      <c r="R38">
        <v>0</v>
      </c>
      <c r="S38" s="4">
        <v>12478.28</v>
      </c>
    </row>
    <row r="39" spans="1:19" x14ac:dyDescent="0.25">
      <c r="A39" t="s">
        <v>123</v>
      </c>
      <c r="B39" t="s">
        <v>124</v>
      </c>
      <c r="C39" t="s">
        <v>961</v>
      </c>
      <c r="D39">
        <v>146.21</v>
      </c>
      <c r="E39" t="s">
        <v>213</v>
      </c>
      <c r="F39" s="3">
        <v>5210</v>
      </c>
      <c r="G39" t="s">
        <v>962</v>
      </c>
      <c r="H39" t="s">
        <v>203</v>
      </c>
      <c r="I39">
        <v>0</v>
      </c>
      <c r="J39">
        <v>0</v>
      </c>
      <c r="K39">
        <v>0</v>
      </c>
      <c r="L39">
        <v>0</v>
      </c>
      <c r="M39" s="3">
        <v>7210</v>
      </c>
      <c r="N39">
        <v>721</v>
      </c>
      <c r="O39">
        <v>0</v>
      </c>
      <c r="P39" s="3">
        <v>6489</v>
      </c>
      <c r="Q39">
        <v>23.41</v>
      </c>
      <c r="R39">
        <v>0</v>
      </c>
      <c r="S39" s="4">
        <v>7233.41</v>
      </c>
    </row>
    <row r="40" spans="1:19" x14ac:dyDescent="0.25">
      <c r="A40" t="s">
        <v>103</v>
      </c>
      <c r="B40" t="s">
        <v>674</v>
      </c>
      <c r="C40" s="3">
        <v>3072.6</v>
      </c>
      <c r="D40">
        <v>438.63</v>
      </c>
      <c r="E40" t="s">
        <v>963</v>
      </c>
      <c r="F40" s="3">
        <v>48460</v>
      </c>
      <c r="G40" t="s">
        <v>964</v>
      </c>
      <c r="H40" t="s">
        <v>673</v>
      </c>
      <c r="I40">
        <v>0</v>
      </c>
      <c r="J40">
        <v>723.31</v>
      </c>
      <c r="K40">
        <v>0</v>
      </c>
      <c r="L40">
        <v>813.57</v>
      </c>
      <c r="M40" s="3">
        <v>58146.43</v>
      </c>
      <c r="N40" s="3">
        <v>5814.65</v>
      </c>
      <c r="O40">
        <v>0</v>
      </c>
      <c r="P40" s="3">
        <v>52331.78</v>
      </c>
      <c r="Q40">
        <v>70.23</v>
      </c>
      <c r="R40">
        <v>0</v>
      </c>
      <c r="S40" s="4">
        <v>58939.97</v>
      </c>
    </row>
    <row r="42" spans="1:19" x14ac:dyDescent="0.25">
      <c r="A42" t="s">
        <v>129</v>
      </c>
      <c r="B42" t="s">
        <v>130</v>
      </c>
    </row>
    <row r="43" spans="1:19" x14ac:dyDescent="0.25">
      <c r="A43">
        <v>12</v>
      </c>
      <c r="B43" t="s">
        <v>131</v>
      </c>
      <c r="C43" t="s">
        <v>965</v>
      </c>
      <c r="D43">
        <v>146.21</v>
      </c>
      <c r="E43" t="s">
        <v>213</v>
      </c>
      <c r="F43" s="3">
        <v>2720</v>
      </c>
      <c r="G43" t="s">
        <v>966</v>
      </c>
      <c r="H43" t="s">
        <v>831</v>
      </c>
      <c r="I43">
        <v>0</v>
      </c>
      <c r="J43">
        <v>0</v>
      </c>
      <c r="K43">
        <v>0</v>
      </c>
      <c r="L43">
        <v>45.13</v>
      </c>
      <c r="M43" s="3">
        <v>4674.87</v>
      </c>
      <c r="N43">
        <v>0</v>
      </c>
      <c r="O43">
        <v>467.49</v>
      </c>
      <c r="P43" s="3">
        <v>4674.87</v>
      </c>
      <c r="Q43">
        <v>23.41</v>
      </c>
      <c r="R43">
        <v>0</v>
      </c>
      <c r="S43" s="4">
        <v>5165.7700000000004</v>
      </c>
    </row>
    <row r="44" spans="1:19" x14ac:dyDescent="0.25">
      <c r="A44" t="s">
        <v>133</v>
      </c>
      <c r="B44" t="s">
        <v>134</v>
      </c>
      <c r="C44" t="s">
        <v>913</v>
      </c>
      <c r="D44">
        <v>146.21</v>
      </c>
      <c r="E44" t="s">
        <v>197</v>
      </c>
      <c r="F44" s="3">
        <v>1200</v>
      </c>
      <c r="G44" t="s">
        <v>198</v>
      </c>
      <c r="H44" t="s">
        <v>831</v>
      </c>
      <c r="I44">
        <v>0</v>
      </c>
      <c r="J44">
        <v>0</v>
      </c>
      <c r="K44">
        <v>0</v>
      </c>
      <c r="L44">
        <v>45.13</v>
      </c>
      <c r="M44" s="3">
        <v>2715.17</v>
      </c>
      <c r="N44">
        <v>0</v>
      </c>
      <c r="O44">
        <v>271.52</v>
      </c>
      <c r="P44" s="3">
        <v>2715.17</v>
      </c>
      <c r="Q44">
        <v>23.41</v>
      </c>
      <c r="R44">
        <v>0</v>
      </c>
      <c r="S44" s="4">
        <v>3010.1</v>
      </c>
    </row>
    <row r="45" spans="1:19" x14ac:dyDescent="0.25">
      <c r="A45" t="s">
        <v>967</v>
      </c>
      <c r="B45" t="s">
        <v>968</v>
      </c>
      <c r="C45" t="s">
        <v>969</v>
      </c>
      <c r="D45">
        <v>146.21</v>
      </c>
      <c r="E45" t="s">
        <v>224</v>
      </c>
      <c r="F45" s="3">
        <v>2000</v>
      </c>
      <c r="G45" t="s">
        <v>970</v>
      </c>
      <c r="H45" t="s">
        <v>203</v>
      </c>
      <c r="I45">
        <v>0</v>
      </c>
      <c r="J45">
        <v>0</v>
      </c>
      <c r="K45">
        <v>0</v>
      </c>
      <c r="L45">
        <v>0</v>
      </c>
      <c r="M45" s="3">
        <v>3325.1</v>
      </c>
      <c r="N45">
        <v>0</v>
      </c>
      <c r="O45">
        <v>332.51</v>
      </c>
      <c r="P45" s="3">
        <v>3325.1</v>
      </c>
      <c r="Q45">
        <v>23.41</v>
      </c>
      <c r="R45">
        <v>0</v>
      </c>
      <c r="S45" s="4">
        <v>3681.02</v>
      </c>
    </row>
    <row r="46" spans="1:19" x14ac:dyDescent="0.25">
      <c r="A46" t="s">
        <v>135</v>
      </c>
      <c r="B46" t="s">
        <v>136</v>
      </c>
      <c r="C46" t="s">
        <v>950</v>
      </c>
      <c r="D46">
        <v>146.21</v>
      </c>
      <c r="E46" t="s">
        <v>224</v>
      </c>
      <c r="F46" s="3">
        <v>1251.9000000000001</v>
      </c>
      <c r="G46" t="s">
        <v>971</v>
      </c>
      <c r="H46" t="s">
        <v>831</v>
      </c>
      <c r="I46">
        <v>0</v>
      </c>
      <c r="J46">
        <v>0</v>
      </c>
      <c r="K46">
        <v>0</v>
      </c>
      <c r="L46">
        <v>45.13</v>
      </c>
      <c r="M46" s="3">
        <v>2567.0700000000002</v>
      </c>
      <c r="N46">
        <v>0</v>
      </c>
      <c r="O46">
        <v>256.70999999999998</v>
      </c>
      <c r="P46" s="3">
        <v>2567.0700000000002</v>
      </c>
      <c r="Q46">
        <v>23.41</v>
      </c>
      <c r="R46">
        <v>0</v>
      </c>
      <c r="S46" s="4">
        <v>2847.19</v>
      </c>
    </row>
    <row r="47" spans="1:19" x14ac:dyDescent="0.25">
      <c r="A47" t="s">
        <v>137</v>
      </c>
      <c r="B47" t="s">
        <v>138</v>
      </c>
      <c r="C47" t="s">
        <v>950</v>
      </c>
      <c r="D47">
        <v>146.21</v>
      </c>
      <c r="E47" t="s">
        <v>224</v>
      </c>
      <c r="F47" s="3">
        <v>2797.65</v>
      </c>
      <c r="G47" t="s">
        <v>972</v>
      </c>
      <c r="H47" t="s">
        <v>831</v>
      </c>
      <c r="I47">
        <v>0</v>
      </c>
      <c r="J47">
        <v>0</v>
      </c>
      <c r="K47">
        <v>0</v>
      </c>
      <c r="L47">
        <v>45.13</v>
      </c>
      <c r="M47" s="3">
        <v>3952.52</v>
      </c>
      <c r="N47">
        <v>0</v>
      </c>
      <c r="O47">
        <v>395.25</v>
      </c>
      <c r="P47" s="3">
        <v>3952.52</v>
      </c>
      <c r="Q47">
        <v>23.41</v>
      </c>
      <c r="R47">
        <v>0</v>
      </c>
      <c r="S47" s="4">
        <v>4371.18</v>
      </c>
    </row>
    <row r="48" spans="1:19" x14ac:dyDescent="0.25">
      <c r="A48" t="s">
        <v>139</v>
      </c>
      <c r="B48" t="s">
        <v>140</v>
      </c>
      <c r="C48" t="s">
        <v>950</v>
      </c>
      <c r="D48">
        <v>146.21</v>
      </c>
      <c r="E48" t="s">
        <v>224</v>
      </c>
      <c r="F48" s="3">
        <v>3776.9</v>
      </c>
      <c r="G48" t="s">
        <v>973</v>
      </c>
      <c r="H48" t="s">
        <v>831</v>
      </c>
      <c r="I48">
        <v>0</v>
      </c>
      <c r="J48">
        <v>0</v>
      </c>
      <c r="K48">
        <v>0</v>
      </c>
      <c r="L48">
        <v>45.13</v>
      </c>
      <c r="M48" s="3">
        <v>4931.7700000000004</v>
      </c>
      <c r="N48">
        <v>0</v>
      </c>
      <c r="O48">
        <v>493.18</v>
      </c>
      <c r="P48" s="3">
        <v>4931.7700000000004</v>
      </c>
      <c r="Q48">
        <v>23.41</v>
      </c>
      <c r="R48">
        <v>0</v>
      </c>
      <c r="S48" s="4">
        <v>5448.36</v>
      </c>
    </row>
    <row r="49" spans="1:19" x14ac:dyDescent="0.25">
      <c r="A49" t="s">
        <v>141</v>
      </c>
      <c r="B49" t="s">
        <v>142</v>
      </c>
      <c r="C49" t="s">
        <v>969</v>
      </c>
      <c r="D49">
        <v>146.21</v>
      </c>
      <c r="E49" t="s">
        <v>224</v>
      </c>
      <c r="F49" s="3">
        <v>1205.0999999999999</v>
      </c>
      <c r="G49" t="s">
        <v>974</v>
      </c>
      <c r="H49" t="s">
        <v>203</v>
      </c>
      <c r="I49">
        <v>0</v>
      </c>
      <c r="J49">
        <v>0</v>
      </c>
      <c r="K49">
        <v>0</v>
      </c>
      <c r="L49">
        <v>0</v>
      </c>
      <c r="M49" s="3">
        <v>2565.4</v>
      </c>
      <c r="N49">
        <v>0</v>
      </c>
      <c r="O49">
        <v>256.54000000000002</v>
      </c>
      <c r="P49" s="3">
        <v>2565.4</v>
      </c>
      <c r="Q49">
        <v>23.41</v>
      </c>
      <c r="R49">
        <v>0</v>
      </c>
      <c r="S49" s="4">
        <v>2845.35</v>
      </c>
    </row>
    <row r="50" spans="1:19" x14ac:dyDescent="0.25">
      <c r="A50" t="s">
        <v>144</v>
      </c>
      <c r="B50" t="s">
        <v>145</v>
      </c>
      <c r="C50" t="s">
        <v>975</v>
      </c>
      <c r="D50">
        <v>146.21</v>
      </c>
      <c r="E50" t="s">
        <v>195</v>
      </c>
      <c r="F50" s="3">
        <v>1305.48</v>
      </c>
      <c r="G50" t="s">
        <v>976</v>
      </c>
      <c r="H50" t="s">
        <v>831</v>
      </c>
      <c r="I50">
        <v>0</v>
      </c>
      <c r="J50">
        <v>0</v>
      </c>
      <c r="K50">
        <v>0</v>
      </c>
      <c r="L50">
        <v>45.13</v>
      </c>
      <c r="M50" s="3">
        <v>3155.73</v>
      </c>
      <c r="N50">
        <v>0</v>
      </c>
      <c r="O50">
        <v>315.57</v>
      </c>
      <c r="P50" s="3">
        <v>3155.73</v>
      </c>
      <c r="Q50">
        <v>23.41</v>
      </c>
      <c r="R50">
        <v>0</v>
      </c>
      <c r="S50" s="4">
        <v>3494.71</v>
      </c>
    </row>
    <row r="51" spans="1:19" x14ac:dyDescent="0.25">
      <c r="A51" t="s">
        <v>147</v>
      </c>
      <c r="B51" t="s">
        <v>148</v>
      </c>
      <c r="C51" t="s">
        <v>914</v>
      </c>
      <c r="D51">
        <v>146.21</v>
      </c>
      <c r="E51" t="s">
        <v>244</v>
      </c>
      <c r="F51">
        <v>0</v>
      </c>
      <c r="G51" t="s">
        <v>245</v>
      </c>
      <c r="H51" t="s">
        <v>203</v>
      </c>
      <c r="I51">
        <v>0</v>
      </c>
      <c r="J51">
        <v>0</v>
      </c>
      <c r="K51">
        <v>0</v>
      </c>
      <c r="L51">
        <v>0</v>
      </c>
      <c r="M51" s="3">
        <v>1200.74</v>
      </c>
      <c r="N51">
        <v>0</v>
      </c>
      <c r="O51">
        <v>120.07</v>
      </c>
      <c r="P51" s="3">
        <v>1200.74</v>
      </c>
      <c r="Q51">
        <v>23.41</v>
      </c>
      <c r="R51">
        <v>0</v>
      </c>
      <c r="S51" s="4">
        <v>1344.22</v>
      </c>
    </row>
    <row r="52" spans="1:19" x14ac:dyDescent="0.25">
      <c r="A52" t="s">
        <v>149</v>
      </c>
      <c r="B52" t="s">
        <v>150</v>
      </c>
      <c r="C52" t="s">
        <v>977</v>
      </c>
      <c r="D52">
        <v>146.21</v>
      </c>
      <c r="E52" t="s">
        <v>213</v>
      </c>
      <c r="F52" s="3">
        <v>9000</v>
      </c>
      <c r="G52" t="s">
        <v>234</v>
      </c>
      <c r="H52" t="s">
        <v>203</v>
      </c>
      <c r="I52">
        <v>0</v>
      </c>
      <c r="J52">
        <v>254.08</v>
      </c>
      <c r="K52">
        <v>0</v>
      </c>
      <c r="L52">
        <v>254.08</v>
      </c>
      <c r="M52" s="3">
        <v>10745.92</v>
      </c>
      <c r="N52" s="3">
        <v>1074.5899999999999</v>
      </c>
      <c r="O52">
        <v>0</v>
      </c>
      <c r="P52" s="3">
        <v>9671.33</v>
      </c>
      <c r="Q52">
        <v>23.41</v>
      </c>
      <c r="R52">
        <v>0</v>
      </c>
      <c r="S52" s="4">
        <v>11023.41</v>
      </c>
    </row>
    <row r="53" spans="1:19" x14ac:dyDescent="0.25">
      <c r="A53" t="s">
        <v>152</v>
      </c>
      <c r="B53" t="s">
        <v>153</v>
      </c>
      <c r="C53" t="s">
        <v>950</v>
      </c>
      <c r="D53">
        <v>146.21</v>
      </c>
      <c r="E53" t="s">
        <v>224</v>
      </c>
      <c r="F53" s="3">
        <v>5584.19</v>
      </c>
      <c r="G53" t="s">
        <v>978</v>
      </c>
      <c r="H53" t="s">
        <v>831</v>
      </c>
      <c r="I53">
        <v>0</v>
      </c>
      <c r="J53">
        <v>0</v>
      </c>
      <c r="K53">
        <v>0</v>
      </c>
      <c r="L53">
        <v>45.13</v>
      </c>
      <c r="M53" s="3">
        <v>6739.06</v>
      </c>
      <c r="N53">
        <v>673.91</v>
      </c>
      <c r="O53">
        <v>0</v>
      </c>
      <c r="P53" s="3">
        <v>6065.15</v>
      </c>
      <c r="Q53">
        <v>23.41</v>
      </c>
      <c r="R53">
        <v>0</v>
      </c>
      <c r="S53" s="4">
        <v>6762.47</v>
      </c>
    </row>
    <row r="54" spans="1:19" x14ac:dyDescent="0.25">
      <c r="A54" t="s">
        <v>154</v>
      </c>
      <c r="B54" t="s">
        <v>155</v>
      </c>
      <c r="C54" t="s">
        <v>979</v>
      </c>
      <c r="D54">
        <v>146.21</v>
      </c>
      <c r="E54" t="s">
        <v>224</v>
      </c>
      <c r="F54" s="3">
        <v>5003.2</v>
      </c>
      <c r="G54" t="s">
        <v>980</v>
      </c>
      <c r="H54" t="s">
        <v>831</v>
      </c>
      <c r="I54">
        <v>0</v>
      </c>
      <c r="J54">
        <v>332.4</v>
      </c>
      <c r="K54">
        <v>0</v>
      </c>
      <c r="L54">
        <v>377.53</v>
      </c>
      <c r="M54" s="3">
        <v>5825.67</v>
      </c>
      <c r="N54">
        <v>582.57000000000005</v>
      </c>
      <c r="O54">
        <v>0</v>
      </c>
      <c r="P54" s="3">
        <v>5243.1</v>
      </c>
      <c r="Q54">
        <v>23.41</v>
      </c>
      <c r="R54">
        <v>0</v>
      </c>
      <c r="S54" s="4">
        <v>6181.48</v>
      </c>
    </row>
    <row r="55" spans="1:19" x14ac:dyDescent="0.25">
      <c r="A55" t="s">
        <v>157</v>
      </c>
      <c r="B55" t="s">
        <v>158</v>
      </c>
      <c r="C55" t="s">
        <v>960</v>
      </c>
      <c r="D55">
        <v>146.21</v>
      </c>
      <c r="E55" t="s">
        <v>224</v>
      </c>
      <c r="F55" s="3">
        <v>2875.79</v>
      </c>
      <c r="G55" t="s">
        <v>981</v>
      </c>
      <c r="H55" t="s">
        <v>831</v>
      </c>
      <c r="I55">
        <v>0</v>
      </c>
      <c r="J55">
        <v>0</v>
      </c>
      <c r="K55">
        <v>0</v>
      </c>
      <c r="L55">
        <v>45.13</v>
      </c>
      <c r="M55" s="3">
        <v>4030.66</v>
      </c>
      <c r="N55">
        <v>0</v>
      </c>
      <c r="O55">
        <v>403.07</v>
      </c>
      <c r="P55" s="3">
        <v>4030.66</v>
      </c>
      <c r="Q55">
        <v>23.41</v>
      </c>
      <c r="R55">
        <v>0</v>
      </c>
      <c r="S55" s="4">
        <v>4457.1400000000003</v>
      </c>
    </row>
    <row r="56" spans="1:19" x14ac:dyDescent="0.25">
      <c r="A56" t="s">
        <v>982</v>
      </c>
      <c r="B56" t="s">
        <v>983</v>
      </c>
      <c r="C56" t="s">
        <v>984</v>
      </c>
      <c r="D56">
        <v>146.21</v>
      </c>
      <c r="E56" t="s">
        <v>224</v>
      </c>
      <c r="F56" s="3">
        <v>1621.76</v>
      </c>
      <c r="G56" t="s">
        <v>985</v>
      </c>
      <c r="H56" t="s">
        <v>203</v>
      </c>
      <c r="I56">
        <v>0</v>
      </c>
      <c r="J56">
        <v>0</v>
      </c>
      <c r="K56">
        <v>0</v>
      </c>
      <c r="L56">
        <v>0</v>
      </c>
      <c r="M56" s="3">
        <v>2967.14</v>
      </c>
      <c r="N56">
        <v>0</v>
      </c>
      <c r="O56">
        <v>296.70999999999998</v>
      </c>
      <c r="P56" s="3">
        <v>2967.14</v>
      </c>
      <c r="Q56">
        <v>23.41</v>
      </c>
      <c r="R56">
        <v>0</v>
      </c>
      <c r="S56" s="4">
        <v>3287.26</v>
      </c>
    </row>
    <row r="57" spans="1:19" x14ac:dyDescent="0.25">
      <c r="A57" t="s">
        <v>103</v>
      </c>
      <c r="B57" t="s">
        <v>159</v>
      </c>
      <c r="C57" s="3">
        <v>14338.8</v>
      </c>
      <c r="D57" s="3">
        <v>2046.94</v>
      </c>
      <c r="E57" t="s">
        <v>986</v>
      </c>
      <c r="F57" s="3">
        <v>40341.97</v>
      </c>
      <c r="G57" t="s">
        <v>987</v>
      </c>
      <c r="H57" t="s">
        <v>988</v>
      </c>
      <c r="I57">
        <v>0</v>
      </c>
      <c r="J57">
        <v>586.48</v>
      </c>
      <c r="K57">
        <v>0</v>
      </c>
      <c r="L57">
        <v>992.65</v>
      </c>
      <c r="M57" s="3">
        <v>59396.82</v>
      </c>
      <c r="N57" s="3">
        <v>2331.0700000000002</v>
      </c>
      <c r="O57" s="3">
        <v>3608.62</v>
      </c>
      <c r="P57" s="3">
        <v>57065.75</v>
      </c>
      <c r="Q57">
        <v>327.74</v>
      </c>
      <c r="R57">
        <v>0</v>
      </c>
      <c r="S57" s="4">
        <v>63919.66</v>
      </c>
    </row>
    <row r="59" spans="1:19" x14ac:dyDescent="0.25">
      <c r="A59" t="s">
        <v>160</v>
      </c>
      <c r="B59" t="s">
        <v>161</v>
      </c>
    </row>
    <row r="60" spans="1:19" x14ac:dyDescent="0.25">
      <c r="A60">
        <v>23</v>
      </c>
      <c r="B60" t="s">
        <v>131</v>
      </c>
      <c r="C60" t="s">
        <v>989</v>
      </c>
      <c r="D60">
        <v>146.21</v>
      </c>
      <c r="E60" t="s">
        <v>204</v>
      </c>
      <c r="F60" s="3">
        <v>10504.38</v>
      </c>
      <c r="G60" t="s">
        <v>990</v>
      </c>
      <c r="H60" t="s">
        <v>831</v>
      </c>
      <c r="I60">
        <v>0</v>
      </c>
      <c r="J60">
        <v>332.31</v>
      </c>
      <c r="K60">
        <v>0</v>
      </c>
      <c r="L60">
        <v>377.44</v>
      </c>
      <c r="M60" s="3">
        <v>13626.94</v>
      </c>
      <c r="N60" s="3">
        <v>1362.69</v>
      </c>
      <c r="O60">
        <v>0</v>
      </c>
      <c r="P60" s="3">
        <v>12264.25</v>
      </c>
      <c r="Q60">
        <v>23.41</v>
      </c>
      <c r="R60">
        <v>0</v>
      </c>
      <c r="S60" s="4">
        <v>13982.66</v>
      </c>
    </row>
    <row r="61" spans="1:19" x14ac:dyDescent="0.25">
      <c r="A61">
        <v>33</v>
      </c>
      <c r="B61" t="s">
        <v>163</v>
      </c>
      <c r="C61" t="s">
        <v>991</v>
      </c>
      <c r="D61">
        <v>146.21</v>
      </c>
      <c r="E61" t="s">
        <v>224</v>
      </c>
      <c r="F61" s="3">
        <v>3026.96</v>
      </c>
      <c r="G61" t="s">
        <v>992</v>
      </c>
      <c r="H61" t="s">
        <v>203</v>
      </c>
      <c r="I61">
        <v>0</v>
      </c>
      <c r="J61">
        <v>0</v>
      </c>
      <c r="K61">
        <v>0</v>
      </c>
      <c r="L61">
        <v>0</v>
      </c>
      <c r="M61" s="3">
        <v>4226.96</v>
      </c>
      <c r="N61">
        <v>0</v>
      </c>
      <c r="O61">
        <v>422.7</v>
      </c>
      <c r="P61" s="3">
        <v>4226.96</v>
      </c>
      <c r="Q61">
        <v>23.41</v>
      </c>
      <c r="R61">
        <v>0</v>
      </c>
      <c r="S61" s="4">
        <v>4673.07</v>
      </c>
    </row>
    <row r="62" spans="1:19" x14ac:dyDescent="0.25">
      <c r="A62" t="s">
        <v>167</v>
      </c>
      <c r="B62" t="s">
        <v>168</v>
      </c>
      <c r="C62" t="s">
        <v>969</v>
      </c>
      <c r="D62">
        <v>146.21</v>
      </c>
      <c r="E62" t="s">
        <v>224</v>
      </c>
      <c r="F62" s="3">
        <v>2488.75</v>
      </c>
      <c r="G62" t="s">
        <v>993</v>
      </c>
      <c r="H62" t="s">
        <v>203</v>
      </c>
      <c r="I62">
        <v>0</v>
      </c>
      <c r="J62">
        <v>0</v>
      </c>
      <c r="K62">
        <v>0</v>
      </c>
      <c r="L62">
        <v>0</v>
      </c>
      <c r="M62" s="3">
        <v>3688.75</v>
      </c>
      <c r="N62">
        <v>0</v>
      </c>
      <c r="O62">
        <v>368.88</v>
      </c>
      <c r="P62" s="3">
        <v>3688.75</v>
      </c>
      <c r="Q62">
        <v>23.41</v>
      </c>
      <c r="R62">
        <v>0</v>
      </c>
      <c r="S62" s="4">
        <v>4081.04</v>
      </c>
    </row>
    <row r="63" spans="1:19" x14ac:dyDescent="0.25">
      <c r="A63" t="s">
        <v>169</v>
      </c>
      <c r="B63" t="s">
        <v>170</v>
      </c>
      <c r="C63" t="s">
        <v>994</v>
      </c>
      <c r="D63">
        <v>146.21</v>
      </c>
      <c r="E63" t="s">
        <v>209</v>
      </c>
      <c r="F63" s="3">
        <v>6000</v>
      </c>
      <c r="G63" t="s">
        <v>995</v>
      </c>
      <c r="H63" t="s">
        <v>831</v>
      </c>
      <c r="I63">
        <v>0</v>
      </c>
      <c r="J63">
        <v>0</v>
      </c>
      <c r="K63">
        <v>0</v>
      </c>
      <c r="L63">
        <v>45.13</v>
      </c>
      <c r="M63" s="3">
        <v>8704.8700000000008</v>
      </c>
      <c r="N63">
        <v>870.49</v>
      </c>
      <c r="O63">
        <v>0</v>
      </c>
      <c r="P63" s="3">
        <v>7834.38</v>
      </c>
      <c r="Q63">
        <v>23.41</v>
      </c>
      <c r="R63">
        <v>0</v>
      </c>
      <c r="S63" s="4">
        <v>8728.2800000000007</v>
      </c>
    </row>
    <row r="64" spans="1:19" x14ac:dyDescent="0.25">
      <c r="A64" t="s">
        <v>103</v>
      </c>
      <c r="B64" t="s">
        <v>172</v>
      </c>
      <c r="C64" s="3">
        <v>4096.8</v>
      </c>
      <c r="D64">
        <v>584.84</v>
      </c>
      <c r="E64" t="s">
        <v>996</v>
      </c>
      <c r="F64" s="3">
        <v>22020.09</v>
      </c>
      <c r="G64" t="s">
        <v>997</v>
      </c>
      <c r="H64" t="s">
        <v>673</v>
      </c>
      <c r="I64">
        <v>0</v>
      </c>
      <c r="J64">
        <v>332.31</v>
      </c>
      <c r="K64">
        <v>0</v>
      </c>
      <c r="L64">
        <v>422.57</v>
      </c>
      <c r="M64" s="3">
        <v>30247.52</v>
      </c>
      <c r="N64" s="3">
        <v>2233.1799999999998</v>
      </c>
      <c r="O64">
        <v>791.58</v>
      </c>
      <c r="P64" s="3">
        <v>28014.34</v>
      </c>
      <c r="Q64">
        <v>93.64</v>
      </c>
      <c r="R64">
        <v>0</v>
      </c>
      <c r="S64" s="4">
        <v>31465.05</v>
      </c>
    </row>
    <row r="66" spans="1:19" x14ac:dyDescent="0.25">
      <c r="A66" t="s">
        <v>173</v>
      </c>
      <c r="B66" t="s">
        <v>174</v>
      </c>
    </row>
    <row r="67" spans="1:19" x14ac:dyDescent="0.25">
      <c r="A67" t="s">
        <v>175</v>
      </c>
      <c r="B67" t="s">
        <v>176</v>
      </c>
      <c r="C67" t="s">
        <v>998</v>
      </c>
      <c r="D67">
        <v>146.21</v>
      </c>
      <c r="E67" t="s">
        <v>255</v>
      </c>
      <c r="F67" s="3">
        <v>4000</v>
      </c>
      <c r="G67" t="s">
        <v>999</v>
      </c>
      <c r="H67" t="s">
        <v>831</v>
      </c>
      <c r="I67">
        <v>0</v>
      </c>
      <c r="J67">
        <v>0</v>
      </c>
      <c r="K67">
        <v>0</v>
      </c>
      <c r="L67">
        <v>45.13</v>
      </c>
      <c r="M67" s="3">
        <v>6454.87</v>
      </c>
      <c r="N67">
        <v>645.49</v>
      </c>
      <c r="O67">
        <v>0</v>
      </c>
      <c r="P67" s="3">
        <v>5809.38</v>
      </c>
      <c r="Q67">
        <v>23.41</v>
      </c>
      <c r="R67">
        <v>0</v>
      </c>
      <c r="S67" s="4">
        <v>6478.28</v>
      </c>
    </row>
    <row r="68" spans="1:19" x14ac:dyDescent="0.25">
      <c r="A68" t="s">
        <v>103</v>
      </c>
      <c r="B68" t="s">
        <v>178</v>
      </c>
      <c r="C68" s="3">
        <v>1024.2</v>
      </c>
      <c r="D68">
        <v>146.21</v>
      </c>
      <c r="E68" t="s">
        <v>255</v>
      </c>
      <c r="F68" s="3">
        <v>4000</v>
      </c>
      <c r="G68" t="s">
        <v>999</v>
      </c>
      <c r="H68" t="s">
        <v>670</v>
      </c>
      <c r="I68">
        <v>0</v>
      </c>
      <c r="J68">
        <v>0</v>
      </c>
      <c r="K68">
        <v>0</v>
      </c>
      <c r="L68">
        <v>45.13</v>
      </c>
      <c r="M68" s="3">
        <v>6454.87</v>
      </c>
      <c r="N68">
        <v>645.49</v>
      </c>
      <c r="O68">
        <v>0</v>
      </c>
      <c r="P68" s="3">
        <v>5809.38</v>
      </c>
      <c r="Q68">
        <v>23.41</v>
      </c>
      <c r="R68">
        <v>0</v>
      </c>
      <c r="S68" s="4">
        <v>6478.28</v>
      </c>
    </row>
    <row r="71" spans="1:19" x14ac:dyDescent="0.25">
      <c r="A71" t="s">
        <v>46</v>
      </c>
      <c r="B71" t="s">
        <v>188</v>
      </c>
      <c r="C71" t="s">
        <v>599</v>
      </c>
      <c r="D71" t="s">
        <v>50</v>
      </c>
      <c r="E71" t="s">
        <v>189</v>
      </c>
      <c r="F71" t="s">
        <v>50</v>
      </c>
      <c r="G71" t="s">
        <v>190</v>
      </c>
      <c r="H71" t="s">
        <v>189</v>
      </c>
      <c r="I71" t="s">
        <v>50</v>
      </c>
      <c r="J71" t="s">
        <v>50</v>
      </c>
      <c r="K71" t="s">
        <v>50</v>
      </c>
      <c r="L71" t="s">
        <v>52</v>
      </c>
    </row>
    <row r="72" spans="1:19" x14ac:dyDescent="0.25">
      <c r="A72" t="s">
        <v>179</v>
      </c>
      <c r="B72" t="s">
        <v>180</v>
      </c>
      <c r="C72" s="3">
        <v>42879.839999999997</v>
      </c>
      <c r="D72" s="3">
        <v>6330.82</v>
      </c>
      <c r="E72" t="s">
        <v>1000</v>
      </c>
      <c r="F72" s="3">
        <v>203448.13</v>
      </c>
      <c r="G72" t="s">
        <v>1001</v>
      </c>
      <c r="H72" t="s">
        <v>1002</v>
      </c>
      <c r="I72">
        <v>350</v>
      </c>
      <c r="J72" s="3">
        <v>5389.71</v>
      </c>
      <c r="K72">
        <v>0</v>
      </c>
      <c r="L72" s="3">
        <v>16284.82</v>
      </c>
      <c r="M72" s="3">
        <v>331059.7</v>
      </c>
      <c r="N72" s="3">
        <v>24262.23</v>
      </c>
      <c r="O72" s="3">
        <v>8843.77</v>
      </c>
      <c r="P72" s="3">
        <v>306797.46999999997</v>
      </c>
      <c r="Q72">
        <v>984.29</v>
      </c>
      <c r="R72">
        <v>0</v>
      </c>
      <c r="S72" s="4">
        <v>346627.47</v>
      </c>
    </row>
    <row r="73" spans="1:19" x14ac:dyDescent="0.25">
      <c r="S73" s="4">
        <f>S72*0.16</f>
        <v>55460.395199999999</v>
      </c>
    </row>
    <row r="74" spans="1:19" x14ac:dyDescent="0.25">
      <c r="S74" s="4">
        <f>S72+S73</f>
        <v>402087.8652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79"/>
  <sheetViews>
    <sheetView topLeftCell="A37" workbookViewId="0">
      <selection activeCell="AE75" sqref="AE75"/>
    </sheetView>
  </sheetViews>
  <sheetFormatPr baseColWidth="10" defaultRowHeight="15" x14ac:dyDescent="0.25"/>
  <cols>
    <col min="1" max="1" width="34.28515625" bestFit="1" customWidth="1"/>
    <col min="2" max="2" width="27.7109375" bestFit="1" customWidth="1"/>
    <col min="3" max="26" width="0" hidden="1" customWidth="1"/>
    <col min="27" max="27" width="11.42578125" style="4"/>
  </cols>
  <sheetData>
    <row r="1" spans="1:27" x14ac:dyDescent="0.25">
      <c r="A1" t="s">
        <v>1003</v>
      </c>
      <c r="Z1" t="s">
        <v>2</v>
      </c>
      <c r="AA1" s="4" t="s">
        <v>1004</v>
      </c>
    </row>
    <row r="2" spans="1:27" x14ac:dyDescent="0.25">
      <c r="AA2" s="4" t="s">
        <v>4</v>
      </c>
    </row>
    <row r="4" spans="1:27" x14ac:dyDescent="0.25">
      <c r="F4" t="s">
        <v>5</v>
      </c>
      <c r="G4" t="s">
        <v>6</v>
      </c>
      <c r="H4" t="s">
        <v>7</v>
      </c>
      <c r="I4" t="s">
        <v>8</v>
      </c>
    </row>
    <row r="5" spans="1:27" x14ac:dyDescent="0.25">
      <c r="G5" s="1">
        <v>37119</v>
      </c>
      <c r="H5" s="2">
        <v>42247.208333333336</v>
      </c>
    </row>
    <row r="7" spans="1:27" x14ac:dyDescent="0.25">
      <c r="C7" t="s">
        <v>9</v>
      </c>
      <c r="G7" t="s">
        <v>10</v>
      </c>
      <c r="L7" t="s">
        <v>11</v>
      </c>
      <c r="M7" t="s">
        <v>292</v>
      </c>
      <c r="N7" t="s">
        <v>1005</v>
      </c>
      <c r="O7" t="s">
        <v>1006</v>
      </c>
      <c r="P7" t="s">
        <v>13</v>
      </c>
      <c r="Q7" t="s">
        <v>13</v>
      </c>
      <c r="S7" t="s">
        <v>14</v>
      </c>
      <c r="T7" t="s">
        <v>11</v>
      </c>
      <c r="U7" t="s">
        <v>11</v>
      </c>
      <c r="V7" t="e">
        <f>-   OUTSOU</f>
        <v>#NAME?</v>
      </c>
      <c r="W7" t="s">
        <v>15</v>
      </c>
      <c r="X7" t="s">
        <v>16</v>
      </c>
      <c r="Y7" t="s">
        <v>17</v>
      </c>
      <c r="Z7" t="s">
        <v>18</v>
      </c>
      <c r="AA7" s="4" t="s">
        <v>19</v>
      </c>
    </row>
    <row r="8" spans="1:27" x14ac:dyDescent="0.25">
      <c r="A8" t="s">
        <v>692</v>
      </c>
      <c r="B8" t="s">
        <v>22</v>
      </c>
      <c r="C8" t="s">
        <v>23</v>
      </c>
      <c r="D8" t="s">
        <v>24</v>
      </c>
      <c r="E8" t="s">
        <v>25</v>
      </c>
      <c r="F8" t="s">
        <v>26</v>
      </c>
      <c r="G8" t="s">
        <v>27</v>
      </c>
      <c r="H8" t="s">
        <v>28</v>
      </c>
      <c r="I8" t="s">
        <v>29</v>
      </c>
      <c r="J8" t="s">
        <v>30</v>
      </c>
      <c r="K8" t="s">
        <v>31</v>
      </c>
      <c r="L8" t="s">
        <v>32</v>
      </c>
      <c r="M8" t="s">
        <v>33</v>
      </c>
      <c r="N8" t="s">
        <v>1007</v>
      </c>
      <c r="O8" t="s">
        <v>1008</v>
      </c>
      <c r="P8" t="s">
        <v>35</v>
      </c>
      <c r="Q8" t="s">
        <v>36</v>
      </c>
      <c r="R8" t="s">
        <v>37</v>
      </c>
      <c r="S8" t="s">
        <v>38</v>
      </c>
      <c r="T8" t="s">
        <v>39</v>
      </c>
      <c r="U8" t="s">
        <v>40</v>
      </c>
      <c r="V8" t="s">
        <v>41</v>
      </c>
      <c r="W8" t="s">
        <v>42</v>
      </c>
      <c r="X8" t="s">
        <v>43</v>
      </c>
      <c r="Y8" t="s">
        <v>44</v>
      </c>
      <c r="Z8" t="s">
        <v>42</v>
      </c>
      <c r="AA8" s="4" t="s">
        <v>45</v>
      </c>
    </row>
    <row r="9" spans="1:27" x14ac:dyDescent="0.25">
      <c r="A9" t="s">
        <v>693</v>
      </c>
      <c r="B9" t="s">
        <v>188</v>
      </c>
      <c r="C9" t="s">
        <v>50</v>
      </c>
      <c r="D9" t="s">
        <v>50</v>
      </c>
      <c r="E9" t="s">
        <v>50</v>
      </c>
      <c r="F9" t="s">
        <v>49</v>
      </c>
      <c r="G9" t="s">
        <v>51</v>
      </c>
      <c r="H9" t="s">
        <v>50</v>
      </c>
      <c r="I9" t="s">
        <v>50</v>
      </c>
      <c r="J9" t="s">
        <v>49</v>
      </c>
      <c r="K9" t="s">
        <v>51</v>
      </c>
      <c r="L9" t="s">
        <v>50</v>
      </c>
      <c r="M9" t="s">
        <v>637</v>
      </c>
      <c r="N9" t="s">
        <v>296</v>
      </c>
      <c r="O9" t="s">
        <v>694</v>
      </c>
      <c r="P9" t="s">
        <v>51</v>
      </c>
      <c r="Q9" t="s">
        <v>50</v>
      </c>
      <c r="R9" t="s">
        <v>50</v>
      </c>
      <c r="S9" t="s">
        <v>50</v>
      </c>
      <c r="T9" t="s">
        <v>52</v>
      </c>
    </row>
    <row r="10" spans="1:27" x14ac:dyDescent="0.25">
      <c r="A10" t="s">
        <v>684</v>
      </c>
    </row>
    <row r="11" spans="1:27" x14ac:dyDescent="0.25">
      <c r="A11" t="s">
        <v>1009</v>
      </c>
      <c r="B11" t="s">
        <v>56</v>
      </c>
      <c r="C11" s="3">
        <v>1024.2</v>
      </c>
      <c r="D11">
        <v>146.21</v>
      </c>
      <c r="E11">
        <v>0</v>
      </c>
      <c r="F11">
        <v>0</v>
      </c>
      <c r="G11" s="3">
        <v>22200</v>
      </c>
      <c r="H11">
        <v>0</v>
      </c>
      <c r="I11">
        <v>0</v>
      </c>
      <c r="J11" s="3">
        <v>22200</v>
      </c>
      <c r="K11">
        <v>0</v>
      </c>
      <c r="L11" s="3">
        <v>22200</v>
      </c>
      <c r="M11">
        <v>0</v>
      </c>
      <c r="O11">
        <v>0</v>
      </c>
      <c r="P11" s="3">
        <v>2500</v>
      </c>
      <c r="Q11">
        <v>0</v>
      </c>
      <c r="R11">
        <v>301.38</v>
      </c>
      <c r="S11">
        <v>0</v>
      </c>
      <c r="T11" s="3">
        <v>2801.38</v>
      </c>
      <c r="U11" s="3">
        <v>19398.62</v>
      </c>
      <c r="V11" s="3">
        <v>1939.86</v>
      </c>
      <c r="W11">
        <v>0</v>
      </c>
      <c r="X11" s="3">
        <v>17458.759999999998</v>
      </c>
      <c r="Y11">
        <v>23.41</v>
      </c>
      <c r="Z11">
        <v>0</v>
      </c>
      <c r="AA11" s="4">
        <v>19723.41</v>
      </c>
    </row>
    <row r="12" spans="1:27" x14ac:dyDescent="0.25">
      <c r="A12" t="s">
        <v>1010</v>
      </c>
      <c r="B12" t="s">
        <v>59</v>
      </c>
      <c r="C12" s="3">
        <v>1024.2</v>
      </c>
      <c r="D12">
        <v>146.21</v>
      </c>
      <c r="E12">
        <v>0</v>
      </c>
      <c r="F12">
        <v>0</v>
      </c>
      <c r="G12" s="3">
        <v>1750</v>
      </c>
      <c r="H12">
        <v>0</v>
      </c>
      <c r="I12">
        <v>0</v>
      </c>
      <c r="J12" s="3">
        <v>1750</v>
      </c>
      <c r="K12">
        <v>188.71</v>
      </c>
      <c r="L12" s="3">
        <v>1938.71</v>
      </c>
      <c r="M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3">
        <v>1938.71</v>
      </c>
      <c r="V12">
        <v>0</v>
      </c>
      <c r="W12">
        <v>193.87</v>
      </c>
      <c r="X12" s="3">
        <v>1938.71</v>
      </c>
      <c r="Y12">
        <v>23.41</v>
      </c>
      <c r="Z12">
        <v>0</v>
      </c>
      <c r="AA12" s="4">
        <v>2155.9899999999998</v>
      </c>
    </row>
    <row r="13" spans="1:27" x14ac:dyDescent="0.25">
      <c r="A13" t="s">
        <v>1011</v>
      </c>
      <c r="B13" t="s">
        <v>62</v>
      </c>
      <c r="C13" s="3">
        <v>1024.2</v>
      </c>
      <c r="D13">
        <v>146.21</v>
      </c>
      <c r="E13">
        <v>0</v>
      </c>
      <c r="F13">
        <v>0</v>
      </c>
      <c r="G13" s="3">
        <v>1400</v>
      </c>
      <c r="H13">
        <v>0</v>
      </c>
      <c r="I13">
        <v>0</v>
      </c>
      <c r="J13" s="3">
        <v>1400</v>
      </c>
      <c r="K13">
        <v>200.63</v>
      </c>
      <c r="L13" s="3">
        <v>1600.63</v>
      </c>
      <c r="M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3">
        <v>1600.63</v>
      </c>
      <c r="V13">
        <v>0</v>
      </c>
      <c r="W13">
        <v>160.06</v>
      </c>
      <c r="X13" s="3">
        <v>1600.63</v>
      </c>
      <c r="Y13">
        <v>23.41</v>
      </c>
      <c r="Z13">
        <v>0</v>
      </c>
      <c r="AA13" s="4">
        <v>1784.1</v>
      </c>
    </row>
    <row r="14" spans="1:27" x14ac:dyDescent="0.25">
      <c r="A14" t="s">
        <v>1012</v>
      </c>
      <c r="B14" t="s">
        <v>65</v>
      </c>
      <c r="C14" s="3">
        <v>1024.2</v>
      </c>
      <c r="D14">
        <v>146.21</v>
      </c>
      <c r="E14">
        <v>0</v>
      </c>
      <c r="F14">
        <v>0</v>
      </c>
      <c r="G14" s="3">
        <v>1250</v>
      </c>
      <c r="H14">
        <v>0</v>
      </c>
      <c r="I14">
        <v>0</v>
      </c>
      <c r="J14" s="3">
        <v>1250</v>
      </c>
      <c r="K14">
        <v>200.74</v>
      </c>
      <c r="L14" s="3">
        <v>1450.74</v>
      </c>
      <c r="M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3">
        <v>1450.74</v>
      </c>
      <c r="V14">
        <v>0</v>
      </c>
      <c r="W14">
        <v>145.07</v>
      </c>
      <c r="X14" s="3">
        <v>1450.74</v>
      </c>
      <c r="Y14">
        <v>23.41</v>
      </c>
      <c r="Z14">
        <v>0</v>
      </c>
      <c r="AA14" s="4">
        <v>1619.22</v>
      </c>
    </row>
    <row r="15" spans="1:27" x14ac:dyDescent="0.25">
      <c r="A15" t="s">
        <v>1013</v>
      </c>
      <c r="B15" t="s">
        <v>68</v>
      </c>
      <c r="C15" s="3">
        <v>1024.2</v>
      </c>
      <c r="D15">
        <v>146.21</v>
      </c>
      <c r="E15">
        <v>0</v>
      </c>
      <c r="F15">
        <v>0</v>
      </c>
      <c r="G15" s="3">
        <v>2250</v>
      </c>
      <c r="H15">
        <v>0</v>
      </c>
      <c r="I15">
        <v>0</v>
      </c>
      <c r="J15" s="3">
        <v>2250</v>
      </c>
      <c r="K15">
        <v>174.78</v>
      </c>
      <c r="L15" s="3">
        <v>2424.7800000000002</v>
      </c>
      <c r="M15">
        <v>0</v>
      </c>
      <c r="O15">
        <v>0</v>
      </c>
      <c r="P15">
        <v>0</v>
      </c>
      <c r="Q15">
        <v>0</v>
      </c>
      <c r="R15">
        <v>836.52</v>
      </c>
      <c r="S15">
        <v>0</v>
      </c>
      <c r="T15">
        <v>836.52</v>
      </c>
      <c r="U15" s="3">
        <v>1588.26</v>
      </c>
      <c r="V15">
        <v>0</v>
      </c>
      <c r="W15">
        <v>158.83000000000001</v>
      </c>
      <c r="X15" s="3">
        <v>1588.26</v>
      </c>
      <c r="Y15">
        <v>23.41</v>
      </c>
      <c r="Z15">
        <v>0</v>
      </c>
      <c r="AA15" s="4">
        <v>2607.02</v>
      </c>
    </row>
    <row r="16" spans="1:27" x14ac:dyDescent="0.25">
      <c r="A16" t="s">
        <v>1014</v>
      </c>
      <c r="B16" t="s">
        <v>71</v>
      </c>
      <c r="C16" s="3">
        <v>1024.2</v>
      </c>
      <c r="D16">
        <v>146.21</v>
      </c>
      <c r="E16">
        <v>0</v>
      </c>
      <c r="F16">
        <v>0</v>
      </c>
      <c r="G16" s="3">
        <v>3500</v>
      </c>
      <c r="H16">
        <v>0</v>
      </c>
      <c r="I16">
        <v>0</v>
      </c>
      <c r="J16" s="3">
        <v>3500</v>
      </c>
      <c r="K16">
        <v>125.1</v>
      </c>
      <c r="L16" s="3">
        <v>3625.1</v>
      </c>
      <c r="M16">
        <v>0</v>
      </c>
      <c r="O16">
        <v>0</v>
      </c>
      <c r="P16">
        <v>0</v>
      </c>
      <c r="Q16">
        <v>0</v>
      </c>
      <c r="R16" s="3">
        <v>2026.48</v>
      </c>
      <c r="S16">
        <v>0</v>
      </c>
      <c r="T16" s="3">
        <v>2026.48</v>
      </c>
      <c r="U16" s="3">
        <v>1598.62</v>
      </c>
      <c r="V16">
        <v>0</v>
      </c>
      <c r="W16">
        <v>159.86000000000001</v>
      </c>
      <c r="X16" s="3">
        <v>1598.62</v>
      </c>
      <c r="Y16">
        <v>23.41</v>
      </c>
      <c r="Z16">
        <v>0</v>
      </c>
      <c r="AA16" s="4">
        <v>3808.37</v>
      </c>
    </row>
    <row r="17" spans="1:27" x14ac:dyDescent="0.25">
      <c r="A17" t="s">
        <v>1015</v>
      </c>
      <c r="B17" t="s">
        <v>74</v>
      </c>
      <c r="C17" s="3">
        <v>1024.2</v>
      </c>
      <c r="D17">
        <v>146.21</v>
      </c>
      <c r="E17">
        <v>0</v>
      </c>
      <c r="F17">
        <v>0</v>
      </c>
      <c r="G17" s="3">
        <v>20000</v>
      </c>
      <c r="H17">
        <v>0</v>
      </c>
      <c r="I17">
        <v>0</v>
      </c>
      <c r="J17" s="3">
        <v>20000</v>
      </c>
      <c r="K17">
        <v>0</v>
      </c>
      <c r="L17" s="3">
        <v>20000</v>
      </c>
      <c r="M17">
        <v>0</v>
      </c>
      <c r="O17">
        <v>0</v>
      </c>
      <c r="P17">
        <v>491.86</v>
      </c>
      <c r="Q17">
        <v>0</v>
      </c>
      <c r="R17">
        <v>0</v>
      </c>
      <c r="S17">
        <v>0</v>
      </c>
      <c r="T17">
        <v>491.86</v>
      </c>
      <c r="U17" s="3">
        <v>19508.14</v>
      </c>
      <c r="V17" s="3">
        <v>1950.81</v>
      </c>
      <c r="W17">
        <v>0</v>
      </c>
      <c r="X17" s="3">
        <v>17557.330000000002</v>
      </c>
      <c r="Y17">
        <v>23.41</v>
      </c>
      <c r="Z17">
        <v>0</v>
      </c>
      <c r="AA17" s="4">
        <v>19531.55</v>
      </c>
    </row>
    <row r="18" spans="1:27" x14ac:dyDescent="0.25">
      <c r="A18" t="s">
        <v>1016</v>
      </c>
      <c r="B18" t="s">
        <v>1017</v>
      </c>
      <c r="C18" s="3">
        <v>1024.2</v>
      </c>
      <c r="D18">
        <v>146.21</v>
      </c>
      <c r="E18">
        <v>0</v>
      </c>
      <c r="F18">
        <v>0</v>
      </c>
      <c r="G18" s="3">
        <v>2500</v>
      </c>
      <c r="H18">
        <v>0</v>
      </c>
      <c r="I18">
        <v>0</v>
      </c>
      <c r="J18" s="3">
        <v>2500</v>
      </c>
      <c r="K18">
        <v>160.30000000000001</v>
      </c>
      <c r="L18" s="3">
        <v>2660.3</v>
      </c>
      <c r="M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3">
        <v>2660.3</v>
      </c>
      <c r="V18">
        <v>0</v>
      </c>
      <c r="W18">
        <v>266.02999999999997</v>
      </c>
      <c r="X18" s="3">
        <v>2660.3</v>
      </c>
      <c r="Y18">
        <v>23.41</v>
      </c>
      <c r="Z18">
        <v>0</v>
      </c>
      <c r="AA18" s="4">
        <v>2949.74</v>
      </c>
    </row>
    <row r="19" spans="1:27" x14ac:dyDescent="0.25">
      <c r="A19" t="s">
        <v>1018</v>
      </c>
      <c r="B19" t="s">
        <v>77</v>
      </c>
      <c r="C19" s="3">
        <v>1024.2</v>
      </c>
      <c r="D19">
        <v>146.21</v>
      </c>
      <c r="E19">
        <v>0</v>
      </c>
      <c r="F19">
        <v>0</v>
      </c>
      <c r="G19" s="3">
        <v>2750</v>
      </c>
      <c r="H19">
        <v>0</v>
      </c>
      <c r="I19">
        <v>0</v>
      </c>
      <c r="J19" s="3">
        <v>2750</v>
      </c>
      <c r="K19">
        <v>145.38</v>
      </c>
      <c r="L19" s="3">
        <v>2895.38</v>
      </c>
      <c r="M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 s="3">
        <v>2895.38</v>
      </c>
      <c r="V19">
        <v>0</v>
      </c>
      <c r="W19">
        <v>289.54000000000002</v>
      </c>
      <c r="X19" s="3">
        <v>2895.38</v>
      </c>
      <c r="Y19">
        <v>23.41</v>
      </c>
      <c r="Z19">
        <v>0</v>
      </c>
      <c r="AA19" s="4">
        <v>3208.33</v>
      </c>
    </row>
    <row r="20" spans="1:27" x14ac:dyDescent="0.25">
      <c r="A20" t="s">
        <v>1019</v>
      </c>
      <c r="B20" t="s">
        <v>83</v>
      </c>
      <c r="C20" s="3">
        <v>1024.2</v>
      </c>
      <c r="D20">
        <v>146.21</v>
      </c>
      <c r="E20">
        <v>0</v>
      </c>
      <c r="F20">
        <v>0</v>
      </c>
      <c r="G20" s="3">
        <v>2000</v>
      </c>
      <c r="H20">
        <v>0</v>
      </c>
      <c r="I20">
        <v>0</v>
      </c>
      <c r="J20" s="3">
        <v>2000</v>
      </c>
      <c r="K20">
        <v>188.71</v>
      </c>
      <c r="L20" s="3">
        <v>2188.71</v>
      </c>
      <c r="M20">
        <v>0</v>
      </c>
      <c r="O20">
        <v>0</v>
      </c>
      <c r="P20">
        <v>0</v>
      </c>
      <c r="Q20">
        <v>0</v>
      </c>
      <c r="R20">
        <v>289</v>
      </c>
      <c r="S20">
        <v>0</v>
      </c>
      <c r="T20">
        <v>289</v>
      </c>
      <c r="U20" s="3">
        <v>1899.71</v>
      </c>
      <c r="V20">
        <v>0</v>
      </c>
      <c r="W20">
        <v>189.97</v>
      </c>
      <c r="X20" s="3">
        <v>1899.71</v>
      </c>
      <c r="Y20">
        <v>23.41</v>
      </c>
      <c r="Z20">
        <v>0</v>
      </c>
      <c r="AA20" s="4">
        <v>2402.09</v>
      </c>
    </row>
    <row r="21" spans="1:27" x14ac:dyDescent="0.25">
      <c r="A21" t="s">
        <v>1020</v>
      </c>
      <c r="B21" t="s">
        <v>86</v>
      </c>
      <c r="C21" s="3">
        <v>1024.2</v>
      </c>
      <c r="D21">
        <v>146.21</v>
      </c>
      <c r="E21">
        <v>0</v>
      </c>
      <c r="F21">
        <v>0</v>
      </c>
      <c r="G21" s="3">
        <v>2250</v>
      </c>
      <c r="H21">
        <v>0</v>
      </c>
      <c r="I21">
        <v>0</v>
      </c>
      <c r="J21" s="3">
        <v>2250</v>
      </c>
      <c r="K21">
        <v>174.78</v>
      </c>
      <c r="L21" s="3">
        <v>2424.7800000000002</v>
      </c>
      <c r="M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3">
        <v>2424.7800000000002</v>
      </c>
      <c r="V21">
        <v>0</v>
      </c>
      <c r="W21">
        <v>242.48</v>
      </c>
      <c r="X21" s="3">
        <v>2424.7800000000002</v>
      </c>
      <c r="Y21">
        <v>23.41</v>
      </c>
      <c r="Z21">
        <v>0</v>
      </c>
      <c r="AA21" s="4">
        <v>2690.67</v>
      </c>
    </row>
    <row r="22" spans="1:27" x14ac:dyDescent="0.25">
      <c r="A22" t="s">
        <v>1021</v>
      </c>
      <c r="B22" t="s">
        <v>56</v>
      </c>
      <c r="C22" s="3">
        <v>1024.2</v>
      </c>
      <c r="D22">
        <v>146.21</v>
      </c>
      <c r="E22">
        <v>0</v>
      </c>
      <c r="F22">
        <v>0</v>
      </c>
      <c r="G22" s="3">
        <v>4250</v>
      </c>
      <c r="H22">
        <v>0</v>
      </c>
      <c r="I22">
        <v>0</v>
      </c>
      <c r="J22" s="3">
        <v>4250</v>
      </c>
      <c r="K22">
        <v>0</v>
      </c>
      <c r="L22" s="3">
        <v>4250</v>
      </c>
      <c r="M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3">
        <v>4250</v>
      </c>
      <c r="V22">
        <v>0</v>
      </c>
      <c r="W22">
        <v>425</v>
      </c>
      <c r="X22" s="3">
        <v>4250</v>
      </c>
      <c r="Y22">
        <v>23.41</v>
      </c>
      <c r="Z22">
        <v>0</v>
      </c>
      <c r="AA22" s="4">
        <v>4698.41</v>
      </c>
    </row>
    <row r="23" spans="1:27" x14ac:dyDescent="0.25">
      <c r="A23" t="s">
        <v>1022</v>
      </c>
      <c r="B23" t="s">
        <v>1023</v>
      </c>
      <c r="C23" s="3">
        <v>1024.2</v>
      </c>
      <c r="D23">
        <v>146.21</v>
      </c>
      <c r="E23">
        <v>0</v>
      </c>
      <c r="F23">
        <v>0</v>
      </c>
      <c r="G23" s="3">
        <v>3000</v>
      </c>
      <c r="H23">
        <v>0</v>
      </c>
      <c r="I23">
        <v>0</v>
      </c>
      <c r="J23" s="3">
        <v>3000</v>
      </c>
      <c r="K23">
        <v>145.38</v>
      </c>
      <c r="L23" s="3">
        <v>3145.38</v>
      </c>
      <c r="M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3">
        <v>3145.38</v>
      </c>
      <c r="V23">
        <v>0</v>
      </c>
      <c r="W23">
        <v>314.54000000000002</v>
      </c>
      <c r="X23" s="3">
        <v>3145.38</v>
      </c>
      <c r="Y23">
        <v>23.41</v>
      </c>
      <c r="Z23">
        <v>0</v>
      </c>
      <c r="AA23" s="4">
        <v>3483.33</v>
      </c>
    </row>
    <row r="24" spans="1:27" x14ac:dyDescent="0.25">
      <c r="A24" t="s">
        <v>1024</v>
      </c>
      <c r="B24" t="s">
        <v>94</v>
      </c>
      <c r="C24" s="3">
        <v>1024.2</v>
      </c>
      <c r="D24">
        <v>146.21</v>
      </c>
      <c r="E24">
        <v>0</v>
      </c>
      <c r="F24">
        <v>0</v>
      </c>
      <c r="G24" s="3">
        <v>2000</v>
      </c>
      <c r="H24">
        <v>0</v>
      </c>
      <c r="I24">
        <v>0</v>
      </c>
      <c r="J24" s="3">
        <v>2000</v>
      </c>
      <c r="K24">
        <v>188.71</v>
      </c>
      <c r="L24" s="3">
        <v>2188.71</v>
      </c>
      <c r="M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3">
        <v>2188.71</v>
      </c>
      <c r="V24">
        <v>0</v>
      </c>
      <c r="W24">
        <v>218.87</v>
      </c>
      <c r="X24" s="3">
        <v>2188.71</v>
      </c>
      <c r="Y24">
        <v>23.41</v>
      </c>
      <c r="Z24">
        <v>0</v>
      </c>
      <c r="AA24" s="4">
        <v>2430.9899999999998</v>
      </c>
    </row>
    <row r="25" spans="1:27" x14ac:dyDescent="0.25">
      <c r="A25" t="s">
        <v>1025</v>
      </c>
      <c r="B25" t="s">
        <v>128</v>
      </c>
      <c r="C25" s="3">
        <v>1024.2</v>
      </c>
      <c r="D25">
        <v>146.21</v>
      </c>
      <c r="E25">
        <v>0</v>
      </c>
      <c r="F25">
        <v>0</v>
      </c>
      <c r="G25" s="3">
        <v>2000</v>
      </c>
      <c r="H25">
        <v>0</v>
      </c>
      <c r="I25">
        <v>0</v>
      </c>
      <c r="J25" s="3">
        <v>2000</v>
      </c>
      <c r="K25">
        <v>188.71</v>
      </c>
      <c r="L25" s="3">
        <v>2188.71</v>
      </c>
      <c r="M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3">
        <v>2188.71</v>
      </c>
      <c r="V25">
        <v>0</v>
      </c>
      <c r="W25">
        <v>218.87</v>
      </c>
      <c r="X25" s="3">
        <v>2188.71</v>
      </c>
      <c r="Y25">
        <v>23.41</v>
      </c>
      <c r="Z25">
        <v>0</v>
      </c>
      <c r="AA25" s="4">
        <v>2430.9899999999998</v>
      </c>
    </row>
    <row r="26" spans="1:27" x14ac:dyDescent="0.25">
      <c r="A26" t="s">
        <v>1026</v>
      </c>
      <c r="B26" t="s">
        <v>1027</v>
      </c>
      <c r="C26" s="3">
        <v>1024.2</v>
      </c>
      <c r="D26">
        <v>146.21</v>
      </c>
      <c r="E26">
        <v>0</v>
      </c>
      <c r="F26">
        <v>0</v>
      </c>
      <c r="G26" s="3">
        <v>2500</v>
      </c>
      <c r="H26">
        <v>0</v>
      </c>
      <c r="I26">
        <v>0</v>
      </c>
      <c r="J26" s="3">
        <v>2500</v>
      </c>
      <c r="K26">
        <v>160.30000000000001</v>
      </c>
      <c r="L26" s="3">
        <v>2660.3</v>
      </c>
      <c r="M26">
        <v>0</v>
      </c>
      <c r="O26">
        <v>0</v>
      </c>
      <c r="P26">
        <v>0</v>
      </c>
      <c r="Q26">
        <v>0</v>
      </c>
      <c r="R26">
        <v>268.38</v>
      </c>
      <c r="S26">
        <v>0</v>
      </c>
      <c r="T26">
        <v>268.38</v>
      </c>
      <c r="U26" s="3">
        <v>2391.92</v>
      </c>
      <c r="V26">
        <v>0</v>
      </c>
      <c r="W26">
        <v>239.19</v>
      </c>
      <c r="X26" s="3">
        <v>2391.92</v>
      </c>
      <c r="Y26">
        <v>23.41</v>
      </c>
      <c r="Z26">
        <v>0</v>
      </c>
      <c r="AA26" s="4">
        <v>2922.9</v>
      </c>
    </row>
    <row r="27" spans="1:27" x14ac:dyDescent="0.25">
      <c r="A27" t="s">
        <v>1028</v>
      </c>
      <c r="B27" t="s">
        <v>97</v>
      </c>
      <c r="C27" s="3">
        <v>1024.2</v>
      </c>
      <c r="D27">
        <v>146.21</v>
      </c>
      <c r="E27">
        <v>0</v>
      </c>
      <c r="F27">
        <v>0</v>
      </c>
      <c r="G27" s="3">
        <v>4000</v>
      </c>
      <c r="H27">
        <v>0</v>
      </c>
      <c r="I27">
        <v>0</v>
      </c>
      <c r="J27" s="3">
        <v>4000</v>
      </c>
      <c r="K27">
        <v>0</v>
      </c>
      <c r="L27" s="3">
        <v>4000</v>
      </c>
      <c r="M27">
        <v>0</v>
      </c>
      <c r="O27">
        <v>0</v>
      </c>
      <c r="P27">
        <v>0</v>
      </c>
      <c r="Q27">
        <v>350</v>
      </c>
      <c r="R27">
        <v>0</v>
      </c>
      <c r="S27">
        <v>0</v>
      </c>
      <c r="T27">
        <v>350</v>
      </c>
      <c r="U27" s="3">
        <v>3650</v>
      </c>
      <c r="V27">
        <v>0</v>
      </c>
      <c r="W27">
        <v>365</v>
      </c>
      <c r="X27" s="3">
        <v>3650</v>
      </c>
      <c r="Y27">
        <v>23.41</v>
      </c>
      <c r="Z27">
        <v>0</v>
      </c>
      <c r="AA27" s="4">
        <v>4388.41</v>
      </c>
    </row>
    <row r="28" spans="1:27" x14ac:dyDescent="0.25">
      <c r="A28" t="s">
        <v>1029</v>
      </c>
      <c r="B28" t="s">
        <v>100</v>
      </c>
      <c r="C28" s="3">
        <v>1024.2</v>
      </c>
      <c r="D28">
        <v>146.21</v>
      </c>
      <c r="E28">
        <v>0</v>
      </c>
      <c r="F28">
        <v>0</v>
      </c>
      <c r="G28" s="3">
        <v>2750</v>
      </c>
      <c r="H28">
        <v>0</v>
      </c>
      <c r="I28">
        <v>0</v>
      </c>
      <c r="J28" s="3">
        <v>2750</v>
      </c>
      <c r="K28">
        <v>145.38</v>
      </c>
      <c r="L28" s="3">
        <v>2895.38</v>
      </c>
      <c r="M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3">
        <v>2895.38</v>
      </c>
      <c r="V28">
        <v>0</v>
      </c>
      <c r="W28">
        <v>289.54000000000002</v>
      </c>
      <c r="X28" s="3">
        <v>2895.38</v>
      </c>
      <c r="Y28">
        <v>23.41</v>
      </c>
      <c r="Z28">
        <v>0</v>
      </c>
      <c r="AA28" s="4">
        <v>3208.33</v>
      </c>
    </row>
    <row r="29" spans="1:27" x14ac:dyDescent="0.25">
      <c r="A29" t="s">
        <v>1030</v>
      </c>
      <c r="B29" t="s">
        <v>80</v>
      </c>
      <c r="C29">
        <v>887.64</v>
      </c>
      <c r="D29">
        <v>154.94999999999999</v>
      </c>
      <c r="E29">
        <v>0</v>
      </c>
      <c r="F29">
        <v>0</v>
      </c>
      <c r="G29" s="3">
        <v>1200</v>
      </c>
      <c r="H29">
        <v>912.6</v>
      </c>
      <c r="I29">
        <v>0</v>
      </c>
      <c r="J29" s="3">
        <v>2112.6</v>
      </c>
      <c r="K29">
        <v>188.71</v>
      </c>
      <c r="L29" s="3">
        <v>2301.31</v>
      </c>
      <c r="M29">
        <v>2</v>
      </c>
      <c r="O29">
        <v>264.08</v>
      </c>
      <c r="P29">
        <v>0</v>
      </c>
      <c r="Q29">
        <v>0</v>
      </c>
      <c r="R29">
        <v>294.23</v>
      </c>
      <c r="S29">
        <v>0</v>
      </c>
      <c r="T29">
        <v>558.30999999999995</v>
      </c>
      <c r="U29" s="3">
        <v>1743</v>
      </c>
      <c r="V29">
        <v>0</v>
      </c>
      <c r="W29">
        <v>174.3</v>
      </c>
      <c r="X29" s="3">
        <v>1743</v>
      </c>
      <c r="Y29">
        <v>20.85</v>
      </c>
      <c r="Z29">
        <v>0</v>
      </c>
      <c r="AA29" s="4">
        <v>2232.38</v>
      </c>
    </row>
    <row r="30" spans="1:27" x14ac:dyDescent="0.25">
      <c r="A30" t="s">
        <v>696</v>
      </c>
      <c r="C30" s="3">
        <v>19323.240000000002</v>
      </c>
      <c r="D30" s="3">
        <v>2786.73</v>
      </c>
      <c r="E30">
        <v>0</v>
      </c>
      <c r="F30">
        <v>0</v>
      </c>
      <c r="G30" s="3">
        <v>83550</v>
      </c>
      <c r="H30">
        <v>912.6</v>
      </c>
      <c r="I30">
        <v>0</v>
      </c>
      <c r="J30" s="3">
        <v>84462.6</v>
      </c>
      <c r="K30" s="3">
        <v>2576.3200000000002</v>
      </c>
      <c r="L30" s="3">
        <v>87038.92</v>
      </c>
      <c r="M30">
        <v>2</v>
      </c>
      <c r="O30">
        <v>264.08</v>
      </c>
      <c r="P30" s="3">
        <v>2991.86</v>
      </c>
      <c r="Q30">
        <v>350</v>
      </c>
      <c r="R30" s="3">
        <v>4015.99</v>
      </c>
      <c r="S30">
        <v>0</v>
      </c>
      <c r="T30" s="3">
        <v>7621.93</v>
      </c>
      <c r="U30" s="3">
        <v>79416.990000000005</v>
      </c>
      <c r="V30" s="3">
        <v>3890.67</v>
      </c>
      <c r="W30" s="3">
        <v>4051.02</v>
      </c>
      <c r="X30" s="3">
        <v>75526.320000000007</v>
      </c>
      <c r="Y30">
        <v>442.23</v>
      </c>
      <c r="Z30">
        <v>0</v>
      </c>
      <c r="AA30" s="4">
        <v>88276.23</v>
      </c>
    </row>
    <row r="32" spans="1:27" x14ac:dyDescent="0.25">
      <c r="A32" t="s">
        <v>685</v>
      </c>
    </row>
    <row r="33" spans="1:27" x14ac:dyDescent="0.25">
      <c r="A33" t="s">
        <v>1031</v>
      </c>
      <c r="B33" t="s">
        <v>108</v>
      </c>
      <c r="C33" s="3">
        <v>1024.2</v>
      </c>
      <c r="D33">
        <v>146.21</v>
      </c>
      <c r="E33">
        <v>0</v>
      </c>
      <c r="F33">
        <v>0</v>
      </c>
      <c r="G33" s="3">
        <v>12500</v>
      </c>
      <c r="H33">
        <v>0</v>
      </c>
      <c r="I33">
        <v>0</v>
      </c>
      <c r="J33" s="3">
        <v>12500</v>
      </c>
      <c r="K33">
        <v>0</v>
      </c>
      <c r="L33" s="3">
        <v>12500</v>
      </c>
      <c r="M33">
        <v>0</v>
      </c>
      <c r="O33">
        <v>0</v>
      </c>
      <c r="P33">
        <v>810</v>
      </c>
      <c r="Q33">
        <v>0</v>
      </c>
      <c r="R33">
        <v>0</v>
      </c>
      <c r="S33">
        <v>0</v>
      </c>
      <c r="T33">
        <v>810</v>
      </c>
      <c r="U33" s="3">
        <v>11690</v>
      </c>
      <c r="V33" s="3">
        <v>1169</v>
      </c>
      <c r="W33">
        <v>0</v>
      </c>
      <c r="X33" s="3">
        <v>10521</v>
      </c>
      <c r="Y33">
        <v>23.41</v>
      </c>
      <c r="Z33">
        <v>0</v>
      </c>
      <c r="AA33" s="4">
        <v>11713.41</v>
      </c>
    </row>
    <row r="34" spans="1:27" x14ac:dyDescent="0.25">
      <c r="A34" t="s">
        <v>697</v>
      </c>
      <c r="C34" s="3">
        <v>1024.2</v>
      </c>
      <c r="D34">
        <v>146.21</v>
      </c>
      <c r="E34">
        <v>0</v>
      </c>
      <c r="F34">
        <v>0</v>
      </c>
      <c r="G34" s="3">
        <v>12500</v>
      </c>
      <c r="H34">
        <v>0</v>
      </c>
      <c r="I34">
        <v>0</v>
      </c>
      <c r="J34" s="3">
        <v>12500</v>
      </c>
      <c r="K34">
        <v>0</v>
      </c>
      <c r="L34" s="3">
        <v>12500</v>
      </c>
      <c r="M34">
        <v>0</v>
      </c>
      <c r="O34">
        <v>0</v>
      </c>
      <c r="P34">
        <v>810</v>
      </c>
      <c r="Q34">
        <v>0</v>
      </c>
      <c r="R34">
        <v>0</v>
      </c>
      <c r="S34">
        <v>0</v>
      </c>
      <c r="T34">
        <v>810</v>
      </c>
      <c r="U34" s="3">
        <v>11690</v>
      </c>
      <c r="V34" s="3">
        <v>1169</v>
      </c>
      <c r="W34">
        <v>0</v>
      </c>
      <c r="X34" s="3">
        <v>10521</v>
      </c>
      <c r="Y34">
        <v>23.41</v>
      </c>
      <c r="Z34">
        <v>0</v>
      </c>
      <c r="AA34" s="4">
        <v>11713.41</v>
      </c>
    </row>
    <row r="36" spans="1:27" x14ac:dyDescent="0.25">
      <c r="A36" t="s">
        <v>686</v>
      </c>
    </row>
    <row r="37" spans="1:27" x14ac:dyDescent="0.25">
      <c r="A37" t="s">
        <v>1032</v>
      </c>
      <c r="B37" t="s">
        <v>112</v>
      </c>
      <c r="C37" s="3">
        <v>1024.2</v>
      </c>
      <c r="D37">
        <v>146.21</v>
      </c>
      <c r="E37">
        <v>0</v>
      </c>
      <c r="F37">
        <v>0</v>
      </c>
      <c r="G37" s="3">
        <v>3500</v>
      </c>
      <c r="H37">
        <v>0</v>
      </c>
      <c r="I37">
        <v>0</v>
      </c>
      <c r="J37" s="3">
        <v>3500</v>
      </c>
      <c r="K37">
        <v>125.1</v>
      </c>
      <c r="L37" s="3">
        <v>3625.1</v>
      </c>
      <c r="M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3">
        <v>3625.1</v>
      </c>
      <c r="V37">
        <v>0</v>
      </c>
      <c r="W37">
        <v>362.51</v>
      </c>
      <c r="X37" s="3">
        <v>3625.1</v>
      </c>
      <c r="Y37">
        <v>23.41</v>
      </c>
      <c r="Z37">
        <v>0</v>
      </c>
      <c r="AA37" s="4">
        <v>4011.02</v>
      </c>
    </row>
    <row r="38" spans="1:27" x14ac:dyDescent="0.25">
      <c r="A38" t="s">
        <v>1033</v>
      </c>
      <c r="B38" t="s">
        <v>115</v>
      </c>
      <c r="C38" s="3">
        <v>1024.2</v>
      </c>
      <c r="D38">
        <v>146.21</v>
      </c>
      <c r="E38">
        <v>0</v>
      </c>
      <c r="F38">
        <v>0</v>
      </c>
      <c r="G38" s="3">
        <v>2000</v>
      </c>
      <c r="H38">
        <v>0</v>
      </c>
      <c r="I38">
        <v>0</v>
      </c>
      <c r="J38" s="3">
        <v>2000</v>
      </c>
      <c r="K38">
        <v>188.71</v>
      </c>
      <c r="L38" s="3">
        <v>2188.71</v>
      </c>
      <c r="M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3">
        <v>2188.71</v>
      </c>
      <c r="V38">
        <v>0</v>
      </c>
      <c r="W38">
        <v>218.87</v>
      </c>
      <c r="X38" s="3">
        <v>2188.71</v>
      </c>
      <c r="Y38">
        <v>23.41</v>
      </c>
      <c r="Z38">
        <v>0</v>
      </c>
      <c r="AA38" s="4">
        <v>2430.9899999999998</v>
      </c>
    </row>
    <row r="39" spans="1:27" x14ac:dyDescent="0.25">
      <c r="A39" t="s">
        <v>698</v>
      </c>
      <c r="C39" s="3">
        <v>2048.4</v>
      </c>
      <c r="D39">
        <v>292.42</v>
      </c>
      <c r="E39">
        <v>0</v>
      </c>
      <c r="F39">
        <v>0</v>
      </c>
      <c r="G39" s="3">
        <v>5500</v>
      </c>
      <c r="H39">
        <v>0</v>
      </c>
      <c r="I39">
        <v>0</v>
      </c>
      <c r="J39" s="3">
        <v>5500</v>
      </c>
      <c r="K39">
        <v>313.81</v>
      </c>
      <c r="L39" s="3">
        <v>5813.81</v>
      </c>
      <c r="M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3">
        <v>5813.81</v>
      </c>
      <c r="V39">
        <v>0</v>
      </c>
      <c r="W39">
        <v>581.38</v>
      </c>
      <c r="X39" s="3">
        <v>5813.81</v>
      </c>
      <c r="Y39">
        <v>46.82</v>
      </c>
      <c r="Z39">
        <v>0</v>
      </c>
      <c r="AA39" s="4">
        <v>6442.01</v>
      </c>
    </row>
    <row r="41" spans="1:27" x14ac:dyDescent="0.25">
      <c r="A41" t="s">
        <v>699</v>
      </c>
      <c r="B41" t="s">
        <v>231</v>
      </c>
    </row>
    <row r="42" spans="1:27" x14ac:dyDescent="0.25">
      <c r="A42" t="s">
        <v>1034</v>
      </c>
      <c r="B42" t="s">
        <v>120</v>
      </c>
      <c r="C42" s="3">
        <v>1024.2</v>
      </c>
      <c r="D42">
        <v>146.21</v>
      </c>
      <c r="E42">
        <v>0</v>
      </c>
      <c r="F42">
        <v>0</v>
      </c>
      <c r="G42" s="3">
        <v>5000</v>
      </c>
      <c r="H42">
        <v>0</v>
      </c>
      <c r="I42">
        <v>0</v>
      </c>
      <c r="J42" s="3">
        <v>5000</v>
      </c>
      <c r="K42">
        <v>0</v>
      </c>
      <c r="L42" s="3">
        <v>5000</v>
      </c>
      <c r="M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3">
        <v>5000</v>
      </c>
      <c r="V42">
        <v>0</v>
      </c>
      <c r="W42">
        <v>500</v>
      </c>
      <c r="X42" s="3">
        <v>5000</v>
      </c>
      <c r="Y42">
        <v>23.41</v>
      </c>
      <c r="Z42">
        <v>0</v>
      </c>
      <c r="AA42" s="4">
        <v>5523.41</v>
      </c>
    </row>
    <row r="43" spans="1:27" x14ac:dyDescent="0.25">
      <c r="A43" t="s">
        <v>1035</v>
      </c>
      <c r="B43" t="s">
        <v>122</v>
      </c>
      <c r="C43" s="3">
        <v>1024.2</v>
      </c>
      <c r="D43">
        <v>146.21</v>
      </c>
      <c r="E43">
        <v>0</v>
      </c>
      <c r="F43">
        <v>0</v>
      </c>
      <c r="G43" s="3">
        <v>3500</v>
      </c>
      <c r="H43">
        <v>0</v>
      </c>
      <c r="I43">
        <v>0</v>
      </c>
      <c r="J43" s="3">
        <v>3500</v>
      </c>
      <c r="K43">
        <v>125.1</v>
      </c>
      <c r="L43" s="3">
        <v>3625.1</v>
      </c>
      <c r="M43">
        <v>0</v>
      </c>
      <c r="O43">
        <v>0</v>
      </c>
      <c r="P43">
        <v>0</v>
      </c>
      <c r="Q43">
        <v>0</v>
      </c>
      <c r="R43">
        <v>723.31</v>
      </c>
      <c r="S43">
        <v>0</v>
      </c>
      <c r="T43">
        <v>723.31</v>
      </c>
      <c r="U43" s="3">
        <v>2901.79</v>
      </c>
      <c r="V43">
        <v>0</v>
      </c>
      <c r="W43">
        <v>290.18</v>
      </c>
      <c r="X43" s="3">
        <v>2901.79</v>
      </c>
      <c r="Y43">
        <v>23.41</v>
      </c>
      <c r="Z43">
        <v>0</v>
      </c>
      <c r="AA43" s="4">
        <v>3938.69</v>
      </c>
    </row>
    <row r="44" spans="1:27" x14ac:dyDescent="0.25">
      <c r="A44" t="s">
        <v>1036</v>
      </c>
      <c r="B44" t="s">
        <v>125</v>
      </c>
      <c r="C44" s="3">
        <v>1024.2</v>
      </c>
      <c r="D44">
        <v>146.21</v>
      </c>
      <c r="E44">
        <v>0</v>
      </c>
      <c r="F44">
        <v>0</v>
      </c>
      <c r="G44" s="3">
        <v>2000</v>
      </c>
      <c r="H44" s="3">
        <v>2000</v>
      </c>
      <c r="I44">
        <v>0</v>
      </c>
      <c r="J44" s="3">
        <v>4000</v>
      </c>
      <c r="K44">
        <v>0</v>
      </c>
      <c r="L44" s="3">
        <v>4000</v>
      </c>
      <c r="M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3">
        <v>4000</v>
      </c>
      <c r="V44">
        <v>0</v>
      </c>
      <c r="W44">
        <v>400</v>
      </c>
      <c r="X44" s="3">
        <v>4000</v>
      </c>
      <c r="Y44">
        <v>23.41</v>
      </c>
      <c r="Z44">
        <v>0</v>
      </c>
      <c r="AA44" s="4">
        <v>4423.41</v>
      </c>
    </row>
    <row r="45" spans="1:27" x14ac:dyDescent="0.25">
      <c r="A45" t="s">
        <v>700</v>
      </c>
      <c r="C45" s="3">
        <v>3072.6</v>
      </c>
      <c r="D45">
        <v>438.63</v>
      </c>
      <c r="E45">
        <v>0</v>
      </c>
      <c r="F45">
        <v>0</v>
      </c>
      <c r="G45" s="3">
        <v>10500</v>
      </c>
      <c r="H45" s="3">
        <v>2000</v>
      </c>
      <c r="I45">
        <v>0</v>
      </c>
      <c r="J45" s="3">
        <v>12500</v>
      </c>
      <c r="K45">
        <v>125.1</v>
      </c>
      <c r="L45" s="3">
        <v>12625.1</v>
      </c>
      <c r="M45">
        <v>0</v>
      </c>
      <c r="O45">
        <v>0</v>
      </c>
      <c r="P45">
        <v>0</v>
      </c>
      <c r="Q45">
        <v>0</v>
      </c>
      <c r="R45">
        <v>723.31</v>
      </c>
      <c r="S45">
        <v>0</v>
      </c>
      <c r="T45">
        <v>723.31</v>
      </c>
      <c r="U45" s="3">
        <v>11901.79</v>
      </c>
      <c r="V45">
        <v>0</v>
      </c>
      <c r="W45" s="3">
        <v>1190.18</v>
      </c>
      <c r="X45" s="3">
        <v>11901.79</v>
      </c>
      <c r="Y45">
        <v>70.23</v>
      </c>
      <c r="Z45">
        <v>0</v>
      </c>
      <c r="AA45" s="4">
        <v>13885.51</v>
      </c>
    </row>
    <row r="47" spans="1:27" x14ac:dyDescent="0.25">
      <c r="A47" t="s">
        <v>687</v>
      </c>
    </row>
    <row r="48" spans="1:27" x14ac:dyDescent="0.25">
      <c r="A48" t="s">
        <v>1037</v>
      </c>
      <c r="B48" t="s">
        <v>132</v>
      </c>
      <c r="C48" s="3">
        <v>1024.2</v>
      </c>
      <c r="D48">
        <v>146.21</v>
      </c>
      <c r="E48">
        <v>0</v>
      </c>
      <c r="F48">
        <v>0</v>
      </c>
      <c r="G48" s="3">
        <v>2000</v>
      </c>
      <c r="H48" s="3">
        <v>2600</v>
      </c>
      <c r="I48">
        <v>0</v>
      </c>
      <c r="J48" s="3">
        <v>4600</v>
      </c>
      <c r="K48">
        <v>0</v>
      </c>
      <c r="L48" s="3">
        <v>4600</v>
      </c>
      <c r="M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 s="3">
        <v>4600</v>
      </c>
      <c r="V48">
        <v>0</v>
      </c>
      <c r="W48">
        <v>460</v>
      </c>
      <c r="X48" s="3">
        <v>4600</v>
      </c>
      <c r="Y48">
        <v>23.41</v>
      </c>
      <c r="Z48">
        <v>0</v>
      </c>
      <c r="AA48" s="4">
        <v>5083.41</v>
      </c>
    </row>
    <row r="49" spans="1:27" x14ac:dyDescent="0.25">
      <c r="A49" t="s">
        <v>1038</v>
      </c>
      <c r="B49" t="s">
        <v>62</v>
      </c>
      <c r="C49" s="3">
        <v>1024.2</v>
      </c>
      <c r="D49">
        <v>146.21</v>
      </c>
      <c r="E49">
        <v>0</v>
      </c>
      <c r="F49">
        <v>0</v>
      </c>
      <c r="G49" s="3">
        <v>1400</v>
      </c>
      <c r="H49">
        <v>0</v>
      </c>
      <c r="I49">
        <v>0</v>
      </c>
      <c r="J49" s="3">
        <v>1400</v>
      </c>
      <c r="K49">
        <v>200.63</v>
      </c>
      <c r="L49" s="3">
        <v>1600.63</v>
      </c>
      <c r="M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 s="3">
        <v>1600.63</v>
      </c>
      <c r="V49">
        <v>0</v>
      </c>
      <c r="W49">
        <v>160.06</v>
      </c>
      <c r="X49" s="3">
        <v>1600.63</v>
      </c>
      <c r="Y49">
        <v>23.41</v>
      </c>
      <c r="Z49">
        <v>0</v>
      </c>
      <c r="AA49" s="4">
        <v>1784.1</v>
      </c>
    </row>
    <row r="50" spans="1:27" x14ac:dyDescent="0.25">
      <c r="A50" t="s">
        <v>1039</v>
      </c>
      <c r="B50" t="s">
        <v>143</v>
      </c>
      <c r="C50" s="3">
        <v>1024.2</v>
      </c>
      <c r="D50">
        <v>146.21</v>
      </c>
      <c r="E50">
        <v>0</v>
      </c>
      <c r="F50">
        <v>0</v>
      </c>
      <c r="G50" s="3">
        <v>1200</v>
      </c>
      <c r="H50">
        <v>0</v>
      </c>
      <c r="I50">
        <v>0</v>
      </c>
      <c r="J50" s="3">
        <v>1200</v>
      </c>
      <c r="K50">
        <v>200.74</v>
      </c>
      <c r="L50" s="3">
        <v>1400.74</v>
      </c>
      <c r="M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 s="3">
        <v>1400.74</v>
      </c>
      <c r="V50">
        <v>0</v>
      </c>
      <c r="W50">
        <v>140.07</v>
      </c>
      <c r="X50" s="3">
        <v>1400.74</v>
      </c>
      <c r="Y50">
        <v>23.41</v>
      </c>
      <c r="Z50">
        <v>0</v>
      </c>
      <c r="AA50" s="4">
        <v>1564.22</v>
      </c>
    </row>
    <row r="51" spans="1:27" x14ac:dyDescent="0.25">
      <c r="A51" t="s">
        <v>1040</v>
      </c>
      <c r="B51" t="s">
        <v>80</v>
      </c>
      <c r="C51" s="3">
        <v>1024.2</v>
      </c>
      <c r="D51">
        <v>146.21</v>
      </c>
      <c r="E51">
        <v>0</v>
      </c>
      <c r="F51">
        <v>0</v>
      </c>
      <c r="G51" s="3">
        <v>1200</v>
      </c>
      <c r="H51" s="3">
        <v>1240.2</v>
      </c>
      <c r="I51">
        <v>0</v>
      </c>
      <c r="J51" s="3">
        <v>2440.1999999999998</v>
      </c>
      <c r="K51">
        <v>160.30000000000001</v>
      </c>
      <c r="L51" s="3">
        <v>2600.5</v>
      </c>
      <c r="M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3">
        <v>2600.5</v>
      </c>
      <c r="V51">
        <v>0</v>
      </c>
      <c r="W51">
        <v>260.05</v>
      </c>
      <c r="X51" s="3">
        <v>2600.5</v>
      </c>
      <c r="Y51">
        <v>23.41</v>
      </c>
      <c r="Z51">
        <v>0</v>
      </c>
      <c r="AA51" s="4">
        <v>2883.96</v>
      </c>
    </row>
    <row r="52" spans="1:27" x14ac:dyDescent="0.25">
      <c r="A52" t="s">
        <v>1041</v>
      </c>
      <c r="B52" t="s">
        <v>80</v>
      </c>
      <c r="C52" s="3">
        <v>1024.2</v>
      </c>
      <c r="D52">
        <v>146.21</v>
      </c>
      <c r="E52">
        <v>0</v>
      </c>
      <c r="F52">
        <v>0</v>
      </c>
      <c r="G52" s="3">
        <v>1200</v>
      </c>
      <c r="H52" s="3">
        <v>2544.35</v>
      </c>
      <c r="I52">
        <v>0</v>
      </c>
      <c r="J52" s="3">
        <v>3744.35</v>
      </c>
      <c r="K52">
        <v>0</v>
      </c>
      <c r="L52" s="3">
        <v>3744.35</v>
      </c>
      <c r="M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3">
        <v>3744.35</v>
      </c>
      <c r="V52">
        <v>0</v>
      </c>
      <c r="W52">
        <v>374.44</v>
      </c>
      <c r="X52" s="3">
        <v>3744.35</v>
      </c>
      <c r="Y52">
        <v>23.41</v>
      </c>
      <c r="Z52">
        <v>0</v>
      </c>
      <c r="AA52" s="4">
        <v>4142.2</v>
      </c>
    </row>
    <row r="53" spans="1:27" x14ac:dyDescent="0.25">
      <c r="A53" t="s">
        <v>1042</v>
      </c>
      <c r="B53" t="s">
        <v>80</v>
      </c>
      <c r="C53" s="3">
        <v>1024.2</v>
      </c>
      <c r="D53">
        <v>146.21</v>
      </c>
      <c r="E53">
        <v>0</v>
      </c>
      <c r="F53">
        <v>0</v>
      </c>
      <c r="G53" s="3">
        <v>1200</v>
      </c>
      <c r="H53" s="3">
        <v>1635.59</v>
      </c>
      <c r="I53">
        <v>0</v>
      </c>
      <c r="J53" s="3">
        <v>2835.59</v>
      </c>
      <c r="K53">
        <v>145.38</v>
      </c>
      <c r="L53" s="3">
        <v>2980.97</v>
      </c>
      <c r="M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3">
        <v>2980.97</v>
      </c>
      <c r="V53">
        <v>0</v>
      </c>
      <c r="W53">
        <v>298.10000000000002</v>
      </c>
      <c r="X53" s="3">
        <v>2980.97</v>
      </c>
      <c r="Y53">
        <v>23.41</v>
      </c>
      <c r="Z53">
        <v>0</v>
      </c>
      <c r="AA53" s="4">
        <v>3302.48</v>
      </c>
    </row>
    <row r="54" spans="1:27" x14ac:dyDescent="0.25">
      <c r="A54" t="s">
        <v>1043</v>
      </c>
      <c r="B54" t="s">
        <v>143</v>
      </c>
      <c r="C54" s="3">
        <v>1024.2</v>
      </c>
      <c r="D54">
        <v>146.21</v>
      </c>
      <c r="E54">
        <v>0</v>
      </c>
      <c r="F54">
        <v>0</v>
      </c>
      <c r="G54" s="3">
        <v>1200</v>
      </c>
      <c r="H54" s="3">
        <v>1404</v>
      </c>
      <c r="I54">
        <v>0</v>
      </c>
      <c r="J54" s="3">
        <v>2604</v>
      </c>
      <c r="K54">
        <v>160.30000000000001</v>
      </c>
      <c r="L54" s="3">
        <v>2764.3</v>
      </c>
      <c r="M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3">
        <v>2764.3</v>
      </c>
      <c r="V54">
        <v>0</v>
      </c>
      <c r="W54">
        <v>276.43</v>
      </c>
      <c r="X54" s="3">
        <v>2764.3</v>
      </c>
      <c r="Y54">
        <v>23.41</v>
      </c>
      <c r="Z54">
        <v>0</v>
      </c>
      <c r="AA54" s="4">
        <v>3064.14</v>
      </c>
    </row>
    <row r="55" spans="1:27" x14ac:dyDescent="0.25">
      <c r="A55" t="s">
        <v>1044</v>
      </c>
      <c r="B55" t="s">
        <v>146</v>
      </c>
      <c r="C55" s="3">
        <v>1024.2</v>
      </c>
      <c r="D55">
        <v>146.21</v>
      </c>
      <c r="E55">
        <v>0</v>
      </c>
      <c r="F55">
        <v>0</v>
      </c>
      <c r="G55" s="3">
        <v>1750</v>
      </c>
      <c r="H55" s="3">
        <v>1825.83</v>
      </c>
      <c r="I55">
        <v>0</v>
      </c>
      <c r="J55" s="3">
        <v>3575.83</v>
      </c>
      <c r="K55">
        <v>107.37</v>
      </c>
      <c r="L55" s="3">
        <v>3683.2</v>
      </c>
      <c r="M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 s="3">
        <v>3683.2</v>
      </c>
      <c r="V55">
        <v>0</v>
      </c>
      <c r="W55">
        <v>368.32</v>
      </c>
      <c r="X55" s="3">
        <v>3683.2</v>
      </c>
      <c r="Y55">
        <v>23.41</v>
      </c>
      <c r="Z55">
        <v>0</v>
      </c>
      <c r="AA55" s="4">
        <v>4074.93</v>
      </c>
    </row>
    <row r="56" spans="1:27" x14ac:dyDescent="0.25">
      <c r="A56" t="s">
        <v>1045</v>
      </c>
      <c r="B56" t="s">
        <v>65</v>
      </c>
      <c r="C56" s="3">
        <v>1024.2</v>
      </c>
      <c r="D56">
        <v>146.21</v>
      </c>
      <c r="E56">
        <v>0</v>
      </c>
      <c r="F56">
        <v>0</v>
      </c>
      <c r="G56" s="3">
        <v>1000</v>
      </c>
      <c r="H56">
        <v>0</v>
      </c>
      <c r="I56">
        <v>0</v>
      </c>
      <c r="J56" s="3">
        <v>1000</v>
      </c>
      <c r="K56">
        <v>200.74</v>
      </c>
      <c r="L56" s="3">
        <v>1200.74</v>
      </c>
      <c r="M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3">
        <v>1200.74</v>
      </c>
      <c r="V56">
        <v>0</v>
      </c>
      <c r="W56">
        <v>120.07</v>
      </c>
      <c r="X56" s="3">
        <v>1200.74</v>
      </c>
      <c r="Y56">
        <v>23.41</v>
      </c>
      <c r="Z56">
        <v>0</v>
      </c>
      <c r="AA56" s="4">
        <v>1344.22</v>
      </c>
    </row>
    <row r="57" spans="1:27" x14ac:dyDescent="0.25">
      <c r="A57" t="s">
        <v>1046</v>
      </c>
      <c r="B57" t="s">
        <v>151</v>
      </c>
      <c r="C57" s="3">
        <v>1024.2</v>
      </c>
      <c r="D57">
        <v>146.21</v>
      </c>
      <c r="E57">
        <v>0</v>
      </c>
      <c r="F57">
        <v>0</v>
      </c>
      <c r="G57" s="3">
        <v>2000</v>
      </c>
      <c r="H57">
        <v>0</v>
      </c>
      <c r="I57">
        <v>0</v>
      </c>
      <c r="J57" s="3">
        <v>2000</v>
      </c>
      <c r="K57">
        <v>188.71</v>
      </c>
      <c r="L57" s="3">
        <v>2188.71</v>
      </c>
      <c r="M57">
        <v>0</v>
      </c>
      <c r="O57">
        <v>0</v>
      </c>
      <c r="P57">
        <v>0</v>
      </c>
      <c r="Q57">
        <v>0</v>
      </c>
      <c r="R57">
        <v>254.08</v>
      </c>
      <c r="S57">
        <v>0</v>
      </c>
      <c r="T57">
        <v>254.08</v>
      </c>
      <c r="U57" s="3">
        <v>1934.63</v>
      </c>
      <c r="V57">
        <v>0</v>
      </c>
      <c r="W57">
        <v>193.46</v>
      </c>
      <c r="X57" s="3">
        <v>1934.63</v>
      </c>
      <c r="Y57">
        <v>23.41</v>
      </c>
      <c r="Z57">
        <v>0</v>
      </c>
      <c r="AA57" s="4">
        <v>2405.58</v>
      </c>
    </row>
    <row r="58" spans="1:27" x14ac:dyDescent="0.25">
      <c r="A58" t="s">
        <v>1047</v>
      </c>
      <c r="B58" t="s">
        <v>80</v>
      </c>
      <c r="C58" s="3">
        <v>1024.2</v>
      </c>
      <c r="D58">
        <v>146.21</v>
      </c>
      <c r="E58">
        <v>0</v>
      </c>
      <c r="F58">
        <v>0</v>
      </c>
      <c r="G58" s="3">
        <v>1200</v>
      </c>
      <c r="H58" s="3">
        <v>1669.6</v>
      </c>
      <c r="I58">
        <v>0</v>
      </c>
      <c r="J58" s="3">
        <v>2869.6</v>
      </c>
      <c r="K58">
        <v>145.38</v>
      </c>
      <c r="L58" s="3">
        <v>3014.98</v>
      </c>
      <c r="M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3">
        <v>3014.98</v>
      </c>
      <c r="V58">
        <v>0</v>
      </c>
      <c r="W58">
        <v>301.5</v>
      </c>
      <c r="X58" s="3">
        <v>3014.98</v>
      </c>
      <c r="Y58">
        <v>23.41</v>
      </c>
      <c r="Z58">
        <v>0</v>
      </c>
      <c r="AA58" s="4">
        <v>3339.89</v>
      </c>
    </row>
    <row r="59" spans="1:27" x14ac:dyDescent="0.25">
      <c r="A59" t="s">
        <v>1048</v>
      </c>
      <c r="B59" t="s">
        <v>156</v>
      </c>
      <c r="C59" s="3">
        <v>1024.2</v>
      </c>
      <c r="D59">
        <v>146.21</v>
      </c>
      <c r="E59">
        <v>0</v>
      </c>
      <c r="F59">
        <v>0</v>
      </c>
      <c r="G59" s="3">
        <v>1200</v>
      </c>
      <c r="H59" s="3">
        <v>2267.8000000000002</v>
      </c>
      <c r="I59">
        <v>0</v>
      </c>
      <c r="J59" s="3">
        <v>3467.8</v>
      </c>
      <c r="K59">
        <v>125.1</v>
      </c>
      <c r="L59" s="3">
        <v>3592.9</v>
      </c>
      <c r="M59">
        <v>0</v>
      </c>
      <c r="O59">
        <v>0</v>
      </c>
      <c r="P59">
        <v>0</v>
      </c>
      <c r="Q59">
        <v>0</v>
      </c>
      <c r="R59">
        <v>332.4</v>
      </c>
      <c r="S59">
        <v>0</v>
      </c>
      <c r="T59">
        <v>332.4</v>
      </c>
      <c r="U59" s="3">
        <v>3260.5</v>
      </c>
      <c r="V59">
        <v>0</v>
      </c>
      <c r="W59">
        <v>326.05</v>
      </c>
      <c r="X59" s="3">
        <v>3260.5</v>
      </c>
      <c r="Y59">
        <v>23.41</v>
      </c>
      <c r="Z59">
        <v>0</v>
      </c>
      <c r="AA59" s="4">
        <v>3942.36</v>
      </c>
    </row>
    <row r="60" spans="1:27" x14ac:dyDescent="0.25">
      <c r="A60" t="s">
        <v>1049</v>
      </c>
      <c r="B60" t="s">
        <v>122</v>
      </c>
      <c r="C60" s="3">
        <v>1024.2</v>
      </c>
      <c r="D60">
        <v>146.21</v>
      </c>
      <c r="E60">
        <v>0</v>
      </c>
      <c r="F60">
        <v>0</v>
      </c>
      <c r="G60" s="3">
        <v>1200</v>
      </c>
      <c r="H60" s="3">
        <v>5784.5</v>
      </c>
      <c r="I60">
        <v>0</v>
      </c>
      <c r="J60" s="3">
        <v>6984.5</v>
      </c>
      <c r="K60">
        <v>0</v>
      </c>
      <c r="L60" s="3">
        <v>6984.5</v>
      </c>
      <c r="M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3">
        <v>6984.5</v>
      </c>
      <c r="V60">
        <v>698.45</v>
      </c>
      <c r="W60">
        <v>0</v>
      </c>
      <c r="X60" s="3">
        <v>6286.05</v>
      </c>
      <c r="Y60">
        <v>23.41</v>
      </c>
      <c r="Z60">
        <v>0</v>
      </c>
      <c r="AA60" s="4">
        <v>7007.91</v>
      </c>
    </row>
    <row r="61" spans="1:27" x14ac:dyDescent="0.25">
      <c r="A61" t="s">
        <v>1050</v>
      </c>
      <c r="B61" t="s">
        <v>1051</v>
      </c>
      <c r="C61" s="3">
        <v>1024.2</v>
      </c>
      <c r="D61">
        <v>146.21</v>
      </c>
      <c r="E61">
        <v>0</v>
      </c>
      <c r="F61">
        <v>0</v>
      </c>
      <c r="G61" s="3">
        <v>1200</v>
      </c>
      <c r="H61" s="3">
        <v>1863.27</v>
      </c>
      <c r="I61">
        <v>0</v>
      </c>
      <c r="J61" s="3">
        <v>3063.27</v>
      </c>
      <c r="K61">
        <v>145.38</v>
      </c>
      <c r="L61" s="3">
        <v>3208.65</v>
      </c>
      <c r="M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 s="3">
        <v>3208.65</v>
      </c>
      <c r="V61">
        <v>0</v>
      </c>
      <c r="W61">
        <v>320.87</v>
      </c>
      <c r="X61" s="3">
        <v>3208.65</v>
      </c>
      <c r="Y61">
        <v>23.41</v>
      </c>
      <c r="Z61">
        <v>0</v>
      </c>
      <c r="AA61" s="4">
        <v>3552.93</v>
      </c>
    </row>
    <row r="62" spans="1:27" x14ac:dyDescent="0.25">
      <c r="A62" t="s">
        <v>701</v>
      </c>
      <c r="C62" s="3">
        <v>14338.8</v>
      </c>
      <c r="D62" s="3">
        <v>2046.94</v>
      </c>
      <c r="E62">
        <v>0</v>
      </c>
      <c r="F62">
        <v>0</v>
      </c>
      <c r="G62" s="3">
        <v>18950</v>
      </c>
      <c r="H62" s="3">
        <v>22835.14</v>
      </c>
      <c r="I62">
        <v>0</v>
      </c>
      <c r="J62" s="3">
        <v>41785.14</v>
      </c>
      <c r="K62" s="3">
        <v>1780.03</v>
      </c>
      <c r="L62" s="3">
        <v>43565.17</v>
      </c>
      <c r="M62">
        <v>0</v>
      </c>
      <c r="O62">
        <v>0</v>
      </c>
      <c r="P62">
        <v>0</v>
      </c>
      <c r="Q62">
        <v>0</v>
      </c>
      <c r="R62">
        <v>586.48</v>
      </c>
      <c r="S62">
        <v>0</v>
      </c>
      <c r="T62">
        <v>586.48</v>
      </c>
      <c r="U62" s="3">
        <v>42978.69</v>
      </c>
      <c r="V62">
        <v>698.45</v>
      </c>
      <c r="W62" s="3">
        <v>3599.42</v>
      </c>
      <c r="X62" s="3">
        <v>42280.24</v>
      </c>
      <c r="Y62">
        <v>327.74</v>
      </c>
      <c r="Z62">
        <v>0</v>
      </c>
      <c r="AA62" s="4">
        <v>47492.33</v>
      </c>
    </row>
    <row r="64" spans="1:27" x14ac:dyDescent="0.25">
      <c r="A64" t="s">
        <v>688</v>
      </c>
    </row>
    <row r="65" spans="1:27" x14ac:dyDescent="0.25">
      <c r="A65" t="s">
        <v>1052</v>
      </c>
      <c r="B65" t="s">
        <v>162</v>
      </c>
      <c r="C65" s="3">
        <v>1024.2</v>
      </c>
      <c r="D65">
        <v>146.21</v>
      </c>
      <c r="E65">
        <v>0</v>
      </c>
      <c r="F65">
        <v>0</v>
      </c>
      <c r="G65" s="3">
        <v>3500</v>
      </c>
      <c r="H65">
        <v>0</v>
      </c>
      <c r="I65">
        <v>0</v>
      </c>
      <c r="J65" s="3">
        <v>3500</v>
      </c>
      <c r="K65">
        <v>125.1</v>
      </c>
      <c r="L65" s="3">
        <v>3625.1</v>
      </c>
      <c r="M65">
        <v>0</v>
      </c>
      <c r="O65">
        <v>0</v>
      </c>
      <c r="P65">
        <v>0</v>
      </c>
      <c r="Q65">
        <v>0</v>
      </c>
      <c r="R65">
        <v>332.31</v>
      </c>
      <c r="S65">
        <v>0</v>
      </c>
      <c r="T65">
        <v>332.31</v>
      </c>
      <c r="U65" s="3">
        <v>3292.79</v>
      </c>
      <c r="V65">
        <v>0</v>
      </c>
      <c r="W65">
        <v>329.28</v>
      </c>
      <c r="X65" s="3">
        <v>3292.79</v>
      </c>
      <c r="Y65">
        <v>23.41</v>
      </c>
      <c r="Z65">
        <v>0</v>
      </c>
      <c r="AA65" s="4">
        <v>3977.79</v>
      </c>
    </row>
    <row r="66" spans="1:27" x14ac:dyDescent="0.25">
      <c r="A66" t="s">
        <v>1053</v>
      </c>
      <c r="B66" t="s">
        <v>164</v>
      </c>
      <c r="C66" s="3">
        <v>1024.2</v>
      </c>
      <c r="D66">
        <v>146.21</v>
      </c>
      <c r="E66">
        <v>0</v>
      </c>
      <c r="F66">
        <v>0</v>
      </c>
      <c r="G66" s="3">
        <v>1200</v>
      </c>
      <c r="H66" s="3">
        <v>4783.78</v>
      </c>
      <c r="I66">
        <v>0</v>
      </c>
      <c r="J66" s="3">
        <v>5983.78</v>
      </c>
      <c r="K66">
        <v>0</v>
      </c>
      <c r="L66" s="3">
        <v>5983.78</v>
      </c>
      <c r="M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3">
        <v>5983.78</v>
      </c>
      <c r="V66">
        <v>598.38</v>
      </c>
      <c r="W66">
        <v>0</v>
      </c>
      <c r="X66" s="3">
        <v>5385.4</v>
      </c>
      <c r="Y66">
        <v>23.41</v>
      </c>
      <c r="Z66">
        <v>0</v>
      </c>
      <c r="AA66" s="4">
        <v>6007.19</v>
      </c>
    </row>
    <row r="67" spans="1:27" x14ac:dyDescent="0.25">
      <c r="A67" t="s">
        <v>1054</v>
      </c>
      <c r="B67" t="s">
        <v>143</v>
      </c>
      <c r="C67" s="3">
        <v>1024.2</v>
      </c>
      <c r="D67">
        <v>146.21</v>
      </c>
      <c r="E67">
        <v>0</v>
      </c>
      <c r="F67">
        <v>0</v>
      </c>
      <c r="G67" s="3">
        <v>1200</v>
      </c>
      <c r="H67" s="3">
        <v>2944.62</v>
      </c>
      <c r="I67">
        <v>0</v>
      </c>
      <c r="J67" s="3">
        <v>4144.62</v>
      </c>
      <c r="K67">
        <v>0</v>
      </c>
      <c r="L67" s="3">
        <v>4144.62</v>
      </c>
      <c r="M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3">
        <v>4144.62</v>
      </c>
      <c r="V67">
        <v>0</v>
      </c>
      <c r="W67">
        <v>414.46</v>
      </c>
      <c r="X67" s="3">
        <v>4144.62</v>
      </c>
      <c r="Y67">
        <v>23.41</v>
      </c>
      <c r="Z67">
        <v>0</v>
      </c>
      <c r="AA67" s="4">
        <v>4582.49</v>
      </c>
    </row>
    <row r="68" spans="1:27" x14ac:dyDescent="0.25">
      <c r="A68" t="s">
        <v>1055</v>
      </c>
      <c r="B68" t="s">
        <v>171</v>
      </c>
      <c r="C68" s="3">
        <v>1024.2</v>
      </c>
      <c r="D68">
        <v>146.21</v>
      </c>
      <c r="E68">
        <v>0</v>
      </c>
      <c r="F68">
        <v>0</v>
      </c>
      <c r="G68" s="3">
        <v>2750</v>
      </c>
      <c r="H68">
        <v>0</v>
      </c>
      <c r="I68">
        <v>0</v>
      </c>
      <c r="J68" s="3">
        <v>2750</v>
      </c>
      <c r="K68">
        <v>145.38</v>
      </c>
      <c r="L68" s="3">
        <v>2895.38</v>
      </c>
      <c r="M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3">
        <v>2895.38</v>
      </c>
      <c r="V68">
        <v>0</v>
      </c>
      <c r="W68">
        <v>289.54000000000002</v>
      </c>
      <c r="X68" s="3">
        <v>2895.38</v>
      </c>
      <c r="Y68">
        <v>23.41</v>
      </c>
      <c r="Z68">
        <v>0</v>
      </c>
      <c r="AA68" s="4">
        <v>3208.33</v>
      </c>
    </row>
    <row r="69" spans="1:27" x14ac:dyDescent="0.25">
      <c r="A69" t="s">
        <v>702</v>
      </c>
      <c r="C69" s="3">
        <v>4096.8</v>
      </c>
      <c r="D69">
        <v>584.84</v>
      </c>
      <c r="E69">
        <v>0</v>
      </c>
      <c r="F69">
        <v>0</v>
      </c>
      <c r="G69" s="3">
        <v>8650</v>
      </c>
      <c r="H69" s="3">
        <v>7728.4</v>
      </c>
      <c r="I69">
        <v>0</v>
      </c>
      <c r="J69" s="3">
        <v>16378.4</v>
      </c>
      <c r="K69">
        <v>270.48</v>
      </c>
      <c r="L69" s="3">
        <v>16648.88</v>
      </c>
      <c r="M69">
        <v>0</v>
      </c>
      <c r="O69">
        <v>0</v>
      </c>
      <c r="P69">
        <v>0</v>
      </c>
      <c r="Q69">
        <v>0</v>
      </c>
      <c r="R69">
        <v>332.31</v>
      </c>
      <c r="S69">
        <v>0</v>
      </c>
      <c r="T69">
        <v>332.31</v>
      </c>
      <c r="U69" s="3">
        <v>16316.57</v>
      </c>
      <c r="V69">
        <v>598.38</v>
      </c>
      <c r="W69" s="3">
        <v>1033.28</v>
      </c>
      <c r="X69" s="3">
        <v>15718.19</v>
      </c>
      <c r="Y69">
        <v>93.64</v>
      </c>
      <c r="Z69">
        <v>0</v>
      </c>
      <c r="AA69" s="4">
        <v>17775.8</v>
      </c>
    </row>
    <row r="71" spans="1:27" x14ac:dyDescent="0.25">
      <c r="A71" t="s">
        <v>689</v>
      </c>
    </row>
    <row r="72" spans="1:27" x14ac:dyDescent="0.25">
      <c r="A72" t="s">
        <v>1056</v>
      </c>
      <c r="B72" t="s">
        <v>177</v>
      </c>
      <c r="C72" s="3">
        <v>1024.2</v>
      </c>
      <c r="D72">
        <v>146.21</v>
      </c>
      <c r="E72">
        <v>0</v>
      </c>
      <c r="F72">
        <v>0</v>
      </c>
      <c r="G72" s="3">
        <v>2500</v>
      </c>
      <c r="H72">
        <v>0</v>
      </c>
      <c r="I72">
        <v>0</v>
      </c>
      <c r="J72" s="3">
        <v>2500</v>
      </c>
      <c r="K72">
        <v>160.30000000000001</v>
      </c>
      <c r="L72" s="3">
        <v>2660.3</v>
      </c>
      <c r="M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3">
        <v>2660.3</v>
      </c>
      <c r="V72">
        <v>0</v>
      </c>
      <c r="W72">
        <v>266.02999999999997</v>
      </c>
      <c r="X72" s="3">
        <v>2660.3</v>
      </c>
      <c r="Y72">
        <v>23.41</v>
      </c>
      <c r="Z72">
        <v>0</v>
      </c>
      <c r="AA72" s="4">
        <v>2949.74</v>
      </c>
    </row>
    <row r="73" spans="1:27" x14ac:dyDescent="0.25">
      <c r="A73" t="s">
        <v>703</v>
      </c>
      <c r="C73" s="3">
        <v>1024.2</v>
      </c>
      <c r="D73">
        <v>146.21</v>
      </c>
      <c r="E73">
        <v>0</v>
      </c>
      <c r="F73">
        <v>0</v>
      </c>
      <c r="G73" s="3">
        <v>2500</v>
      </c>
      <c r="H73">
        <v>0</v>
      </c>
      <c r="I73">
        <v>0</v>
      </c>
      <c r="J73" s="3">
        <v>2500</v>
      </c>
      <c r="K73">
        <v>160.30000000000001</v>
      </c>
      <c r="L73" s="3">
        <v>2660.3</v>
      </c>
      <c r="M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3">
        <v>2660.3</v>
      </c>
      <c r="V73">
        <v>0</v>
      </c>
      <c r="W73">
        <v>266.02999999999997</v>
      </c>
      <c r="X73" s="3">
        <v>2660.3</v>
      </c>
      <c r="Y73">
        <v>23.41</v>
      </c>
      <c r="Z73">
        <v>0</v>
      </c>
      <c r="AA73" s="4">
        <v>70</v>
      </c>
    </row>
    <row r="76" spans="1:27" x14ac:dyDescent="0.25">
      <c r="A76" t="s">
        <v>693</v>
      </c>
      <c r="B76" t="s">
        <v>188</v>
      </c>
      <c r="C76" t="s">
        <v>50</v>
      </c>
      <c r="D76" t="s">
        <v>50</v>
      </c>
      <c r="E76" t="s">
        <v>50</v>
      </c>
      <c r="F76" t="s">
        <v>49</v>
      </c>
      <c r="G76" t="s">
        <v>51</v>
      </c>
      <c r="H76" t="s">
        <v>50</v>
      </c>
      <c r="I76" t="s">
        <v>50</v>
      </c>
      <c r="J76" t="s">
        <v>49</v>
      </c>
      <c r="K76" t="s">
        <v>51</v>
      </c>
      <c r="L76" t="s">
        <v>50</v>
      </c>
      <c r="M76" t="s">
        <v>637</v>
      </c>
      <c r="N76" t="s">
        <v>296</v>
      </c>
      <c r="O76" t="s">
        <v>694</v>
      </c>
      <c r="P76" t="s">
        <v>51</v>
      </c>
      <c r="Q76" t="s">
        <v>50</v>
      </c>
      <c r="R76" t="s">
        <v>50</v>
      </c>
      <c r="S76" t="s">
        <v>50</v>
      </c>
      <c r="T76" t="s">
        <v>52</v>
      </c>
    </row>
    <row r="77" spans="1:27" x14ac:dyDescent="0.25">
      <c r="A77" t="s">
        <v>704</v>
      </c>
      <c r="C77" s="3">
        <v>44928.24</v>
      </c>
      <c r="D77" s="3">
        <v>6441.98</v>
      </c>
      <c r="E77">
        <v>0</v>
      </c>
      <c r="F77">
        <v>0</v>
      </c>
      <c r="G77" s="3">
        <v>142150</v>
      </c>
      <c r="H77" s="3">
        <v>33476.14</v>
      </c>
      <c r="I77">
        <v>0</v>
      </c>
      <c r="J77" s="3">
        <v>175626.14</v>
      </c>
      <c r="K77" s="3">
        <v>5226.04</v>
      </c>
      <c r="L77" s="3">
        <v>180852.18</v>
      </c>
      <c r="M77">
        <v>2</v>
      </c>
      <c r="O77">
        <v>264.08</v>
      </c>
      <c r="P77" s="3">
        <v>3801.86</v>
      </c>
      <c r="Q77">
        <v>350</v>
      </c>
      <c r="R77" s="3">
        <v>5658.09</v>
      </c>
      <c r="S77">
        <v>0</v>
      </c>
      <c r="T77" s="3">
        <v>10074.030000000001</v>
      </c>
      <c r="U77" s="3">
        <v>170778.15</v>
      </c>
      <c r="V77" s="3">
        <v>6356.5</v>
      </c>
      <c r="W77" s="3">
        <v>10721.31</v>
      </c>
      <c r="X77" s="3">
        <v>164421.65</v>
      </c>
      <c r="Y77" s="3">
        <v>1027.48</v>
      </c>
      <c r="Z77">
        <v>0</v>
      </c>
      <c r="AA77" s="4">
        <v>188535.03</v>
      </c>
    </row>
    <row r="78" spans="1:27" x14ac:dyDescent="0.25">
      <c r="AA78" s="4">
        <f>AA77*0.16</f>
        <v>30165.604800000001</v>
      </c>
    </row>
    <row r="79" spans="1:27" x14ac:dyDescent="0.25">
      <c r="AA79" s="4">
        <f>+AA77+AA78</f>
        <v>218700.6348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C15"/>
  <sheetViews>
    <sheetView workbookViewId="0">
      <selection activeCell="G37" sqref="G37"/>
    </sheetView>
  </sheetViews>
  <sheetFormatPr baseColWidth="10" defaultRowHeight="15" x14ac:dyDescent="0.25"/>
  <cols>
    <col min="1" max="1" width="14.28515625" bestFit="1" customWidth="1"/>
    <col min="2" max="2" width="20.42578125" bestFit="1" customWidth="1"/>
    <col min="3" max="3" width="12.85546875" bestFit="1" customWidth="1"/>
  </cols>
  <sheetData>
    <row r="2" spans="1:3" ht="15.75" x14ac:dyDescent="0.25">
      <c r="A2" s="82" t="s">
        <v>754</v>
      </c>
      <c r="B2" s="82"/>
      <c r="C2" s="82"/>
    </row>
    <row r="3" spans="1:3" ht="15.75" x14ac:dyDescent="0.25">
      <c r="A3" s="83" t="s">
        <v>1057</v>
      </c>
      <c r="B3" s="83"/>
      <c r="C3" s="83"/>
    </row>
    <row r="4" spans="1:3" x14ac:dyDescent="0.25">
      <c r="A4" s="81" t="s">
        <v>756</v>
      </c>
      <c r="B4" s="81" t="s">
        <v>757</v>
      </c>
      <c r="C4" s="81" t="s">
        <v>758</v>
      </c>
    </row>
    <row r="5" spans="1:3" x14ac:dyDescent="0.25">
      <c r="A5" s="81"/>
      <c r="B5" s="81"/>
      <c r="C5" s="81"/>
    </row>
    <row r="6" spans="1:3" ht="15.75" x14ac:dyDescent="0.25">
      <c r="A6" s="6" t="s">
        <v>759</v>
      </c>
      <c r="B6" s="7" t="s">
        <v>760</v>
      </c>
      <c r="C6" s="8">
        <v>11035.589999999998</v>
      </c>
    </row>
    <row r="7" spans="1:3" ht="15.75" x14ac:dyDescent="0.25">
      <c r="A7" s="6" t="s">
        <v>761</v>
      </c>
      <c r="B7" s="7" t="s">
        <v>110</v>
      </c>
      <c r="C7" s="8">
        <v>0</v>
      </c>
    </row>
    <row r="8" spans="1:3" ht="15.75" x14ac:dyDescent="0.25">
      <c r="A8" s="6" t="s">
        <v>762</v>
      </c>
      <c r="B8" s="7" t="s">
        <v>130</v>
      </c>
      <c r="C8" s="8">
        <v>9121.07</v>
      </c>
    </row>
    <row r="9" spans="1:3" ht="15.75" x14ac:dyDescent="0.25">
      <c r="A9" s="6" t="s">
        <v>763</v>
      </c>
      <c r="B9" s="7" t="s">
        <v>764</v>
      </c>
      <c r="C9" s="8">
        <v>5247.89</v>
      </c>
    </row>
    <row r="10" spans="1:3" ht="15.75" x14ac:dyDescent="0.25">
      <c r="A10" s="6" t="s">
        <v>765</v>
      </c>
      <c r="B10" s="7" t="s">
        <v>174</v>
      </c>
      <c r="C10" s="8">
        <v>12389.37</v>
      </c>
    </row>
    <row r="11" spans="1:3" ht="15.75" x14ac:dyDescent="0.25">
      <c r="A11" s="6" t="s">
        <v>766</v>
      </c>
      <c r="B11" s="7" t="s">
        <v>166</v>
      </c>
      <c r="C11" s="8">
        <v>583.28</v>
      </c>
    </row>
    <row r="12" spans="1:3" ht="15.75" x14ac:dyDescent="0.25">
      <c r="A12" s="7"/>
      <c r="B12" s="9"/>
      <c r="C12" s="8"/>
    </row>
    <row r="13" spans="1:3" ht="15.75" x14ac:dyDescent="0.25">
      <c r="A13" s="7"/>
      <c r="B13" s="22" t="s">
        <v>767</v>
      </c>
      <c r="C13" s="23">
        <v>38377.199999999997</v>
      </c>
    </row>
    <row r="14" spans="1:3" ht="15.75" x14ac:dyDescent="0.25">
      <c r="A14" s="7"/>
      <c r="B14" s="12" t="s">
        <v>768</v>
      </c>
      <c r="C14" s="13">
        <v>6140.3519999999999</v>
      </c>
    </row>
    <row r="15" spans="1:3" ht="15.75" x14ac:dyDescent="0.25">
      <c r="A15" s="7"/>
      <c r="B15" s="14" t="s">
        <v>11</v>
      </c>
      <c r="C15" s="15">
        <v>44517.551999999996</v>
      </c>
    </row>
  </sheetData>
  <mergeCells count="5">
    <mergeCell ref="A2:C2"/>
    <mergeCell ref="A3:C3"/>
    <mergeCell ref="A4:A5"/>
    <mergeCell ref="B4:B5"/>
    <mergeCell ref="C4:C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53"/>
  <sheetViews>
    <sheetView workbookViewId="0">
      <selection activeCell="AC58" sqref="AC58"/>
    </sheetView>
  </sheetViews>
  <sheetFormatPr baseColWidth="10" defaultRowHeight="15" x14ac:dyDescent="0.25"/>
  <cols>
    <col min="1" max="1" width="34.28515625" bestFit="1" customWidth="1"/>
    <col min="2" max="2" width="19.7109375" bestFit="1" customWidth="1"/>
    <col min="3" max="26" width="0" hidden="1" customWidth="1"/>
    <col min="27" max="27" width="11.42578125" style="4"/>
  </cols>
  <sheetData>
    <row r="1" spans="1:27" x14ac:dyDescent="0.25">
      <c r="I1" s="1"/>
      <c r="J1" s="2"/>
    </row>
    <row r="4" spans="1:27" x14ac:dyDescent="0.25">
      <c r="A4" t="s">
        <v>692</v>
      </c>
      <c r="B4" t="s">
        <v>22</v>
      </c>
      <c r="D4" t="s">
        <v>23</v>
      </c>
      <c r="E4" t="s">
        <v>24</v>
      </c>
      <c r="F4" t="s">
        <v>25</v>
      </c>
      <c r="H4" t="s">
        <v>26</v>
      </c>
      <c r="I4" t="s">
        <v>27</v>
      </c>
      <c r="J4" t="s">
        <v>28</v>
      </c>
      <c r="K4" t="s">
        <v>387</v>
      </c>
      <c r="L4" t="s">
        <v>31</v>
      </c>
      <c r="M4" t="s">
        <v>32</v>
      </c>
      <c r="N4" t="s">
        <v>33</v>
      </c>
      <c r="O4" t="s">
        <v>34</v>
      </c>
      <c r="P4" t="s">
        <v>35</v>
      </c>
      <c r="Q4" t="s">
        <v>36</v>
      </c>
      <c r="R4" t="s">
        <v>37</v>
      </c>
      <c r="S4" t="s">
        <v>38</v>
      </c>
      <c r="T4" t="s">
        <v>39</v>
      </c>
      <c r="U4" t="s">
        <v>40</v>
      </c>
      <c r="V4" t="s">
        <v>41</v>
      </c>
      <c r="W4" t="s">
        <v>42</v>
      </c>
      <c r="X4" t="s">
        <v>43</v>
      </c>
      <c r="Y4" t="s">
        <v>44</v>
      </c>
      <c r="Z4" t="s">
        <v>42</v>
      </c>
      <c r="AA4" s="4" t="s">
        <v>45</v>
      </c>
    </row>
    <row r="5" spans="1:27" x14ac:dyDescent="0.25">
      <c r="A5" t="s">
        <v>693</v>
      </c>
      <c r="B5" t="s">
        <v>188</v>
      </c>
      <c r="C5" t="s">
        <v>297</v>
      </c>
      <c r="D5" t="s">
        <v>57</v>
      </c>
      <c r="E5" t="s">
        <v>50</v>
      </c>
      <c r="F5" t="s">
        <v>50</v>
      </c>
      <c r="G5" t="s">
        <v>297</v>
      </c>
      <c r="H5" t="s">
        <v>51</v>
      </c>
      <c r="I5" t="s">
        <v>51</v>
      </c>
      <c r="J5" t="s">
        <v>50</v>
      </c>
      <c r="K5" t="s">
        <v>390</v>
      </c>
      <c r="L5" t="s">
        <v>51</v>
      </c>
      <c r="M5" t="s">
        <v>50</v>
      </c>
      <c r="N5" t="s">
        <v>637</v>
      </c>
      <c r="O5" t="s">
        <v>51</v>
      </c>
      <c r="P5" t="s">
        <v>51</v>
      </c>
      <c r="Q5" t="s">
        <v>50</v>
      </c>
      <c r="R5" t="s">
        <v>50</v>
      </c>
      <c r="S5" t="s">
        <v>50</v>
      </c>
      <c r="T5" t="s">
        <v>52</v>
      </c>
    </row>
    <row r="6" spans="1:27" x14ac:dyDescent="0.25">
      <c r="A6" t="s">
        <v>684</v>
      </c>
    </row>
    <row r="7" spans="1:27" x14ac:dyDescent="0.25">
      <c r="A7" t="s">
        <v>775</v>
      </c>
      <c r="B7" t="s">
        <v>80</v>
      </c>
      <c r="D7">
        <v>490.7</v>
      </c>
      <c r="E7">
        <v>67.42</v>
      </c>
      <c r="F7">
        <v>0</v>
      </c>
      <c r="H7">
        <v>0</v>
      </c>
      <c r="I7" s="3">
        <v>1166.67</v>
      </c>
      <c r="J7" s="3">
        <v>2886.81</v>
      </c>
      <c r="K7" t="s">
        <v>1058</v>
      </c>
      <c r="L7">
        <v>0</v>
      </c>
      <c r="M7" s="3">
        <v>4053.48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3">
        <v>4053.48</v>
      </c>
      <c r="V7">
        <v>405.35</v>
      </c>
      <c r="W7">
        <v>0</v>
      </c>
      <c r="X7" s="3">
        <v>3648.13</v>
      </c>
      <c r="Y7">
        <v>11.16</v>
      </c>
      <c r="Z7">
        <v>0</v>
      </c>
      <c r="AA7" s="4">
        <v>4064.64</v>
      </c>
    </row>
    <row r="8" spans="1:27" x14ac:dyDescent="0.25">
      <c r="A8" t="s">
        <v>696</v>
      </c>
      <c r="D8">
        <v>490.7</v>
      </c>
      <c r="E8">
        <v>67.42</v>
      </c>
      <c r="F8">
        <v>0</v>
      </c>
      <c r="H8">
        <v>0</v>
      </c>
      <c r="I8" s="3">
        <v>1166.67</v>
      </c>
      <c r="J8" s="3">
        <v>2886.81</v>
      </c>
      <c r="K8" t="s">
        <v>1058</v>
      </c>
      <c r="L8">
        <v>0</v>
      </c>
      <c r="M8" s="3">
        <v>4053.48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3">
        <v>4053.48</v>
      </c>
      <c r="V8">
        <v>405.35</v>
      </c>
      <c r="W8">
        <v>0</v>
      </c>
      <c r="X8" s="3">
        <v>3648.13</v>
      </c>
      <c r="Y8">
        <v>11.16</v>
      </c>
      <c r="Z8">
        <v>0</v>
      </c>
      <c r="AA8" s="4">
        <v>4064.64</v>
      </c>
    </row>
    <row r="10" spans="1:27" x14ac:dyDescent="0.25">
      <c r="A10" t="s">
        <v>685</v>
      </c>
    </row>
    <row r="11" spans="1:27" x14ac:dyDescent="0.25">
      <c r="A11" t="s">
        <v>777</v>
      </c>
      <c r="B11" t="s">
        <v>302</v>
      </c>
      <c r="D11">
        <v>490.7</v>
      </c>
      <c r="E11">
        <v>67.42</v>
      </c>
      <c r="F11">
        <v>0</v>
      </c>
      <c r="H11">
        <v>0</v>
      </c>
      <c r="I11" s="3">
        <v>1750</v>
      </c>
      <c r="J11">
        <v>0</v>
      </c>
      <c r="K11" t="s">
        <v>391</v>
      </c>
      <c r="L11">
        <v>0</v>
      </c>
      <c r="M11" s="3">
        <v>1750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3">
        <v>1750</v>
      </c>
      <c r="V11">
        <v>0</v>
      </c>
      <c r="W11">
        <v>175</v>
      </c>
      <c r="X11" s="3">
        <v>1750</v>
      </c>
      <c r="Y11">
        <v>11.16</v>
      </c>
      <c r="Z11">
        <v>0</v>
      </c>
      <c r="AA11" s="4">
        <v>1936.16</v>
      </c>
    </row>
    <row r="12" spans="1:27" x14ac:dyDescent="0.25">
      <c r="A12" t="s">
        <v>697</v>
      </c>
      <c r="D12">
        <v>490.7</v>
      </c>
      <c r="E12">
        <v>67.42</v>
      </c>
      <c r="F12">
        <v>0</v>
      </c>
      <c r="H12">
        <v>0</v>
      </c>
      <c r="I12" s="3">
        <v>1750</v>
      </c>
      <c r="J12">
        <v>0</v>
      </c>
      <c r="K12" t="s">
        <v>391</v>
      </c>
      <c r="L12">
        <v>0</v>
      </c>
      <c r="M12" s="3">
        <v>1750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3">
        <v>1750</v>
      </c>
      <c r="V12">
        <v>0</v>
      </c>
      <c r="W12">
        <v>175</v>
      </c>
      <c r="X12" s="3">
        <v>1750</v>
      </c>
      <c r="Y12">
        <v>11.16</v>
      </c>
      <c r="Z12">
        <v>0</v>
      </c>
      <c r="AA12" s="4">
        <v>1936.16</v>
      </c>
    </row>
    <row r="14" spans="1:27" x14ac:dyDescent="0.25">
      <c r="A14" t="s">
        <v>699</v>
      </c>
      <c r="B14" t="s">
        <v>231</v>
      </c>
    </row>
    <row r="15" spans="1:27" x14ac:dyDescent="0.25">
      <c r="A15" t="s">
        <v>778</v>
      </c>
      <c r="B15" t="s">
        <v>308</v>
      </c>
      <c r="D15">
        <v>490.7</v>
      </c>
      <c r="E15">
        <v>67.42</v>
      </c>
      <c r="F15">
        <v>0</v>
      </c>
      <c r="H15">
        <v>0</v>
      </c>
      <c r="I15" s="3">
        <v>1166.6600000000001</v>
      </c>
      <c r="J15" s="3">
        <v>6028.76</v>
      </c>
      <c r="K15" t="s">
        <v>1059</v>
      </c>
      <c r="L15">
        <v>0</v>
      </c>
      <c r="M15" s="3">
        <v>7195.42</v>
      </c>
      <c r="N15">
        <v>0</v>
      </c>
      <c r="O15">
        <v>0</v>
      </c>
      <c r="P15">
        <v>0</v>
      </c>
      <c r="Q15">
        <v>0</v>
      </c>
      <c r="R15">
        <v>84.78</v>
      </c>
      <c r="S15">
        <v>0</v>
      </c>
      <c r="T15">
        <v>84.78</v>
      </c>
      <c r="U15" s="3">
        <v>7110.64</v>
      </c>
      <c r="V15">
        <v>711.06</v>
      </c>
      <c r="W15">
        <v>0</v>
      </c>
      <c r="X15" s="3">
        <v>6399.58</v>
      </c>
      <c r="Y15">
        <v>11.16</v>
      </c>
      <c r="Z15">
        <v>0</v>
      </c>
      <c r="AA15" s="4">
        <v>7206.58</v>
      </c>
    </row>
    <row r="16" spans="1:27" x14ac:dyDescent="0.25">
      <c r="A16" t="s">
        <v>780</v>
      </c>
      <c r="B16" t="s">
        <v>308</v>
      </c>
      <c r="D16">
        <v>490.7</v>
      </c>
      <c r="E16">
        <v>67.42</v>
      </c>
      <c r="F16">
        <v>0</v>
      </c>
      <c r="H16">
        <v>0</v>
      </c>
      <c r="I16" s="3">
        <v>1166.6600000000001</v>
      </c>
      <c r="J16" s="3">
        <v>5054.3500000000004</v>
      </c>
      <c r="K16" t="s">
        <v>1060</v>
      </c>
      <c r="L16">
        <v>0</v>
      </c>
      <c r="M16" s="3">
        <v>6221.01</v>
      </c>
      <c r="N16">
        <v>0</v>
      </c>
      <c r="O16">
        <v>0</v>
      </c>
      <c r="P16">
        <v>0</v>
      </c>
      <c r="Q16">
        <v>0</v>
      </c>
      <c r="R16">
        <v>471.16</v>
      </c>
      <c r="S16">
        <v>0</v>
      </c>
      <c r="T16">
        <v>471.16</v>
      </c>
      <c r="U16" s="3">
        <v>5749.85</v>
      </c>
      <c r="V16">
        <v>574.99</v>
      </c>
      <c r="W16">
        <v>0</v>
      </c>
      <c r="X16" s="3">
        <v>5174.8599999999997</v>
      </c>
      <c r="Y16">
        <v>11.16</v>
      </c>
      <c r="Z16">
        <v>0</v>
      </c>
      <c r="AA16" s="4">
        <v>6232.17</v>
      </c>
    </row>
    <row r="17" spans="1:27" x14ac:dyDescent="0.25">
      <c r="A17" t="s">
        <v>700</v>
      </c>
      <c r="D17">
        <v>981.4</v>
      </c>
      <c r="E17">
        <v>134.84</v>
      </c>
      <c r="F17">
        <v>0</v>
      </c>
      <c r="H17">
        <v>0</v>
      </c>
      <c r="I17" s="3">
        <v>2333.3200000000002</v>
      </c>
      <c r="J17" s="3">
        <v>11083.11</v>
      </c>
      <c r="K17" t="s">
        <v>1061</v>
      </c>
      <c r="L17">
        <v>0</v>
      </c>
      <c r="M17" s="3">
        <v>13416.43</v>
      </c>
      <c r="N17">
        <v>0</v>
      </c>
      <c r="O17">
        <v>0</v>
      </c>
      <c r="P17">
        <v>0</v>
      </c>
      <c r="Q17">
        <v>0</v>
      </c>
      <c r="R17">
        <v>555.94000000000005</v>
      </c>
      <c r="S17">
        <v>0</v>
      </c>
      <c r="T17">
        <v>555.94000000000005</v>
      </c>
      <c r="U17" s="3">
        <v>12860.49</v>
      </c>
      <c r="V17" s="3">
        <v>1286.05</v>
      </c>
      <c r="W17">
        <v>0</v>
      </c>
      <c r="X17" s="3">
        <v>11574.44</v>
      </c>
      <c r="Y17">
        <v>22.32</v>
      </c>
      <c r="Z17">
        <v>0</v>
      </c>
      <c r="AA17" s="4">
        <v>13438.75</v>
      </c>
    </row>
    <row r="19" spans="1:27" x14ac:dyDescent="0.25">
      <c r="A19" t="s">
        <v>719</v>
      </c>
    </row>
    <row r="20" spans="1:27" x14ac:dyDescent="0.25">
      <c r="A20" t="s">
        <v>783</v>
      </c>
      <c r="B20" t="s">
        <v>177</v>
      </c>
      <c r="D20">
        <v>490.7</v>
      </c>
      <c r="E20">
        <v>67.42</v>
      </c>
      <c r="F20">
        <v>0</v>
      </c>
      <c r="H20">
        <v>0</v>
      </c>
      <c r="I20">
        <v>490.7</v>
      </c>
      <c r="J20">
        <v>0</v>
      </c>
      <c r="K20" t="s">
        <v>1062</v>
      </c>
      <c r="L20">
        <v>93.68</v>
      </c>
      <c r="M20">
        <v>584.38</v>
      </c>
      <c r="N20">
        <v>0</v>
      </c>
      <c r="O20">
        <v>0</v>
      </c>
      <c r="P20">
        <v>0</v>
      </c>
      <c r="Q20">
        <v>0</v>
      </c>
      <c r="R20">
        <v>128.97</v>
      </c>
      <c r="S20">
        <v>0</v>
      </c>
      <c r="T20">
        <v>128.97</v>
      </c>
      <c r="U20">
        <v>455.41</v>
      </c>
      <c r="V20">
        <v>0</v>
      </c>
      <c r="W20">
        <v>45.54</v>
      </c>
      <c r="X20">
        <v>455.41</v>
      </c>
      <c r="Y20">
        <v>11.16</v>
      </c>
      <c r="Z20">
        <v>0</v>
      </c>
      <c r="AA20" s="4">
        <v>641.08000000000004</v>
      </c>
    </row>
    <row r="21" spans="1:27" x14ac:dyDescent="0.25">
      <c r="A21" t="s">
        <v>723</v>
      </c>
      <c r="D21">
        <v>490.7</v>
      </c>
      <c r="E21">
        <v>67.42</v>
      </c>
      <c r="F21">
        <v>0</v>
      </c>
      <c r="H21">
        <v>0</v>
      </c>
      <c r="I21">
        <v>490.7</v>
      </c>
      <c r="J21">
        <v>0</v>
      </c>
      <c r="K21" t="s">
        <v>1062</v>
      </c>
      <c r="L21">
        <v>93.68</v>
      </c>
      <c r="M21">
        <v>584.38</v>
      </c>
      <c r="N21">
        <v>0</v>
      </c>
      <c r="O21">
        <v>0</v>
      </c>
      <c r="P21">
        <v>0</v>
      </c>
      <c r="Q21">
        <v>0</v>
      </c>
      <c r="R21">
        <v>128.97</v>
      </c>
      <c r="S21">
        <v>0</v>
      </c>
      <c r="T21">
        <v>128.97</v>
      </c>
      <c r="U21">
        <v>455.41</v>
      </c>
      <c r="V21">
        <v>0</v>
      </c>
      <c r="W21">
        <v>45.54</v>
      </c>
      <c r="X21">
        <v>455.41</v>
      </c>
      <c r="Y21">
        <v>11.16</v>
      </c>
      <c r="Z21">
        <v>0</v>
      </c>
      <c r="AA21" s="4">
        <v>641.08000000000004</v>
      </c>
    </row>
    <row r="23" spans="1:27" x14ac:dyDescent="0.25">
      <c r="A23" t="s">
        <v>689</v>
      </c>
    </row>
    <row r="24" spans="1:27" hidden="1" x14ac:dyDescent="0.25">
      <c r="A24" t="s">
        <v>787</v>
      </c>
      <c r="B24" t="s">
        <v>177</v>
      </c>
      <c r="D24">
        <v>490.7</v>
      </c>
      <c r="E24">
        <v>67.42</v>
      </c>
      <c r="F24">
        <v>0</v>
      </c>
      <c r="H24">
        <v>0</v>
      </c>
      <c r="I24">
        <v>490.7</v>
      </c>
      <c r="J24" s="3">
        <v>6276.93</v>
      </c>
      <c r="K24" t="s">
        <v>1063</v>
      </c>
      <c r="L24">
        <v>0</v>
      </c>
      <c r="M24" s="3">
        <v>6767.63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3">
        <v>6767.63</v>
      </c>
      <c r="V24">
        <v>676.76</v>
      </c>
      <c r="W24">
        <v>0</v>
      </c>
      <c r="X24" s="3">
        <v>6090.87</v>
      </c>
      <c r="Y24">
        <v>11.16</v>
      </c>
      <c r="Z24">
        <v>0</v>
      </c>
      <c r="AA24" s="4">
        <v>6778.79</v>
      </c>
    </row>
    <row r="25" spans="1:27" hidden="1" x14ac:dyDescent="0.25">
      <c r="A25" t="s">
        <v>789</v>
      </c>
      <c r="B25" t="s">
        <v>177</v>
      </c>
      <c r="D25">
        <v>490.7</v>
      </c>
      <c r="E25">
        <v>67.42</v>
      </c>
      <c r="F25">
        <v>0</v>
      </c>
      <c r="H25">
        <v>0</v>
      </c>
      <c r="I25" s="3">
        <v>1633.33</v>
      </c>
      <c r="J25" s="3">
        <v>1496.88</v>
      </c>
      <c r="K25" t="s">
        <v>1064</v>
      </c>
      <c r="L25">
        <v>0</v>
      </c>
      <c r="M25" s="3">
        <v>3130.21</v>
      </c>
      <c r="N25">
        <v>0</v>
      </c>
      <c r="O25">
        <v>0</v>
      </c>
      <c r="P25">
        <v>245.93</v>
      </c>
      <c r="Q25">
        <v>0</v>
      </c>
      <c r="R25">
        <v>135.96</v>
      </c>
      <c r="S25">
        <v>0</v>
      </c>
      <c r="T25">
        <v>381.89</v>
      </c>
      <c r="U25" s="3">
        <v>2748.32</v>
      </c>
      <c r="V25">
        <v>274.83</v>
      </c>
      <c r="W25">
        <v>0</v>
      </c>
      <c r="X25" s="3">
        <v>2473.4899999999998</v>
      </c>
      <c r="Y25">
        <v>11.16</v>
      </c>
      <c r="Z25">
        <v>0</v>
      </c>
      <c r="AA25" s="4">
        <v>2895.44</v>
      </c>
    </row>
    <row r="26" spans="1:27" hidden="1" x14ac:dyDescent="0.25">
      <c r="A26" t="s">
        <v>791</v>
      </c>
      <c r="B26" t="s">
        <v>327</v>
      </c>
      <c r="D26">
        <v>490.7</v>
      </c>
      <c r="E26">
        <v>67.42</v>
      </c>
      <c r="F26">
        <v>0</v>
      </c>
      <c r="H26">
        <v>0</v>
      </c>
      <c r="I26" s="3">
        <v>1633.33</v>
      </c>
      <c r="J26">
        <v>623.08000000000004</v>
      </c>
      <c r="K26" t="s">
        <v>1065</v>
      </c>
      <c r="L26">
        <v>0</v>
      </c>
      <c r="M26" s="3">
        <v>2256.41</v>
      </c>
      <c r="N26">
        <v>0</v>
      </c>
      <c r="O26">
        <v>0</v>
      </c>
      <c r="P26">
        <v>0</v>
      </c>
      <c r="Q26">
        <v>0</v>
      </c>
      <c r="R26">
        <v>404.15</v>
      </c>
      <c r="S26">
        <v>0</v>
      </c>
      <c r="T26">
        <v>404.15</v>
      </c>
      <c r="U26" s="3">
        <v>1852.26</v>
      </c>
      <c r="V26">
        <v>0</v>
      </c>
      <c r="W26">
        <v>185.23</v>
      </c>
      <c r="X26" s="3">
        <v>1852.26</v>
      </c>
      <c r="Y26">
        <v>11.16</v>
      </c>
      <c r="Z26">
        <v>0</v>
      </c>
      <c r="AA26" s="4">
        <v>2452.8000000000002</v>
      </c>
    </row>
    <row r="27" spans="1:27" hidden="1" x14ac:dyDescent="0.25">
      <c r="A27" t="s">
        <v>793</v>
      </c>
      <c r="B27" t="s">
        <v>177</v>
      </c>
      <c r="D27">
        <v>490.7</v>
      </c>
      <c r="E27">
        <v>67.42</v>
      </c>
      <c r="F27">
        <v>0</v>
      </c>
      <c r="H27">
        <v>0</v>
      </c>
      <c r="I27">
        <v>490.7</v>
      </c>
      <c r="J27" s="3">
        <v>2937.52</v>
      </c>
      <c r="K27" t="s">
        <v>1066</v>
      </c>
      <c r="L27">
        <v>0</v>
      </c>
      <c r="M27" s="3">
        <v>3428.22</v>
      </c>
      <c r="N27">
        <v>0</v>
      </c>
      <c r="O27">
        <v>0</v>
      </c>
      <c r="P27">
        <v>0</v>
      </c>
      <c r="Q27">
        <v>0</v>
      </c>
      <c r="R27">
        <v>690.42</v>
      </c>
      <c r="S27">
        <v>0</v>
      </c>
      <c r="T27">
        <v>690.42</v>
      </c>
      <c r="U27" s="3">
        <v>2737.8</v>
      </c>
      <c r="V27">
        <v>273.77999999999997</v>
      </c>
      <c r="W27">
        <v>0</v>
      </c>
      <c r="X27" s="3">
        <v>2464.02</v>
      </c>
      <c r="Y27">
        <v>11.16</v>
      </c>
      <c r="Z27">
        <v>0</v>
      </c>
      <c r="AA27" s="4">
        <v>3439.38</v>
      </c>
    </row>
    <row r="28" spans="1:27" hidden="1" x14ac:dyDescent="0.25">
      <c r="A28" t="s">
        <v>794</v>
      </c>
      <c r="B28" t="s">
        <v>327</v>
      </c>
      <c r="D28">
        <v>490.7</v>
      </c>
      <c r="E28">
        <v>67.42</v>
      </c>
      <c r="F28">
        <v>0</v>
      </c>
      <c r="H28">
        <v>0</v>
      </c>
      <c r="I28" s="3">
        <v>2333.31</v>
      </c>
      <c r="J28" s="3">
        <v>6842.85</v>
      </c>
      <c r="K28" t="s">
        <v>1067</v>
      </c>
      <c r="L28">
        <v>0</v>
      </c>
      <c r="M28" s="3">
        <v>9176.16</v>
      </c>
      <c r="N28">
        <v>0</v>
      </c>
      <c r="O28">
        <v>0</v>
      </c>
      <c r="P28">
        <v>245.93</v>
      </c>
      <c r="Q28">
        <v>0</v>
      </c>
      <c r="R28">
        <v>0</v>
      </c>
      <c r="S28">
        <v>0</v>
      </c>
      <c r="T28">
        <v>245.93</v>
      </c>
      <c r="U28" s="3">
        <v>8930.23</v>
      </c>
      <c r="V28">
        <v>893.02</v>
      </c>
      <c r="W28">
        <v>0</v>
      </c>
      <c r="X28" s="3">
        <v>8037.21</v>
      </c>
      <c r="Y28">
        <v>11.16</v>
      </c>
      <c r="Z28">
        <v>0</v>
      </c>
      <c r="AA28" s="4">
        <v>8941.39</v>
      </c>
    </row>
    <row r="29" spans="1:27" hidden="1" x14ac:dyDescent="0.25">
      <c r="A29" t="s">
        <v>796</v>
      </c>
      <c r="B29" t="s">
        <v>177</v>
      </c>
      <c r="D29">
        <v>490.7</v>
      </c>
      <c r="E29">
        <v>67.42</v>
      </c>
      <c r="F29">
        <v>0</v>
      </c>
      <c r="H29">
        <v>0</v>
      </c>
      <c r="I29">
        <v>490.7</v>
      </c>
      <c r="J29">
        <v>0</v>
      </c>
      <c r="K29" t="s">
        <v>1062</v>
      </c>
      <c r="L29">
        <v>93.68</v>
      </c>
      <c r="M29">
        <v>584.38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584.38</v>
      </c>
      <c r="V29">
        <v>0</v>
      </c>
      <c r="W29">
        <v>58.44</v>
      </c>
      <c r="X29">
        <v>584.38</v>
      </c>
      <c r="Y29">
        <v>11.16</v>
      </c>
      <c r="Z29">
        <v>0</v>
      </c>
      <c r="AA29" s="4">
        <v>653.98</v>
      </c>
    </row>
    <row r="30" spans="1:27" hidden="1" x14ac:dyDescent="0.25">
      <c r="A30" t="s">
        <v>797</v>
      </c>
      <c r="B30" t="s">
        <v>177</v>
      </c>
      <c r="D30">
        <v>490.7</v>
      </c>
      <c r="E30">
        <v>67.42</v>
      </c>
      <c r="F30">
        <v>0</v>
      </c>
      <c r="H30">
        <v>0</v>
      </c>
      <c r="I30">
        <v>490.7</v>
      </c>
      <c r="J30" s="3">
        <v>6502.35</v>
      </c>
      <c r="K30" t="s">
        <v>1068</v>
      </c>
      <c r="L30">
        <v>0</v>
      </c>
      <c r="M30" s="3">
        <v>6993.05</v>
      </c>
      <c r="N30">
        <v>0</v>
      </c>
      <c r="O30">
        <v>0</v>
      </c>
      <c r="P30">
        <v>45.13</v>
      </c>
      <c r="Q30">
        <v>0</v>
      </c>
      <c r="R30">
        <v>669.5</v>
      </c>
      <c r="S30">
        <v>0</v>
      </c>
      <c r="T30">
        <v>714.63</v>
      </c>
      <c r="U30" s="3">
        <v>6278.42</v>
      </c>
      <c r="V30">
        <v>627.84</v>
      </c>
      <c r="W30">
        <v>0</v>
      </c>
      <c r="X30" s="3">
        <v>5650.58</v>
      </c>
      <c r="Y30">
        <v>11.16</v>
      </c>
      <c r="Z30">
        <v>0</v>
      </c>
      <c r="AA30" s="4">
        <v>6959.08</v>
      </c>
    </row>
    <row r="31" spans="1:27" hidden="1" x14ac:dyDescent="0.25">
      <c r="A31" t="s">
        <v>799</v>
      </c>
      <c r="B31" t="s">
        <v>177</v>
      </c>
      <c r="D31">
        <v>490.7</v>
      </c>
      <c r="E31">
        <v>67.42</v>
      </c>
      <c r="F31">
        <v>0</v>
      </c>
      <c r="H31">
        <v>0</v>
      </c>
      <c r="I31">
        <v>490.7</v>
      </c>
      <c r="J31">
        <v>0</v>
      </c>
      <c r="K31" t="s">
        <v>1062</v>
      </c>
      <c r="L31">
        <v>93.68</v>
      </c>
      <c r="M31">
        <v>584.38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584.38</v>
      </c>
      <c r="V31">
        <v>0</v>
      </c>
      <c r="W31">
        <v>58.44</v>
      </c>
      <c r="X31">
        <v>584.38</v>
      </c>
      <c r="Y31">
        <v>11.16</v>
      </c>
      <c r="Z31">
        <v>0</v>
      </c>
      <c r="AA31" s="4">
        <v>653.98</v>
      </c>
    </row>
    <row r="32" spans="1:27" hidden="1" x14ac:dyDescent="0.25">
      <c r="A32" t="s">
        <v>801</v>
      </c>
      <c r="B32" t="s">
        <v>177</v>
      </c>
      <c r="D32">
        <v>490.7</v>
      </c>
      <c r="E32">
        <v>67.42</v>
      </c>
      <c r="F32">
        <v>0</v>
      </c>
      <c r="H32">
        <v>0</v>
      </c>
      <c r="I32">
        <v>490.7</v>
      </c>
      <c r="J32" s="3">
        <v>6278.57</v>
      </c>
      <c r="K32" t="s">
        <v>1069</v>
      </c>
      <c r="L32">
        <v>0</v>
      </c>
      <c r="M32" s="3">
        <v>6769.27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3">
        <v>6769.27</v>
      </c>
      <c r="V32">
        <v>676.93</v>
      </c>
      <c r="W32">
        <v>0</v>
      </c>
      <c r="X32" s="3">
        <v>6092.34</v>
      </c>
      <c r="Y32">
        <v>11.16</v>
      </c>
      <c r="Z32">
        <v>0</v>
      </c>
      <c r="AA32" s="4">
        <v>6780.43</v>
      </c>
    </row>
    <row r="33" spans="1:27" hidden="1" x14ac:dyDescent="0.25">
      <c r="A33" t="s">
        <v>803</v>
      </c>
      <c r="B33" t="s">
        <v>177</v>
      </c>
      <c r="D33">
        <v>490.7</v>
      </c>
      <c r="E33">
        <v>67.42</v>
      </c>
      <c r="F33">
        <v>0</v>
      </c>
      <c r="H33">
        <v>0</v>
      </c>
      <c r="I33">
        <v>490.7</v>
      </c>
      <c r="J33" s="3">
        <v>6299.44</v>
      </c>
      <c r="K33" t="s">
        <v>1070</v>
      </c>
      <c r="L33">
        <v>0</v>
      </c>
      <c r="M33" s="3">
        <v>6790.14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3">
        <v>6790.14</v>
      </c>
      <c r="V33">
        <v>679.01</v>
      </c>
      <c r="W33">
        <v>0</v>
      </c>
      <c r="X33" s="3">
        <v>6111.13</v>
      </c>
      <c r="Y33">
        <v>11.16</v>
      </c>
      <c r="Z33">
        <v>0</v>
      </c>
      <c r="AA33" s="4">
        <v>6801.3</v>
      </c>
    </row>
    <row r="34" spans="1:27" hidden="1" x14ac:dyDescent="0.25">
      <c r="A34" t="s">
        <v>805</v>
      </c>
      <c r="B34" t="s">
        <v>177</v>
      </c>
      <c r="D34">
        <v>490.7</v>
      </c>
      <c r="E34">
        <v>67.42</v>
      </c>
      <c r="F34">
        <v>0</v>
      </c>
      <c r="H34">
        <v>0</v>
      </c>
      <c r="I34">
        <v>490.7</v>
      </c>
      <c r="J34" s="3">
        <v>9391.61</v>
      </c>
      <c r="K34" t="s">
        <v>1071</v>
      </c>
      <c r="L34">
        <v>0</v>
      </c>
      <c r="M34" s="3">
        <v>9882.31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3">
        <v>9882.31</v>
      </c>
      <c r="V34">
        <v>988.23</v>
      </c>
      <c r="W34">
        <v>0</v>
      </c>
      <c r="X34" s="3">
        <v>8894.08</v>
      </c>
      <c r="Y34">
        <v>11.16</v>
      </c>
      <c r="Z34">
        <v>0</v>
      </c>
      <c r="AA34" s="4">
        <v>9893.4699999999993</v>
      </c>
    </row>
    <row r="35" spans="1:27" hidden="1" x14ac:dyDescent="0.25">
      <c r="A35" t="s">
        <v>807</v>
      </c>
      <c r="B35" t="s">
        <v>177</v>
      </c>
      <c r="D35">
        <v>490.7</v>
      </c>
      <c r="E35">
        <v>67.42</v>
      </c>
      <c r="F35">
        <v>0</v>
      </c>
      <c r="H35">
        <v>0</v>
      </c>
      <c r="I35">
        <v>490.7</v>
      </c>
      <c r="J35" s="3">
        <v>2867.91</v>
      </c>
      <c r="K35" t="s">
        <v>1072</v>
      </c>
      <c r="L35">
        <v>0</v>
      </c>
      <c r="M35" s="3">
        <v>3358.61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3">
        <v>3358.61</v>
      </c>
      <c r="V35">
        <v>335.86</v>
      </c>
      <c r="W35">
        <v>0</v>
      </c>
      <c r="X35" s="3">
        <v>3022.75</v>
      </c>
      <c r="Y35">
        <v>11.16</v>
      </c>
      <c r="Z35">
        <v>0</v>
      </c>
      <c r="AA35" s="4">
        <v>3369.77</v>
      </c>
    </row>
    <row r="36" spans="1:27" hidden="1" x14ac:dyDescent="0.25">
      <c r="A36" t="s">
        <v>808</v>
      </c>
      <c r="B36" t="s">
        <v>177</v>
      </c>
      <c r="D36">
        <v>490.7</v>
      </c>
      <c r="E36">
        <v>67.42</v>
      </c>
      <c r="F36">
        <v>0</v>
      </c>
      <c r="H36">
        <v>0</v>
      </c>
      <c r="I36">
        <v>490.7</v>
      </c>
      <c r="J36" s="3">
        <v>1815.87</v>
      </c>
      <c r="K36" t="s">
        <v>1073</v>
      </c>
      <c r="L36">
        <v>0</v>
      </c>
      <c r="M36" s="3">
        <v>2306.5700000000002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3">
        <v>2306.5700000000002</v>
      </c>
      <c r="V36">
        <v>230.66</v>
      </c>
      <c r="W36">
        <v>0</v>
      </c>
      <c r="X36" s="3">
        <v>2075.91</v>
      </c>
      <c r="Y36">
        <v>11.16</v>
      </c>
      <c r="Z36">
        <v>0</v>
      </c>
      <c r="AA36" s="4">
        <v>2317.73</v>
      </c>
    </row>
    <row r="37" spans="1:27" hidden="1" x14ac:dyDescent="0.25">
      <c r="A37" t="s">
        <v>810</v>
      </c>
      <c r="B37" t="s">
        <v>177</v>
      </c>
      <c r="D37">
        <v>490.7</v>
      </c>
      <c r="E37">
        <v>67.42</v>
      </c>
      <c r="F37">
        <v>0</v>
      </c>
      <c r="H37">
        <v>0</v>
      </c>
      <c r="I37">
        <v>490.7</v>
      </c>
      <c r="J37">
        <v>0</v>
      </c>
      <c r="K37" t="s">
        <v>1062</v>
      </c>
      <c r="L37">
        <v>93.68</v>
      </c>
      <c r="M37">
        <v>584.38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584.38</v>
      </c>
      <c r="V37">
        <v>0</v>
      </c>
      <c r="W37">
        <v>58.44</v>
      </c>
      <c r="X37">
        <v>584.38</v>
      </c>
      <c r="Y37">
        <v>11.16</v>
      </c>
      <c r="Z37">
        <v>0</v>
      </c>
      <c r="AA37" s="4">
        <v>653.98</v>
      </c>
    </row>
    <row r="38" spans="1:27" hidden="1" x14ac:dyDescent="0.25">
      <c r="A38" t="s">
        <v>1074</v>
      </c>
      <c r="B38" t="s">
        <v>177</v>
      </c>
      <c r="D38">
        <v>66.45</v>
      </c>
      <c r="E38">
        <v>92.44</v>
      </c>
      <c r="F38">
        <v>0</v>
      </c>
      <c r="H38">
        <v>0</v>
      </c>
      <c r="I38">
        <v>440.52</v>
      </c>
      <c r="J38">
        <v>0</v>
      </c>
      <c r="K38" t="s">
        <v>1075</v>
      </c>
      <c r="L38">
        <v>93.68</v>
      </c>
      <c r="M38">
        <v>534.20000000000005</v>
      </c>
      <c r="N38">
        <v>6</v>
      </c>
      <c r="O38">
        <v>377.59</v>
      </c>
      <c r="P38">
        <v>0</v>
      </c>
      <c r="Q38">
        <v>0</v>
      </c>
      <c r="R38">
        <v>0</v>
      </c>
      <c r="S38">
        <v>0</v>
      </c>
      <c r="T38">
        <v>377.59</v>
      </c>
      <c r="U38">
        <v>156.61000000000001</v>
      </c>
      <c r="V38">
        <v>0</v>
      </c>
      <c r="W38">
        <v>15.66</v>
      </c>
      <c r="X38">
        <v>156.61000000000001</v>
      </c>
      <c r="Y38">
        <v>3.18</v>
      </c>
      <c r="Z38">
        <v>0</v>
      </c>
      <c r="AA38" s="4">
        <v>175.45</v>
      </c>
    </row>
    <row r="39" spans="1:27" hidden="1" x14ac:dyDescent="0.25">
      <c r="A39" t="s">
        <v>812</v>
      </c>
      <c r="B39" t="s">
        <v>177</v>
      </c>
      <c r="D39">
        <v>490.7</v>
      </c>
      <c r="E39">
        <v>67.42</v>
      </c>
      <c r="F39">
        <v>0</v>
      </c>
      <c r="H39">
        <v>0</v>
      </c>
      <c r="I39">
        <v>490.7</v>
      </c>
      <c r="J39">
        <v>0</v>
      </c>
      <c r="K39" t="s">
        <v>1062</v>
      </c>
      <c r="L39">
        <v>93.68</v>
      </c>
      <c r="M39">
        <v>584.38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584.38</v>
      </c>
      <c r="V39">
        <v>0</v>
      </c>
      <c r="W39">
        <v>58.44</v>
      </c>
      <c r="X39">
        <v>584.38</v>
      </c>
      <c r="Y39">
        <v>11.16</v>
      </c>
      <c r="Z39">
        <v>0</v>
      </c>
      <c r="AA39" s="4">
        <v>653.98</v>
      </c>
    </row>
    <row r="40" spans="1:27" hidden="1" x14ac:dyDescent="0.25">
      <c r="A40" t="s">
        <v>813</v>
      </c>
      <c r="B40" t="s">
        <v>177</v>
      </c>
      <c r="D40">
        <v>490.7</v>
      </c>
      <c r="E40">
        <v>67.42</v>
      </c>
      <c r="F40">
        <v>0</v>
      </c>
      <c r="H40">
        <v>0</v>
      </c>
      <c r="I40">
        <v>490.7</v>
      </c>
      <c r="J40">
        <v>166.3</v>
      </c>
      <c r="K40" t="s">
        <v>1076</v>
      </c>
      <c r="L40">
        <v>93.63</v>
      </c>
      <c r="M40">
        <v>750.63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750.63</v>
      </c>
      <c r="V40">
        <v>0</v>
      </c>
      <c r="W40">
        <v>75.06</v>
      </c>
      <c r="X40">
        <v>750.63</v>
      </c>
      <c r="Y40">
        <v>11.16</v>
      </c>
      <c r="Z40">
        <v>0</v>
      </c>
      <c r="AA40" s="4">
        <v>836.85</v>
      </c>
    </row>
    <row r="41" spans="1:27" hidden="1" x14ac:dyDescent="0.25">
      <c r="A41" t="s">
        <v>814</v>
      </c>
      <c r="B41" t="s">
        <v>177</v>
      </c>
      <c r="D41">
        <v>490.7</v>
      </c>
      <c r="E41">
        <v>67.42</v>
      </c>
      <c r="F41">
        <v>0</v>
      </c>
      <c r="H41">
        <v>0</v>
      </c>
      <c r="I41" s="3">
        <v>1633.33</v>
      </c>
      <c r="J41" s="3">
        <v>3963.17</v>
      </c>
      <c r="K41" t="s">
        <v>1077</v>
      </c>
      <c r="L41">
        <v>0</v>
      </c>
      <c r="M41" s="3">
        <v>5596.5</v>
      </c>
      <c r="N41">
        <v>0</v>
      </c>
      <c r="O41">
        <v>0</v>
      </c>
      <c r="P41">
        <v>245.93</v>
      </c>
      <c r="Q41">
        <v>0</v>
      </c>
      <c r="R41">
        <v>742.44</v>
      </c>
      <c r="S41">
        <v>0</v>
      </c>
      <c r="T41">
        <v>988.37</v>
      </c>
      <c r="U41" s="3">
        <v>4608.13</v>
      </c>
      <c r="V41">
        <v>460.81</v>
      </c>
      <c r="W41">
        <v>0</v>
      </c>
      <c r="X41" s="3">
        <v>4147.32</v>
      </c>
      <c r="Y41">
        <v>11.16</v>
      </c>
      <c r="Z41">
        <v>0</v>
      </c>
      <c r="AA41" s="4">
        <v>5361.73</v>
      </c>
    </row>
    <row r="42" spans="1:27" hidden="1" x14ac:dyDescent="0.25">
      <c r="A42" t="s">
        <v>816</v>
      </c>
      <c r="B42" t="s">
        <v>177</v>
      </c>
      <c r="D42">
        <v>490.7</v>
      </c>
      <c r="E42">
        <v>67.42</v>
      </c>
      <c r="F42">
        <v>0</v>
      </c>
      <c r="H42">
        <v>0</v>
      </c>
      <c r="I42">
        <v>490.7</v>
      </c>
      <c r="J42">
        <v>0</v>
      </c>
      <c r="K42" t="s">
        <v>1062</v>
      </c>
      <c r="L42">
        <v>93.68</v>
      </c>
      <c r="M42">
        <v>584.38</v>
      </c>
      <c r="N42">
        <v>0</v>
      </c>
      <c r="O42">
        <v>0</v>
      </c>
      <c r="P42">
        <v>0</v>
      </c>
      <c r="Q42">
        <v>0</v>
      </c>
      <c r="R42">
        <v>128.84</v>
      </c>
      <c r="S42">
        <v>0</v>
      </c>
      <c r="T42">
        <v>128.84</v>
      </c>
      <c r="U42">
        <v>455.54</v>
      </c>
      <c r="V42">
        <v>0</v>
      </c>
      <c r="W42">
        <v>45.55</v>
      </c>
      <c r="X42">
        <v>455.54</v>
      </c>
      <c r="Y42">
        <v>11.16</v>
      </c>
      <c r="Z42">
        <v>0</v>
      </c>
      <c r="AA42" s="4">
        <v>641.09</v>
      </c>
    </row>
    <row r="43" spans="1:27" hidden="1" x14ac:dyDescent="0.25">
      <c r="A43" t="s">
        <v>817</v>
      </c>
      <c r="B43" t="s">
        <v>177</v>
      </c>
      <c r="D43">
        <v>490.7</v>
      </c>
      <c r="E43">
        <v>67.42</v>
      </c>
      <c r="F43">
        <v>0</v>
      </c>
      <c r="H43">
        <v>0</v>
      </c>
      <c r="I43">
        <v>490.7</v>
      </c>
      <c r="J43" s="3">
        <v>5490.45</v>
      </c>
      <c r="K43" t="s">
        <v>1078</v>
      </c>
      <c r="L43">
        <v>0</v>
      </c>
      <c r="M43" s="3">
        <v>5981.15</v>
      </c>
      <c r="N43">
        <v>0</v>
      </c>
      <c r="O43">
        <v>0</v>
      </c>
      <c r="P43">
        <v>0</v>
      </c>
      <c r="Q43">
        <v>0</v>
      </c>
      <c r="R43">
        <v>590.98</v>
      </c>
      <c r="S43">
        <v>0</v>
      </c>
      <c r="T43">
        <v>590.98</v>
      </c>
      <c r="U43" s="3">
        <v>5390.17</v>
      </c>
      <c r="V43">
        <v>539.02</v>
      </c>
      <c r="W43">
        <v>0</v>
      </c>
      <c r="X43" s="3">
        <v>4851.1499999999996</v>
      </c>
      <c r="Y43">
        <v>11.16</v>
      </c>
      <c r="Z43">
        <v>0</v>
      </c>
      <c r="AA43" s="4">
        <v>5992.31</v>
      </c>
    </row>
    <row r="44" spans="1:27" hidden="1" x14ac:dyDescent="0.25">
      <c r="A44" t="s">
        <v>818</v>
      </c>
      <c r="B44" t="s">
        <v>177</v>
      </c>
      <c r="D44">
        <v>490.7</v>
      </c>
      <c r="E44">
        <v>67.42</v>
      </c>
      <c r="F44">
        <v>0</v>
      </c>
      <c r="H44">
        <v>0</v>
      </c>
      <c r="I44">
        <v>490.7</v>
      </c>
      <c r="J44">
        <v>0</v>
      </c>
      <c r="K44" t="s">
        <v>1062</v>
      </c>
      <c r="L44">
        <v>93.68</v>
      </c>
      <c r="M44">
        <v>584.38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584.38</v>
      </c>
      <c r="V44">
        <v>0</v>
      </c>
      <c r="W44">
        <v>58.44</v>
      </c>
      <c r="X44">
        <v>584.38</v>
      </c>
      <c r="Y44">
        <v>11.16</v>
      </c>
      <c r="Z44">
        <v>0</v>
      </c>
      <c r="AA44" s="4">
        <v>653.98</v>
      </c>
    </row>
    <row r="45" spans="1:27" x14ac:dyDescent="0.25">
      <c r="A45" t="s">
        <v>703</v>
      </c>
      <c r="D45" s="3">
        <v>9880.4500000000007</v>
      </c>
      <c r="E45" s="3">
        <v>1440.84</v>
      </c>
      <c r="F45">
        <v>0</v>
      </c>
      <c r="H45">
        <v>0</v>
      </c>
      <c r="I45" s="3">
        <v>15525.02</v>
      </c>
      <c r="J45" s="3">
        <v>60952.93</v>
      </c>
      <c r="K45" t="s">
        <v>1079</v>
      </c>
      <c r="L45">
        <v>749.39</v>
      </c>
      <c r="M45" s="3">
        <v>77227.34</v>
      </c>
      <c r="N45">
        <v>6</v>
      </c>
      <c r="O45">
        <v>377.59</v>
      </c>
      <c r="P45">
        <v>782.92</v>
      </c>
      <c r="Q45">
        <v>0</v>
      </c>
      <c r="R45" s="3">
        <v>3362.29</v>
      </c>
      <c r="S45">
        <v>0</v>
      </c>
      <c r="T45" s="3">
        <v>4522.8</v>
      </c>
      <c r="U45" s="3">
        <v>72704.539999999994</v>
      </c>
      <c r="V45" s="3">
        <v>6656.75</v>
      </c>
      <c r="W45">
        <v>613.70000000000005</v>
      </c>
      <c r="X45" s="3">
        <v>66047.789999999994</v>
      </c>
      <c r="Y45">
        <v>226.38</v>
      </c>
      <c r="Z45">
        <v>0</v>
      </c>
      <c r="AA45" s="4">
        <v>76906.91</v>
      </c>
    </row>
    <row r="47" spans="1:27" x14ac:dyDescent="0.25">
      <c r="AA47" s="4">
        <f>+AA8+AA12+AA17+AA21+AA45</f>
        <v>96987.540000000008</v>
      </c>
    </row>
    <row r="48" spans="1:27" x14ac:dyDescent="0.25">
      <c r="AA48" s="4">
        <f>AA47*0.16</f>
        <v>15518.006400000002</v>
      </c>
    </row>
    <row r="49" spans="4:27" x14ac:dyDescent="0.25">
      <c r="D49" s="3"/>
      <c r="E49" s="3"/>
      <c r="I49" s="3"/>
      <c r="J49" s="3"/>
      <c r="M49" s="3"/>
      <c r="R49" s="3"/>
      <c r="T49" s="3"/>
      <c r="U49" s="3"/>
      <c r="V49" s="3"/>
      <c r="X49" s="3"/>
      <c r="AA49" s="4">
        <f>AA47+AA48</f>
        <v>112505.54640000001</v>
      </c>
    </row>
    <row r="51" spans="4:27" x14ac:dyDescent="0.25">
      <c r="AA51" s="4" t="s">
        <v>1212</v>
      </c>
    </row>
    <row r="52" spans="4:27" x14ac:dyDescent="0.25">
      <c r="AA52" s="4" t="s">
        <v>1213</v>
      </c>
    </row>
    <row r="53" spans="4:27" x14ac:dyDescent="0.25">
      <c r="AA53" s="4" t="s">
        <v>1214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5"/>
  <sheetViews>
    <sheetView workbookViewId="0">
      <selection activeCell="W56" sqref="W56"/>
    </sheetView>
  </sheetViews>
  <sheetFormatPr baseColWidth="10" defaultRowHeight="15" x14ac:dyDescent="0.25"/>
  <cols>
    <col min="1" max="1" width="34.28515625" bestFit="1" customWidth="1"/>
    <col min="2" max="2" width="30.28515625" bestFit="1" customWidth="1"/>
    <col min="3" max="22" width="0" hidden="1" customWidth="1"/>
    <col min="23" max="23" width="11.42578125" style="4"/>
  </cols>
  <sheetData>
    <row r="1" spans="1:23" x14ac:dyDescent="0.25">
      <c r="A1" t="s">
        <v>1080</v>
      </c>
      <c r="V1" t="s">
        <v>2</v>
      </c>
      <c r="W1" s="4" t="s">
        <v>1081</v>
      </c>
    </row>
    <row r="2" spans="1:23" x14ac:dyDescent="0.25">
      <c r="W2" s="4" t="s">
        <v>4</v>
      </c>
    </row>
    <row r="4" spans="1:23" x14ac:dyDescent="0.25">
      <c r="D4" t="s">
        <v>5</v>
      </c>
      <c r="E4" t="s">
        <v>6</v>
      </c>
      <c r="F4" t="s">
        <v>7</v>
      </c>
      <c r="G4" t="s">
        <v>8</v>
      </c>
    </row>
    <row r="5" spans="1:23" x14ac:dyDescent="0.25">
      <c r="E5" s="1">
        <v>37171</v>
      </c>
      <c r="F5" s="2">
        <v>42290.208333333336</v>
      </c>
    </row>
    <row r="7" spans="1:23" x14ac:dyDescent="0.25">
      <c r="B7" t="s">
        <v>9</v>
      </c>
      <c r="E7" t="s">
        <v>10</v>
      </c>
      <c r="I7" t="s">
        <v>11</v>
      </c>
      <c r="J7" t="s">
        <v>292</v>
      </c>
      <c r="K7" t="s">
        <v>293</v>
      </c>
      <c r="L7" t="s">
        <v>13</v>
      </c>
      <c r="M7" t="s">
        <v>13</v>
      </c>
      <c r="O7" t="s">
        <v>14</v>
      </c>
      <c r="P7" t="s">
        <v>11</v>
      </c>
      <c r="Q7" t="s">
        <v>11</v>
      </c>
      <c r="R7" t="e">
        <f>-   OUTSOU</f>
        <v>#NAME?</v>
      </c>
      <c r="S7" t="s">
        <v>15</v>
      </c>
      <c r="T7" t="s">
        <v>16</v>
      </c>
      <c r="U7" t="s">
        <v>17</v>
      </c>
      <c r="V7" t="s">
        <v>18</v>
      </c>
      <c r="W7" s="4" t="s">
        <v>19</v>
      </c>
    </row>
    <row r="8" spans="1:23" x14ac:dyDescent="0.25">
      <c r="A8" t="s">
        <v>692</v>
      </c>
      <c r="B8" t="s">
        <v>596</v>
      </c>
      <c r="C8" t="s">
        <v>24</v>
      </c>
      <c r="D8" t="s">
        <v>597</v>
      </c>
      <c r="E8" t="s">
        <v>27</v>
      </c>
      <c r="F8" t="s">
        <v>28</v>
      </c>
      <c r="G8" t="s">
        <v>387</v>
      </c>
      <c r="H8" t="s">
        <v>31</v>
      </c>
      <c r="I8" t="s">
        <v>32</v>
      </c>
      <c r="J8" t="s">
        <v>33</v>
      </c>
      <c r="K8" t="s">
        <v>34</v>
      </c>
      <c r="L8" t="s">
        <v>35</v>
      </c>
      <c r="M8" t="s">
        <v>36</v>
      </c>
      <c r="N8" t="s">
        <v>37</v>
      </c>
      <c r="O8" t="s">
        <v>38</v>
      </c>
      <c r="P8" t="s">
        <v>39</v>
      </c>
      <c r="Q8" t="s">
        <v>40</v>
      </c>
      <c r="R8" t="s">
        <v>41</v>
      </c>
      <c r="S8" t="s">
        <v>42</v>
      </c>
      <c r="T8" t="s">
        <v>43</v>
      </c>
      <c r="U8" t="s">
        <v>44</v>
      </c>
      <c r="V8" t="s">
        <v>42</v>
      </c>
      <c r="W8" s="4" t="s">
        <v>45</v>
      </c>
    </row>
    <row r="9" spans="1:23" x14ac:dyDescent="0.25">
      <c r="A9" t="s">
        <v>693</v>
      </c>
      <c r="B9" t="s">
        <v>599</v>
      </c>
      <c r="C9" t="s">
        <v>50</v>
      </c>
      <c r="D9" t="s">
        <v>390</v>
      </c>
      <c r="E9" t="s">
        <v>51</v>
      </c>
      <c r="F9" t="s">
        <v>50</v>
      </c>
      <c r="G9" t="s">
        <v>390</v>
      </c>
      <c r="H9" t="s">
        <v>51</v>
      </c>
      <c r="I9" t="s">
        <v>50</v>
      </c>
      <c r="J9" t="s">
        <v>637</v>
      </c>
      <c r="K9" t="s">
        <v>51</v>
      </c>
      <c r="L9" t="s">
        <v>51</v>
      </c>
      <c r="M9" t="s">
        <v>50</v>
      </c>
      <c r="N9" t="s">
        <v>50</v>
      </c>
      <c r="O9" t="s">
        <v>50</v>
      </c>
      <c r="P9" t="s">
        <v>52</v>
      </c>
    </row>
    <row r="10" spans="1:23" x14ac:dyDescent="0.25">
      <c r="A10" t="s">
        <v>684</v>
      </c>
    </row>
    <row r="11" spans="1:23" x14ac:dyDescent="0.25">
      <c r="A11" t="s">
        <v>775</v>
      </c>
      <c r="B11" t="s">
        <v>1082</v>
      </c>
      <c r="C11">
        <v>67.42</v>
      </c>
      <c r="D11" t="s">
        <v>601</v>
      </c>
      <c r="E11" s="3">
        <v>1166.67</v>
      </c>
      <c r="F11" s="3">
        <v>1374.19</v>
      </c>
      <c r="G11" t="s">
        <v>1083</v>
      </c>
      <c r="H11">
        <v>0</v>
      </c>
      <c r="I11" s="3">
        <v>2540.86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3">
        <v>2540.86</v>
      </c>
      <c r="R11">
        <v>254.09</v>
      </c>
      <c r="S11">
        <v>0</v>
      </c>
      <c r="T11" s="3">
        <v>2286.77</v>
      </c>
      <c r="U11">
        <v>11.16</v>
      </c>
      <c r="V11">
        <v>0</v>
      </c>
      <c r="W11" s="4">
        <v>2552.02</v>
      </c>
    </row>
    <row r="12" spans="1:23" x14ac:dyDescent="0.25">
      <c r="A12" t="s">
        <v>696</v>
      </c>
      <c r="B12">
        <v>490.7</v>
      </c>
      <c r="C12">
        <v>67.42</v>
      </c>
      <c r="D12" t="s">
        <v>601</v>
      </c>
      <c r="E12" s="3">
        <v>1166.67</v>
      </c>
      <c r="F12" s="3">
        <v>1374.19</v>
      </c>
      <c r="G12" t="s">
        <v>1083</v>
      </c>
      <c r="H12">
        <v>0</v>
      </c>
      <c r="I12" s="3">
        <v>2540.86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s="3">
        <v>2540.86</v>
      </c>
      <c r="R12">
        <v>254.09</v>
      </c>
      <c r="S12">
        <v>0</v>
      </c>
      <c r="T12" s="3">
        <v>2286.77</v>
      </c>
      <c r="U12">
        <v>11.16</v>
      </c>
      <c r="V12">
        <v>0</v>
      </c>
      <c r="W12" s="4">
        <v>2552.02</v>
      </c>
    </row>
    <row r="14" spans="1:23" x14ac:dyDescent="0.25">
      <c r="A14" t="s">
        <v>685</v>
      </c>
    </row>
    <row r="15" spans="1:23" x14ac:dyDescent="0.25">
      <c r="A15" t="s">
        <v>777</v>
      </c>
      <c r="B15" t="s">
        <v>1084</v>
      </c>
      <c r="C15">
        <v>67.42</v>
      </c>
      <c r="D15" t="s">
        <v>601</v>
      </c>
      <c r="E15" s="3">
        <v>1750</v>
      </c>
      <c r="F15">
        <v>0</v>
      </c>
      <c r="G15" t="s">
        <v>391</v>
      </c>
      <c r="H15">
        <v>0</v>
      </c>
      <c r="I15" s="3">
        <v>1750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s="3">
        <v>1750</v>
      </c>
      <c r="R15">
        <v>0</v>
      </c>
      <c r="S15">
        <v>175</v>
      </c>
      <c r="T15" s="3">
        <v>1750</v>
      </c>
      <c r="U15">
        <v>11.16</v>
      </c>
      <c r="V15">
        <v>0</v>
      </c>
      <c r="W15" s="4">
        <v>1936.16</v>
      </c>
    </row>
    <row r="16" spans="1:23" x14ac:dyDescent="0.25">
      <c r="A16" t="s">
        <v>697</v>
      </c>
      <c r="B16">
        <v>490.7</v>
      </c>
      <c r="C16">
        <v>67.42</v>
      </c>
      <c r="D16" t="s">
        <v>601</v>
      </c>
      <c r="E16" s="3">
        <v>1750</v>
      </c>
      <c r="F16">
        <v>0</v>
      </c>
      <c r="G16" t="s">
        <v>391</v>
      </c>
      <c r="H16">
        <v>0</v>
      </c>
      <c r="I16" s="3">
        <v>1750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s="3">
        <v>1750</v>
      </c>
      <c r="R16">
        <v>0</v>
      </c>
      <c r="S16">
        <v>175</v>
      </c>
      <c r="T16" s="3">
        <v>1750</v>
      </c>
      <c r="U16">
        <v>11.16</v>
      </c>
      <c r="V16">
        <v>0</v>
      </c>
      <c r="W16" s="4">
        <v>1936.16</v>
      </c>
    </row>
    <row r="18" spans="1:23" x14ac:dyDescent="0.25">
      <c r="A18" t="s">
        <v>699</v>
      </c>
      <c r="B18" t="s">
        <v>231</v>
      </c>
    </row>
    <row r="19" spans="1:23" x14ac:dyDescent="0.25">
      <c r="A19" t="s">
        <v>778</v>
      </c>
      <c r="B19" t="s">
        <v>1085</v>
      </c>
      <c r="C19">
        <v>67.42</v>
      </c>
      <c r="D19" t="s">
        <v>601</v>
      </c>
      <c r="E19" s="3">
        <v>1166.6600000000001</v>
      </c>
      <c r="F19" s="3">
        <v>2115.2399999999998</v>
      </c>
      <c r="G19" t="s">
        <v>1086</v>
      </c>
      <c r="H19">
        <v>0</v>
      </c>
      <c r="I19" s="3">
        <v>3281.9</v>
      </c>
      <c r="J19">
        <v>0</v>
      </c>
      <c r="K19">
        <v>0</v>
      </c>
      <c r="L19">
        <v>0</v>
      </c>
      <c r="M19">
        <v>0</v>
      </c>
      <c r="N19">
        <v>84.78</v>
      </c>
      <c r="O19">
        <v>0</v>
      </c>
      <c r="P19">
        <v>84.78</v>
      </c>
      <c r="Q19" s="3">
        <v>3197.12</v>
      </c>
      <c r="R19">
        <v>319.70999999999998</v>
      </c>
      <c r="S19">
        <v>0</v>
      </c>
      <c r="T19" s="3">
        <v>2877.41</v>
      </c>
      <c r="U19">
        <v>11.16</v>
      </c>
      <c r="V19">
        <v>0</v>
      </c>
      <c r="W19" s="4">
        <v>3293.06</v>
      </c>
    </row>
    <row r="20" spans="1:23" x14ac:dyDescent="0.25">
      <c r="A20" t="s">
        <v>780</v>
      </c>
      <c r="B20" t="s">
        <v>1085</v>
      </c>
      <c r="C20">
        <v>67.42</v>
      </c>
      <c r="D20" t="s">
        <v>601</v>
      </c>
      <c r="E20" s="3">
        <v>1166.6600000000001</v>
      </c>
      <c r="F20" s="3">
        <v>1977.55</v>
      </c>
      <c r="G20" t="s">
        <v>1087</v>
      </c>
      <c r="H20">
        <v>0</v>
      </c>
      <c r="I20" s="3">
        <v>3144.21</v>
      </c>
      <c r="J20">
        <v>0</v>
      </c>
      <c r="K20">
        <v>0</v>
      </c>
      <c r="L20">
        <v>0</v>
      </c>
      <c r="M20">
        <v>0</v>
      </c>
      <c r="N20">
        <v>471.16</v>
      </c>
      <c r="O20">
        <v>0</v>
      </c>
      <c r="P20">
        <v>471.16</v>
      </c>
      <c r="Q20" s="3">
        <v>2673.05</v>
      </c>
      <c r="R20">
        <v>267.31</v>
      </c>
      <c r="S20">
        <v>0</v>
      </c>
      <c r="T20" s="3">
        <v>2405.7399999999998</v>
      </c>
      <c r="U20">
        <v>11.16</v>
      </c>
      <c r="V20">
        <v>0</v>
      </c>
      <c r="W20" s="4">
        <v>3155.37</v>
      </c>
    </row>
    <row r="21" spans="1:23" x14ac:dyDescent="0.25">
      <c r="A21" t="s">
        <v>700</v>
      </c>
      <c r="B21">
        <v>981.4</v>
      </c>
      <c r="C21">
        <v>134.84</v>
      </c>
      <c r="D21" t="s">
        <v>601</v>
      </c>
      <c r="E21" s="3">
        <v>2333.3200000000002</v>
      </c>
      <c r="F21" s="3">
        <v>4092.79</v>
      </c>
      <c r="G21" t="s">
        <v>1088</v>
      </c>
      <c r="H21">
        <v>0</v>
      </c>
      <c r="I21" s="3">
        <v>6426.11</v>
      </c>
      <c r="J21">
        <v>0</v>
      </c>
      <c r="K21">
        <v>0</v>
      </c>
      <c r="L21">
        <v>0</v>
      </c>
      <c r="M21">
        <v>0</v>
      </c>
      <c r="N21">
        <v>555.94000000000005</v>
      </c>
      <c r="O21">
        <v>0</v>
      </c>
      <c r="P21">
        <v>555.94000000000005</v>
      </c>
      <c r="Q21" s="3">
        <v>5870.17</v>
      </c>
      <c r="R21">
        <v>587.02</v>
      </c>
      <c r="S21">
        <v>0</v>
      </c>
      <c r="T21" s="3">
        <v>5283.15</v>
      </c>
      <c r="U21">
        <v>22.32</v>
      </c>
      <c r="V21">
        <v>0</v>
      </c>
      <c r="W21" s="4">
        <v>6448.43</v>
      </c>
    </row>
    <row r="23" spans="1:23" x14ac:dyDescent="0.25">
      <c r="A23" t="s">
        <v>719</v>
      </c>
    </row>
    <row r="24" spans="1:23" x14ac:dyDescent="0.25">
      <c r="A24" t="s">
        <v>783</v>
      </c>
      <c r="B24" t="s">
        <v>1089</v>
      </c>
      <c r="C24">
        <v>67.42</v>
      </c>
      <c r="D24" t="s">
        <v>601</v>
      </c>
      <c r="E24">
        <v>490.7</v>
      </c>
      <c r="F24" s="3">
        <v>4639.1000000000004</v>
      </c>
      <c r="G24" t="s">
        <v>1090</v>
      </c>
      <c r="H24">
        <v>0</v>
      </c>
      <c r="I24" s="3">
        <v>5129.8</v>
      </c>
      <c r="J24">
        <v>0</v>
      </c>
      <c r="K24">
        <v>0</v>
      </c>
      <c r="L24">
        <v>45.13</v>
      </c>
      <c r="M24">
        <v>0</v>
      </c>
      <c r="N24" s="3">
        <v>2019.24</v>
      </c>
      <c r="O24">
        <v>0</v>
      </c>
      <c r="P24" s="3">
        <v>2064.37</v>
      </c>
      <c r="Q24" s="3">
        <v>3065.43</v>
      </c>
      <c r="R24">
        <v>306.54000000000002</v>
      </c>
      <c r="S24">
        <v>0</v>
      </c>
      <c r="T24" s="3">
        <v>2758.89</v>
      </c>
      <c r="U24">
        <v>11.16</v>
      </c>
      <c r="V24">
        <v>0</v>
      </c>
      <c r="W24" s="4">
        <v>5095.83</v>
      </c>
    </row>
    <row r="26" spans="1:23" x14ac:dyDescent="0.25">
      <c r="A26" t="s">
        <v>689</v>
      </c>
    </row>
    <row r="27" spans="1:23" hidden="1" x14ac:dyDescent="0.25">
      <c r="A27" t="s">
        <v>787</v>
      </c>
      <c r="B27" t="s">
        <v>1089</v>
      </c>
      <c r="C27">
        <v>67.42</v>
      </c>
      <c r="D27" t="s">
        <v>601</v>
      </c>
      <c r="E27">
        <v>490.7</v>
      </c>
      <c r="F27" s="3">
        <v>2377.21</v>
      </c>
      <c r="G27" t="s">
        <v>1091</v>
      </c>
      <c r="H27">
        <v>0</v>
      </c>
      <c r="I27" s="3">
        <v>2867.91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s="3">
        <v>2867.91</v>
      </c>
      <c r="R27">
        <v>286.79000000000002</v>
      </c>
      <c r="S27">
        <v>0</v>
      </c>
      <c r="T27" s="3">
        <v>2581.12</v>
      </c>
      <c r="U27">
        <v>11.16</v>
      </c>
      <c r="V27">
        <v>0</v>
      </c>
      <c r="W27" s="4">
        <v>2879.07</v>
      </c>
    </row>
    <row r="28" spans="1:23" hidden="1" x14ac:dyDescent="0.25">
      <c r="A28" t="s">
        <v>789</v>
      </c>
      <c r="B28" t="s">
        <v>1089</v>
      </c>
      <c r="C28">
        <v>67.42</v>
      </c>
      <c r="D28" t="s">
        <v>601</v>
      </c>
      <c r="E28" s="3">
        <v>1633.33</v>
      </c>
      <c r="F28" s="3">
        <v>5837.97</v>
      </c>
      <c r="G28" t="s">
        <v>1092</v>
      </c>
      <c r="H28">
        <v>0</v>
      </c>
      <c r="I28" s="3">
        <v>7471.3</v>
      </c>
      <c r="J28">
        <v>0</v>
      </c>
      <c r="K28">
        <v>0</v>
      </c>
      <c r="L28">
        <v>245.93</v>
      </c>
      <c r="M28">
        <v>0</v>
      </c>
      <c r="N28">
        <v>135.96</v>
      </c>
      <c r="O28">
        <v>0</v>
      </c>
      <c r="P28">
        <v>381.89</v>
      </c>
      <c r="Q28" s="3">
        <v>7089.41</v>
      </c>
      <c r="R28">
        <v>708.94</v>
      </c>
      <c r="S28">
        <v>0</v>
      </c>
      <c r="T28" s="3">
        <v>6380.47</v>
      </c>
      <c r="U28">
        <v>11.16</v>
      </c>
      <c r="V28">
        <v>0</v>
      </c>
      <c r="W28" s="4">
        <v>7236.53</v>
      </c>
    </row>
    <row r="29" spans="1:23" hidden="1" x14ac:dyDescent="0.25">
      <c r="A29" t="s">
        <v>791</v>
      </c>
      <c r="B29" t="s">
        <v>1093</v>
      </c>
      <c r="C29">
        <v>67.42</v>
      </c>
      <c r="D29" t="s">
        <v>601</v>
      </c>
      <c r="E29" s="3">
        <v>1633.33</v>
      </c>
      <c r="F29" s="3">
        <v>13543.1</v>
      </c>
      <c r="G29" t="s">
        <v>1094</v>
      </c>
      <c r="H29">
        <v>0</v>
      </c>
      <c r="I29" s="3">
        <v>15176.43</v>
      </c>
      <c r="J29">
        <v>0</v>
      </c>
      <c r="K29">
        <v>0</v>
      </c>
      <c r="L29">
        <v>0</v>
      </c>
      <c r="M29">
        <v>0</v>
      </c>
      <c r="N29">
        <v>404.15</v>
      </c>
      <c r="O29">
        <v>0</v>
      </c>
      <c r="P29">
        <v>404.15</v>
      </c>
      <c r="Q29" s="3">
        <v>14772.28</v>
      </c>
      <c r="R29" s="3">
        <v>1477.23</v>
      </c>
      <c r="S29">
        <v>0</v>
      </c>
      <c r="T29" s="3">
        <v>13295.05</v>
      </c>
      <c r="U29">
        <v>11.16</v>
      </c>
      <c r="V29">
        <v>0</v>
      </c>
      <c r="W29" s="4">
        <v>15187.59</v>
      </c>
    </row>
    <row r="30" spans="1:23" hidden="1" x14ac:dyDescent="0.25">
      <c r="A30" t="s">
        <v>793</v>
      </c>
      <c r="B30" t="s">
        <v>1089</v>
      </c>
      <c r="C30">
        <v>67.42</v>
      </c>
      <c r="D30" t="s">
        <v>601</v>
      </c>
      <c r="E30">
        <v>490.7</v>
      </c>
      <c r="F30">
        <v>0</v>
      </c>
      <c r="G30" t="s">
        <v>1062</v>
      </c>
      <c r="H30">
        <v>93.68</v>
      </c>
      <c r="I30">
        <v>584.38</v>
      </c>
      <c r="J30">
        <v>0</v>
      </c>
      <c r="K30">
        <v>0</v>
      </c>
      <c r="L30">
        <v>0</v>
      </c>
      <c r="M30">
        <v>0</v>
      </c>
      <c r="N30">
        <v>128.84</v>
      </c>
      <c r="O30">
        <v>0</v>
      </c>
      <c r="P30">
        <v>128.84</v>
      </c>
      <c r="Q30">
        <v>455.54</v>
      </c>
      <c r="R30">
        <v>0</v>
      </c>
      <c r="S30">
        <v>45.55</v>
      </c>
      <c r="T30">
        <v>455.54</v>
      </c>
      <c r="U30">
        <v>11.16</v>
      </c>
      <c r="V30">
        <v>0</v>
      </c>
      <c r="W30" s="4">
        <v>641.09</v>
      </c>
    </row>
    <row r="31" spans="1:23" hidden="1" x14ac:dyDescent="0.25">
      <c r="A31" t="s">
        <v>794</v>
      </c>
      <c r="B31" t="s">
        <v>1093</v>
      </c>
      <c r="C31">
        <v>67.42</v>
      </c>
      <c r="D31" t="s">
        <v>601</v>
      </c>
      <c r="E31" s="3">
        <v>2333.31</v>
      </c>
      <c r="F31" s="3">
        <v>6900.31</v>
      </c>
      <c r="G31" t="s">
        <v>1095</v>
      </c>
      <c r="H31">
        <v>0</v>
      </c>
      <c r="I31" s="3">
        <v>9233.6200000000008</v>
      </c>
      <c r="J31">
        <v>0</v>
      </c>
      <c r="K31">
        <v>0</v>
      </c>
      <c r="L31">
        <v>245.93</v>
      </c>
      <c r="M31">
        <v>0</v>
      </c>
      <c r="N31">
        <v>0</v>
      </c>
      <c r="O31">
        <v>0</v>
      </c>
      <c r="P31">
        <v>245.93</v>
      </c>
      <c r="Q31" s="3">
        <v>8987.69</v>
      </c>
      <c r="R31">
        <v>898.77</v>
      </c>
      <c r="S31">
        <v>0</v>
      </c>
      <c r="T31" s="3">
        <v>8088.92</v>
      </c>
      <c r="U31">
        <v>11.16</v>
      </c>
      <c r="V31">
        <v>0</v>
      </c>
      <c r="W31" s="4">
        <v>8998.85</v>
      </c>
    </row>
    <row r="32" spans="1:23" hidden="1" x14ac:dyDescent="0.25">
      <c r="A32" t="s">
        <v>796</v>
      </c>
      <c r="B32" t="s">
        <v>1089</v>
      </c>
      <c r="C32">
        <v>67.42</v>
      </c>
      <c r="D32" t="s">
        <v>601</v>
      </c>
      <c r="E32">
        <v>490.7</v>
      </c>
      <c r="F32">
        <v>0</v>
      </c>
      <c r="G32" t="s">
        <v>1062</v>
      </c>
      <c r="H32">
        <v>93.68</v>
      </c>
      <c r="I32">
        <v>584.38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584.38</v>
      </c>
      <c r="R32">
        <v>0</v>
      </c>
      <c r="S32">
        <v>58.44</v>
      </c>
      <c r="T32">
        <v>584.38</v>
      </c>
      <c r="U32">
        <v>11.16</v>
      </c>
      <c r="V32">
        <v>0</v>
      </c>
      <c r="W32" s="4">
        <v>653.98</v>
      </c>
    </row>
    <row r="33" spans="1:23" hidden="1" x14ac:dyDescent="0.25">
      <c r="A33" t="s">
        <v>797</v>
      </c>
      <c r="B33" t="s">
        <v>1089</v>
      </c>
      <c r="C33">
        <v>67.42</v>
      </c>
      <c r="D33" t="s">
        <v>601</v>
      </c>
      <c r="E33">
        <v>490.7</v>
      </c>
      <c r="F33" s="3">
        <v>8803.66</v>
      </c>
      <c r="G33" t="s">
        <v>1096</v>
      </c>
      <c r="H33">
        <v>0</v>
      </c>
      <c r="I33" s="3">
        <v>9294.36</v>
      </c>
      <c r="J33">
        <v>0</v>
      </c>
      <c r="K33">
        <v>0</v>
      </c>
      <c r="L33">
        <v>0</v>
      </c>
      <c r="M33">
        <v>0</v>
      </c>
      <c r="N33">
        <v>261.5</v>
      </c>
      <c r="O33">
        <v>0</v>
      </c>
      <c r="P33">
        <v>261.5</v>
      </c>
      <c r="Q33" s="3">
        <v>9032.86</v>
      </c>
      <c r="R33">
        <v>903.29</v>
      </c>
      <c r="S33">
        <v>0</v>
      </c>
      <c r="T33" s="3">
        <v>8129.57</v>
      </c>
      <c r="U33">
        <v>11.16</v>
      </c>
      <c r="V33">
        <v>0</v>
      </c>
      <c r="W33" s="4">
        <v>9305.52</v>
      </c>
    </row>
    <row r="34" spans="1:23" hidden="1" x14ac:dyDescent="0.25">
      <c r="A34" t="s">
        <v>799</v>
      </c>
      <c r="B34" t="s">
        <v>1089</v>
      </c>
      <c r="C34">
        <v>67.42</v>
      </c>
      <c r="D34" t="s">
        <v>601</v>
      </c>
      <c r="E34">
        <v>490.7</v>
      </c>
      <c r="F34" s="3">
        <v>10342.34</v>
      </c>
      <c r="G34" t="s">
        <v>1097</v>
      </c>
      <c r="H34">
        <v>0</v>
      </c>
      <c r="I34" s="3">
        <v>10833.04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s="3">
        <v>10833.04</v>
      </c>
      <c r="R34" s="3">
        <v>1083.3</v>
      </c>
      <c r="S34">
        <v>0</v>
      </c>
      <c r="T34" s="3">
        <v>9749.74</v>
      </c>
      <c r="U34">
        <v>11.16</v>
      </c>
      <c r="V34">
        <v>0</v>
      </c>
      <c r="W34" s="4">
        <v>10844.2</v>
      </c>
    </row>
    <row r="35" spans="1:23" hidden="1" x14ac:dyDescent="0.25">
      <c r="A35" t="s">
        <v>801</v>
      </c>
      <c r="B35" t="s">
        <v>1089</v>
      </c>
      <c r="C35">
        <v>67.42</v>
      </c>
      <c r="D35" t="s">
        <v>601</v>
      </c>
      <c r="E35">
        <v>490.7</v>
      </c>
      <c r="F35" s="3">
        <v>3876.24</v>
      </c>
      <c r="G35" t="s">
        <v>1098</v>
      </c>
      <c r="H35">
        <v>0</v>
      </c>
      <c r="I35" s="3">
        <v>4366.9399999999996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s="3">
        <v>4366.9399999999996</v>
      </c>
      <c r="R35">
        <v>436.69</v>
      </c>
      <c r="S35">
        <v>0</v>
      </c>
      <c r="T35" s="3">
        <v>3930.25</v>
      </c>
      <c r="U35">
        <v>11.16</v>
      </c>
      <c r="V35">
        <v>0</v>
      </c>
      <c r="W35" s="4">
        <v>4378.1000000000004</v>
      </c>
    </row>
    <row r="36" spans="1:23" hidden="1" x14ac:dyDescent="0.25">
      <c r="A36" t="s">
        <v>803</v>
      </c>
      <c r="B36" t="s">
        <v>1089</v>
      </c>
      <c r="C36">
        <v>67.42</v>
      </c>
      <c r="D36" t="s">
        <v>601</v>
      </c>
      <c r="E36">
        <v>490.7</v>
      </c>
      <c r="F36">
        <v>366.44</v>
      </c>
      <c r="G36" t="s">
        <v>1099</v>
      </c>
      <c r="H36">
        <v>88.07</v>
      </c>
      <c r="I36">
        <v>945.21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945.21</v>
      </c>
      <c r="R36">
        <v>0</v>
      </c>
      <c r="S36">
        <v>94.52</v>
      </c>
      <c r="T36">
        <v>945.21</v>
      </c>
      <c r="U36">
        <v>11.16</v>
      </c>
      <c r="V36">
        <v>0</v>
      </c>
      <c r="W36" s="4">
        <v>1050.8900000000001</v>
      </c>
    </row>
    <row r="37" spans="1:23" hidden="1" x14ac:dyDescent="0.25">
      <c r="A37" t="s">
        <v>805</v>
      </c>
      <c r="B37" t="s">
        <v>1089</v>
      </c>
      <c r="C37">
        <v>67.42</v>
      </c>
      <c r="D37" t="s">
        <v>601</v>
      </c>
      <c r="E37">
        <v>490.7</v>
      </c>
      <c r="F37" s="3">
        <v>19382.89</v>
      </c>
      <c r="G37" t="s">
        <v>1100</v>
      </c>
      <c r="H37">
        <v>0</v>
      </c>
      <c r="I37" s="3">
        <v>19873.59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s="3">
        <v>19873.59</v>
      </c>
      <c r="R37" s="3">
        <v>1987.36</v>
      </c>
      <c r="S37">
        <v>0</v>
      </c>
      <c r="T37" s="3">
        <v>17886.23</v>
      </c>
      <c r="U37">
        <v>11.16</v>
      </c>
      <c r="V37">
        <v>0</v>
      </c>
      <c r="W37" s="4">
        <v>19884.75</v>
      </c>
    </row>
    <row r="38" spans="1:23" hidden="1" x14ac:dyDescent="0.25">
      <c r="A38" t="s">
        <v>807</v>
      </c>
      <c r="B38" t="s">
        <v>1089</v>
      </c>
      <c r="C38">
        <v>67.42</v>
      </c>
      <c r="D38" t="s">
        <v>601</v>
      </c>
      <c r="E38">
        <v>490.7</v>
      </c>
      <c r="F38">
        <v>0</v>
      </c>
      <c r="G38" t="s">
        <v>1062</v>
      </c>
      <c r="H38">
        <v>93.68</v>
      </c>
      <c r="I38">
        <v>584.38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584.38</v>
      </c>
      <c r="R38">
        <v>0</v>
      </c>
      <c r="S38">
        <v>58.44</v>
      </c>
      <c r="T38">
        <v>584.38</v>
      </c>
      <c r="U38">
        <v>11.16</v>
      </c>
      <c r="V38">
        <v>0</v>
      </c>
      <c r="W38" s="4">
        <v>653.98</v>
      </c>
    </row>
    <row r="39" spans="1:23" hidden="1" x14ac:dyDescent="0.25">
      <c r="A39" t="s">
        <v>808</v>
      </c>
      <c r="B39" t="s">
        <v>1089</v>
      </c>
      <c r="C39">
        <v>67.42</v>
      </c>
      <c r="D39" t="s">
        <v>601</v>
      </c>
      <c r="E39">
        <v>490.7</v>
      </c>
      <c r="F39" s="3">
        <v>12985.55</v>
      </c>
      <c r="G39" t="s">
        <v>1101</v>
      </c>
      <c r="H39">
        <v>0</v>
      </c>
      <c r="I39" s="3">
        <v>13476.25</v>
      </c>
      <c r="J39">
        <v>0</v>
      </c>
      <c r="K39">
        <v>0</v>
      </c>
      <c r="L39">
        <v>837.99</v>
      </c>
      <c r="M39">
        <v>0</v>
      </c>
      <c r="N39">
        <v>0</v>
      </c>
      <c r="O39">
        <v>0</v>
      </c>
      <c r="P39">
        <v>837.99</v>
      </c>
      <c r="Q39" s="3">
        <v>12638.26</v>
      </c>
      <c r="R39" s="3">
        <v>1263.83</v>
      </c>
      <c r="S39">
        <v>0</v>
      </c>
      <c r="T39" s="3">
        <v>11374.43</v>
      </c>
      <c r="U39">
        <v>11.16</v>
      </c>
      <c r="V39">
        <v>0</v>
      </c>
      <c r="W39" s="4">
        <v>12649.42</v>
      </c>
    </row>
    <row r="40" spans="1:23" hidden="1" x14ac:dyDescent="0.25">
      <c r="A40" t="s">
        <v>810</v>
      </c>
      <c r="B40" t="s">
        <v>1089</v>
      </c>
      <c r="C40">
        <v>67.42</v>
      </c>
      <c r="D40" t="s">
        <v>601</v>
      </c>
      <c r="E40">
        <v>490.7</v>
      </c>
      <c r="F40" s="3">
        <v>12370.29</v>
      </c>
      <c r="G40" t="s">
        <v>1102</v>
      </c>
      <c r="H40">
        <v>0</v>
      </c>
      <c r="I40" s="3">
        <v>12860.99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 s="3">
        <v>12860.99</v>
      </c>
      <c r="R40" s="3">
        <v>1286.0999999999999</v>
      </c>
      <c r="S40">
        <v>0</v>
      </c>
      <c r="T40" s="3">
        <v>11574.89</v>
      </c>
      <c r="U40">
        <v>11.16</v>
      </c>
      <c r="V40">
        <v>0</v>
      </c>
      <c r="W40" s="4">
        <v>12872.15</v>
      </c>
    </row>
    <row r="41" spans="1:23" hidden="1" x14ac:dyDescent="0.25">
      <c r="A41" t="s">
        <v>1074</v>
      </c>
      <c r="B41" t="s">
        <v>1103</v>
      </c>
      <c r="C41">
        <v>69.05</v>
      </c>
      <c r="D41" t="s">
        <v>601</v>
      </c>
      <c r="E41">
        <v>440.52</v>
      </c>
      <c r="F41" s="3">
        <v>4620.16</v>
      </c>
      <c r="G41" t="s">
        <v>1104</v>
      </c>
      <c r="H41">
        <v>0</v>
      </c>
      <c r="I41" s="3">
        <v>5060.68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 s="3">
        <v>5060.68</v>
      </c>
      <c r="R41">
        <v>506.07</v>
      </c>
      <c r="S41">
        <v>0</v>
      </c>
      <c r="T41" s="3">
        <v>4554.6099999999997</v>
      </c>
      <c r="U41">
        <v>10.68</v>
      </c>
      <c r="V41">
        <v>0</v>
      </c>
      <c r="W41" s="4">
        <v>5071.3599999999997</v>
      </c>
    </row>
    <row r="42" spans="1:23" hidden="1" x14ac:dyDescent="0.25">
      <c r="A42" t="s">
        <v>812</v>
      </c>
      <c r="B42" t="s">
        <v>1089</v>
      </c>
      <c r="C42">
        <v>67.42</v>
      </c>
      <c r="D42" t="s">
        <v>601</v>
      </c>
      <c r="E42">
        <v>490.7</v>
      </c>
      <c r="F42" s="3">
        <v>11793.26</v>
      </c>
      <c r="G42" t="s">
        <v>1105</v>
      </c>
      <c r="H42">
        <v>0</v>
      </c>
      <c r="I42" s="3">
        <v>12283.96</v>
      </c>
      <c r="J42">
        <v>0</v>
      </c>
      <c r="K42">
        <v>0</v>
      </c>
      <c r="L42">
        <v>51.25</v>
      </c>
      <c r="M42">
        <v>0</v>
      </c>
      <c r="N42">
        <v>0</v>
      </c>
      <c r="O42">
        <v>0</v>
      </c>
      <c r="P42">
        <v>51.25</v>
      </c>
      <c r="Q42" s="3">
        <v>12232.71</v>
      </c>
      <c r="R42" s="3">
        <v>1223.27</v>
      </c>
      <c r="S42">
        <v>0</v>
      </c>
      <c r="T42" s="3">
        <v>11009.44</v>
      </c>
      <c r="U42">
        <v>11.16</v>
      </c>
      <c r="V42">
        <v>0</v>
      </c>
      <c r="W42" s="4">
        <v>12243.87</v>
      </c>
    </row>
    <row r="43" spans="1:23" hidden="1" x14ac:dyDescent="0.25">
      <c r="A43" t="s">
        <v>813</v>
      </c>
      <c r="B43" t="s">
        <v>1089</v>
      </c>
      <c r="C43">
        <v>67.42</v>
      </c>
      <c r="D43" t="s">
        <v>601</v>
      </c>
      <c r="E43">
        <v>490.7</v>
      </c>
      <c r="F43" s="3">
        <v>2884.94</v>
      </c>
      <c r="G43" t="s">
        <v>1106</v>
      </c>
      <c r="H43">
        <v>0</v>
      </c>
      <c r="I43" s="3">
        <v>3375.64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 s="3">
        <v>3375.64</v>
      </c>
      <c r="R43">
        <v>337.56</v>
      </c>
      <c r="S43">
        <v>0</v>
      </c>
      <c r="T43" s="3">
        <v>3038.08</v>
      </c>
      <c r="U43">
        <v>11.16</v>
      </c>
      <c r="V43">
        <v>0</v>
      </c>
      <c r="W43" s="4">
        <v>3386.8</v>
      </c>
    </row>
    <row r="44" spans="1:23" hidden="1" x14ac:dyDescent="0.25">
      <c r="A44" t="s">
        <v>814</v>
      </c>
      <c r="B44" t="s">
        <v>1089</v>
      </c>
      <c r="C44">
        <v>67.42</v>
      </c>
      <c r="D44" t="s">
        <v>601</v>
      </c>
      <c r="E44" s="3">
        <v>1633.33</v>
      </c>
      <c r="F44" s="3">
        <v>8257.9599999999991</v>
      </c>
      <c r="G44" t="s">
        <v>1107</v>
      </c>
      <c r="H44">
        <v>0</v>
      </c>
      <c r="I44" s="3">
        <v>9891.2900000000009</v>
      </c>
      <c r="J44">
        <v>0</v>
      </c>
      <c r="K44">
        <v>0</v>
      </c>
      <c r="L44">
        <v>245.93</v>
      </c>
      <c r="M44">
        <v>0</v>
      </c>
      <c r="N44">
        <v>742.44</v>
      </c>
      <c r="O44">
        <v>0</v>
      </c>
      <c r="P44">
        <v>988.37</v>
      </c>
      <c r="Q44" s="3">
        <v>8902.92</v>
      </c>
      <c r="R44">
        <v>890.29</v>
      </c>
      <c r="S44">
        <v>0</v>
      </c>
      <c r="T44" s="3">
        <v>8012.63</v>
      </c>
      <c r="U44">
        <v>11.16</v>
      </c>
      <c r="V44">
        <v>0</v>
      </c>
      <c r="W44" s="4">
        <v>9656.52</v>
      </c>
    </row>
    <row r="45" spans="1:23" hidden="1" x14ac:dyDescent="0.25">
      <c r="A45" t="s">
        <v>816</v>
      </c>
      <c r="B45" t="s">
        <v>1089</v>
      </c>
      <c r="C45">
        <v>67.42</v>
      </c>
      <c r="D45" t="s">
        <v>601</v>
      </c>
      <c r="E45">
        <v>490.7</v>
      </c>
      <c r="F45">
        <v>0</v>
      </c>
      <c r="G45" t="s">
        <v>1062</v>
      </c>
      <c r="H45">
        <v>93.68</v>
      </c>
      <c r="I45">
        <v>584.38</v>
      </c>
      <c r="J45">
        <v>0</v>
      </c>
      <c r="K45">
        <v>0</v>
      </c>
      <c r="L45">
        <v>0</v>
      </c>
      <c r="M45">
        <v>0</v>
      </c>
      <c r="N45">
        <v>128.84</v>
      </c>
      <c r="O45">
        <v>0</v>
      </c>
      <c r="P45">
        <v>128.84</v>
      </c>
      <c r="Q45">
        <v>455.54</v>
      </c>
      <c r="R45">
        <v>0</v>
      </c>
      <c r="S45">
        <v>45.55</v>
      </c>
      <c r="T45">
        <v>455.54</v>
      </c>
      <c r="U45">
        <v>11.16</v>
      </c>
      <c r="V45">
        <v>0</v>
      </c>
      <c r="W45" s="4">
        <v>641.09</v>
      </c>
    </row>
    <row r="46" spans="1:23" hidden="1" x14ac:dyDescent="0.25">
      <c r="A46" t="s">
        <v>817</v>
      </c>
      <c r="B46" t="s">
        <v>1108</v>
      </c>
      <c r="C46">
        <v>71.900000000000006</v>
      </c>
      <c r="D46" t="s">
        <v>601</v>
      </c>
      <c r="E46">
        <v>490.7</v>
      </c>
      <c r="F46" s="3">
        <v>1620.23</v>
      </c>
      <c r="G46" t="s">
        <v>1109</v>
      </c>
      <c r="H46">
        <v>0</v>
      </c>
      <c r="I46" s="3">
        <v>2110.9299999999998</v>
      </c>
      <c r="J46">
        <v>1</v>
      </c>
      <c r="K46">
        <v>301.56</v>
      </c>
      <c r="L46">
        <v>195.43</v>
      </c>
      <c r="M46">
        <v>0</v>
      </c>
      <c r="N46">
        <v>590.98</v>
      </c>
      <c r="O46">
        <v>0</v>
      </c>
      <c r="P46" s="3">
        <v>1087.97</v>
      </c>
      <c r="Q46" s="3">
        <v>1022.96</v>
      </c>
      <c r="R46">
        <v>0</v>
      </c>
      <c r="S46">
        <v>102.3</v>
      </c>
      <c r="T46" s="3">
        <v>1022.96</v>
      </c>
      <c r="U46">
        <v>9.85</v>
      </c>
      <c r="V46">
        <v>0</v>
      </c>
      <c r="W46" s="4">
        <v>1726.09</v>
      </c>
    </row>
    <row r="47" spans="1:23" hidden="1" x14ac:dyDescent="0.25">
      <c r="A47" t="s">
        <v>818</v>
      </c>
      <c r="B47" t="s">
        <v>1089</v>
      </c>
      <c r="C47">
        <v>67.42</v>
      </c>
      <c r="D47" t="s">
        <v>601</v>
      </c>
      <c r="E47">
        <v>490.7</v>
      </c>
      <c r="F47">
        <v>0</v>
      </c>
      <c r="G47" t="s">
        <v>1062</v>
      </c>
      <c r="H47">
        <v>93.68</v>
      </c>
      <c r="I47">
        <v>584.38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584.38</v>
      </c>
      <c r="R47">
        <v>0</v>
      </c>
      <c r="S47">
        <v>58.44</v>
      </c>
      <c r="T47">
        <v>584.38</v>
      </c>
      <c r="U47">
        <v>11.16</v>
      </c>
      <c r="V47">
        <v>0</v>
      </c>
      <c r="W47" s="4">
        <v>653.98</v>
      </c>
    </row>
    <row r="48" spans="1:23" x14ac:dyDescent="0.25">
      <c r="A48" t="s">
        <v>703</v>
      </c>
      <c r="B48" s="3">
        <v>10209.049999999999</v>
      </c>
      <c r="C48" s="3">
        <v>1421.93</v>
      </c>
      <c r="D48" t="s">
        <v>601</v>
      </c>
      <c r="E48" s="3">
        <v>15525.02</v>
      </c>
      <c r="F48" s="3">
        <v>125962.55</v>
      </c>
      <c r="G48" t="s">
        <v>1110</v>
      </c>
      <c r="H48">
        <v>556.47</v>
      </c>
      <c r="I48" s="3">
        <v>142044.04</v>
      </c>
      <c r="J48">
        <v>1</v>
      </c>
      <c r="K48">
        <v>301.56</v>
      </c>
      <c r="L48" s="3">
        <v>1822.46</v>
      </c>
      <c r="M48">
        <v>0</v>
      </c>
      <c r="N48" s="3">
        <v>2392.71</v>
      </c>
      <c r="O48">
        <v>0</v>
      </c>
      <c r="P48" s="3">
        <v>4516.7299999999996</v>
      </c>
      <c r="Q48" s="3">
        <v>137527.31</v>
      </c>
      <c r="R48" s="3">
        <v>13289.49</v>
      </c>
      <c r="S48">
        <v>463.24</v>
      </c>
      <c r="T48" s="3">
        <v>124237.82</v>
      </c>
      <c r="U48">
        <v>232.57</v>
      </c>
      <c r="V48">
        <v>0</v>
      </c>
      <c r="W48" s="4">
        <v>140615.82999999999</v>
      </c>
    </row>
    <row r="49" spans="2:23" x14ac:dyDescent="0.25">
      <c r="W49" s="4">
        <f>+W12+W16+W21+W24+W48</f>
        <v>156648.26999999999</v>
      </c>
    </row>
    <row r="50" spans="2:23" x14ac:dyDescent="0.25">
      <c r="W50" s="4">
        <f>W49*0.16</f>
        <v>25063.7232</v>
      </c>
    </row>
    <row r="51" spans="2:23" x14ac:dyDescent="0.25">
      <c r="W51" s="4">
        <f>+W49+W50</f>
        <v>181711.9932</v>
      </c>
    </row>
    <row r="52" spans="2:23" x14ac:dyDescent="0.25">
      <c r="B52" s="3"/>
      <c r="C52" s="3"/>
      <c r="E52" s="3"/>
      <c r="F52" s="3"/>
      <c r="I52" s="3"/>
      <c r="L52" s="3"/>
      <c r="N52" s="3"/>
      <c r="P52" s="3"/>
      <c r="Q52" s="3"/>
      <c r="R52" s="3"/>
      <c r="T52" s="3"/>
    </row>
    <row r="53" spans="2:23" x14ac:dyDescent="0.25">
      <c r="W53" s="4" t="s">
        <v>1215</v>
      </c>
    </row>
    <row r="54" spans="2:23" x14ac:dyDescent="0.25">
      <c r="W54" s="4" t="s">
        <v>1216</v>
      </c>
    </row>
    <row r="55" spans="2:23" x14ac:dyDescent="0.25">
      <c r="W55" s="4" t="s">
        <v>1217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0"/>
  <sheetViews>
    <sheetView topLeftCell="A22" workbookViewId="0">
      <selection activeCell="X54" sqref="X54"/>
    </sheetView>
  </sheetViews>
  <sheetFormatPr baseColWidth="10" defaultRowHeight="15" x14ac:dyDescent="0.25"/>
  <cols>
    <col min="1" max="1" width="34.28515625" bestFit="1" customWidth="1"/>
    <col min="2" max="2" width="35.7109375" bestFit="1" customWidth="1"/>
    <col min="3" max="20" width="0" hidden="1" customWidth="1"/>
    <col min="21" max="21" width="11.42578125" style="4"/>
  </cols>
  <sheetData>
    <row r="1" spans="1:21" x14ac:dyDescent="0.25">
      <c r="A1" t="s">
        <v>692</v>
      </c>
      <c r="B1" t="s">
        <v>596</v>
      </c>
      <c r="C1" t="s">
        <v>24</v>
      </c>
      <c r="D1" t="s">
        <v>185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187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42</v>
      </c>
      <c r="U1" s="4" t="s">
        <v>45</v>
      </c>
    </row>
    <row r="3" spans="1:21" x14ac:dyDescent="0.25">
      <c r="A3" t="s">
        <v>684</v>
      </c>
    </row>
    <row r="4" spans="1:21" x14ac:dyDescent="0.25">
      <c r="A4" t="s">
        <v>775</v>
      </c>
      <c r="B4" t="s">
        <v>1082</v>
      </c>
      <c r="C4">
        <v>67.42</v>
      </c>
      <c r="D4" t="s">
        <v>829</v>
      </c>
      <c r="E4" s="3">
        <v>1267.6300000000001</v>
      </c>
      <c r="F4">
        <v>0</v>
      </c>
      <c r="G4" s="3">
        <v>2434.3000000000002</v>
      </c>
      <c r="H4">
        <v>0</v>
      </c>
      <c r="I4" s="3">
        <v>2434.3000000000002</v>
      </c>
      <c r="J4" t="s">
        <v>831</v>
      </c>
      <c r="K4">
        <v>0</v>
      </c>
      <c r="L4">
        <v>0</v>
      </c>
      <c r="M4">
        <v>0</v>
      </c>
      <c r="N4">
        <v>45.13</v>
      </c>
      <c r="O4" s="3">
        <v>2389.17</v>
      </c>
      <c r="P4">
        <v>238.92</v>
      </c>
      <c r="Q4">
        <v>0</v>
      </c>
      <c r="R4" s="3">
        <v>2150.25</v>
      </c>
      <c r="S4">
        <v>11.16</v>
      </c>
      <c r="T4">
        <v>0</v>
      </c>
      <c r="U4" s="4">
        <v>2400.33</v>
      </c>
    </row>
    <row r="5" spans="1:21" x14ac:dyDescent="0.25">
      <c r="A5" t="s">
        <v>696</v>
      </c>
      <c r="B5">
        <v>490.7</v>
      </c>
      <c r="C5">
        <v>67.42</v>
      </c>
      <c r="D5" t="s">
        <v>829</v>
      </c>
      <c r="E5" s="3">
        <v>1267.6300000000001</v>
      </c>
      <c r="F5">
        <v>0</v>
      </c>
      <c r="G5" s="3">
        <v>2434.3000000000002</v>
      </c>
      <c r="H5">
        <v>0</v>
      </c>
      <c r="I5" s="3">
        <v>2434.3000000000002</v>
      </c>
      <c r="J5" t="s">
        <v>670</v>
      </c>
      <c r="K5">
        <v>0</v>
      </c>
      <c r="L5">
        <v>0</v>
      </c>
      <c r="M5">
        <v>0</v>
      </c>
      <c r="N5">
        <v>45.13</v>
      </c>
      <c r="O5" s="3">
        <v>2389.17</v>
      </c>
      <c r="P5">
        <v>238.92</v>
      </c>
      <c r="Q5">
        <v>0</v>
      </c>
      <c r="R5" s="3">
        <v>2150.25</v>
      </c>
      <c r="S5">
        <v>11.16</v>
      </c>
      <c r="T5">
        <v>0</v>
      </c>
      <c r="U5" s="4">
        <v>2400.33</v>
      </c>
    </row>
    <row r="7" spans="1:21" x14ac:dyDescent="0.25">
      <c r="A7" t="s">
        <v>685</v>
      </c>
    </row>
    <row r="8" spans="1:21" x14ac:dyDescent="0.25">
      <c r="A8" t="s">
        <v>777</v>
      </c>
      <c r="B8" t="s">
        <v>1084</v>
      </c>
      <c r="C8">
        <v>67.42</v>
      </c>
      <c r="D8" t="s">
        <v>195</v>
      </c>
      <c r="E8">
        <v>0</v>
      </c>
      <c r="F8">
        <v>0</v>
      </c>
      <c r="G8" s="3">
        <v>1750</v>
      </c>
      <c r="H8">
        <v>0</v>
      </c>
      <c r="I8" s="3">
        <v>1750</v>
      </c>
      <c r="J8" t="s">
        <v>203</v>
      </c>
      <c r="K8">
        <v>0</v>
      </c>
      <c r="L8">
        <v>0</v>
      </c>
      <c r="M8">
        <v>0</v>
      </c>
      <c r="N8">
        <v>0</v>
      </c>
      <c r="O8" s="3">
        <v>1750</v>
      </c>
      <c r="P8">
        <v>0</v>
      </c>
      <c r="Q8">
        <v>175</v>
      </c>
      <c r="R8" s="3">
        <v>1750</v>
      </c>
      <c r="S8">
        <v>11.16</v>
      </c>
      <c r="T8">
        <v>0</v>
      </c>
      <c r="U8" s="4">
        <v>1936.16</v>
      </c>
    </row>
    <row r="9" spans="1:21" x14ac:dyDescent="0.25">
      <c r="A9" t="s">
        <v>697</v>
      </c>
      <c r="B9">
        <v>490.7</v>
      </c>
      <c r="C9">
        <v>67.42</v>
      </c>
      <c r="D9" t="s">
        <v>195</v>
      </c>
      <c r="E9">
        <v>0</v>
      </c>
      <c r="F9">
        <v>0</v>
      </c>
      <c r="G9" s="3">
        <v>1750</v>
      </c>
      <c r="H9">
        <v>0</v>
      </c>
      <c r="I9" s="3">
        <v>1750</v>
      </c>
      <c r="J9" t="s">
        <v>602</v>
      </c>
      <c r="K9">
        <v>0</v>
      </c>
      <c r="L9">
        <v>0</v>
      </c>
      <c r="M9">
        <v>0</v>
      </c>
      <c r="N9">
        <v>0</v>
      </c>
      <c r="O9" s="3">
        <v>1750</v>
      </c>
      <c r="P9">
        <v>0</v>
      </c>
      <c r="Q9">
        <v>175</v>
      </c>
      <c r="R9" s="3">
        <v>1750</v>
      </c>
      <c r="S9">
        <v>11.16</v>
      </c>
      <c r="T9">
        <v>0</v>
      </c>
      <c r="U9" s="4">
        <v>1936.16</v>
      </c>
    </row>
    <row r="11" spans="1:21" x14ac:dyDescent="0.25">
      <c r="A11" t="s">
        <v>699</v>
      </c>
      <c r="B11" t="s">
        <v>231</v>
      </c>
    </row>
    <row r="12" spans="1:21" x14ac:dyDescent="0.25">
      <c r="A12" t="s">
        <v>778</v>
      </c>
      <c r="B12" t="s">
        <v>1085</v>
      </c>
      <c r="C12">
        <v>67.42</v>
      </c>
      <c r="D12" t="s">
        <v>832</v>
      </c>
      <c r="E12" s="3">
        <v>1796.56</v>
      </c>
      <c r="F12">
        <v>0</v>
      </c>
      <c r="G12" s="3">
        <v>2963.22</v>
      </c>
      <c r="H12">
        <v>0</v>
      </c>
      <c r="I12" s="3">
        <v>2963.22</v>
      </c>
      <c r="J12" t="s">
        <v>831</v>
      </c>
      <c r="K12">
        <v>0</v>
      </c>
      <c r="L12">
        <v>84.78</v>
      </c>
      <c r="M12">
        <v>0</v>
      </c>
      <c r="N12">
        <v>129.91</v>
      </c>
      <c r="O12" s="3">
        <v>2833.31</v>
      </c>
      <c r="P12">
        <v>283.33</v>
      </c>
      <c r="Q12">
        <v>0</v>
      </c>
      <c r="R12" s="3">
        <v>2549.98</v>
      </c>
      <c r="S12">
        <v>11.16</v>
      </c>
      <c r="T12">
        <v>0</v>
      </c>
      <c r="U12" s="4">
        <v>2929.25</v>
      </c>
    </row>
    <row r="13" spans="1:21" x14ac:dyDescent="0.25">
      <c r="A13" t="s">
        <v>780</v>
      </c>
      <c r="B13" t="s">
        <v>1085</v>
      </c>
      <c r="C13">
        <v>67.42</v>
      </c>
      <c r="D13" t="s">
        <v>832</v>
      </c>
      <c r="E13" s="3">
        <v>1710.96</v>
      </c>
      <c r="F13">
        <v>0</v>
      </c>
      <c r="G13" s="3">
        <v>2877.62</v>
      </c>
      <c r="H13">
        <v>0</v>
      </c>
      <c r="I13" s="3">
        <v>2877.62</v>
      </c>
      <c r="J13" t="s">
        <v>831</v>
      </c>
      <c r="K13">
        <v>0</v>
      </c>
      <c r="L13">
        <v>471.16</v>
      </c>
      <c r="M13">
        <v>0</v>
      </c>
      <c r="N13">
        <v>516.29</v>
      </c>
      <c r="O13" s="3">
        <v>2361.33</v>
      </c>
      <c r="P13">
        <v>236.13</v>
      </c>
      <c r="Q13">
        <v>0</v>
      </c>
      <c r="R13" s="3">
        <v>2125.1999999999998</v>
      </c>
      <c r="S13">
        <v>11.16</v>
      </c>
      <c r="T13">
        <v>0</v>
      </c>
      <c r="U13" s="4">
        <v>2843.65</v>
      </c>
    </row>
    <row r="14" spans="1:21" x14ac:dyDescent="0.25">
      <c r="A14" t="s">
        <v>700</v>
      </c>
      <c r="B14">
        <v>981.4</v>
      </c>
      <c r="C14">
        <v>134.84</v>
      </c>
      <c r="D14" t="s">
        <v>734</v>
      </c>
      <c r="E14" s="3">
        <v>3507.52</v>
      </c>
      <c r="F14">
        <v>0</v>
      </c>
      <c r="G14" s="3">
        <v>5840.84</v>
      </c>
      <c r="H14">
        <v>0</v>
      </c>
      <c r="I14" s="3">
        <v>5840.84</v>
      </c>
      <c r="J14" t="s">
        <v>673</v>
      </c>
      <c r="K14">
        <v>0</v>
      </c>
      <c r="L14">
        <v>555.94000000000005</v>
      </c>
      <c r="M14">
        <v>0</v>
      </c>
      <c r="N14">
        <v>646.20000000000005</v>
      </c>
      <c r="O14" s="3">
        <v>5194.6400000000003</v>
      </c>
      <c r="P14">
        <v>519.46</v>
      </c>
      <c r="Q14">
        <v>0</v>
      </c>
      <c r="R14" s="3">
        <v>4675.18</v>
      </c>
      <c r="S14">
        <v>22.32</v>
      </c>
      <c r="T14">
        <v>0</v>
      </c>
      <c r="U14" s="4">
        <v>5772.9</v>
      </c>
    </row>
    <row r="16" spans="1:21" x14ac:dyDescent="0.25">
      <c r="A16" t="s">
        <v>719</v>
      </c>
    </row>
    <row r="17" spans="1:21" x14ac:dyDescent="0.25">
      <c r="A17" t="s">
        <v>783</v>
      </c>
      <c r="B17" t="s">
        <v>1089</v>
      </c>
      <c r="C17">
        <v>67.42</v>
      </c>
      <c r="D17" t="s">
        <v>1111</v>
      </c>
      <c r="E17">
        <v>0</v>
      </c>
      <c r="F17">
        <v>0</v>
      </c>
      <c r="G17">
        <v>490.7</v>
      </c>
      <c r="H17">
        <v>93.68</v>
      </c>
      <c r="I17">
        <v>584.38</v>
      </c>
      <c r="J17" t="s">
        <v>203</v>
      </c>
      <c r="K17">
        <v>0</v>
      </c>
      <c r="L17">
        <v>128.97</v>
      </c>
      <c r="M17">
        <v>0</v>
      </c>
      <c r="N17">
        <v>128.97</v>
      </c>
      <c r="O17">
        <v>455.41</v>
      </c>
      <c r="P17">
        <v>0</v>
      </c>
      <c r="Q17">
        <v>45.54</v>
      </c>
      <c r="R17">
        <v>455.41</v>
      </c>
      <c r="S17">
        <v>11.16</v>
      </c>
      <c r="T17">
        <v>0</v>
      </c>
      <c r="U17" s="4">
        <v>641.08000000000004</v>
      </c>
    </row>
    <row r="18" spans="1:21" x14ac:dyDescent="0.25">
      <c r="A18" t="s">
        <v>723</v>
      </c>
      <c r="B18">
        <v>490.7</v>
      </c>
      <c r="C18">
        <v>67.42</v>
      </c>
      <c r="D18" t="s">
        <v>1111</v>
      </c>
      <c r="E18">
        <v>0</v>
      </c>
      <c r="F18">
        <v>0</v>
      </c>
      <c r="G18">
        <v>490.7</v>
      </c>
      <c r="H18">
        <v>93.68</v>
      </c>
      <c r="I18">
        <v>584.38</v>
      </c>
      <c r="J18" t="s">
        <v>602</v>
      </c>
      <c r="K18">
        <v>0</v>
      </c>
      <c r="L18">
        <v>128.97</v>
      </c>
      <c r="M18">
        <v>0</v>
      </c>
      <c r="N18">
        <v>128.97</v>
      </c>
      <c r="O18">
        <v>455.41</v>
      </c>
      <c r="P18">
        <v>0</v>
      </c>
      <c r="Q18">
        <v>45.54</v>
      </c>
      <c r="R18">
        <v>455.41</v>
      </c>
      <c r="S18">
        <v>11.16</v>
      </c>
      <c r="T18">
        <v>0</v>
      </c>
      <c r="U18" s="4">
        <v>641.08000000000004</v>
      </c>
    </row>
    <row r="20" spans="1:21" x14ac:dyDescent="0.25">
      <c r="A20" t="s">
        <v>689</v>
      </c>
    </row>
    <row r="21" spans="1:21" x14ac:dyDescent="0.25">
      <c r="A21" t="s">
        <v>787</v>
      </c>
      <c r="B21" t="s">
        <v>1089</v>
      </c>
      <c r="C21">
        <v>67.42</v>
      </c>
      <c r="D21" t="s">
        <v>1111</v>
      </c>
      <c r="E21" s="3">
        <v>5794.42</v>
      </c>
      <c r="F21">
        <v>0</v>
      </c>
      <c r="G21" s="3">
        <v>6285.12</v>
      </c>
      <c r="H21">
        <v>0</v>
      </c>
      <c r="I21" s="3">
        <v>6285.12</v>
      </c>
      <c r="J21" t="s">
        <v>831</v>
      </c>
      <c r="K21">
        <v>0</v>
      </c>
      <c r="L21">
        <v>0</v>
      </c>
      <c r="M21">
        <v>0</v>
      </c>
      <c r="N21">
        <v>45.13</v>
      </c>
      <c r="O21" s="3">
        <v>6239.99</v>
      </c>
      <c r="P21">
        <v>624</v>
      </c>
      <c r="Q21">
        <v>0</v>
      </c>
      <c r="R21" s="3">
        <v>5615.99</v>
      </c>
      <c r="S21">
        <v>11.16</v>
      </c>
      <c r="T21">
        <v>0</v>
      </c>
      <c r="U21" s="4">
        <v>6251.15</v>
      </c>
    </row>
    <row r="22" spans="1:21" x14ac:dyDescent="0.25">
      <c r="A22" t="s">
        <v>789</v>
      </c>
      <c r="B22" t="s">
        <v>1089</v>
      </c>
      <c r="C22">
        <v>67.42</v>
      </c>
      <c r="D22" t="s">
        <v>841</v>
      </c>
      <c r="E22" s="3">
        <v>2703.58</v>
      </c>
      <c r="F22">
        <v>0</v>
      </c>
      <c r="G22" s="3">
        <v>4336.91</v>
      </c>
      <c r="H22">
        <v>0</v>
      </c>
      <c r="I22" s="3">
        <v>4336.91</v>
      </c>
      <c r="J22" t="s">
        <v>1112</v>
      </c>
      <c r="K22">
        <v>0</v>
      </c>
      <c r="L22">
        <v>135.96</v>
      </c>
      <c r="M22">
        <v>0</v>
      </c>
      <c r="N22">
        <v>427.02</v>
      </c>
      <c r="O22" s="3">
        <v>3909.89</v>
      </c>
      <c r="P22">
        <v>390.99</v>
      </c>
      <c r="Q22">
        <v>0</v>
      </c>
      <c r="R22" s="3">
        <v>3518.9</v>
      </c>
      <c r="S22">
        <v>11.16</v>
      </c>
      <c r="T22">
        <v>0</v>
      </c>
      <c r="U22" s="4">
        <v>4057.01</v>
      </c>
    </row>
    <row r="23" spans="1:21" x14ac:dyDescent="0.25">
      <c r="A23" t="s">
        <v>791</v>
      </c>
      <c r="B23" t="s">
        <v>1093</v>
      </c>
      <c r="C23">
        <v>67.42</v>
      </c>
      <c r="D23" t="s">
        <v>841</v>
      </c>
      <c r="E23">
        <v>500</v>
      </c>
      <c r="F23">
        <v>0</v>
      </c>
      <c r="G23" s="3">
        <v>2133.33</v>
      </c>
      <c r="H23">
        <v>0</v>
      </c>
      <c r="I23" s="3">
        <v>2133.33</v>
      </c>
      <c r="J23" t="s">
        <v>831</v>
      </c>
      <c r="K23">
        <v>0</v>
      </c>
      <c r="L23">
        <v>404.15</v>
      </c>
      <c r="M23">
        <v>0</v>
      </c>
      <c r="N23">
        <v>449.28</v>
      </c>
      <c r="O23" s="3">
        <v>1684.05</v>
      </c>
      <c r="P23">
        <v>0</v>
      </c>
      <c r="Q23">
        <v>168.41</v>
      </c>
      <c r="R23" s="3">
        <v>1684.05</v>
      </c>
      <c r="S23">
        <v>11.16</v>
      </c>
      <c r="T23">
        <v>0</v>
      </c>
      <c r="U23" s="4">
        <v>2267.77</v>
      </c>
    </row>
    <row r="24" spans="1:21" x14ac:dyDescent="0.25">
      <c r="A24" t="s">
        <v>793</v>
      </c>
      <c r="B24" t="s">
        <v>1089</v>
      </c>
      <c r="C24">
        <v>67.42</v>
      </c>
      <c r="D24" t="s">
        <v>1111</v>
      </c>
      <c r="E24" s="3">
        <v>3245.74</v>
      </c>
      <c r="F24">
        <v>0</v>
      </c>
      <c r="G24" s="3">
        <v>3736.44</v>
      </c>
      <c r="H24">
        <v>0</v>
      </c>
      <c r="I24" s="3">
        <v>3736.44</v>
      </c>
      <c r="J24" t="s">
        <v>203</v>
      </c>
      <c r="K24">
        <v>0</v>
      </c>
      <c r="L24">
        <v>686.94</v>
      </c>
      <c r="M24">
        <v>0</v>
      </c>
      <c r="N24">
        <v>686.94</v>
      </c>
      <c r="O24" s="3">
        <v>3049.5</v>
      </c>
      <c r="P24">
        <v>304.95</v>
      </c>
      <c r="Q24">
        <v>0</v>
      </c>
      <c r="R24" s="3">
        <v>2744.55</v>
      </c>
      <c r="S24">
        <v>11.16</v>
      </c>
      <c r="T24">
        <v>0</v>
      </c>
      <c r="U24" s="4">
        <v>3747.6</v>
      </c>
    </row>
    <row r="25" spans="1:21" x14ac:dyDescent="0.25">
      <c r="A25" t="s">
        <v>794</v>
      </c>
      <c r="B25" t="s">
        <v>1093</v>
      </c>
      <c r="C25">
        <v>67.42</v>
      </c>
      <c r="D25" t="s">
        <v>847</v>
      </c>
      <c r="E25" s="3">
        <v>1377.23</v>
      </c>
      <c r="F25">
        <v>0</v>
      </c>
      <c r="G25" s="3">
        <v>3710.54</v>
      </c>
      <c r="H25">
        <v>0</v>
      </c>
      <c r="I25" s="3">
        <v>3710.54</v>
      </c>
      <c r="J25" t="s">
        <v>1112</v>
      </c>
      <c r="K25">
        <v>0</v>
      </c>
      <c r="L25">
        <v>0</v>
      </c>
      <c r="M25">
        <v>0</v>
      </c>
      <c r="N25">
        <v>291.06</v>
      </c>
      <c r="O25" s="3">
        <v>3419.48</v>
      </c>
      <c r="P25">
        <v>341.95</v>
      </c>
      <c r="Q25">
        <v>0</v>
      </c>
      <c r="R25" s="3">
        <v>3077.53</v>
      </c>
      <c r="S25">
        <v>11.16</v>
      </c>
      <c r="T25">
        <v>0</v>
      </c>
      <c r="U25" s="4">
        <v>3430.64</v>
      </c>
    </row>
    <row r="26" spans="1:21" x14ac:dyDescent="0.25">
      <c r="A26" t="s">
        <v>796</v>
      </c>
      <c r="B26" t="s">
        <v>1089</v>
      </c>
      <c r="C26">
        <v>67.42</v>
      </c>
      <c r="D26" t="s">
        <v>1111</v>
      </c>
      <c r="E26">
        <v>0</v>
      </c>
      <c r="F26">
        <v>0</v>
      </c>
      <c r="G26">
        <v>490.7</v>
      </c>
      <c r="H26">
        <v>93.68</v>
      </c>
      <c r="I26">
        <v>584.38</v>
      </c>
      <c r="J26" t="s">
        <v>203</v>
      </c>
      <c r="K26">
        <v>0</v>
      </c>
      <c r="L26">
        <v>0</v>
      </c>
      <c r="M26">
        <v>0</v>
      </c>
      <c r="N26">
        <v>0</v>
      </c>
      <c r="O26">
        <v>584.38</v>
      </c>
      <c r="P26">
        <v>0</v>
      </c>
      <c r="Q26">
        <v>58.44</v>
      </c>
      <c r="R26">
        <v>584.38</v>
      </c>
      <c r="S26">
        <v>11.16</v>
      </c>
      <c r="T26">
        <v>0</v>
      </c>
      <c r="U26" s="4">
        <v>653.98</v>
      </c>
    </row>
    <row r="27" spans="1:21" x14ac:dyDescent="0.25">
      <c r="A27" t="s">
        <v>797</v>
      </c>
      <c r="B27" t="s">
        <v>1089</v>
      </c>
      <c r="C27">
        <v>67.42</v>
      </c>
      <c r="D27" t="s">
        <v>1111</v>
      </c>
      <c r="E27" s="3">
        <v>1050</v>
      </c>
      <c r="F27">
        <v>0</v>
      </c>
      <c r="G27" s="3">
        <v>1540.7</v>
      </c>
      <c r="H27">
        <v>58.38</v>
      </c>
      <c r="I27" s="3">
        <v>1599.08</v>
      </c>
      <c r="J27" t="s">
        <v>831</v>
      </c>
      <c r="K27">
        <v>0</v>
      </c>
      <c r="L27">
        <v>261.5</v>
      </c>
      <c r="M27">
        <v>0</v>
      </c>
      <c r="N27">
        <v>306.63</v>
      </c>
      <c r="O27" s="3">
        <v>1292.45</v>
      </c>
      <c r="P27">
        <v>0</v>
      </c>
      <c r="Q27">
        <v>129.25</v>
      </c>
      <c r="R27" s="3">
        <v>1292.45</v>
      </c>
      <c r="S27">
        <v>11.16</v>
      </c>
      <c r="T27">
        <v>0</v>
      </c>
      <c r="U27" s="4">
        <v>1694.36</v>
      </c>
    </row>
    <row r="28" spans="1:21" x14ac:dyDescent="0.25">
      <c r="A28" t="s">
        <v>799</v>
      </c>
      <c r="B28" t="s">
        <v>1089</v>
      </c>
      <c r="C28">
        <v>67.42</v>
      </c>
      <c r="D28" t="s">
        <v>1111</v>
      </c>
      <c r="E28" s="3">
        <v>8240.7199999999993</v>
      </c>
      <c r="F28">
        <v>0</v>
      </c>
      <c r="G28" s="3">
        <v>8731.42</v>
      </c>
      <c r="H28">
        <v>0</v>
      </c>
      <c r="I28" s="3">
        <v>8731.42</v>
      </c>
      <c r="J28" t="s">
        <v>831</v>
      </c>
      <c r="K28">
        <v>0</v>
      </c>
      <c r="L28">
        <v>0</v>
      </c>
      <c r="M28">
        <v>0</v>
      </c>
      <c r="N28">
        <v>45.13</v>
      </c>
      <c r="O28" s="3">
        <v>8686.2900000000009</v>
      </c>
      <c r="P28">
        <v>868.63</v>
      </c>
      <c r="Q28">
        <v>0</v>
      </c>
      <c r="R28" s="3">
        <v>7817.66</v>
      </c>
      <c r="S28">
        <v>11.16</v>
      </c>
      <c r="T28">
        <v>0</v>
      </c>
      <c r="U28" s="4">
        <v>8697.4500000000007</v>
      </c>
    </row>
    <row r="29" spans="1:21" x14ac:dyDescent="0.25">
      <c r="A29" t="s">
        <v>801</v>
      </c>
      <c r="B29" t="s">
        <v>1089</v>
      </c>
      <c r="C29">
        <v>67.42</v>
      </c>
      <c r="D29" t="s">
        <v>1111</v>
      </c>
      <c r="E29" s="3">
        <v>1857.82</v>
      </c>
      <c r="F29">
        <v>0</v>
      </c>
      <c r="G29" s="3">
        <v>2348.52</v>
      </c>
      <c r="H29">
        <v>0</v>
      </c>
      <c r="I29" s="3">
        <v>2348.52</v>
      </c>
      <c r="J29" t="s">
        <v>203</v>
      </c>
      <c r="K29">
        <v>0</v>
      </c>
      <c r="L29">
        <v>0</v>
      </c>
      <c r="M29">
        <v>0</v>
      </c>
      <c r="N29">
        <v>0</v>
      </c>
      <c r="O29" s="3">
        <v>2348.52</v>
      </c>
      <c r="P29">
        <v>234.85</v>
      </c>
      <c r="Q29">
        <v>0</v>
      </c>
      <c r="R29" s="3">
        <v>2113.67</v>
      </c>
      <c r="S29">
        <v>11.16</v>
      </c>
      <c r="T29">
        <v>0</v>
      </c>
      <c r="U29" s="4">
        <v>2359.6799999999998</v>
      </c>
    </row>
    <row r="30" spans="1:21" x14ac:dyDescent="0.25">
      <c r="A30" t="s">
        <v>803</v>
      </c>
      <c r="B30" t="s">
        <v>1089</v>
      </c>
      <c r="C30">
        <v>67.42</v>
      </c>
      <c r="D30" t="s">
        <v>1111</v>
      </c>
      <c r="E30" s="3">
        <v>1215.52</v>
      </c>
      <c r="F30">
        <v>0</v>
      </c>
      <c r="G30" s="3">
        <v>1706.22</v>
      </c>
      <c r="H30">
        <v>0</v>
      </c>
      <c r="I30" s="3">
        <v>1706.22</v>
      </c>
      <c r="J30" t="s">
        <v>831</v>
      </c>
      <c r="K30">
        <v>0</v>
      </c>
      <c r="L30">
        <v>0</v>
      </c>
      <c r="M30">
        <v>0</v>
      </c>
      <c r="N30">
        <v>45.13</v>
      </c>
      <c r="O30" s="3">
        <v>1661.09</v>
      </c>
      <c r="P30">
        <v>0</v>
      </c>
      <c r="Q30">
        <v>166.11</v>
      </c>
      <c r="R30" s="3">
        <v>1661.09</v>
      </c>
      <c r="S30">
        <v>11.16</v>
      </c>
      <c r="T30">
        <v>0</v>
      </c>
      <c r="U30" s="4">
        <v>1838.36</v>
      </c>
    </row>
    <row r="31" spans="1:21" x14ac:dyDescent="0.25">
      <c r="A31" t="s">
        <v>805</v>
      </c>
      <c r="B31" t="s">
        <v>1089</v>
      </c>
      <c r="C31">
        <v>67.42</v>
      </c>
      <c r="D31" t="s">
        <v>1111</v>
      </c>
      <c r="E31" s="3">
        <v>17351.55</v>
      </c>
      <c r="F31">
        <v>0</v>
      </c>
      <c r="G31" s="3">
        <v>17842.25</v>
      </c>
      <c r="H31">
        <v>0</v>
      </c>
      <c r="I31" s="3">
        <v>17842.25</v>
      </c>
      <c r="J31" t="s">
        <v>831</v>
      </c>
      <c r="K31">
        <v>0</v>
      </c>
      <c r="L31">
        <v>0</v>
      </c>
      <c r="M31">
        <v>0</v>
      </c>
      <c r="N31">
        <v>45.13</v>
      </c>
      <c r="O31" s="3">
        <v>17797.12</v>
      </c>
      <c r="P31" s="3">
        <v>1779.71</v>
      </c>
      <c r="Q31">
        <v>0</v>
      </c>
      <c r="R31" s="3">
        <v>16017.41</v>
      </c>
      <c r="S31">
        <v>11.16</v>
      </c>
      <c r="T31">
        <v>0</v>
      </c>
      <c r="U31" s="4">
        <v>17808.28</v>
      </c>
    </row>
    <row r="32" spans="1:21" x14ac:dyDescent="0.25">
      <c r="A32" t="s">
        <v>807</v>
      </c>
      <c r="B32" t="s">
        <v>1089</v>
      </c>
      <c r="C32">
        <v>67.42</v>
      </c>
      <c r="D32" t="s">
        <v>1111</v>
      </c>
      <c r="E32" s="3">
        <v>3454.98</v>
      </c>
      <c r="F32">
        <v>0</v>
      </c>
      <c r="G32" s="3">
        <v>3945.68</v>
      </c>
      <c r="H32">
        <v>0</v>
      </c>
      <c r="I32" s="3">
        <v>3945.68</v>
      </c>
      <c r="J32" t="s">
        <v>831</v>
      </c>
      <c r="K32">
        <v>0</v>
      </c>
      <c r="L32">
        <v>0</v>
      </c>
      <c r="M32">
        <v>0</v>
      </c>
      <c r="N32">
        <v>45.13</v>
      </c>
      <c r="O32" s="3">
        <v>3900.55</v>
      </c>
      <c r="P32">
        <v>390.06</v>
      </c>
      <c r="Q32">
        <v>0</v>
      </c>
      <c r="R32" s="3">
        <v>3510.49</v>
      </c>
      <c r="S32">
        <v>11.16</v>
      </c>
      <c r="T32">
        <v>0</v>
      </c>
      <c r="U32" s="4">
        <v>3911.71</v>
      </c>
    </row>
    <row r="33" spans="1:21" x14ac:dyDescent="0.25">
      <c r="A33" t="s">
        <v>808</v>
      </c>
      <c r="B33" t="s">
        <v>1089</v>
      </c>
      <c r="C33">
        <v>67.42</v>
      </c>
      <c r="D33" t="s">
        <v>1111</v>
      </c>
      <c r="E33" s="3">
        <v>5169.45</v>
      </c>
      <c r="F33">
        <v>0</v>
      </c>
      <c r="G33" s="3">
        <v>5660.15</v>
      </c>
      <c r="H33">
        <v>0</v>
      </c>
      <c r="I33" s="3">
        <v>5660.15</v>
      </c>
      <c r="J33" t="s">
        <v>831</v>
      </c>
      <c r="K33">
        <v>0</v>
      </c>
      <c r="L33">
        <v>0</v>
      </c>
      <c r="M33">
        <v>0</v>
      </c>
      <c r="N33">
        <v>45.13</v>
      </c>
      <c r="O33" s="3">
        <v>5615.02</v>
      </c>
      <c r="P33">
        <v>561.5</v>
      </c>
      <c r="Q33">
        <v>0</v>
      </c>
      <c r="R33" s="3">
        <v>5053.5200000000004</v>
      </c>
      <c r="S33">
        <v>11.16</v>
      </c>
      <c r="T33">
        <v>0</v>
      </c>
      <c r="U33" s="4">
        <v>5626.18</v>
      </c>
    </row>
    <row r="34" spans="1:21" x14ac:dyDescent="0.25">
      <c r="A34" t="s">
        <v>810</v>
      </c>
      <c r="B34" t="s">
        <v>1089</v>
      </c>
      <c r="C34">
        <v>67.42</v>
      </c>
      <c r="D34" t="s">
        <v>1111</v>
      </c>
      <c r="E34" s="3">
        <v>2025.14</v>
      </c>
      <c r="F34">
        <v>0</v>
      </c>
      <c r="G34" s="3">
        <v>2515.84</v>
      </c>
      <c r="H34">
        <v>0</v>
      </c>
      <c r="I34" s="3">
        <v>2515.84</v>
      </c>
      <c r="J34" t="s">
        <v>203</v>
      </c>
      <c r="K34">
        <v>0</v>
      </c>
      <c r="L34">
        <v>0</v>
      </c>
      <c r="M34">
        <v>0</v>
      </c>
      <c r="N34">
        <v>0</v>
      </c>
      <c r="O34" s="3">
        <v>2515.84</v>
      </c>
      <c r="P34">
        <v>251.58</v>
      </c>
      <c r="Q34">
        <v>0</v>
      </c>
      <c r="R34" s="3">
        <v>2264.2600000000002</v>
      </c>
      <c r="S34">
        <v>11.16</v>
      </c>
      <c r="T34">
        <v>0</v>
      </c>
      <c r="U34" s="4">
        <v>2527</v>
      </c>
    </row>
    <row r="35" spans="1:21" x14ac:dyDescent="0.25">
      <c r="A35" t="s">
        <v>1074</v>
      </c>
      <c r="B35" t="s">
        <v>1103</v>
      </c>
      <c r="C35">
        <v>69.05</v>
      </c>
      <c r="D35" t="s">
        <v>1114</v>
      </c>
      <c r="E35">
        <v>0</v>
      </c>
      <c r="F35">
        <v>0</v>
      </c>
      <c r="G35">
        <v>440.52</v>
      </c>
      <c r="H35">
        <v>93.68</v>
      </c>
      <c r="I35">
        <v>534.20000000000005</v>
      </c>
      <c r="J35" t="s">
        <v>203</v>
      </c>
      <c r="K35">
        <v>0</v>
      </c>
      <c r="L35">
        <v>0</v>
      </c>
      <c r="M35">
        <v>0</v>
      </c>
      <c r="N35">
        <v>0</v>
      </c>
      <c r="O35">
        <v>534.20000000000005</v>
      </c>
      <c r="P35">
        <v>0</v>
      </c>
      <c r="Q35">
        <v>53.42</v>
      </c>
      <c r="R35">
        <v>534.20000000000005</v>
      </c>
      <c r="S35">
        <v>10.68</v>
      </c>
      <c r="T35">
        <v>0</v>
      </c>
      <c r="U35" s="4">
        <v>598.29999999999995</v>
      </c>
    </row>
    <row r="36" spans="1:21" x14ac:dyDescent="0.25">
      <c r="A36" t="s">
        <v>812</v>
      </c>
      <c r="B36" t="s">
        <v>1089</v>
      </c>
      <c r="C36">
        <v>67.42</v>
      </c>
      <c r="D36" t="s">
        <v>1111</v>
      </c>
      <c r="E36" s="3">
        <v>2000</v>
      </c>
      <c r="F36">
        <v>0</v>
      </c>
      <c r="G36" s="3">
        <v>2490.6999999999998</v>
      </c>
      <c r="H36">
        <v>0</v>
      </c>
      <c r="I36" s="3">
        <v>2490.6999999999998</v>
      </c>
      <c r="J36" t="s">
        <v>854</v>
      </c>
      <c r="K36">
        <v>0</v>
      </c>
      <c r="L36">
        <v>0</v>
      </c>
      <c r="M36">
        <v>0</v>
      </c>
      <c r="N36">
        <v>51.25</v>
      </c>
      <c r="O36" s="3">
        <v>2439.4499999999998</v>
      </c>
      <c r="P36">
        <v>243.95</v>
      </c>
      <c r="Q36">
        <v>0</v>
      </c>
      <c r="R36" s="3">
        <v>2195.5</v>
      </c>
      <c r="S36">
        <v>11.16</v>
      </c>
      <c r="T36">
        <v>0</v>
      </c>
      <c r="U36" s="4">
        <v>2450.61</v>
      </c>
    </row>
    <row r="37" spans="1:21" x14ac:dyDescent="0.25">
      <c r="A37" t="s">
        <v>813</v>
      </c>
      <c r="B37" t="s">
        <v>1089</v>
      </c>
      <c r="C37">
        <v>67.42</v>
      </c>
      <c r="D37" t="s">
        <v>1111</v>
      </c>
      <c r="E37" s="3">
        <v>8514.9699999999993</v>
      </c>
      <c r="F37">
        <v>0</v>
      </c>
      <c r="G37" s="3">
        <v>9005.67</v>
      </c>
      <c r="H37">
        <v>0</v>
      </c>
      <c r="I37" s="3">
        <v>9005.67</v>
      </c>
      <c r="J37" t="s">
        <v>203</v>
      </c>
      <c r="K37">
        <v>0</v>
      </c>
      <c r="L37">
        <v>0</v>
      </c>
      <c r="M37">
        <v>0</v>
      </c>
      <c r="N37">
        <v>0</v>
      </c>
      <c r="O37" s="3">
        <v>9005.67</v>
      </c>
      <c r="P37">
        <v>900.57</v>
      </c>
      <c r="Q37">
        <v>0</v>
      </c>
      <c r="R37" s="3">
        <v>8105.1</v>
      </c>
      <c r="S37">
        <v>11.16</v>
      </c>
      <c r="T37">
        <v>0</v>
      </c>
      <c r="U37" s="4">
        <v>9016.83</v>
      </c>
    </row>
    <row r="38" spans="1:21" x14ac:dyDescent="0.25">
      <c r="A38" t="s">
        <v>814</v>
      </c>
      <c r="B38" t="s">
        <v>1089</v>
      </c>
      <c r="C38">
        <v>67.42</v>
      </c>
      <c r="D38" t="s">
        <v>841</v>
      </c>
      <c r="E38" s="3">
        <v>6246.36</v>
      </c>
      <c r="F38">
        <v>0</v>
      </c>
      <c r="G38" s="3">
        <v>7879.69</v>
      </c>
      <c r="H38">
        <v>0</v>
      </c>
      <c r="I38" s="3">
        <v>7879.69</v>
      </c>
      <c r="J38" t="s">
        <v>1112</v>
      </c>
      <c r="K38">
        <v>0</v>
      </c>
      <c r="L38">
        <v>742.44</v>
      </c>
      <c r="M38">
        <v>0</v>
      </c>
      <c r="N38" s="3">
        <v>1033.5</v>
      </c>
      <c r="O38" s="3">
        <v>6846.19</v>
      </c>
      <c r="P38">
        <v>684.62</v>
      </c>
      <c r="Q38">
        <v>0</v>
      </c>
      <c r="R38" s="3">
        <v>6161.57</v>
      </c>
      <c r="S38">
        <v>11.16</v>
      </c>
      <c r="T38">
        <v>0</v>
      </c>
      <c r="U38" s="4">
        <v>7599.79</v>
      </c>
    </row>
    <row r="39" spans="1:21" x14ac:dyDescent="0.25">
      <c r="A39" t="s">
        <v>816</v>
      </c>
      <c r="B39" t="s">
        <v>1089</v>
      </c>
      <c r="C39">
        <v>67.42</v>
      </c>
      <c r="D39" t="s">
        <v>1111</v>
      </c>
      <c r="E39">
        <v>0</v>
      </c>
      <c r="F39">
        <v>0</v>
      </c>
      <c r="G39">
        <v>490.7</v>
      </c>
      <c r="H39">
        <v>93.68</v>
      </c>
      <c r="I39">
        <v>584.38</v>
      </c>
      <c r="J39" t="s">
        <v>203</v>
      </c>
      <c r="K39">
        <v>0</v>
      </c>
      <c r="L39">
        <v>128.84</v>
      </c>
      <c r="M39">
        <v>0</v>
      </c>
      <c r="N39">
        <v>128.84</v>
      </c>
      <c r="O39">
        <v>455.54</v>
      </c>
      <c r="P39">
        <v>0</v>
      </c>
      <c r="Q39">
        <v>45.55</v>
      </c>
      <c r="R39">
        <v>455.54</v>
      </c>
      <c r="S39">
        <v>11.16</v>
      </c>
      <c r="T39">
        <v>0</v>
      </c>
      <c r="U39" s="4">
        <v>641.09</v>
      </c>
    </row>
    <row r="40" spans="1:21" x14ac:dyDescent="0.25">
      <c r="A40" t="s">
        <v>817</v>
      </c>
      <c r="B40" t="s">
        <v>1089</v>
      </c>
      <c r="C40">
        <v>67.42</v>
      </c>
      <c r="D40" t="s">
        <v>1111</v>
      </c>
      <c r="E40" s="3">
        <v>1000</v>
      </c>
      <c r="F40">
        <v>0</v>
      </c>
      <c r="G40" s="3">
        <v>1490.7</v>
      </c>
      <c r="H40">
        <v>58.38</v>
      </c>
      <c r="I40" s="3">
        <v>1549.08</v>
      </c>
      <c r="J40" t="s">
        <v>831</v>
      </c>
      <c r="K40">
        <v>0</v>
      </c>
      <c r="L40">
        <v>590.98</v>
      </c>
      <c r="M40">
        <v>0</v>
      </c>
      <c r="N40">
        <v>636.11</v>
      </c>
      <c r="O40">
        <v>912.97</v>
      </c>
      <c r="P40">
        <v>0</v>
      </c>
      <c r="Q40">
        <v>91.3</v>
      </c>
      <c r="R40">
        <v>912.97</v>
      </c>
      <c r="S40">
        <v>11.16</v>
      </c>
      <c r="T40">
        <v>0</v>
      </c>
      <c r="U40" s="4">
        <v>1606.41</v>
      </c>
    </row>
    <row r="41" spans="1:21" x14ac:dyDescent="0.25">
      <c r="A41" t="s">
        <v>818</v>
      </c>
      <c r="B41" t="s">
        <v>1089</v>
      </c>
      <c r="C41">
        <v>67.42</v>
      </c>
      <c r="D41" t="s">
        <v>1111</v>
      </c>
      <c r="E41">
        <v>0</v>
      </c>
      <c r="F41">
        <v>0</v>
      </c>
      <c r="G41">
        <v>490.7</v>
      </c>
      <c r="H41">
        <v>93.68</v>
      </c>
      <c r="I41">
        <v>584.38</v>
      </c>
      <c r="J41" t="s">
        <v>203</v>
      </c>
      <c r="K41">
        <v>0</v>
      </c>
      <c r="L41">
        <v>0</v>
      </c>
      <c r="M41">
        <v>0</v>
      </c>
      <c r="N41">
        <v>0</v>
      </c>
      <c r="O41">
        <v>584.38</v>
      </c>
      <c r="P41">
        <v>0</v>
      </c>
      <c r="Q41">
        <v>58.44</v>
      </c>
      <c r="R41">
        <v>584.38</v>
      </c>
      <c r="S41">
        <v>11.16</v>
      </c>
      <c r="T41">
        <v>0</v>
      </c>
      <c r="U41" s="4">
        <v>653.98</v>
      </c>
    </row>
    <row r="42" spans="1:21" x14ac:dyDescent="0.25">
      <c r="A42" t="s">
        <v>704</v>
      </c>
      <c r="B42" s="3">
        <v>12732.65</v>
      </c>
      <c r="C42" s="3">
        <v>1754.55</v>
      </c>
      <c r="D42" t="s">
        <v>1115</v>
      </c>
      <c r="E42" s="3">
        <v>76522.63</v>
      </c>
      <c r="F42">
        <v>0</v>
      </c>
      <c r="G42" s="3">
        <v>97788.34</v>
      </c>
      <c r="H42">
        <v>585.16</v>
      </c>
      <c r="I42" s="3">
        <v>98373.5</v>
      </c>
      <c r="J42" t="s">
        <v>1116</v>
      </c>
      <c r="K42">
        <v>0</v>
      </c>
      <c r="L42" s="3">
        <v>3635.72</v>
      </c>
      <c r="M42">
        <v>0</v>
      </c>
      <c r="N42" s="3">
        <v>5101.71</v>
      </c>
      <c r="O42" s="3">
        <v>93271.79</v>
      </c>
      <c r="P42" s="3">
        <v>8335.74</v>
      </c>
      <c r="Q42">
        <v>991.46</v>
      </c>
      <c r="R42" s="3">
        <v>84936.05</v>
      </c>
      <c r="S42">
        <v>289.68</v>
      </c>
      <c r="T42">
        <v>0</v>
      </c>
      <c r="U42" s="4">
        <f>SUM(U21:U41)</f>
        <v>87438.18</v>
      </c>
    </row>
    <row r="43" spans="1:21" x14ac:dyDescent="0.25">
      <c r="U43" s="4">
        <f>+U5+U9+U14+U18+U42</f>
        <v>98188.65</v>
      </c>
    </row>
    <row r="44" spans="1:21" x14ac:dyDescent="0.25">
      <c r="U44" s="4">
        <f>U43*0.16</f>
        <v>15710.183999999999</v>
      </c>
    </row>
    <row r="45" spans="1:21" x14ac:dyDescent="0.25">
      <c r="U45" s="4">
        <f>+U43+U44</f>
        <v>113898.83399999999</v>
      </c>
    </row>
    <row r="47" spans="1:21" x14ac:dyDescent="0.25">
      <c r="U47" s="4" t="s">
        <v>1218</v>
      </c>
    </row>
    <row r="48" spans="1:21" x14ac:dyDescent="0.25">
      <c r="U48" s="4" t="s">
        <v>1219</v>
      </c>
    </row>
    <row r="49" spans="21:21" x14ac:dyDescent="0.25">
      <c r="U49" s="4" t="s">
        <v>1220</v>
      </c>
    </row>
    <row r="50" spans="21:21" x14ac:dyDescent="0.25">
      <c r="U50" s="4" t="s">
        <v>1221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57"/>
  <sheetViews>
    <sheetView workbookViewId="0">
      <selection activeCell="AG54" sqref="AG54"/>
    </sheetView>
  </sheetViews>
  <sheetFormatPr baseColWidth="10" defaultRowHeight="15" x14ac:dyDescent="0.25"/>
  <cols>
    <col min="1" max="1" width="34.28515625" bestFit="1" customWidth="1"/>
    <col min="3" max="24" width="0" hidden="1" customWidth="1"/>
    <col min="25" max="25" width="11.42578125" style="4"/>
  </cols>
  <sheetData>
    <row r="1" spans="1:25" x14ac:dyDescent="0.25">
      <c r="A1" t="s">
        <v>1117</v>
      </c>
      <c r="X1" t="s">
        <v>2</v>
      </c>
      <c r="Y1" s="4" t="s">
        <v>1081</v>
      </c>
    </row>
    <row r="2" spans="1:25" x14ac:dyDescent="0.25">
      <c r="Y2" s="4" t="s">
        <v>4</v>
      </c>
    </row>
    <row r="4" spans="1:25" x14ac:dyDescent="0.25">
      <c r="F4" t="s">
        <v>5</v>
      </c>
      <c r="G4" t="s">
        <v>6</v>
      </c>
      <c r="H4" t="s">
        <v>7</v>
      </c>
      <c r="I4" t="s">
        <v>8</v>
      </c>
    </row>
    <row r="5" spans="1:25" x14ac:dyDescent="0.25">
      <c r="G5" s="1">
        <v>37185</v>
      </c>
      <c r="H5" s="2">
        <v>42304.208333333336</v>
      </c>
    </row>
    <row r="7" spans="1:25" x14ac:dyDescent="0.25">
      <c r="C7" t="s">
        <v>9</v>
      </c>
      <c r="G7" t="s">
        <v>10</v>
      </c>
      <c r="K7" t="s">
        <v>11</v>
      </c>
      <c r="L7" t="s">
        <v>292</v>
      </c>
      <c r="M7" t="s">
        <v>293</v>
      </c>
      <c r="N7" t="s">
        <v>13</v>
      </c>
      <c r="O7" t="s">
        <v>13</v>
      </c>
      <c r="Q7" t="s">
        <v>14</v>
      </c>
      <c r="R7" t="s">
        <v>11</v>
      </c>
      <c r="S7" t="s">
        <v>11</v>
      </c>
      <c r="T7" t="e">
        <f>-   OUTSOU</f>
        <v>#NAME?</v>
      </c>
      <c r="U7" t="s">
        <v>15</v>
      </c>
      <c r="V7" t="s">
        <v>16</v>
      </c>
      <c r="W7" t="s">
        <v>17</v>
      </c>
      <c r="X7" t="s">
        <v>18</v>
      </c>
      <c r="Y7" s="4" t="s">
        <v>19</v>
      </c>
    </row>
    <row r="8" spans="1:25" x14ac:dyDescent="0.25">
      <c r="A8" t="s">
        <v>692</v>
      </c>
      <c r="B8" t="s">
        <v>22</v>
      </c>
      <c r="C8" t="s">
        <v>23</v>
      </c>
      <c r="D8" t="s">
        <v>24</v>
      </c>
      <c r="E8" t="s">
        <v>25</v>
      </c>
      <c r="F8" t="s">
        <v>26</v>
      </c>
      <c r="G8" t="s">
        <v>27</v>
      </c>
      <c r="H8" t="s">
        <v>28</v>
      </c>
      <c r="I8" t="s">
        <v>387</v>
      </c>
      <c r="J8" t="s">
        <v>31</v>
      </c>
      <c r="K8" t="s">
        <v>32</v>
      </c>
      <c r="L8" t="s">
        <v>33</v>
      </c>
      <c r="M8" t="s">
        <v>34</v>
      </c>
      <c r="N8" t="s">
        <v>35</v>
      </c>
      <c r="O8" t="s">
        <v>36</v>
      </c>
      <c r="P8" t="s">
        <v>37</v>
      </c>
      <c r="Q8" t="s">
        <v>38</v>
      </c>
      <c r="R8" t="s">
        <v>39</v>
      </c>
      <c r="S8" t="s">
        <v>40</v>
      </c>
      <c r="T8" t="s">
        <v>41</v>
      </c>
      <c r="U8" t="s">
        <v>42</v>
      </c>
      <c r="V8" t="s">
        <v>43</v>
      </c>
      <c r="W8" t="s">
        <v>44</v>
      </c>
      <c r="X8" t="s">
        <v>42</v>
      </c>
      <c r="Y8" s="4" t="s">
        <v>45</v>
      </c>
    </row>
    <row r="9" spans="1:25" x14ac:dyDescent="0.25">
      <c r="A9" t="s">
        <v>693</v>
      </c>
      <c r="B9" t="s">
        <v>1118</v>
      </c>
      <c r="C9" t="s">
        <v>57</v>
      </c>
      <c r="D9" t="s">
        <v>50</v>
      </c>
      <c r="E9" t="s">
        <v>50</v>
      </c>
      <c r="F9" t="s">
        <v>49</v>
      </c>
      <c r="G9" t="s">
        <v>51</v>
      </c>
      <c r="H9" t="s">
        <v>50</v>
      </c>
      <c r="I9" t="s">
        <v>390</v>
      </c>
      <c r="J9" t="s">
        <v>51</v>
      </c>
      <c r="K9" t="s">
        <v>50</v>
      </c>
      <c r="L9" t="s">
        <v>637</v>
      </c>
      <c r="M9" t="s">
        <v>51</v>
      </c>
      <c r="N9" t="s">
        <v>51</v>
      </c>
      <c r="O9" t="s">
        <v>50</v>
      </c>
      <c r="P9" t="s">
        <v>50</v>
      </c>
      <c r="Q9" t="s">
        <v>50</v>
      </c>
      <c r="R9" t="s">
        <v>52</v>
      </c>
    </row>
    <row r="10" spans="1:25" x14ac:dyDescent="0.25">
      <c r="A10" t="s">
        <v>684</v>
      </c>
    </row>
    <row r="11" spans="1:25" x14ac:dyDescent="0.25">
      <c r="A11" t="s">
        <v>775</v>
      </c>
      <c r="B11" t="s">
        <v>80</v>
      </c>
      <c r="C11">
        <v>490.7</v>
      </c>
      <c r="D11">
        <v>67.42</v>
      </c>
      <c r="E11">
        <v>0</v>
      </c>
      <c r="F11">
        <v>0</v>
      </c>
      <c r="G11" s="3">
        <v>1166.67</v>
      </c>
      <c r="H11" s="3">
        <v>2322.61</v>
      </c>
      <c r="I11" t="s">
        <v>1119</v>
      </c>
      <c r="J11">
        <v>0</v>
      </c>
      <c r="K11" s="3">
        <v>3489.28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s="3">
        <v>3489.28</v>
      </c>
      <c r="T11">
        <v>348.93</v>
      </c>
      <c r="U11">
        <v>0</v>
      </c>
      <c r="V11" s="3">
        <v>3140.35</v>
      </c>
      <c r="W11">
        <v>11.16</v>
      </c>
      <c r="X11">
        <v>0</v>
      </c>
      <c r="Y11" s="4">
        <v>3500.44</v>
      </c>
    </row>
    <row r="12" spans="1:25" x14ac:dyDescent="0.25">
      <c r="A12" t="s">
        <v>696</v>
      </c>
      <c r="C12">
        <v>490.7</v>
      </c>
      <c r="D12">
        <v>67.42</v>
      </c>
      <c r="E12">
        <v>0</v>
      </c>
      <c r="F12">
        <v>0</v>
      </c>
      <c r="G12" s="3">
        <v>1166.67</v>
      </c>
      <c r="H12" s="3">
        <v>2322.61</v>
      </c>
      <c r="I12" t="s">
        <v>1119</v>
      </c>
      <c r="J12">
        <v>0</v>
      </c>
      <c r="K12" s="3">
        <v>3489.28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3">
        <v>3489.28</v>
      </c>
      <c r="T12">
        <v>348.93</v>
      </c>
      <c r="U12">
        <v>0</v>
      </c>
      <c r="V12" s="3">
        <v>3140.35</v>
      </c>
      <c r="W12">
        <v>11.16</v>
      </c>
      <c r="X12">
        <v>0</v>
      </c>
      <c r="Y12" s="4">
        <v>3500.44</v>
      </c>
    </row>
    <row r="14" spans="1:25" x14ac:dyDescent="0.25">
      <c r="A14" t="s">
        <v>685</v>
      </c>
    </row>
    <row r="15" spans="1:25" x14ac:dyDescent="0.25">
      <c r="A15" t="s">
        <v>777</v>
      </c>
      <c r="B15" t="s">
        <v>302</v>
      </c>
      <c r="C15">
        <v>490.7</v>
      </c>
      <c r="D15">
        <v>67.42</v>
      </c>
      <c r="E15">
        <v>0</v>
      </c>
      <c r="F15">
        <v>0</v>
      </c>
      <c r="G15" s="3">
        <v>1750</v>
      </c>
      <c r="H15">
        <v>0</v>
      </c>
      <c r="I15" t="s">
        <v>391</v>
      </c>
      <c r="J15">
        <v>0</v>
      </c>
      <c r="K15" s="3">
        <v>1750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 s="3">
        <v>1750</v>
      </c>
      <c r="T15">
        <v>0</v>
      </c>
      <c r="U15">
        <v>175</v>
      </c>
      <c r="V15" s="3">
        <v>1750</v>
      </c>
      <c r="W15">
        <v>11.16</v>
      </c>
      <c r="X15">
        <v>0</v>
      </c>
      <c r="Y15" s="4">
        <v>1936.16</v>
      </c>
    </row>
    <row r="16" spans="1:25" x14ac:dyDescent="0.25">
      <c r="A16" t="s">
        <v>697</v>
      </c>
      <c r="C16">
        <v>490.7</v>
      </c>
      <c r="D16">
        <v>67.42</v>
      </c>
      <c r="E16">
        <v>0</v>
      </c>
      <c r="F16">
        <v>0</v>
      </c>
      <c r="G16" s="3">
        <v>1750</v>
      </c>
      <c r="H16">
        <v>0</v>
      </c>
      <c r="I16" t="s">
        <v>391</v>
      </c>
      <c r="J16">
        <v>0</v>
      </c>
      <c r="K16" s="3">
        <v>1750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s="3">
        <v>1750</v>
      </c>
      <c r="T16">
        <v>0</v>
      </c>
      <c r="U16">
        <v>175</v>
      </c>
      <c r="V16" s="3">
        <v>1750</v>
      </c>
      <c r="W16">
        <v>11.16</v>
      </c>
      <c r="X16">
        <v>0</v>
      </c>
      <c r="Y16" s="4">
        <v>1936.16</v>
      </c>
    </row>
    <row r="18" spans="1:25" x14ac:dyDescent="0.25">
      <c r="A18" t="s">
        <v>699</v>
      </c>
      <c r="B18" t="s">
        <v>231</v>
      </c>
    </row>
    <row r="19" spans="1:25" x14ac:dyDescent="0.25">
      <c r="A19" t="s">
        <v>778</v>
      </c>
      <c r="B19" t="s">
        <v>308</v>
      </c>
      <c r="C19">
        <v>490.7</v>
      </c>
      <c r="D19">
        <v>67.42</v>
      </c>
      <c r="E19">
        <v>0</v>
      </c>
      <c r="F19">
        <v>0</v>
      </c>
      <c r="G19" s="3">
        <v>1166.6600000000001</v>
      </c>
      <c r="H19" s="3">
        <v>6600.57</v>
      </c>
      <c r="I19" t="s">
        <v>1120</v>
      </c>
      <c r="J19">
        <v>0</v>
      </c>
      <c r="K19" s="3">
        <v>7767.23</v>
      </c>
      <c r="L19">
        <v>0</v>
      </c>
      <c r="M19">
        <v>0</v>
      </c>
      <c r="N19">
        <v>0</v>
      </c>
      <c r="O19">
        <v>0</v>
      </c>
      <c r="P19">
        <v>84.78</v>
      </c>
      <c r="Q19">
        <v>0</v>
      </c>
      <c r="R19">
        <v>84.78</v>
      </c>
      <c r="S19" s="3">
        <v>7682.45</v>
      </c>
      <c r="T19">
        <v>768.25</v>
      </c>
      <c r="U19">
        <v>0</v>
      </c>
      <c r="V19" s="3">
        <v>6914.2</v>
      </c>
      <c r="W19">
        <v>11.16</v>
      </c>
      <c r="X19">
        <v>0</v>
      </c>
      <c r="Y19" s="4">
        <v>7778.39</v>
      </c>
    </row>
    <row r="20" spans="1:25" x14ac:dyDescent="0.25">
      <c r="A20" t="s">
        <v>780</v>
      </c>
      <c r="B20" t="s">
        <v>308</v>
      </c>
      <c r="C20">
        <v>490.7</v>
      </c>
      <c r="D20">
        <v>67.42</v>
      </c>
      <c r="E20">
        <v>0</v>
      </c>
      <c r="F20">
        <v>0</v>
      </c>
      <c r="G20" s="3">
        <v>1166.6600000000001</v>
      </c>
      <c r="H20" s="3">
        <v>5406.66</v>
      </c>
      <c r="I20" t="s">
        <v>1121</v>
      </c>
      <c r="J20">
        <v>0</v>
      </c>
      <c r="K20" s="3">
        <v>6573.32</v>
      </c>
      <c r="L20">
        <v>0</v>
      </c>
      <c r="M20">
        <v>0</v>
      </c>
      <c r="N20">
        <v>0</v>
      </c>
      <c r="O20">
        <v>0</v>
      </c>
      <c r="P20">
        <v>471.16</v>
      </c>
      <c r="Q20">
        <v>0</v>
      </c>
      <c r="R20">
        <v>471.16</v>
      </c>
      <c r="S20" s="3">
        <v>6102.16</v>
      </c>
      <c r="T20">
        <v>610.22</v>
      </c>
      <c r="U20">
        <v>0</v>
      </c>
      <c r="V20" s="3">
        <v>5491.94</v>
      </c>
      <c r="W20">
        <v>11.16</v>
      </c>
      <c r="X20">
        <v>0</v>
      </c>
      <c r="Y20" s="4">
        <v>6584.48</v>
      </c>
    </row>
    <row r="21" spans="1:25" x14ac:dyDescent="0.25">
      <c r="A21" t="s">
        <v>700</v>
      </c>
      <c r="C21">
        <v>981.4</v>
      </c>
      <c r="D21">
        <v>134.84</v>
      </c>
      <c r="E21">
        <v>0</v>
      </c>
      <c r="F21">
        <v>0</v>
      </c>
      <c r="G21" s="3">
        <v>2333.3200000000002</v>
      </c>
      <c r="H21" s="3">
        <v>12007.23</v>
      </c>
      <c r="I21" t="s">
        <v>1122</v>
      </c>
      <c r="J21">
        <v>0</v>
      </c>
      <c r="K21" s="3">
        <v>14340.55</v>
      </c>
      <c r="L21">
        <v>0</v>
      </c>
      <c r="M21">
        <v>0</v>
      </c>
      <c r="N21">
        <v>0</v>
      </c>
      <c r="O21">
        <v>0</v>
      </c>
      <c r="P21">
        <v>555.94000000000005</v>
      </c>
      <c r="Q21">
        <v>0</v>
      </c>
      <c r="R21">
        <v>555.94000000000005</v>
      </c>
      <c r="S21" s="3">
        <v>13784.61</v>
      </c>
      <c r="T21" s="3">
        <v>1378.47</v>
      </c>
      <c r="U21">
        <v>0</v>
      </c>
      <c r="V21" s="3">
        <v>12406.14</v>
      </c>
      <c r="W21">
        <v>22.32</v>
      </c>
      <c r="X21">
        <v>0</v>
      </c>
      <c r="Y21" s="4">
        <v>14362.87</v>
      </c>
    </row>
    <row r="23" spans="1:25" x14ac:dyDescent="0.25">
      <c r="A23" t="s">
        <v>719</v>
      </c>
    </row>
    <row r="24" spans="1:25" x14ac:dyDescent="0.25">
      <c r="A24" t="s">
        <v>783</v>
      </c>
      <c r="B24" t="s">
        <v>177</v>
      </c>
      <c r="C24">
        <v>490.7</v>
      </c>
      <c r="D24">
        <v>67.42</v>
      </c>
      <c r="E24">
        <v>0</v>
      </c>
      <c r="F24">
        <v>0</v>
      </c>
      <c r="G24">
        <v>490.7</v>
      </c>
      <c r="H24">
        <v>0</v>
      </c>
      <c r="I24" t="s">
        <v>1062</v>
      </c>
      <c r="J24">
        <v>93.68</v>
      </c>
      <c r="K24">
        <v>584.38</v>
      </c>
      <c r="L24">
        <v>0</v>
      </c>
      <c r="M24">
        <v>0</v>
      </c>
      <c r="N24">
        <v>0</v>
      </c>
      <c r="O24">
        <v>0</v>
      </c>
      <c r="P24">
        <v>128.97</v>
      </c>
      <c r="Q24">
        <v>0</v>
      </c>
      <c r="R24">
        <v>128.97</v>
      </c>
      <c r="S24">
        <v>455.41</v>
      </c>
      <c r="T24">
        <v>0</v>
      </c>
      <c r="U24">
        <v>45.54</v>
      </c>
      <c r="V24">
        <v>455.41</v>
      </c>
      <c r="W24">
        <v>11.16</v>
      </c>
      <c r="X24">
        <v>0</v>
      </c>
      <c r="Y24" s="4">
        <v>641.08000000000004</v>
      </c>
    </row>
    <row r="25" spans="1:25" x14ac:dyDescent="0.25">
      <c r="A25" t="s">
        <v>723</v>
      </c>
      <c r="C25">
        <v>490.7</v>
      </c>
      <c r="D25">
        <v>67.42</v>
      </c>
      <c r="E25">
        <v>0</v>
      </c>
      <c r="F25">
        <v>0</v>
      </c>
      <c r="G25">
        <v>490.7</v>
      </c>
      <c r="H25">
        <v>0</v>
      </c>
      <c r="I25" t="s">
        <v>1062</v>
      </c>
      <c r="J25">
        <v>93.68</v>
      </c>
      <c r="K25">
        <v>584.38</v>
      </c>
      <c r="L25">
        <v>0</v>
      </c>
      <c r="M25">
        <v>0</v>
      </c>
      <c r="N25">
        <v>0</v>
      </c>
      <c r="O25">
        <v>0</v>
      </c>
      <c r="P25">
        <v>128.97</v>
      </c>
      <c r="Q25">
        <v>0</v>
      </c>
      <c r="R25">
        <v>128.97</v>
      </c>
      <c r="S25">
        <v>455.41</v>
      </c>
      <c r="T25">
        <v>0</v>
      </c>
      <c r="U25">
        <v>45.54</v>
      </c>
      <c r="V25">
        <v>455.41</v>
      </c>
      <c r="W25">
        <v>11.16</v>
      </c>
      <c r="X25">
        <v>0</v>
      </c>
      <c r="Y25" s="4">
        <v>641.08000000000004</v>
      </c>
    </row>
    <row r="27" spans="1:25" x14ac:dyDescent="0.25">
      <c r="A27" t="s">
        <v>689</v>
      </c>
    </row>
    <row r="28" spans="1:25" hidden="1" x14ac:dyDescent="0.25">
      <c r="A28" t="s">
        <v>787</v>
      </c>
      <c r="B28" t="s">
        <v>177</v>
      </c>
      <c r="C28">
        <v>490.7</v>
      </c>
      <c r="D28">
        <v>67.42</v>
      </c>
      <c r="E28">
        <v>0</v>
      </c>
      <c r="F28">
        <v>0</v>
      </c>
      <c r="G28">
        <v>490.7</v>
      </c>
      <c r="H28" s="3">
        <v>7222.65</v>
      </c>
      <c r="I28" t="s">
        <v>1123</v>
      </c>
      <c r="J28">
        <v>0</v>
      </c>
      <c r="K28" s="3">
        <v>7713.35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s="3">
        <v>7713.35</v>
      </c>
      <c r="T28">
        <v>771.34</v>
      </c>
      <c r="U28">
        <v>0</v>
      </c>
      <c r="V28" s="3">
        <v>6942.01</v>
      </c>
      <c r="W28">
        <v>11.16</v>
      </c>
      <c r="X28">
        <v>0</v>
      </c>
      <c r="Y28" s="4">
        <v>7724.51</v>
      </c>
    </row>
    <row r="29" spans="1:25" hidden="1" x14ac:dyDescent="0.25">
      <c r="A29" t="s">
        <v>789</v>
      </c>
      <c r="B29" t="s">
        <v>177</v>
      </c>
      <c r="C29">
        <v>490.7</v>
      </c>
      <c r="D29">
        <v>67.42</v>
      </c>
      <c r="E29">
        <v>0</v>
      </c>
      <c r="F29">
        <v>0</v>
      </c>
      <c r="G29" s="3">
        <v>1633.33</v>
      </c>
      <c r="H29" s="3">
        <v>52867.85</v>
      </c>
      <c r="I29" t="s">
        <v>1124</v>
      </c>
      <c r="J29">
        <v>0</v>
      </c>
      <c r="K29" s="3">
        <v>54501.18</v>
      </c>
      <c r="L29">
        <v>0</v>
      </c>
      <c r="M29">
        <v>0</v>
      </c>
      <c r="N29">
        <v>245.93</v>
      </c>
      <c r="O29">
        <v>0</v>
      </c>
      <c r="P29">
        <v>135.96</v>
      </c>
      <c r="Q29">
        <v>0</v>
      </c>
      <c r="R29">
        <v>381.89</v>
      </c>
      <c r="S29" s="3">
        <v>54119.29</v>
      </c>
      <c r="T29" s="3">
        <v>5411.93</v>
      </c>
      <c r="U29">
        <v>0</v>
      </c>
      <c r="V29" s="3">
        <v>48707.360000000001</v>
      </c>
      <c r="W29">
        <v>11.16</v>
      </c>
      <c r="X29">
        <v>0</v>
      </c>
      <c r="Y29" s="4">
        <v>54266.41</v>
      </c>
    </row>
    <row r="30" spans="1:25" hidden="1" x14ac:dyDescent="0.25">
      <c r="A30" t="s">
        <v>791</v>
      </c>
      <c r="B30" t="s">
        <v>327</v>
      </c>
      <c r="C30">
        <v>490.7</v>
      </c>
      <c r="D30">
        <v>67.42</v>
      </c>
      <c r="E30">
        <v>0</v>
      </c>
      <c r="F30">
        <v>0</v>
      </c>
      <c r="G30" s="3">
        <v>1633.33</v>
      </c>
      <c r="H30" s="3">
        <v>4660.7700000000004</v>
      </c>
      <c r="I30" t="s">
        <v>1125</v>
      </c>
      <c r="J30">
        <v>0</v>
      </c>
      <c r="K30" s="3">
        <v>6294.1</v>
      </c>
      <c r="L30">
        <v>0</v>
      </c>
      <c r="M30">
        <v>0</v>
      </c>
      <c r="N30">
        <v>0</v>
      </c>
      <c r="O30">
        <v>0</v>
      </c>
      <c r="P30">
        <v>404.15</v>
      </c>
      <c r="Q30">
        <v>0</v>
      </c>
      <c r="R30">
        <v>404.15</v>
      </c>
      <c r="S30" s="3">
        <v>5889.95</v>
      </c>
      <c r="T30">
        <v>589</v>
      </c>
      <c r="U30">
        <v>0</v>
      </c>
      <c r="V30" s="3">
        <v>5300.95</v>
      </c>
      <c r="W30">
        <v>11.16</v>
      </c>
      <c r="X30">
        <v>0</v>
      </c>
      <c r="Y30" s="4">
        <v>6305.26</v>
      </c>
    </row>
    <row r="31" spans="1:25" hidden="1" x14ac:dyDescent="0.25">
      <c r="A31" t="s">
        <v>793</v>
      </c>
      <c r="B31" t="s">
        <v>177</v>
      </c>
      <c r="C31">
        <v>490.7</v>
      </c>
      <c r="D31">
        <v>67.42</v>
      </c>
      <c r="E31">
        <v>0</v>
      </c>
      <c r="F31">
        <v>0</v>
      </c>
      <c r="G31">
        <v>490.7</v>
      </c>
      <c r="H31">
        <v>0</v>
      </c>
      <c r="I31" t="s">
        <v>1062</v>
      </c>
      <c r="J31">
        <v>93.68</v>
      </c>
      <c r="K31">
        <v>584.38</v>
      </c>
      <c r="L31">
        <v>0</v>
      </c>
      <c r="M31">
        <v>0</v>
      </c>
      <c r="N31">
        <v>0</v>
      </c>
      <c r="O31">
        <v>0</v>
      </c>
      <c r="P31">
        <v>128.84</v>
      </c>
      <c r="Q31">
        <v>0</v>
      </c>
      <c r="R31">
        <v>128.84</v>
      </c>
      <c r="S31">
        <v>455.54</v>
      </c>
      <c r="T31">
        <v>0</v>
      </c>
      <c r="U31">
        <v>45.55</v>
      </c>
      <c r="V31">
        <v>455.54</v>
      </c>
      <c r="W31">
        <v>11.16</v>
      </c>
      <c r="X31">
        <v>0</v>
      </c>
      <c r="Y31" s="4">
        <v>641.09</v>
      </c>
    </row>
    <row r="32" spans="1:25" hidden="1" x14ac:dyDescent="0.25">
      <c r="A32" t="s">
        <v>794</v>
      </c>
      <c r="B32" t="s">
        <v>327</v>
      </c>
      <c r="C32">
        <v>490.7</v>
      </c>
      <c r="D32">
        <v>67.42</v>
      </c>
      <c r="E32">
        <v>0</v>
      </c>
      <c r="F32">
        <v>0</v>
      </c>
      <c r="G32" s="3">
        <v>2333.31</v>
      </c>
      <c r="H32" s="3">
        <v>26529.61</v>
      </c>
      <c r="I32" t="s">
        <v>1126</v>
      </c>
      <c r="J32">
        <v>0</v>
      </c>
      <c r="K32" s="3">
        <v>28862.92</v>
      </c>
      <c r="L32">
        <v>0</v>
      </c>
      <c r="M32">
        <v>0</v>
      </c>
      <c r="N32">
        <v>245.93</v>
      </c>
      <c r="O32">
        <v>0</v>
      </c>
      <c r="P32">
        <v>0</v>
      </c>
      <c r="Q32">
        <v>0</v>
      </c>
      <c r="R32">
        <v>245.93</v>
      </c>
      <c r="S32" s="3">
        <v>28616.99</v>
      </c>
      <c r="T32" s="3">
        <v>2861.7</v>
      </c>
      <c r="U32">
        <v>0</v>
      </c>
      <c r="V32" s="3">
        <v>25755.29</v>
      </c>
      <c r="W32">
        <v>11.16</v>
      </c>
      <c r="X32">
        <v>0</v>
      </c>
      <c r="Y32" s="4">
        <v>28628.15</v>
      </c>
    </row>
    <row r="33" spans="1:25" hidden="1" x14ac:dyDescent="0.25">
      <c r="A33" t="s">
        <v>796</v>
      </c>
      <c r="B33" t="s">
        <v>177</v>
      </c>
      <c r="C33">
        <v>490.7</v>
      </c>
      <c r="D33">
        <v>67.42</v>
      </c>
      <c r="E33">
        <v>0</v>
      </c>
      <c r="F33">
        <v>0</v>
      </c>
      <c r="G33">
        <v>490.7</v>
      </c>
      <c r="H33">
        <v>0</v>
      </c>
      <c r="I33" t="s">
        <v>1062</v>
      </c>
      <c r="J33">
        <v>93.68</v>
      </c>
      <c r="K33">
        <v>584.38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584.38</v>
      </c>
      <c r="T33">
        <v>0</v>
      </c>
      <c r="U33">
        <v>58.44</v>
      </c>
      <c r="V33">
        <v>584.38</v>
      </c>
      <c r="W33">
        <v>11.16</v>
      </c>
      <c r="X33">
        <v>0</v>
      </c>
      <c r="Y33" s="4">
        <v>653.98</v>
      </c>
    </row>
    <row r="34" spans="1:25" hidden="1" x14ac:dyDescent="0.25">
      <c r="A34" t="s">
        <v>797</v>
      </c>
      <c r="B34" t="s">
        <v>177</v>
      </c>
      <c r="C34">
        <v>490.7</v>
      </c>
      <c r="D34">
        <v>67.42</v>
      </c>
      <c r="E34">
        <v>0</v>
      </c>
      <c r="F34">
        <v>0</v>
      </c>
      <c r="G34">
        <v>490.7</v>
      </c>
      <c r="H34" s="3">
        <v>2094.8200000000002</v>
      </c>
      <c r="I34" t="s">
        <v>1127</v>
      </c>
      <c r="J34">
        <v>0</v>
      </c>
      <c r="K34" s="3">
        <v>2585.52</v>
      </c>
      <c r="L34">
        <v>0</v>
      </c>
      <c r="M34">
        <v>0</v>
      </c>
      <c r="N34">
        <v>0</v>
      </c>
      <c r="O34">
        <v>0</v>
      </c>
      <c r="P34">
        <v>261.5</v>
      </c>
      <c r="Q34">
        <v>0</v>
      </c>
      <c r="R34">
        <v>261.5</v>
      </c>
      <c r="S34" s="3">
        <v>2324.02</v>
      </c>
      <c r="T34">
        <v>232.4</v>
      </c>
      <c r="U34">
        <v>0</v>
      </c>
      <c r="V34" s="3">
        <v>2091.62</v>
      </c>
      <c r="W34">
        <v>11.16</v>
      </c>
      <c r="X34">
        <v>0</v>
      </c>
      <c r="Y34" s="4">
        <v>2596.6799999999998</v>
      </c>
    </row>
    <row r="35" spans="1:25" hidden="1" x14ac:dyDescent="0.25">
      <c r="A35" t="s">
        <v>799</v>
      </c>
      <c r="B35" t="s">
        <v>177</v>
      </c>
      <c r="C35">
        <v>490.7</v>
      </c>
      <c r="D35">
        <v>67.42</v>
      </c>
      <c r="E35">
        <v>0</v>
      </c>
      <c r="F35">
        <v>0</v>
      </c>
      <c r="G35">
        <v>490.7</v>
      </c>
      <c r="H35" s="3">
        <v>21472.04</v>
      </c>
      <c r="I35" t="s">
        <v>1128</v>
      </c>
      <c r="J35">
        <v>0</v>
      </c>
      <c r="K35" s="3">
        <v>21962.74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s="3">
        <v>21962.74</v>
      </c>
      <c r="T35" s="3">
        <v>2196.27</v>
      </c>
      <c r="U35">
        <v>0</v>
      </c>
      <c r="V35" s="3">
        <v>19766.47</v>
      </c>
      <c r="W35">
        <v>11.16</v>
      </c>
      <c r="X35">
        <v>0</v>
      </c>
      <c r="Y35" s="4">
        <v>21973.9</v>
      </c>
    </row>
    <row r="36" spans="1:25" hidden="1" x14ac:dyDescent="0.25">
      <c r="A36" t="s">
        <v>801</v>
      </c>
      <c r="B36" t="s">
        <v>177</v>
      </c>
      <c r="C36">
        <v>490.7</v>
      </c>
      <c r="D36">
        <v>67.42</v>
      </c>
      <c r="E36">
        <v>0</v>
      </c>
      <c r="F36">
        <v>0</v>
      </c>
      <c r="G36">
        <v>490.7</v>
      </c>
      <c r="H36" s="3">
        <v>4285.66</v>
      </c>
      <c r="I36" t="s">
        <v>1129</v>
      </c>
      <c r="J36">
        <v>0</v>
      </c>
      <c r="K36" s="3">
        <v>4776.3599999999997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 s="3">
        <v>4776.3599999999997</v>
      </c>
      <c r="T36">
        <v>477.64</v>
      </c>
      <c r="U36">
        <v>0</v>
      </c>
      <c r="V36" s="3">
        <v>4298.72</v>
      </c>
      <c r="W36">
        <v>11.16</v>
      </c>
      <c r="X36">
        <v>0</v>
      </c>
      <c r="Y36" s="4">
        <v>4787.5200000000004</v>
      </c>
    </row>
    <row r="37" spans="1:25" hidden="1" x14ac:dyDescent="0.25">
      <c r="A37" t="s">
        <v>803</v>
      </c>
      <c r="B37" t="s">
        <v>177</v>
      </c>
      <c r="C37">
        <v>490.7</v>
      </c>
      <c r="D37">
        <v>67.42</v>
      </c>
      <c r="E37">
        <v>0</v>
      </c>
      <c r="F37">
        <v>0</v>
      </c>
      <c r="G37">
        <v>490.7</v>
      </c>
      <c r="H37" s="3">
        <v>2298.4699999999998</v>
      </c>
      <c r="I37" t="s">
        <v>1130</v>
      </c>
      <c r="J37">
        <v>0</v>
      </c>
      <c r="K37" s="3">
        <v>2789.17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s="3">
        <v>2789.17</v>
      </c>
      <c r="T37">
        <v>278.92</v>
      </c>
      <c r="U37">
        <v>0</v>
      </c>
      <c r="V37" s="3">
        <v>2510.25</v>
      </c>
      <c r="W37">
        <v>11.16</v>
      </c>
      <c r="X37">
        <v>0</v>
      </c>
      <c r="Y37" s="4">
        <v>2800.33</v>
      </c>
    </row>
    <row r="38" spans="1:25" hidden="1" x14ac:dyDescent="0.25">
      <c r="A38" t="s">
        <v>805</v>
      </c>
      <c r="B38" t="s">
        <v>177</v>
      </c>
      <c r="C38">
        <v>490.7</v>
      </c>
      <c r="D38">
        <v>67.42</v>
      </c>
      <c r="E38">
        <v>0</v>
      </c>
      <c r="F38">
        <v>0</v>
      </c>
      <c r="G38">
        <v>490.7</v>
      </c>
      <c r="H38" s="3">
        <v>2000</v>
      </c>
      <c r="I38" t="s">
        <v>1131</v>
      </c>
      <c r="J38">
        <v>0</v>
      </c>
      <c r="K38" s="3">
        <v>2490.6999999999998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 s="3">
        <v>2490.6999999999998</v>
      </c>
      <c r="T38">
        <v>249.07</v>
      </c>
      <c r="U38">
        <v>0</v>
      </c>
      <c r="V38" s="3">
        <v>2241.63</v>
      </c>
      <c r="W38">
        <v>11.16</v>
      </c>
      <c r="X38">
        <v>0</v>
      </c>
      <c r="Y38" s="4">
        <v>2501.86</v>
      </c>
    </row>
    <row r="39" spans="1:25" hidden="1" x14ac:dyDescent="0.25">
      <c r="A39" t="s">
        <v>807</v>
      </c>
      <c r="B39" t="s">
        <v>177</v>
      </c>
      <c r="C39">
        <v>490.7</v>
      </c>
      <c r="D39">
        <v>67.42</v>
      </c>
      <c r="E39">
        <v>0</v>
      </c>
      <c r="F39">
        <v>0</v>
      </c>
      <c r="G39">
        <v>490.7</v>
      </c>
      <c r="H39">
        <v>0</v>
      </c>
      <c r="I39" t="s">
        <v>1062</v>
      </c>
      <c r="J39">
        <v>93.68</v>
      </c>
      <c r="K39">
        <v>584.38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584.38</v>
      </c>
      <c r="T39">
        <v>0</v>
      </c>
      <c r="U39">
        <v>58.44</v>
      </c>
      <c r="V39">
        <v>584.38</v>
      </c>
      <c r="W39">
        <v>11.16</v>
      </c>
      <c r="X39">
        <v>0</v>
      </c>
      <c r="Y39" s="4">
        <v>653.98</v>
      </c>
    </row>
    <row r="40" spans="1:25" hidden="1" x14ac:dyDescent="0.25">
      <c r="A40" t="s">
        <v>808</v>
      </c>
      <c r="B40" t="s">
        <v>177</v>
      </c>
      <c r="C40">
        <v>490.7</v>
      </c>
      <c r="D40">
        <v>67.42</v>
      </c>
      <c r="E40">
        <v>0</v>
      </c>
      <c r="F40">
        <v>0</v>
      </c>
      <c r="G40">
        <v>490.7</v>
      </c>
      <c r="H40" s="3">
        <v>22515.62</v>
      </c>
      <c r="I40" t="s">
        <v>1132</v>
      </c>
      <c r="J40">
        <v>0</v>
      </c>
      <c r="K40" s="3">
        <v>23006.32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s="3">
        <v>23006.32</v>
      </c>
      <c r="T40" s="3">
        <v>2300.63</v>
      </c>
      <c r="U40">
        <v>0</v>
      </c>
      <c r="V40" s="3">
        <v>20705.689999999999</v>
      </c>
      <c r="W40">
        <v>11.16</v>
      </c>
      <c r="X40">
        <v>0</v>
      </c>
      <c r="Y40" s="4">
        <v>23017.48</v>
      </c>
    </row>
    <row r="41" spans="1:25" hidden="1" x14ac:dyDescent="0.25">
      <c r="A41" t="s">
        <v>810</v>
      </c>
      <c r="B41" t="s">
        <v>177</v>
      </c>
      <c r="C41">
        <v>490.7</v>
      </c>
      <c r="D41">
        <v>67.42</v>
      </c>
      <c r="E41">
        <v>0</v>
      </c>
      <c r="F41">
        <v>0</v>
      </c>
      <c r="G41">
        <v>490.7</v>
      </c>
      <c r="H41" s="3">
        <v>10692.25</v>
      </c>
      <c r="I41" t="s">
        <v>1133</v>
      </c>
      <c r="J41">
        <v>0</v>
      </c>
      <c r="K41" s="3">
        <v>11182.95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 s="3">
        <v>11182.95</v>
      </c>
      <c r="T41" s="3">
        <v>1118.3</v>
      </c>
      <c r="U41">
        <v>0</v>
      </c>
      <c r="V41" s="3">
        <v>10064.65</v>
      </c>
      <c r="W41">
        <v>11.16</v>
      </c>
      <c r="X41">
        <v>0</v>
      </c>
      <c r="Y41" s="4">
        <v>11194.11</v>
      </c>
    </row>
    <row r="42" spans="1:25" hidden="1" x14ac:dyDescent="0.25">
      <c r="A42" t="s">
        <v>1074</v>
      </c>
      <c r="B42" t="s">
        <v>177</v>
      </c>
      <c r="C42">
        <v>465.15</v>
      </c>
      <c r="D42">
        <v>69.05</v>
      </c>
      <c r="E42">
        <v>0</v>
      </c>
      <c r="F42">
        <v>0</v>
      </c>
      <c r="G42">
        <v>440.52</v>
      </c>
      <c r="H42">
        <v>0</v>
      </c>
      <c r="I42" t="s">
        <v>1075</v>
      </c>
      <c r="J42">
        <v>93.68</v>
      </c>
      <c r="K42">
        <v>534.20000000000005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534.20000000000005</v>
      </c>
      <c r="T42">
        <v>0</v>
      </c>
      <c r="U42">
        <v>53.42</v>
      </c>
      <c r="V42">
        <v>534.20000000000005</v>
      </c>
      <c r="W42">
        <v>10.68</v>
      </c>
      <c r="X42">
        <v>0</v>
      </c>
      <c r="Y42" s="4">
        <v>598.29999999999995</v>
      </c>
    </row>
    <row r="43" spans="1:25" hidden="1" x14ac:dyDescent="0.25">
      <c r="A43" t="s">
        <v>812</v>
      </c>
      <c r="B43" t="s">
        <v>177</v>
      </c>
      <c r="C43">
        <v>490.7</v>
      </c>
      <c r="D43">
        <v>67.42</v>
      </c>
      <c r="E43">
        <v>0</v>
      </c>
      <c r="F43">
        <v>0</v>
      </c>
      <c r="G43">
        <v>490.7</v>
      </c>
      <c r="H43" s="3">
        <v>2128.11</v>
      </c>
      <c r="I43" t="s">
        <v>1134</v>
      </c>
      <c r="J43">
        <v>0</v>
      </c>
      <c r="K43" s="3">
        <v>2618.81</v>
      </c>
      <c r="L43">
        <v>0</v>
      </c>
      <c r="M43">
        <v>0</v>
      </c>
      <c r="N43">
        <v>51.25</v>
      </c>
      <c r="O43">
        <v>0</v>
      </c>
      <c r="P43">
        <v>0</v>
      </c>
      <c r="Q43">
        <v>0</v>
      </c>
      <c r="R43">
        <v>51.25</v>
      </c>
      <c r="S43" s="3">
        <v>2567.56</v>
      </c>
      <c r="T43">
        <v>256.76</v>
      </c>
      <c r="U43">
        <v>0</v>
      </c>
      <c r="V43" s="3">
        <v>2310.8000000000002</v>
      </c>
      <c r="W43">
        <v>11.16</v>
      </c>
      <c r="X43">
        <v>0</v>
      </c>
      <c r="Y43" s="4">
        <v>2578.7199999999998</v>
      </c>
    </row>
    <row r="44" spans="1:25" hidden="1" x14ac:dyDescent="0.25">
      <c r="A44" t="s">
        <v>813</v>
      </c>
      <c r="B44" t="s">
        <v>177</v>
      </c>
      <c r="C44">
        <v>490.7</v>
      </c>
      <c r="D44">
        <v>67.42</v>
      </c>
      <c r="E44">
        <v>0</v>
      </c>
      <c r="F44">
        <v>0</v>
      </c>
      <c r="G44">
        <v>490.7</v>
      </c>
      <c r="H44" s="3">
        <v>2210.5700000000002</v>
      </c>
      <c r="I44" t="s">
        <v>1135</v>
      </c>
      <c r="J44">
        <v>0</v>
      </c>
      <c r="K44" s="3">
        <v>2701.27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s="3">
        <v>2701.27</v>
      </c>
      <c r="T44">
        <v>270.13</v>
      </c>
      <c r="U44">
        <v>0</v>
      </c>
      <c r="V44" s="3">
        <v>2431.14</v>
      </c>
      <c r="W44">
        <v>11.16</v>
      </c>
      <c r="X44">
        <v>0</v>
      </c>
      <c r="Y44" s="4">
        <v>2712.43</v>
      </c>
    </row>
    <row r="45" spans="1:25" hidden="1" x14ac:dyDescent="0.25">
      <c r="A45" t="s">
        <v>814</v>
      </c>
      <c r="B45" t="s">
        <v>177</v>
      </c>
      <c r="C45">
        <v>490.7</v>
      </c>
      <c r="D45">
        <v>67.42</v>
      </c>
      <c r="E45">
        <v>0</v>
      </c>
      <c r="F45">
        <v>0</v>
      </c>
      <c r="G45" s="3">
        <v>1633.33</v>
      </c>
      <c r="H45" s="3">
        <v>40029.07</v>
      </c>
      <c r="I45" t="s">
        <v>1136</v>
      </c>
      <c r="J45">
        <v>0</v>
      </c>
      <c r="K45" s="3">
        <v>41662.400000000001</v>
      </c>
      <c r="L45">
        <v>0</v>
      </c>
      <c r="M45">
        <v>0</v>
      </c>
      <c r="N45">
        <v>245.93</v>
      </c>
      <c r="O45">
        <v>0</v>
      </c>
      <c r="P45">
        <v>742.44</v>
      </c>
      <c r="Q45">
        <v>0</v>
      </c>
      <c r="R45">
        <v>988.37</v>
      </c>
      <c r="S45" s="3">
        <v>40674.03</v>
      </c>
      <c r="T45" s="3">
        <v>4067.4</v>
      </c>
      <c r="U45">
        <v>0</v>
      </c>
      <c r="V45" s="3">
        <v>36606.629999999997</v>
      </c>
      <c r="W45">
        <v>11.16</v>
      </c>
      <c r="X45">
        <v>0</v>
      </c>
      <c r="Y45" s="4">
        <v>41427.629999999997</v>
      </c>
    </row>
    <row r="46" spans="1:25" hidden="1" x14ac:dyDescent="0.25">
      <c r="A46" t="s">
        <v>816</v>
      </c>
      <c r="B46" t="s">
        <v>177</v>
      </c>
      <c r="C46">
        <v>490.7</v>
      </c>
      <c r="D46">
        <v>67.42</v>
      </c>
      <c r="E46">
        <v>0</v>
      </c>
      <c r="F46">
        <v>0</v>
      </c>
      <c r="G46">
        <v>490.7</v>
      </c>
      <c r="H46" s="3">
        <v>4431.21</v>
      </c>
      <c r="I46" t="s">
        <v>1137</v>
      </c>
      <c r="J46">
        <v>0</v>
      </c>
      <c r="K46" s="3">
        <v>4921.91</v>
      </c>
      <c r="L46">
        <v>0</v>
      </c>
      <c r="M46">
        <v>0</v>
      </c>
      <c r="N46">
        <v>0</v>
      </c>
      <c r="O46">
        <v>0</v>
      </c>
      <c r="P46" s="3">
        <v>3217.09</v>
      </c>
      <c r="Q46">
        <v>0</v>
      </c>
      <c r="R46" s="3">
        <v>3217.09</v>
      </c>
      <c r="S46" s="3">
        <v>1704.82</v>
      </c>
      <c r="T46">
        <v>0</v>
      </c>
      <c r="U46">
        <v>170.48</v>
      </c>
      <c r="V46" s="3">
        <v>1704.82</v>
      </c>
      <c r="W46">
        <v>11.16</v>
      </c>
      <c r="X46">
        <v>0</v>
      </c>
      <c r="Y46" s="4">
        <v>5103.55</v>
      </c>
    </row>
    <row r="47" spans="1:25" hidden="1" x14ac:dyDescent="0.25">
      <c r="A47" t="s">
        <v>817</v>
      </c>
      <c r="B47" t="s">
        <v>177</v>
      </c>
      <c r="C47">
        <v>490.7</v>
      </c>
      <c r="D47">
        <v>67.42</v>
      </c>
      <c r="E47">
        <v>0</v>
      </c>
      <c r="F47">
        <v>0</v>
      </c>
      <c r="G47">
        <v>490.7</v>
      </c>
      <c r="H47" s="3">
        <v>10628.54</v>
      </c>
      <c r="I47" t="s">
        <v>1138</v>
      </c>
      <c r="J47">
        <v>0</v>
      </c>
      <c r="K47" s="3">
        <v>11119.24</v>
      </c>
      <c r="L47">
        <v>0</v>
      </c>
      <c r="M47">
        <v>0</v>
      </c>
      <c r="N47">
        <v>0</v>
      </c>
      <c r="O47">
        <v>0</v>
      </c>
      <c r="P47">
        <v>590.98</v>
      </c>
      <c r="Q47">
        <v>0</v>
      </c>
      <c r="R47">
        <v>590.98</v>
      </c>
      <c r="S47" s="3">
        <v>10528.26</v>
      </c>
      <c r="T47" s="3">
        <v>1052.83</v>
      </c>
      <c r="U47">
        <v>0</v>
      </c>
      <c r="V47" s="3">
        <v>9475.43</v>
      </c>
      <c r="W47">
        <v>11.16</v>
      </c>
      <c r="X47">
        <v>0</v>
      </c>
      <c r="Y47" s="4">
        <v>11130.4</v>
      </c>
    </row>
    <row r="48" spans="1:25" hidden="1" x14ac:dyDescent="0.25">
      <c r="A48" t="s">
        <v>818</v>
      </c>
      <c r="B48" t="s">
        <v>177</v>
      </c>
      <c r="C48">
        <v>490.7</v>
      </c>
      <c r="D48">
        <v>67.42</v>
      </c>
      <c r="E48">
        <v>0</v>
      </c>
      <c r="F48">
        <v>0</v>
      </c>
      <c r="G48">
        <v>490.7</v>
      </c>
      <c r="H48" s="3">
        <v>8112.38</v>
      </c>
      <c r="I48" t="s">
        <v>1139</v>
      </c>
      <c r="J48">
        <v>0</v>
      </c>
      <c r="K48" s="3">
        <v>8603.08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s="3">
        <v>8603.08</v>
      </c>
      <c r="T48">
        <v>860.31</v>
      </c>
      <c r="U48">
        <v>0</v>
      </c>
      <c r="V48" s="3">
        <v>7742.77</v>
      </c>
      <c r="W48">
        <v>11.16</v>
      </c>
      <c r="X48">
        <v>0</v>
      </c>
      <c r="Y48" s="4">
        <v>8614.24</v>
      </c>
    </row>
    <row r="49" spans="1:25" x14ac:dyDescent="0.25">
      <c r="A49" t="s">
        <v>703</v>
      </c>
      <c r="C49" s="3">
        <v>10279.15</v>
      </c>
      <c r="D49" s="3">
        <v>1417.45</v>
      </c>
      <c r="E49">
        <v>0</v>
      </c>
      <c r="F49">
        <v>0</v>
      </c>
      <c r="G49" s="3">
        <v>15525.02</v>
      </c>
      <c r="H49" s="3">
        <v>224179.62</v>
      </c>
      <c r="I49" t="s">
        <v>1140</v>
      </c>
      <c r="J49">
        <v>374.72</v>
      </c>
      <c r="K49" s="3">
        <v>240079.35999999999</v>
      </c>
      <c r="L49">
        <v>0</v>
      </c>
      <c r="M49">
        <v>0</v>
      </c>
      <c r="N49">
        <v>789.04</v>
      </c>
      <c r="O49">
        <v>0</v>
      </c>
      <c r="P49" s="3">
        <v>5480.96</v>
      </c>
      <c r="Q49">
        <v>0</v>
      </c>
      <c r="R49" s="3">
        <v>6270</v>
      </c>
      <c r="S49" s="3">
        <v>233809.36</v>
      </c>
      <c r="T49" s="3">
        <v>22994.63</v>
      </c>
      <c r="U49">
        <v>386.33</v>
      </c>
      <c r="V49" s="3">
        <v>210814.73</v>
      </c>
      <c r="W49">
        <v>233.88</v>
      </c>
      <c r="X49">
        <v>0</v>
      </c>
      <c r="Y49" s="4">
        <f>SUM(Y28:Y48)</f>
        <v>239910.52999999997</v>
      </c>
    </row>
    <row r="50" spans="1:25" x14ac:dyDescent="0.25">
      <c r="Y50" s="4">
        <f>+Y12+Y16+Y21+Y25+Y49</f>
        <v>260351.07999999996</v>
      </c>
    </row>
    <row r="51" spans="1:25" x14ac:dyDescent="0.25">
      <c r="Y51" s="4">
        <f>Y50*0.16</f>
        <v>41656.172799999993</v>
      </c>
    </row>
    <row r="52" spans="1:25" x14ac:dyDescent="0.25">
      <c r="Y52" s="4">
        <f>+Y50+Y51</f>
        <v>302007.25279999996</v>
      </c>
    </row>
    <row r="53" spans="1:25" x14ac:dyDescent="0.25">
      <c r="C53" s="3"/>
      <c r="D53" s="3"/>
      <c r="G53" s="3"/>
      <c r="H53" s="3"/>
      <c r="K53" s="3"/>
      <c r="P53" s="3"/>
      <c r="R53" s="3"/>
      <c r="S53" s="3"/>
      <c r="T53" s="3"/>
      <c r="V53" s="3"/>
    </row>
    <row r="54" spans="1:25" x14ac:dyDescent="0.25">
      <c r="Y54" s="4" t="s">
        <v>1222</v>
      </c>
    </row>
    <row r="55" spans="1:25" x14ac:dyDescent="0.25">
      <c r="Y55" s="4" t="s">
        <v>1223</v>
      </c>
    </row>
    <row r="56" spans="1:25" x14ac:dyDescent="0.25">
      <c r="Y56" s="4" t="s">
        <v>1224</v>
      </c>
    </row>
    <row r="57" spans="1:25" x14ac:dyDescent="0.25">
      <c r="Y57" s="4" t="s">
        <v>1225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Z79"/>
  <sheetViews>
    <sheetView workbookViewId="0">
      <selection activeCell="AF79" sqref="AF79"/>
    </sheetView>
  </sheetViews>
  <sheetFormatPr baseColWidth="10" defaultRowHeight="15" x14ac:dyDescent="0.25"/>
  <cols>
    <col min="2" max="2" width="29.7109375" bestFit="1" customWidth="1"/>
    <col min="3" max="3" width="27.7109375" bestFit="1" customWidth="1"/>
    <col min="5" max="25" width="0" hidden="1" customWidth="1"/>
    <col min="26" max="26" width="11.42578125" style="4"/>
  </cols>
  <sheetData>
    <row r="2" spans="1:26" x14ac:dyDescent="0.25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387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t="s">
        <v>36</v>
      </c>
      <c r="Q2" t="s">
        <v>37</v>
      </c>
      <c r="R2" t="s">
        <v>38</v>
      </c>
      <c r="S2" t="s">
        <v>39</v>
      </c>
      <c r="T2" t="s">
        <v>40</v>
      </c>
      <c r="U2" t="s">
        <v>41</v>
      </c>
      <c r="V2" t="s">
        <v>42</v>
      </c>
      <c r="W2" t="s">
        <v>43</v>
      </c>
      <c r="X2" t="s">
        <v>44</v>
      </c>
      <c r="Y2" t="s">
        <v>42</v>
      </c>
      <c r="Z2" s="4" t="s">
        <v>45</v>
      </c>
    </row>
    <row r="3" spans="1:26" x14ac:dyDescent="0.25">
      <c r="A3" t="s">
        <v>46</v>
      </c>
      <c r="B3" t="s">
        <v>188</v>
      </c>
      <c r="C3" t="s">
        <v>188</v>
      </c>
      <c r="D3" t="s">
        <v>50</v>
      </c>
      <c r="E3" t="s">
        <v>49</v>
      </c>
      <c r="F3" t="s">
        <v>51</v>
      </c>
      <c r="G3" t="s">
        <v>49</v>
      </c>
      <c r="H3" t="s">
        <v>51</v>
      </c>
      <c r="I3" t="s">
        <v>50</v>
      </c>
      <c r="J3" t="s">
        <v>390</v>
      </c>
      <c r="K3" t="s">
        <v>51</v>
      </c>
      <c r="L3" t="s">
        <v>49</v>
      </c>
      <c r="M3" t="s">
        <v>49</v>
      </c>
      <c r="N3" t="s">
        <v>51</v>
      </c>
      <c r="O3" t="s">
        <v>51</v>
      </c>
      <c r="P3" t="s">
        <v>50</v>
      </c>
      <c r="Q3" t="s">
        <v>50</v>
      </c>
      <c r="R3" t="s">
        <v>50</v>
      </c>
      <c r="S3" t="s">
        <v>52</v>
      </c>
    </row>
    <row r="4" spans="1:26" x14ac:dyDescent="0.25">
      <c r="A4" t="s">
        <v>53</v>
      </c>
      <c r="B4" t="s">
        <v>54</v>
      </c>
    </row>
    <row r="5" spans="1:26" hidden="1" x14ac:dyDescent="0.25">
      <c r="A5" t="s">
        <v>72</v>
      </c>
      <c r="B5" t="s">
        <v>73</v>
      </c>
      <c r="C5" t="s">
        <v>74</v>
      </c>
      <c r="D5" s="3">
        <v>1051.5</v>
      </c>
      <c r="E5">
        <v>144.46</v>
      </c>
      <c r="F5">
        <v>0</v>
      </c>
      <c r="G5">
        <v>0</v>
      </c>
      <c r="H5" s="3">
        <v>20000</v>
      </c>
      <c r="I5" s="3">
        <v>74723.520000000004</v>
      </c>
      <c r="J5" t="s">
        <v>1141</v>
      </c>
      <c r="K5">
        <v>0</v>
      </c>
      <c r="L5" s="3">
        <v>94723.520000000004</v>
      </c>
      <c r="M5">
        <v>0</v>
      </c>
      <c r="N5">
        <v>0</v>
      </c>
      <c r="O5">
        <v>536.99</v>
      </c>
      <c r="P5">
        <v>0</v>
      </c>
      <c r="Q5">
        <v>0</v>
      </c>
      <c r="R5">
        <v>0</v>
      </c>
      <c r="S5">
        <v>536.99</v>
      </c>
      <c r="T5" s="3">
        <v>94186.53</v>
      </c>
      <c r="U5" s="3">
        <v>9418.65</v>
      </c>
      <c r="V5">
        <v>0</v>
      </c>
      <c r="W5" s="3">
        <v>84767.88</v>
      </c>
      <c r="X5">
        <v>23.92</v>
      </c>
      <c r="Y5">
        <v>0</v>
      </c>
      <c r="Z5" s="4">
        <v>94210.45</v>
      </c>
    </row>
    <row r="6" spans="1:26" hidden="1" x14ac:dyDescent="0.25">
      <c r="A6">
        <v>3</v>
      </c>
      <c r="B6" t="s">
        <v>55</v>
      </c>
      <c r="C6" t="s">
        <v>56</v>
      </c>
      <c r="D6" s="3">
        <v>1051.5</v>
      </c>
      <c r="E6">
        <v>144.46</v>
      </c>
      <c r="F6">
        <v>0</v>
      </c>
      <c r="G6">
        <v>0</v>
      </c>
      <c r="H6" s="3">
        <v>22200</v>
      </c>
      <c r="I6">
        <v>0</v>
      </c>
      <c r="J6" t="s">
        <v>1142</v>
      </c>
      <c r="K6">
        <v>0</v>
      </c>
      <c r="L6" s="3">
        <v>22200</v>
      </c>
      <c r="M6">
        <v>0</v>
      </c>
      <c r="N6">
        <v>0</v>
      </c>
      <c r="O6" s="3">
        <v>2545.13</v>
      </c>
      <c r="P6">
        <v>0</v>
      </c>
      <c r="Q6">
        <v>306.2</v>
      </c>
      <c r="R6">
        <v>0</v>
      </c>
      <c r="S6" s="3">
        <v>2851.33</v>
      </c>
      <c r="T6" s="3">
        <v>19348.669999999998</v>
      </c>
      <c r="U6" s="3">
        <v>1934.87</v>
      </c>
      <c r="V6">
        <v>0</v>
      </c>
      <c r="W6" s="3">
        <v>17413.8</v>
      </c>
      <c r="X6">
        <v>23.92</v>
      </c>
      <c r="Y6">
        <v>0</v>
      </c>
      <c r="Z6" s="4">
        <v>19678.79</v>
      </c>
    </row>
    <row r="7" spans="1:26" hidden="1" x14ac:dyDescent="0.25">
      <c r="A7">
        <v>56</v>
      </c>
      <c r="B7" t="s">
        <v>58</v>
      </c>
      <c r="C7" t="s">
        <v>59</v>
      </c>
      <c r="D7" s="3">
        <v>1051.5</v>
      </c>
      <c r="E7">
        <v>144.46</v>
      </c>
      <c r="F7">
        <v>0</v>
      </c>
      <c r="G7">
        <v>0</v>
      </c>
      <c r="H7" s="3">
        <v>1750</v>
      </c>
      <c r="I7" s="3">
        <v>7524.5</v>
      </c>
      <c r="J7" t="s">
        <v>1143</v>
      </c>
      <c r="K7">
        <v>0</v>
      </c>
      <c r="L7" s="3">
        <v>9274.5</v>
      </c>
      <c r="M7">
        <v>0</v>
      </c>
      <c r="N7">
        <v>0</v>
      </c>
      <c r="O7">
        <v>45.13</v>
      </c>
      <c r="P7">
        <v>0</v>
      </c>
      <c r="Q7">
        <v>0</v>
      </c>
      <c r="R7">
        <v>0</v>
      </c>
      <c r="S7">
        <v>45.13</v>
      </c>
      <c r="T7" s="3">
        <v>9229.3700000000008</v>
      </c>
      <c r="U7">
        <v>922.94</v>
      </c>
      <c r="V7">
        <v>0</v>
      </c>
      <c r="W7" s="3">
        <v>8306.43</v>
      </c>
      <c r="X7">
        <v>23.92</v>
      </c>
      <c r="Y7">
        <v>0</v>
      </c>
      <c r="Z7" s="4">
        <v>9253.2900000000009</v>
      </c>
    </row>
    <row r="8" spans="1:26" hidden="1" x14ac:dyDescent="0.25">
      <c r="A8" t="s">
        <v>60</v>
      </c>
      <c r="B8" t="s">
        <v>61</v>
      </c>
      <c r="C8" t="s">
        <v>62</v>
      </c>
      <c r="D8" s="3">
        <v>1051.5</v>
      </c>
      <c r="E8">
        <v>144.46</v>
      </c>
      <c r="F8">
        <v>0</v>
      </c>
      <c r="G8">
        <v>0</v>
      </c>
      <c r="H8" s="3">
        <v>1400</v>
      </c>
      <c r="I8" s="3">
        <v>1200</v>
      </c>
      <c r="J8" t="s">
        <v>1144</v>
      </c>
      <c r="K8">
        <v>160.30000000000001</v>
      </c>
      <c r="L8" s="3">
        <v>2760.3</v>
      </c>
      <c r="M8">
        <v>0</v>
      </c>
      <c r="N8">
        <v>0</v>
      </c>
      <c r="O8">
        <v>45.13</v>
      </c>
      <c r="P8">
        <v>0</v>
      </c>
      <c r="Q8">
        <v>0</v>
      </c>
      <c r="R8">
        <v>0</v>
      </c>
      <c r="S8">
        <v>45.13</v>
      </c>
      <c r="T8" s="3">
        <v>2715.17</v>
      </c>
      <c r="U8">
        <v>0</v>
      </c>
      <c r="V8">
        <v>271.52</v>
      </c>
      <c r="W8" s="3">
        <v>2715.17</v>
      </c>
      <c r="X8">
        <v>23.92</v>
      </c>
      <c r="Y8">
        <v>0</v>
      </c>
      <c r="Z8" s="4">
        <v>3010.61</v>
      </c>
    </row>
    <row r="9" spans="1:26" hidden="1" x14ac:dyDescent="0.25">
      <c r="A9" t="s">
        <v>63</v>
      </c>
      <c r="B9" t="s">
        <v>64</v>
      </c>
      <c r="C9" t="s">
        <v>65</v>
      </c>
      <c r="D9" s="3">
        <v>1051.5</v>
      </c>
      <c r="E9">
        <v>144.46</v>
      </c>
      <c r="F9">
        <v>0</v>
      </c>
      <c r="G9">
        <v>0</v>
      </c>
      <c r="H9" s="3">
        <v>1250</v>
      </c>
      <c r="I9" s="3">
        <v>3000</v>
      </c>
      <c r="J9" t="s">
        <v>1145</v>
      </c>
      <c r="K9">
        <v>0</v>
      </c>
      <c r="L9" s="3">
        <v>4250</v>
      </c>
      <c r="M9">
        <v>0</v>
      </c>
      <c r="N9">
        <v>0</v>
      </c>
      <c r="O9">
        <v>45.13</v>
      </c>
      <c r="P9">
        <v>0</v>
      </c>
      <c r="Q9">
        <v>0</v>
      </c>
      <c r="R9">
        <v>0</v>
      </c>
      <c r="S9">
        <v>45.13</v>
      </c>
      <c r="T9" s="3">
        <v>4204.87</v>
      </c>
      <c r="U9">
        <v>0</v>
      </c>
      <c r="V9">
        <v>420.49</v>
      </c>
      <c r="W9" s="3">
        <v>4204.87</v>
      </c>
      <c r="X9">
        <v>23.92</v>
      </c>
      <c r="Y9">
        <v>0</v>
      </c>
      <c r="Z9" s="4">
        <v>4649.28</v>
      </c>
    </row>
    <row r="10" spans="1:26" hidden="1" x14ac:dyDescent="0.25">
      <c r="A10" t="s">
        <v>66</v>
      </c>
      <c r="B10" t="s">
        <v>67</v>
      </c>
      <c r="C10" t="s">
        <v>68</v>
      </c>
      <c r="D10" s="3">
        <v>1051.5</v>
      </c>
      <c r="E10">
        <v>144.46</v>
      </c>
      <c r="F10">
        <v>0</v>
      </c>
      <c r="G10">
        <v>0</v>
      </c>
      <c r="H10" s="3">
        <v>2250</v>
      </c>
      <c r="I10" s="3">
        <v>2000</v>
      </c>
      <c r="J10" t="s">
        <v>1145</v>
      </c>
      <c r="K10">
        <v>0</v>
      </c>
      <c r="L10" s="3">
        <v>4250</v>
      </c>
      <c r="M10">
        <v>0</v>
      </c>
      <c r="N10">
        <v>0</v>
      </c>
      <c r="O10">
        <v>0</v>
      </c>
      <c r="P10">
        <v>0</v>
      </c>
      <c r="Q10">
        <v>850.11</v>
      </c>
      <c r="R10">
        <v>0</v>
      </c>
      <c r="S10">
        <v>850.11</v>
      </c>
      <c r="T10" s="3">
        <v>3399.89</v>
      </c>
      <c r="U10">
        <v>0</v>
      </c>
      <c r="V10">
        <v>339.99</v>
      </c>
      <c r="W10" s="3">
        <v>3399.89</v>
      </c>
      <c r="X10">
        <v>23.92</v>
      </c>
      <c r="Y10">
        <v>0</v>
      </c>
      <c r="Z10" s="4">
        <v>4613.91</v>
      </c>
    </row>
    <row r="11" spans="1:26" hidden="1" x14ac:dyDescent="0.25">
      <c r="A11" t="s">
        <v>69</v>
      </c>
      <c r="B11" t="s">
        <v>70</v>
      </c>
      <c r="C11" t="s">
        <v>71</v>
      </c>
      <c r="D11" s="3">
        <v>1051.5</v>
      </c>
      <c r="E11">
        <v>144.46</v>
      </c>
      <c r="F11">
        <v>0</v>
      </c>
      <c r="G11">
        <v>0</v>
      </c>
      <c r="H11" s="3">
        <v>3500</v>
      </c>
      <c r="I11" s="3">
        <v>7000</v>
      </c>
      <c r="J11" t="s">
        <v>1146</v>
      </c>
      <c r="K11">
        <v>0</v>
      </c>
      <c r="L11" s="3">
        <v>10500</v>
      </c>
      <c r="M11">
        <v>0</v>
      </c>
      <c r="N11">
        <v>0</v>
      </c>
      <c r="O11">
        <v>45.13</v>
      </c>
      <c r="P11">
        <v>0</v>
      </c>
      <c r="Q11" s="3">
        <v>2059.58</v>
      </c>
      <c r="R11">
        <v>0</v>
      </c>
      <c r="S11" s="3">
        <v>2104.71</v>
      </c>
      <c r="T11" s="3">
        <v>8395.2900000000009</v>
      </c>
      <c r="U11">
        <v>839.53</v>
      </c>
      <c r="V11">
        <v>0</v>
      </c>
      <c r="W11" s="3">
        <v>7555.76</v>
      </c>
      <c r="X11">
        <v>23.92</v>
      </c>
      <c r="Y11">
        <v>0</v>
      </c>
      <c r="Z11" s="4">
        <v>10478.790000000001</v>
      </c>
    </row>
    <row r="12" spans="1:26" hidden="1" x14ac:dyDescent="0.25">
      <c r="A12" t="s">
        <v>1147</v>
      </c>
      <c r="B12" t="s">
        <v>1148</v>
      </c>
      <c r="C12" t="s">
        <v>1149</v>
      </c>
      <c r="D12" s="3">
        <v>1051.5</v>
      </c>
      <c r="E12">
        <v>144.46</v>
      </c>
      <c r="F12">
        <v>0</v>
      </c>
      <c r="G12">
        <v>0</v>
      </c>
      <c r="H12" s="3">
        <v>6500</v>
      </c>
      <c r="I12">
        <v>0</v>
      </c>
      <c r="J12" t="s">
        <v>1150</v>
      </c>
      <c r="K12">
        <v>0</v>
      </c>
      <c r="L12" s="3">
        <v>6500</v>
      </c>
      <c r="M12">
        <v>0</v>
      </c>
      <c r="N12">
        <v>0</v>
      </c>
      <c r="O12">
        <v>45.13</v>
      </c>
      <c r="P12">
        <v>0</v>
      </c>
      <c r="Q12">
        <v>0</v>
      </c>
      <c r="R12">
        <v>0</v>
      </c>
      <c r="S12">
        <v>45.13</v>
      </c>
      <c r="T12" s="3">
        <v>6454.87</v>
      </c>
      <c r="U12">
        <v>645.49</v>
      </c>
      <c r="V12">
        <v>0</v>
      </c>
      <c r="W12" s="3">
        <v>5809.38</v>
      </c>
      <c r="X12">
        <v>23.92</v>
      </c>
      <c r="Y12">
        <v>0</v>
      </c>
      <c r="Z12" s="4">
        <v>6478.79</v>
      </c>
    </row>
    <row r="13" spans="1:26" hidden="1" x14ac:dyDescent="0.25">
      <c r="A13" t="s">
        <v>923</v>
      </c>
      <c r="B13" t="s">
        <v>924</v>
      </c>
      <c r="C13" t="s">
        <v>1017</v>
      </c>
      <c r="D13" s="3">
        <v>1051.5</v>
      </c>
      <c r="E13">
        <v>144.46</v>
      </c>
      <c r="F13">
        <v>0</v>
      </c>
      <c r="G13">
        <v>0</v>
      </c>
      <c r="H13" s="3">
        <v>2500</v>
      </c>
      <c r="I13" s="3">
        <v>1000</v>
      </c>
      <c r="J13" t="s">
        <v>1151</v>
      </c>
      <c r="K13">
        <v>0</v>
      </c>
      <c r="L13" s="3">
        <v>3966.67</v>
      </c>
      <c r="M13">
        <v>0</v>
      </c>
      <c r="N13">
        <v>0</v>
      </c>
      <c r="O13">
        <v>0</v>
      </c>
      <c r="P13">
        <v>0</v>
      </c>
      <c r="Q13" s="3">
        <v>1465.34</v>
      </c>
      <c r="R13">
        <v>0</v>
      </c>
      <c r="S13" s="3">
        <v>1465.34</v>
      </c>
      <c r="T13" s="3">
        <v>2501.33</v>
      </c>
      <c r="U13">
        <v>0</v>
      </c>
      <c r="V13">
        <v>226.8</v>
      </c>
      <c r="W13" s="3">
        <v>2501.33</v>
      </c>
      <c r="X13">
        <v>23.92</v>
      </c>
      <c r="Y13">
        <v>0</v>
      </c>
      <c r="Z13" s="4">
        <v>4217.3900000000003</v>
      </c>
    </row>
    <row r="14" spans="1:26" hidden="1" x14ac:dyDescent="0.25">
      <c r="A14" t="s">
        <v>75</v>
      </c>
      <c r="B14" t="s">
        <v>76</v>
      </c>
      <c r="C14" t="s">
        <v>77</v>
      </c>
      <c r="D14" s="3">
        <v>1051.5</v>
      </c>
      <c r="E14">
        <v>144.46</v>
      </c>
      <c r="F14">
        <v>0</v>
      </c>
      <c r="G14">
        <v>0</v>
      </c>
      <c r="H14" s="3">
        <v>2750</v>
      </c>
      <c r="I14" s="3">
        <v>2010</v>
      </c>
      <c r="J14" t="s">
        <v>1152</v>
      </c>
      <c r="K14">
        <v>0</v>
      </c>
      <c r="L14" s="3">
        <v>4760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3">
        <v>4760</v>
      </c>
      <c r="U14">
        <v>0</v>
      </c>
      <c r="V14">
        <v>476</v>
      </c>
      <c r="W14" s="3">
        <v>4760</v>
      </c>
      <c r="X14">
        <v>23.92</v>
      </c>
      <c r="Y14">
        <v>0</v>
      </c>
      <c r="Z14" s="4">
        <v>5259.92</v>
      </c>
    </row>
    <row r="15" spans="1:26" hidden="1" x14ac:dyDescent="0.25">
      <c r="A15" t="s">
        <v>81</v>
      </c>
      <c r="B15" t="s">
        <v>82</v>
      </c>
      <c r="C15" t="s">
        <v>83</v>
      </c>
      <c r="D15" s="3">
        <v>1051.5</v>
      </c>
      <c r="E15">
        <v>144.46</v>
      </c>
      <c r="F15">
        <v>0</v>
      </c>
      <c r="G15">
        <v>0</v>
      </c>
      <c r="H15" s="3">
        <v>2000</v>
      </c>
      <c r="I15" s="3">
        <v>6062</v>
      </c>
      <c r="J15" t="s">
        <v>1153</v>
      </c>
      <c r="K15">
        <v>0</v>
      </c>
      <c r="L15" s="3">
        <v>8062</v>
      </c>
      <c r="M15">
        <v>0</v>
      </c>
      <c r="N15">
        <v>0</v>
      </c>
      <c r="O15">
        <v>45.13</v>
      </c>
      <c r="P15">
        <v>0</v>
      </c>
      <c r="Q15">
        <v>293.61</v>
      </c>
      <c r="R15">
        <v>0</v>
      </c>
      <c r="S15">
        <v>338.74</v>
      </c>
      <c r="T15" s="3">
        <v>7723.26</v>
      </c>
      <c r="U15">
        <v>772.33</v>
      </c>
      <c r="V15">
        <v>0</v>
      </c>
      <c r="W15" s="3">
        <v>6950.93</v>
      </c>
      <c r="X15">
        <v>23.92</v>
      </c>
      <c r="Y15">
        <v>0</v>
      </c>
      <c r="Z15" s="4">
        <v>8040.79</v>
      </c>
    </row>
    <row r="16" spans="1:26" hidden="1" x14ac:dyDescent="0.25">
      <c r="A16" t="s">
        <v>84</v>
      </c>
      <c r="B16" t="s">
        <v>85</v>
      </c>
      <c r="C16" t="s">
        <v>86</v>
      </c>
      <c r="D16" s="3">
        <v>1051.5</v>
      </c>
      <c r="E16">
        <v>144.46</v>
      </c>
      <c r="F16">
        <v>0</v>
      </c>
      <c r="G16">
        <v>0</v>
      </c>
      <c r="H16" s="3">
        <v>2250</v>
      </c>
      <c r="I16" s="3">
        <v>2000</v>
      </c>
      <c r="J16" t="s">
        <v>1145</v>
      </c>
      <c r="K16">
        <v>0</v>
      </c>
      <c r="L16" s="3">
        <v>4250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 s="3">
        <v>4250</v>
      </c>
      <c r="U16">
        <v>0</v>
      </c>
      <c r="V16">
        <v>425</v>
      </c>
      <c r="W16" s="3">
        <v>4250</v>
      </c>
      <c r="X16">
        <v>23.92</v>
      </c>
      <c r="Y16">
        <v>0</v>
      </c>
      <c r="Z16" s="4">
        <v>4698.92</v>
      </c>
    </row>
    <row r="17" spans="1:26" hidden="1" x14ac:dyDescent="0.25">
      <c r="A17" t="s">
        <v>1154</v>
      </c>
      <c r="B17" t="s">
        <v>1155</v>
      </c>
      <c r="C17" t="s">
        <v>1156</v>
      </c>
      <c r="D17" s="3">
        <v>1051.5</v>
      </c>
      <c r="E17">
        <v>144.46</v>
      </c>
      <c r="F17">
        <v>0</v>
      </c>
      <c r="G17">
        <v>0</v>
      </c>
      <c r="H17" s="3">
        <v>1500</v>
      </c>
      <c r="I17" s="3">
        <v>1200</v>
      </c>
      <c r="J17" t="s">
        <v>1157</v>
      </c>
      <c r="K17">
        <v>145.38</v>
      </c>
      <c r="L17" s="3">
        <v>2845.38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3">
        <v>2845.38</v>
      </c>
      <c r="U17">
        <v>0</v>
      </c>
      <c r="V17">
        <v>284.54000000000002</v>
      </c>
      <c r="W17" s="3">
        <v>2845.38</v>
      </c>
      <c r="X17">
        <v>23.92</v>
      </c>
      <c r="Y17">
        <v>0</v>
      </c>
      <c r="Z17" s="4">
        <v>3153.84</v>
      </c>
    </row>
    <row r="18" spans="1:26" hidden="1" x14ac:dyDescent="0.25">
      <c r="A18" t="s">
        <v>1158</v>
      </c>
      <c r="B18" t="s">
        <v>1159</v>
      </c>
      <c r="C18" t="s">
        <v>1160</v>
      </c>
      <c r="D18" s="3">
        <v>1051.5</v>
      </c>
      <c r="E18">
        <v>144.46</v>
      </c>
      <c r="F18">
        <v>0</v>
      </c>
      <c r="G18">
        <v>0</v>
      </c>
      <c r="H18" s="3">
        <v>6000</v>
      </c>
      <c r="I18">
        <v>0</v>
      </c>
      <c r="J18" t="s">
        <v>1161</v>
      </c>
      <c r="K18">
        <v>0</v>
      </c>
      <c r="L18" s="3">
        <v>6000</v>
      </c>
      <c r="M18">
        <v>0</v>
      </c>
      <c r="N18">
        <v>0</v>
      </c>
      <c r="O18">
        <v>0</v>
      </c>
      <c r="P18">
        <v>0</v>
      </c>
      <c r="Q18">
        <v>958.08</v>
      </c>
      <c r="R18">
        <v>0</v>
      </c>
      <c r="S18">
        <v>958.08</v>
      </c>
      <c r="T18" s="3">
        <v>5041.92</v>
      </c>
      <c r="U18">
        <v>504.19</v>
      </c>
      <c r="V18">
        <v>0</v>
      </c>
      <c r="W18" s="3">
        <v>4537.7299999999996</v>
      </c>
      <c r="X18">
        <v>23.92</v>
      </c>
      <c r="Y18">
        <v>0</v>
      </c>
      <c r="Z18" s="4">
        <v>6023.92</v>
      </c>
    </row>
    <row r="19" spans="1:26" hidden="1" x14ac:dyDescent="0.25">
      <c r="A19" t="s">
        <v>126</v>
      </c>
      <c r="B19" t="s">
        <v>127</v>
      </c>
      <c r="C19" t="s">
        <v>1023</v>
      </c>
      <c r="D19" s="3">
        <v>1051.5</v>
      </c>
      <c r="E19">
        <v>144.46</v>
      </c>
      <c r="F19">
        <v>0</v>
      </c>
      <c r="G19">
        <v>0</v>
      </c>
      <c r="H19" s="3">
        <v>3000</v>
      </c>
      <c r="I19" s="3">
        <v>6000</v>
      </c>
      <c r="J19" t="s">
        <v>1162</v>
      </c>
      <c r="K19">
        <v>0</v>
      </c>
      <c r="L19" s="3">
        <v>9000</v>
      </c>
      <c r="M19">
        <v>0</v>
      </c>
      <c r="N19">
        <v>0</v>
      </c>
      <c r="O19">
        <v>45.13</v>
      </c>
      <c r="P19">
        <v>0</v>
      </c>
      <c r="Q19">
        <v>0</v>
      </c>
      <c r="R19">
        <v>0</v>
      </c>
      <c r="S19">
        <v>45.13</v>
      </c>
      <c r="T19" s="3">
        <v>8954.8700000000008</v>
      </c>
      <c r="U19">
        <v>895.49</v>
      </c>
      <c r="V19">
        <v>0</v>
      </c>
      <c r="W19" s="3">
        <v>8059.38</v>
      </c>
      <c r="X19">
        <v>23.92</v>
      </c>
      <c r="Y19">
        <v>0</v>
      </c>
      <c r="Z19" s="4">
        <v>8978.7900000000009</v>
      </c>
    </row>
    <row r="20" spans="1:26" hidden="1" x14ac:dyDescent="0.25">
      <c r="A20" t="s">
        <v>92</v>
      </c>
      <c r="B20" t="s">
        <v>93</v>
      </c>
      <c r="C20" t="s">
        <v>94</v>
      </c>
      <c r="D20" s="3">
        <v>1051.5</v>
      </c>
      <c r="E20">
        <v>144.46</v>
      </c>
      <c r="F20">
        <v>0</v>
      </c>
      <c r="G20">
        <v>0</v>
      </c>
      <c r="H20" s="3">
        <v>2000</v>
      </c>
      <c r="I20" s="3">
        <v>3297.64</v>
      </c>
      <c r="J20" t="s">
        <v>1163</v>
      </c>
      <c r="K20">
        <v>0</v>
      </c>
      <c r="L20" s="3">
        <v>5297.64</v>
      </c>
      <c r="M20">
        <v>0</v>
      </c>
      <c r="N20">
        <v>0</v>
      </c>
      <c r="O20">
        <v>45.13</v>
      </c>
      <c r="P20">
        <v>0</v>
      </c>
      <c r="Q20">
        <v>0</v>
      </c>
      <c r="R20">
        <v>0</v>
      </c>
      <c r="S20">
        <v>45.13</v>
      </c>
      <c r="T20" s="3">
        <v>5252.51</v>
      </c>
      <c r="U20">
        <v>525.25</v>
      </c>
      <c r="V20">
        <v>0</v>
      </c>
      <c r="W20" s="3">
        <v>4727.26</v>
      </c>
      <c r="X20">
        <v>23.92</v>
      </c>
      <c r="Y20">
        <v>0</v>
      </c>
      <c r="Z20" s="4">
        <v>5276.43</v>
      </c>
    </row>
    <row r="21" spans="1:26" hidden="1" x14ac:dyDescent="0.25">
      <c r="A21" t="s">
        <v>940</v>
      </c>
      <c r="B21" t="s">
        <v>941</v>
      </c>
      <c r="C21" t="s">
        <v>128</v>
      </c>
      <c r="D21" s="3">
        <v>1051.5</v>
      </c>
      <c r="E21">
        <v>144.46</v>
      </c>
      <c r="F21">
        <v>0</v>
      </c>
      <c r="G21">
        <v>0</v>
      </c>
      <c r="H21" s="3">
        <v>2000</v>
      </c>
      <c r="I21" s="3">
        <v>2000</v>
      </c>
      <c r="J21" t="s">
        <v>1164</v>
      </c>
      <c r="K21">
        <v>0</v>
      </c>
      <c r="L21" s="3">
        <v>4000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 s="3">
        <v>4000</v>
      </c>
      <c r="U21">
        <v>0</v>
      </c>
      <c r="V21">
        <v>400</v>
      </c>
      <c r="W21" s="3">
        <v>4000</v>
      </c>
      <c r="X21">
        <v>23.92</v>
      </c>
      <c r="Y21">
        <v>0</v>
      </c>
      <c r="Z21" s="4">
        <v>4423.92</v>
      </c>
    </row>
    <row r="22" spans="1:26" hidden="1" x14ac:dyDescent="0.25">
      <c r="A22" t="s">
        <v>945</v>
      </c>
      <c r="B22" t="s">
        <v>946</v>
      </c>
      <c r="C22" t="s">
        <v>1027</v>
      </c>
      <c r="D22" s="3">
        <v>1051.5</v>
      </c>
      <c r="E22">
        <v>144.46</v>
      </c>
      <c r="F22">
        <v>0</v>
      </c>
      <c r="G22">
        <v>0</v>
      </c>
      <c r="H22" s="3">
        <v>2500</v>
      </c>
      <c r="I22" s="3">
        <v>3000</v>
      </c>
      <c r="J22" t="s">
        <v>1165</v>
      </c>
      <c r="K22">
        <v>0</v>
      </c>
      <c r="L22" s="3">
        <v>5500</v>
      </c>
      <c r="M22">
        <v>0</v>
      </c>
      <c r="N22">
        <v>0</v>
      </c>
      <c r="O22">
        <v>0</v>
      </c>
      <c r="P22">
        <v>0</v>
      </c>
      <c r="Q22">
        <v>272.66000000000003</v>
      </c>
      <c r="R22">
        <v>0</v>
      </c>
      <c r="S22">
        <v>272.66000000000003</v>
      </c>
      <c r="T22" s="3">
        <v>5227.34</v>
      </c>
      <c r="U22">
        <v>522.73</v>
      </c>
      <c r="V22">
        <v>0</v>
      </c>
      <c r="W22" s="3">
        <v>4704.6099999999997</v>
      </c>
      <c r="X22">
        <v>23.92</v>
      </c>
      <c r="Y22">
        <v>0</v>
      </c>
      <c r="Z22" s="4">
        <v>5523.92</v>
      </c>
    </row>
    <row r="23" spans="1:26" hidden="1" x14ac:dyDescent="0.25">
      <c r="A23" t="s">
        <v>95</v>
      </c>
      <c r="B23" t="s">
        <v>96</v>
      </c>
      <c r="C23" t="s">
        <v>97</v>
      </c>
      <c r="D23" s="3">
        <v>1051.5</v>
      </c>
      <c r="E23">
        <v>144.46</v>
      </c>
      <c r="F23">
        <v>0</v>
      </c>
      <c r="G23">
        <v>0</v>
      </c>
      <c r="H23" s="3">
        <v>5000</v>
      </c>
      <c r="I23">
        <v>0</v>
      </c>
      <c r="J23" t="s">
        <v>1166</v>
      </c>
      <c r="K23">
        <v>0</v>
      </c>
      <c r="L23" s="3">
        <v>5000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3">
        <v>5000</v>
      </c>
      <c r="U23">
        <v>0</v>
      </c>
      <c r="V23">
        <v>500</v>
      </c>
      <c r="W23" s="3">
        <v>5000</v>
      </c>
      <c r="X23">
        <v>23.92</v>
      </c>
      <c r="Y23">
        <v>0</v>
      </c>
      <c r="Z23" s="4">
        <v>5523.92</v>
      </c>
    </row>
    <row r="24" spans="1:26" hidden="1" x14ac:dyDescent="0.25">
      <c r="A24" t="s">
        <v>98</v>
      </c>
      <c r="B24" t="s">
        <v>99</v>
      </c>
      <c r="C24" t="s">
        <v>100</v>
      </c>
      <c r="D24" s="3">
        <v>1051.5</v>
      </c>
      <c r="E24">
        <v>144.46</v>
      </c>
      <c r="F24">
        <v>0</v>
      </c>
      <c r="G24">
        <v>0</v>
      </c>
      <c r="H24" s="3">
        <v>2750</v>
      </c>
      <c r="I24" s="3">
        <v>2000</v>
      </c>
      <c r="J24" t="s">
        <v>1167</v>
      </c>
      <c r="K24">
        <v>0</v>
      </c>
      <c r="L24" s="3">
        <v>4750</v>
      </c>
      <c r="M24">
        <v>0</v>
      </c>
      <c r="N24">
        <v>0</v>
      </c>
      <c r="O24">
        <v>45.13</v>
      </c>
      <c r="P24">
        <v>0</v>
      </c>
      <c r="Q24">
        <v>0</v>
      </c>
      <c r="R24">
        <v>0</v>
      </c>
      <c r="S24">
        <v>45.13</v>
      </c>
      <c r="T24" s="3">
        <v>4704.87</v>
      </c>
      <c r="U24">
        <v>0</v>
      </c>
      <c r="V24">
        <v>470.49</v>
      </c>
      <c r="W24" s="3">
        <v>4704.87</v>
      </c>
      <c r="X24">
        <v>23.92</v>
      </c>
      <c r="Y24">
        <v>0</v>
      </c>
      <c r="Z24" s="4">
        <v>5199.28</v>
      </c>
    </row>
    <row r="25" spans="1:26" hidden="1" x14ac:dyDescent="0.25">
      <c r="A25" t="s">
        <v>101</v>
      </c>
      <c r="B25" t="s">
        <v>102</v>
      </c>
      <c r="C25" t="s">
        <v>80</v>
      </c>
      <c r="D25" s="3">
        <v>1051.5</v>
      </c>
      <c r="E25">
        <v>144.46</v>
      </c>
      <c r="F25">
        <v>0</v>
      </c>
      <c r="G25">
        <v>0</v>
      </c>
      <c r="H25" s="3">
        <v>1200</v>
      </c>
      <c r="I25" s="3">
        <v>1626.3</v>
      </c>
      <c r="J25" t="s">
        <v>1168</v>
      </c>
      <c r="K25">
        <v>145.38</v>
      </c>
      <c r="L25" s="3">
        <v>2971.68</v>
      </c>
      <c r="M25">
        <v>0</v>
      </c>
      <c r="N25">
        <v>0</v>
      </c>
      <c r="O25">
        <v>45.13</v>
      </c>
      <c r="P25">
        <v>0</v>
      </c>
      <c r="Q25">
        <v>298.93</v>
      </c>
      <c r="R25">
        <v>0</v>
      </c>
      <c r="S25">
        <v>344.06</v>
      </c>
      <c r="T25" s="3">
        <v>2627.62</v>
      </c>
      <c r="U25">
        <v>0</v>
      </c>
      <c r="V25">
        <v>262.76</v>
      </c>
      <c r="W25" s="3">
        <v>2627.62</v>
      </c>
      <c r="X25">
        <v>23.92</v>
      </c>
      <c r="Y25">
        <v>0</v>
      </c>
      <c r="Z25" s="4">
        <v>3213.23</v>
      </c>
    </row>
    <row r="26" spans="1:26" x14ac:dyDescent="0.25">
      <c r="A26" t="s">
        <v>103</v>
      </c>
      <c r="B26" t="s">
        <v>665</v>
      </c>
      <c r="D26" s="3">
        <v>22081.5</v>
      </c>
      <c r="E26" s="3">
        <v>3033.66</v>
      </c>
      <c r="F26">
        <v>0</v>
      </c>
      <c r="G26">
        <v>0</v>
      </c>
      <c r="H26" s="3">
        <v>94300</v>
      </c>
      <c r="I26" s="3">
        <v>125643.96</v>
      </c>
      <c r="J26" t="s">
        <v>1169</v>
      </c>
      <c r="K26">
        <v>451.06</v>
      </c>
      <c r="L26" s="3">
        <v>220861.69</v>
      </c>
      <c r="M26">
        <v>0</v>
      </c>
      <c r="N26">
        <v>0</v>
      </c>
      <c r="O26" s="3">
        <v>3533.42</v>
      </c>
      <c r="P26">
        <v>0</v>
      </c>
      <c r="Q26" s="3">
        <v>6504.51</v>
      </c>
      <c r="R26">
        <v>0</v>
      </c>
      <c r="S26" s="3">
        <v>10037.93</v>
      </c>
      <c r="T26" s="3">
        <v>210823.76</v>
      </c>
      <c r="U26" s="3">
        <v>16981.47</v>
      </c>
      <c r="V26" s="3">
        <v>4077.59</v>
      </c>
      <c r="W26" s="3">
        <v>193842.29</v>
      </c>
      <c r="X26">
        <v>502.32</v>
      </c>
      <c r="Y26">
        <v>0</v>
      </c>
      <c r="Z26" s="4">
        <v>221908.18</v>
      </c>
    </row>
    <row r="28" spans="1:26" x14ac:dyDescent="0.25">
      <c r="A28" t="s">
        <v>104</v>
      </c>
      <c r="B28" t="s">
        <v>105</v>
      </c>
    </row>
    <row r="29" spans="1:26" x14ac:dyDescent="0.25">
      <c r="A29" t="s">
        <v>106</v>
      </c>
      <c r="B29" t="s">
        <v>107</v>
      </c>
      <c r="C29" t="s">
        <v>108</v>
      </c>
      <c r="D29" s="3">
        <v>1051.5</v>
      </c>
      <c r="E29">
        <v>144.46</v>
      </c>
      <c r="F29">
        <v>0</v>
      </c>
      <c r="G29">
        <v>0</v>
      </c>
      <c r="H29" s="3">
        <v>12500</v>
      </c>
      <c r="I29">
        <v>0</v>
      </c>
      <c r="J29" t="s">
        <v>1170</v>
      </c>
      <c r="K29">
        <v>0</v>
      </c>
      <c r="L29" s="3">
        <v>12500</v>
      </c>
      <c r="M29">
        <v>0</v>
      </c>
      <c r="N29">
        <v>0</v>
      </c>
      <c r="O29">
        <v>855.13</v>
      </c>
      <c r="P29">
        <v>0</v>
      </c>
      <c r="Q29">
        <v>0</v>
      </c>
      <c r="R29">
        <v>0</v>
      </c>
      <c r="S29">
        <v>855.13</v>
      </c>
      <c r="T29" s="3">
        <v>11644.87</v>
      </c>
      <c r="U29" s="3">
        <v>1164.49</v>
      </c>
      <c r="V29">
        <v>0</v>
      </c>
      <c r="W29" s="3">
        <v>10480.379999999999</v>
      </c>
      <c r="X29">
        <v>23.92</v>
      </c>
      <c r="Y29">
        <v>0</v>
      </c>
      <c r="Z29" s="4">
        <v>11668.79</v>
      </c>
    </row>
    <row r="30" spans="1:26" x14ac:dyDescent="0.25">
      <c r="A30" t="s">
        <v>103</v>
      </c>
      <c r="B30" t="s">
        <v>669</v>
      </c>
      <c r="D30" s="3">
        <v>1051.5</v>
      </c>
      <c r="E30">
        <v>144.46</v>
      </c>
      <c r="F30">
        <v>0</v>
      </c>
      <c r="G30">
        <v>0</v>
      </c>
      <c r="H30" s="3">
        <v>12500</v>
      </c>
      <c r="I30">
        <v>0</v>
      </c>
      <c r="J30" t="s">
        <v>1170</v>
      </c>
      <c r="K30">
        <v>0</v>
      </c>
      <c r="L30" s="3">
        <v>12500</v>
      </c>
      <c r="M30">
        <v>0</v>
      </c>
      <c r="N30">
        <v>0</v>
      </c>
      <c r="O30">
        <v>855.13</v>
      </c>
      <c r="P30">
        <v>0</v>
      </c>
      <c r="Q30">
        <v>0</v>
      </c>
      <c r="R30">
        <v>0</v>
      </c>
      <c r="S30">
        <v>855.13</v>
      </c>
      <c r="T30" s="3">
        <v>11644.87</v>
      </c>
      <c r="U30" s="3">
        <v>1164.49</v>
      </c>
      <c r="V30">
        <v>0</v>
      </c>
      <c r="W30" s="3">
        <v>10480.379999999999</v>
      </c>
      <c r="X30">
        <v>23.92</v>
      </c>
      <c r="Y30">
        <v>0</v>
      </c>
      <c r="Z30" s="4">
        <v>11668.79</v>
      </c>
    </row>
    <row r="32" spans="1:26" x14ac:dyDescent="0.25">
      <c r="A32" t="s">
        <v>109</v>
      </c>
      <c r="B32" t="s">
        <v>110</v>
      </c>
    </row>
    <row r="33" spans="1:26" x14ac:dyDescent="0.25">
      <c r="A33">
        <v>8</v>
      </c>
      <c r="B33" t="s">
        <v>111</v>
      </c>
      <c r="C33" t="s">
        <v>112</v>
      </c>
      <c r="D33" s="3">
        <v>1051.5</v>
      </c>
      <c r="E33">
        <v>144.46</v>
      </c>
      <c r="F33">
        <v>0</v>
      </c>
      <c r="G33">
        <v>0</v>
      </c>
      <c r="H33" s="3">
        <v>3500</v>
      </c>
      <c r="I33" s="3">
        <v>13541.62</v>
      </c>
      <c r="J33" t="s">
        <v>1171</v>
      </c>
      <c r="K33">
        <v>0</v>
      </c>
      <c r="L33" s="3">
        <v>17041.62</v>
      </c>
      <c r="M33">
        <v>0</v>
      </c>
      <c r="N33">
        <v>0</v>
      </c>
      <c r="O33">
        <v>45.13</v>
      </c>
      <c r="P33">
        <v>0</v>
      </c>
      <c r="Q33">
        <v>0</v>
      </c>
      <c r="R33">
        <v>0</v>
      </c>
      <c r="S33">
        <v>45.13</v>
      </c>
      <c r="T33" s="3">
        <v>16996.490000000002</v>
      </c>
      <c r="U33" s="3">
        <v>1699.65</v>
      </c>
      <c r="V33">
        <v>0</v>
      </c>
      <c r="W33" s="3">
        <v>15296.84</v>
      </c>
      <c r="X33">
        <v>23.92</v>
      </c>
      <c r="Y33">
        <v>0</v>
      </c>
      <c r="Z33" s="4">
        <v>17020.41</v>
      </c>
    </row>
    <row r="35" spans="1:26" x14ac:dyDescent="0.25">
      <c r="A35" t="s">
        <v>117</v>
      </c>
      <c r="B35" t="s">
        <v>230</v>
      </c>
      <c r="C35" t="s">
        <v>231</v>
      </c>
    </row>
    <row r="36" spans="1:26" hidden="1" x14ac:dyDescent="0.25">
      <c r="A36">
        <v>13</v>
      </c>
      <c r="B36" t="s">
        <v>119</v>
      </c>
      <c r="C36" t="s">
        <v>120</v>
      </c>
      <c r="D36" s="3">
        <v>1051.5</v>
      </c>
      <c r="E36">
        <v>144.46</v>
      </c>
      <c r="F36">
        <v>0</v>
      </c>
      <c r="G36">
        <v>0</v>
      </c>
      <c r="H36" s="3">
        <v>5000</v>
      </c>
      <c r="I36" s="3">
        <v>34064.01</v>
      </c>
      <c r="J36" t="s">
        <v>1172</v>
      </c>
      <c r="K36">
        <v>0</v>
      </c>
      <c r="L36" s="3">
        <v>39064.01</v>
      </c>
      <c r="M36">
        <v>0</v>
      </c>
      <c r="N36">
        <v>0</v>
      </c>
      <c r="O36">
        <v>45.13</v>
      </c>
      <c r="P36">
        <v>0</v>
      </c>
      <c r="Q36">
        <v>0</v>
      </c>
      <c r="R36">
        <v>0</v>
      </c>
      <c r="S36">
        <v>45.13</v>
      </c>
      <c r="T36" s="3">
        <v>39018.879999999997</v>
      </c>
      <c r="U36" s="3">
        <v>3901.89</v>
      </c>
      <c r="V36">
        <v>0</v>
      </c>
      <c r="W36" s="3">
        <v>35116.99</v>
      </c>
      <c r="X36">
        <v>23.92</v>
      </c>
      <c r="Y36">
        <v>0</v>
      </c>
      <c r="Z36" s="4">
        <v>39042.800000000003</v>
      </c>
    </row>
    <row r="37" spans="1:26" hidden="1" x14ac:dyDescent="0.25">
      <c r="A37">
        <v>18</v>
      </c>
      <c r="B37" t="s">
        <v>121</v>
      </c>
      <c r="C37" t="s">
        <v>122</v>
      </c>
      <c r="D37" s="3">
        <v>1051.5</v>
      </c>
      <c r="E37">
        <v>144.46</v>
      </c>
      <c r="F37">
        <v>0</v>
      </c>
      <c r="G37">
        <v>0</v>
      </c>
      <c r="H37" s="3">
        <v>3500</v>
      </c>
      <c r="I37" s="3">
        <v>8683.7900000000009</v>
      </c>
      <c r="J37" t="s">
        <v>1173</v>
      </c>
      <c r="K37">
        <v>0</v>
      </c>
      <c r="L37" s="3">
        <v>12183.79</v>
      </c>
      <c r="M37">
        <v>0</v>
      </c>
      <c r="N37">
        <v>0</v>
      </c>
      <c r="O37">
        <v>45.13</v>
      </c>
      <c r="P37">
        <v>0</v>
      </c>
      <c r="Q37">
        <v>723.31</v>
      </c>
      <c r="R37">
        <v>0</v>
      </c>
      <c r="S37">
        <v>768.44</v>
      </c>
      <c r="T37" s="3">
        <v>11415.35</v>
      </c>
      <c r="U37" s="3">
        <v>1141.53</v>
      </c>
      <c r="V37">
        <v>0</v>
      </c>
      <c r="W37" s="3">
        <v>10273.82</v>
      </c>
      <c r="X37">
        <v>23.92</v>
      </c>
      <c r="Y37">
        <v>0</v>
      </c>
      <c r="Z37" s="4">
        <v>12162.58</v>
      </c>
    </row>
    <row r="38" spans="1:26" hidden="1" x14ac:dyDescent="0.25">
      <c r="A38" t="s">
        <v>123</v>
      </c>
      <c r="B38" t="s">
        <v>124</v>
      </c>
      <c r="C38" t="s">
        <v>125</v>
      </c>
      <c r="D38" s="3">
        <v>1051.5</v>
      </c>
      <c r="E38">
        <v>144.46</v>
      </c>
      <c r="F38">
        <v>0</v>
      </c>
      <c r="G38">
        <v>0</v>
      </c>
      <c r="H38" s="3">
        <v>2000</v>
      </c>
      <c r="I38" s="3">
        <v>2310</v>
      </c>
      <c r="J38" t="s">
        <v>1174</v>
      </c>
      <c r="K38">
        <v>0</v>
      </c>
      <c r="L38" s="3">
        <v>4310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 s="3">
        <v>4310</v>
      </c>
      <c r="U38">
        <v>0</v>
      </c>
      <c r="V38">
        <v>431</v>
      </c>
      <c r="W38" s="3">
        <v>4310</v>
      </c>
      <c r="X38">
        <v>23.92</v>
      </c>
      <c r="Y38">
        <v>0</v>
      </c>
      <c r="Z38" s="4">
        <v>4764.92</v>
      </c>
    </row>
    <row r="39" spans="1:26" x14ac:dyDescent="0.25">
      <c r="A39" t="s">
        <v>103</v>
      </c>
      <c r="B39" t="s">
        <v>674</v>
      </c>
      <c r="D39" s="3">
        <v>3154.5</v>
      </c>
      <c r="E39">
        <v>433.38</v>
      </c>
      <c r="F39">
        <v>0</v>
      </c>
      <c r="G39">
        <v>0</v>
      </c>
      <c r="H39" s="3">
        <v>10500</v>
      </c>
      <c r="I39" s="3">
        <v>45057.8</v>
      </c>
      <c r="J39" t="s">
        <v>1175</v>
      </c>
      <c r="K39">
        <v>0</v>
      </c>
      <c r="L39" s="3">
        <v>55557.8</v>
      </c>
      <c r="M39">
        <v>0</v>
      </c>
      <c r="N39">
        <v>0</v>
      </c>
      <c r="O39">
        <v>90.26</v>
      </c>
      <c r="P39">
        <v>0</v>
      </c>
      <c r="Q39">
        <v>723.31</v>
      </c>
      <c r="R39">
        <v>0</v>
      </c>
      <c r="S39">
        <v>813.57</v>
      </c>
      <c r="T39" s="3">
        <v>54744.23</v>
      </c>
      <c r="U39" s="3">
        <v>5043.42</v>
      </c>
      <c r="V39">
        <v>431</v>
      </c>
      <c r="W39" s="3">
        <v>49700.81</v>
      </c>
      <c r="X39">
        <v>71.760000000000005</v>
      </c>
      <c r="Y39">
        <v>0</v>
      </c>
      <c r="Z39" s="4">
        <v>55970.3</v>
      </c>
    </row>
    <row r="41" spans="1:26" x14ac:dyDescent="0.25">
      <c r="A41" t="s">
        <v>129</v>
      </c>
      <c r="B41" t="s">
        <v>130</v>
      </c>
    </row>
    <row r="42" spans="1:26" hidden="1" x14ac:dyDescent="0.25">
      <c r="A42">
        <v>12</v>
      </c>
      <c r="B42" t="s">
        <v>131</v>
      </c>
      <c r="C42" t="s">
        <v>132</v>
      </c>
      <c r="D42" s="3">
        <v>1051.5</v>
      </c>
      <c r="E42">
        <v>144.46</v>
      </c>
      <c r="F42">
        <v>0</v>
      </c>
      <c r="G42">
        <v>0</v>
      </c>
      <c r="H42" s="3">
        <v>2000</v>
      </c>
      <c r="I42" s="3">
        <v>2530</v>
      </c>
      <c r="J42" t="s">
        <v>1176</v>
      </c>
      <c r="K42">
        <v>0</v>
      </c>
      <c r="L42" s="3">
        <v>4530</v>
      </c>
      <c r="M42">
        <v>0</v>
      </c>
      <c r="N42">
        <v>0</v>
      </c>
      <c r="O42">
        <v>45.13</v>
      </c>
      <c r="P42">
        <v>0</v>
      </c>
      <c r="Q42">
        <v>0</v>
      </c>
      <c r="R42">
        <v>0</v>
      </c>
      <c r="S42">
        <v>45.13</v>
      </c>
      <c r="T42" s="3">
        <v>4484.87</v>
      </c>
      <c r="U42">
        <v>0</v>
      </c>
      <c r="V42">
        <v>448.49</v>
      </c>
      <c r="W42" s="3">
        <v>4484.87</v>
      </c>
      <c r="X42">
        <v>23.92</v>
      </c>
      <c r="Y42">
        <v>0</v>
      </c>
      <c r="Z42" s="4">
        <v>4957.28</v>
      </c>
    </row>
    <row r="43" spans="1:26" hidden="1" x14ac:dyDescent="0.25">
      <c r="A43" t="s">
        <v>133</v>
      </c>
      <c r="B43" t="s">
        <v>134</v>
      </c>
      <c r="C43" t="s">
        <v>62</v>
      </c>
      <c r="D43" s="3">
        <v>1051.5</v>
      </c>
      <c r="E43">
        <v>144.46</v>
      </c>
      <c r="F43">
        <v>0</v>
      </c>
      <c r="G43">
        <v>0</v>
      </c>
      <c r="H43" s="3">
        <v>1400</v>
      </c>
      <c r="I43" s="3">
        <v>1200</v>
      </c>
      <c r="J43" t="s">
        <v>1144</v>
      </c>
      <c r="K43">
        <v>160.30000000000001</v>
      </c>
      <c r="L43" s="3">
        <v>2760.3</v>
      </c>
      <c r="M43">
        <v>0</v>
      </c>
      <c r="N43">
        <v>0</v>
      </c>
      <c r="O43">
        <v>45.13</v>
      </c>
      <c r="P43">
        <v>0</v>
      </c>
      <c r="Q43">
        <v>0</v>
      </c>
      <c r="R43">
        <v>0</v>
      </c>
      <c r="S43">
        <v>45.13</v>
      </c>
      <c r="T43" s="3">
        <v>2715.17</v>
      </c>
      <c r="U43">
        <v>0</v>
      </c>
      <c r="V43">
        <v>271.52</v>
      </c>
      <c r="W43" s="3">
        <v>2715.17</v>
      </c>
      <c r="X43">
        <v>23.92</v>
      </c>
      <c r="Y43">
        <v>0</v>
      </c>
      <c r="Z43" s="4">
        <v>3010.61</v>
      </c>
    </row>
    <row r="44" spans="1:26" hidden="1" x14ac:dyDescent="0.25">
      <c r="A44" t="s">
        <v>967</v>
      </c>
      <c r="B44" t="s">
        <v>968</v>
      </c>
      <c r="C44" t="s">
        <v>143</v>
      </c>
      <c r="D44" s="3">
        <v>1051.5</v>
      </c>
      <c r="E44">
        <v>144.46</v>
      </c>
      <c r="F44">
        <v>0</v>
      </c>
      <c r="G44">
        <v>0</v>
      </c>
      <c r="H44" s="3">
        <v>1200</v>
      </c>
      <c r="I44" s="3">
        <v>2370</v>
      </c>
      <c r="J44" t="s">
        <v>1177</v>
      </c>
      <c r="K44">
        <v>107.37</v>
      </c>
      <c r="L44" s="3">
        <v>3677.37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3">
        <v>3677.37</v>
      </c>
      <c r="U44">
        <v>0</v>
      </c>
      <c r="V44">
        <v>367.74</v>
      </c>
      <c r="W44" s="3">
        <v>3677.37</v>
      </c>
      <c r="X44">
        <v>23.92</v>
      </c>
      <c r="Y44">
        <v>0</v>
      </c>
      <c r="Z44" s="4">
        <v>4069.03</v>
      </c>
    </row>
    <row r="45" spans="1:26" hidden="1" x14ac:dyDescent="0.25">
      <c r="A45" t="s">
        <v>135</v>
      </c>
      <c r="B45" t="s">
        <v>136</v>
      </c>
      <c r="C45" t="s">
        <v>80</v>
      </c>
      <c r="D45" s="3">
        <v>1051.5</v>
      </c>
      <c r="E45">
        <v>144.46</v>
      </c>
      <c r="F45">
        <v>0</v>
      </c>
      <c r="G45">
        <v>0</v>
      </c>
      <c r="H45" s="3">
        <v>1200</v>
      </c>
      <c r="I45" s="3">
        <v>4000</v>
      </c>
      <c r="J45" t="s">
        <v>1178</v>
      </c>
      <c r="K45">
        <v>0</v>
      </c>
      <c r="L45" s="3">
        <v>5200</v>
      </c>
      <c r="M45">
        <v>0</v>
      </c>
      <c r="N45">
        <v>0</v>
      </c>
      <c r="O45">
        <v>45.13</v>
      </c>
      <c r="P45">
        <v>0</v>
      </c>
      <c r="Q45">
        <v>0</v>
      </c>
      <c r="R45">
        <v>0</v>
      </c>
      <c r="S45">
        <v>45.13</v>
      </c>
      <c r="T45" s="3">
        <v>5154.87</v>
      </c>
      <c r="U45">
        <v>515.49</v>
      </c>
      <c r="V45">
        <v>0</v>
      </c>
      <c r="W45" s="3">
        <v>4639.38</v>
      </c>
      <c r="X45">
        <v>23.92</v>
      </c>
      <c r="Y45">
        <v>0</v>
      </c>
      <c r="Z45" s="4">
        <v>5178.79</v>
      </c>
    </row>
    <row r="46" spans="1:26" hidden="1" x14ac:dyDescent="0.25">
      <c r="A46" t="s">
        <v>137</v>
      </c>
      <c r="B46" t="s">
        <v>138</v>
      </c>
      <c r="C46" t="s">
        <v>80</v>
      </c>
      <c r="D46" s="3">
        <v>1051.5</v>
      </c>
      <c r="E46">
        <v>144.46</v>
      </c>
      <c r="F46">
        <v>0</v>
      </c>
      <c r="G46">
        <v>0</v>
      </c>
      <c r="H46" s="3">
        <v>1200</v>
      </c>
      <c r="I46" s="3">
        <v>3116.08</v>
      </c>
      <c r="J46" t="s">
        <v>1179</v>
      </c>
      <c r="K46">
        <v>0</v>
      </c>
      <c r="L46" s="3">
        <v>4316.08</v>
      </c>
      <c r="M46">
        <v>0</v>
      </c>
      <c r="N46">
        <v>0</v>
      </c>
      <c r="O46">
        <v>45.13</v>
      </c>
      <c r="P46">
        <v>0</v>
      </c>
      <c r="Q46">
        <v>216.19</v>
      </c>
      <c r="R46">
        <v>0</v>
      </c>
      <c r="S46">
        <v>261.32</v>
      </c>
      <c r="T46" s="3">
        <v>4054.76</v>
      </c>
      <c r="U46">
        <v>0</v>
      </c>
      <c r="V46">
        <v>405.48</v>
      </c>
      <c r="W46" s="3">
        <v>4054.76</v>
      </c>
      <c r="X46">
        <v>23.92</v>
      </c>
      <c r="Y46">
        <v>0</v>
      </c>
      <c r="Z46" s="4">
        <v>4700.3500000000004</v>
      </c>
    </row>
    <row r="47" spans="1:26" hidden="1" x14ac:dyDescent="0.25">
      <c r="A47" t="s">
        <v>139</v>
      </c>
      <c r="B47" t="s">
        <v>140</v>
      </c>
      <c r="C47" t="s">
        <v>80</v>
      </c>
      <c r="D47" s="3">
        <v>1051.5</v>
      </c>
      <c r="E47">
        <v>144.46</v>
      </c>
      <c r="F47">
        <v>0</v>
      </c>
      <c r="G47">
        <v>0</v>
      </c>
      <c r="H47" s="3">
        <v>1200</v>
      </c>
      <c r="I47" s="3">
        <v>4415</v>
      </c>
      <c r="J47" t="s">
        <v>1180</v>
      </c>
      <c r="K47">
        <v>0</v>
      </c>
      <c r="L47" s="3">
        <v>5615</v>
      </c>
      <c r="M47">
        <v>0</v>
      </c>
      <c r="N47">
        <v>0</v>
      </c>
      <c r="O47">
        <v>45.13</v>
      </c>
      <c r="P47">
        <v>0</v>
      </c>
      <c r="Q47">
        <v>0</v>
      </c>
      <c r="R47">
        <v>0</v>
      </c>
      <c r="S47">
        <v>45.13</v>
      </c>
      <c r="T47" s="3">
        <v>5569.87</v>
      </c>
      <c r="U47">
        <v>556.99</v>
      </c>
      <c r="V47">
        <v>0</v>
      </c>
      <c r="W47" s="3">
        <v>5012.88</v>
      </c>
      <c r="X47">
        <v>23.92</v>
      </c>
      <c r="Y47">
        <v>0</v>
      </c>
      <c r="Z47" s="4">
        <v>5593.79</v>
      </c>
    </row>
    <row r="48" spans="1:26" hidden="1" x14ac:dyDescent="0.25">
      <c r="A48" t="s">
        <v>141</v>
      </c>
      <c r="B48" t="s">
        <v>142</v>
      </c>
      <c r="C48" t="s">
        <v>143</v>
      </c>
      <c r="D48" s="3">
        <v>1051.5</v>
      </c>
      <c r="E48">
        <v>144.46</v>
      </c>
      <c r="F48">
        <v>0</v>
      </c>
      <c r="G48">
        <v>0</v>
      </c>
      <c r="H48" s="3">
        <v>1200</v>
      </c>
      <c r="I48" s="3">
        <v>1851.2</v>
      </c>
      <c r="J48" t="s">
        <v>1181</v>
      </c>
      <c r="K48">
        <v>145.38</v>
      </c>
      <c r="L48" s="3">
        <v>3196.58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 s="3">
        <v>3196.58</v>
      </c>
      <c r="U48">
        <v>0</v>
      </c>
      <c r="V48">
        <v>319.66000000000003</v>
      </c>
      <c r="W48" s="3">
        <v>3196.58</v>
      </c>
      <c r="X48">
        <v>23.92</v>
      </c>
      <c r="Y48">
        <v>0</v>
      </c>
      <c r="Z48" s="4">
        <v>3540.16</v>
      </c>
    </row>
    <row r="49" spans="1:26" hidden="1" x14ac:dyDescent="0.25">
      <c r="A49" t="s">
        <v>144</v>
      </c>
      <c r="B49" t="s">
        <v>145</v>
      </c>
      <c r="C49" t="s">
        <v>146</v>
      </c>
      <c r="D49" s="3">
        <v>1051.5</v>
      </c>
      <c r="E49">
        <v>144.46</v>
      </c>
      <c r="F49">
        <v>0</v>
      </c>
      <c r="G49">
        <v>0</v>
      </c>
      <c r="H49" s="3">
        <v>1750</v>
      </c>
      <c r="I49" s="3">
        <v>2698.9</v>
      </c>
      <c r="J49" t="s">
        <v>1182</v>
      </c>
      <c r="K49">
        <v>0</v>
      </c>
      <c r="L49" s="3">
        <v>4448.8999999999996</v>
      </c>
      <c r="M49">
        <v>0</v>
      </c>
      <c r="N49">
        <v>0</v>
      </c>
      <c r="O49">
        <v>45.13</v>
      </c>
      <c r="P49">
        <v>0</v>
      </c>
      <c r="Q49">
        <v>0</v>
      </c>
      <c r="R49">
        <v>0</v>
      </c>
      <c r="S49">
        <v>45.13</v>
      </c>
      <c r="T49" s="3">
        <v>4403.7700000000004</v>
      </c>
      <c r="U49">
        <v>0</v>
      </c>
      <c r="V49">
        <v>440.38</v>
      </c>
      <c r="W49" s="3">
        <v>4403.7700000000004</v>
      </c>
      <c r="X49">
        <v>23.92</v>
      </c>
      <c r="Y49">
        <v>0</v>
      </c>
      <c r="Z49" s="4">
        <v>4868.07</v>
      </c>
    </row>
    <row r="50" spans="1:26" hidden="1" x14ac:dyDescent="0.25">
      <c r="A50" t="s">
        <v>147</v>
      </c>
      <c r="B50" t="s">
        <v>148</v>
      </c>
      <c r="C50" t="s">
        <v>65</v>
      </c>
      <c r="D50" s="3">
        <v>1051.5</v>
      </c>
      <c r="E50">
        <v>144.46</v>
      </c>
      <c r="F50">
        <v>0</v>
      </c>
      <c r="G50">
        <v>0</v>
      </c>
      <c r="H50" s="3">
        <v>1051.5</v>
      </c>
      <c r="I50">
        <v>0</v>
      </c>
      <c r="J50" t="s">
        <v>1183</v>
      </c>
      <c r="K50">
        <v>200.74</v>
      </c>
      <c r="L50" s="3">
        <v>1252.24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 s="3">
        <v>1252.24</v>
      </c>
      <c r="U50">
        <v>0</v>
      </c>
      <c r="V50">
        <v>125.22</v>
      </c>
      <c r="W50" s="3">
        <v>1252.24</v>
      </c>
      <c r="X50">
        <v>23.92</v>
      </c>
      <c r="Y50">
        <v>0</v>
      </c>
      <c r="Z50" s="4">
        <v>1401.38</v>
      </c>
    </row>
    <row r="51" spans="1:26" hidden="1" x14ac:dyDescent="0.25">
      <c r="A51" t="s">
        <v>149</v>
      </c>
      <c r="B51" t="s">
        <v>150</v>
      </c>
      <c r="C51" t="s">
        <v>151</v>
      </c>
      <c r="D51" s="3">
        <v>1051.5</v>
      </c>
      <c r="E51">
        <v>144.46</v>
      </c>
      <c r="F51">
        <v>0</v>
      </c>
      <c r="G51">
        <v>0</v>
      </c>
      <c r="H51" s="3">
        <v>2000</v>
      </c>
      <c r="I51" s="3">
        <v>4836.54</v>
      </c>
      <c r="J51" t="s">
        <v>1184</v>
      </c>
      <c r="K51">
        <v>0</v>
      </c>
      <c r="L51" s="3">
        <v>6836.54</v>
      </c>
      <c r="M51">
        <v>0</v>
      </c>
      <c r="N51">
        <v>0</v>
      </c>
      <c r="O51">
        <v>0</v>
      </c>
      <c r="P51">
        <v>0</v>
      </c>
      <c r="Q51">
        <v>259.19</v>
      </c>
      <c r="R51">
        <v>0</v>
      </c>
      <c r="S51">
        <v>259.19</v>
      </c>
      <c r="T51" s="3">
        <v>6577.35</v>
      </c>
      <c r="U51">
        <v>657.73</v>
      </c>
      <c r="V51">
        <v>0</v>
      </c>
      <c r="W51" s="3">
        <v>5919.62</v>
      </c>
      <c r="X51">
        <v>23.92</v>
      </c>
      <c r="Y51">
        <v>0</v>
      </c>
      <c r="Z51" s="4">
        <v>6860.46</v>
      </c>
    </row>
    <row r="52" spans="1:26" hidden="1" x14ac:dyDescent="0.25">
      <c r="A52" t="s">
        <v>152</v>
      </c>
      <c r="B52" t="s">
        <v>153</v>
      </c>
      <c r="C52" t="s">
        <v>80</v>
      </c>
      <c r="D52" s="3">
        <v>1051.5</v>
      </c>
      <c r="E52">
        <v>144.46</v>
      </c>
      <c r="F52">
        <v>0</v>
      </c>
      <c r="G52">
        <v>0</v>
      </c>
      <c r="H52" s="3">
        <v>1200</v>
      </c>
      <c r="I52" s="3">
        <v>5768</v>
      </c>
      <c r="J52" t="s">
        <v>1185</v>
      </c>
      <c r="K52">
        <v>0</v>
      </c>
      <c r="L52" s="3">
        <v>6968</v>
      </c>
      <c r="M52">
        <v>0</v>
      </c>
      <c r="N52">
        <v>0</v>
      </c>
      <c r="O52">
        <v>45.13</v>
      </c>
      <c r="P52">
        <v>0</v>
      </c>
      <c r="Q52">
        <v>0</v>
      </c>
      <c r="R52">
        <v>0</v>
      </c>
      <c r="S52">
        <v>45.13</v>
      </c>
      <c r="T52" s="3">
        <v>6922.87</v>
      </c>
      <c r="U52">
        <v>692.29</v>
      </c>
      <c r="V52">
        <v>0</v>
      </c>
      <c r="W52" s="3">
        <v>6230.58</v>
      </c>
      <c r="X52">
        <v>23.92</v>
      </c>
      <c r="Y52">
        <v>0</v>
      </c>
      <c r="Z52" s="4">
        <v>6946.79</v>
      </c>
    </row>
    <row r="53" spans="1:26" hidden="1" x14ac:dyDescent="0.25">
      <c r="A53" t="s">
        <v>154</v>
      </c>
      <c r="B53" t="s">
        <v>155</v>
      </c>
      <c r="C53" t="s">
        <v>156</v>
      </c>
      <c r="D53" s="3">
        <v>1051.5</v>
      </c>
      <c r="E53">
        <v>144.46</v>
      </c>
      <c r="F53">
        <v>0</v>
      </c>
      <c r="G53">
        <v>0</v>
      </c>
      <c r="H53" s="3">
        <v>1200</v>
      </c>
      <c r="I53" s="3">
        <v>8789.64</v>
      </c>
      <c r="J53" t="s">
        <v>1186</v>
      </c>
      <c r="K53">
        <v>0</v>
      </c>
      <c r="L53" s="3">
        <v>9989.64</v>
      </c>
      <c r="M53">
        <v>0</v>
      </c>
      <c r="N53">
        <v>0</v>
      </c>
      <c r="O53">
        <v>45.13</v>
      </c>
      <c r="P53">
        <v>0</v>
      </c>
      <c r="Q53">
        <v>332.4</v>
      </c>
      <c r="R53">
        <v>0</v>
      </c>
      <c r="S53">
        <v>377.53</v>
      </c>
      <c r="T53" s="3">
        <v>9612.11</v>
      </c>
      <c r="U53">
        <v>961.21</v>
      </c>
      <c r="V53">
        <v>0</v>
      </c>
      <c r="W53" s="3">
        <v>8650.9</v>
      </c>
      <c r="X53">
        <v>23.92</v>
      </c>
      <c r="Y53">
        <v>0</v>
      </c>
      <c r="Z53" s="4">
        <v>9968.43</v>
      </c>
    </row>
    <row r="54" spans="1:26" hidden="1" x14ac:dyDescent="0.25">
      <c r="A54" t="s">
        <v>157</v>
      </c>
      <c r="B54" t="s">
        <v>158</v>
      </c>
      <c r="C54" t="s">
        <v>122</v>
      </c>
      <c r="D54" s="3">
        <v>1051.5</v>
      </c>
      <c r="E54">
        <v>144.46</v>
      </c>
      <c r="F54">
        <v>0</v>
      </c>
      <c r="G54">
        <v>0</v>
      </c>
      <c r="H54" s="3">
        <v>1200</v>
      </c>
      <c r="I54" s="3">
        <v>5421.51</v>
      </c>
      <c r="J54" t="s">
        <v>1187</v>
      </c>
      <c r="K54">
        <v>0</v>
      </c>
      <c r="L54" s="3">
        <v>6621.51</v>
      </c>
      <c r="M54">
        <v>0</v>
      </c>
      <c r="N54">
        <v>0</v>
      </c>
      <c r="O54">
        <v>45.13</v>
      </c>
      <c r="P54">
        <v>0</v>
      </c>
      <c r="Q54">
        <v>0</v>
      </c>
      <c r="R54">
        <v>0</v>
      </c>
      <c r="S54">
        <v>45.13</v>
      </c>
      <c r="T54" s="3">
        <v>6576.38</v>
      </c>
      <c r="U54">
        <v>657.64</v>
      </c>
      <c r="V54">
        <v>0</v>
      </c>
      <c r="W54" s="3">
        <v>5918.74</v>
      </c>
      <c r="X54">
        <v>23.92</v>
      </c>
      <c r="Y54">
        <v>0</v>
      </c>
      <c r="Z54" s="4">
        <v>6600.3</v>
      </c>
    </row>
    <row r="55" spans="1:26" hidden="1" x14ac:dyDescent="0.25">
      <c r="A55" t="s">
        <v>982</v>
      </c>
      <c r="B55" t="s">
        <v>983</v>
      </c>
      <c r="C55" t="s">
        <v>1051</v>
      </c>
      <c r="D55" s="3">
        <v>1051.5</v>
      </c>
      <c r="E55">
        <v>144.46</v>
      </c>
      <c r="F55">
        <v>0</v>
      </c>
      <c r="G55">
        <v>0</v>
      </c>
      <c r="H55" s="3">
        <v>1200</v>
      </c>
      <c r="I55" s="3">
        <v>2582.5100000000002</v>
      </c>
      <c r="J55" t="s">
        <v>1188</v>
      </c>
      <c r="K55">
        <v>0</v>
      </c>
      <c r="L55" s="3">
        <v>3782.51</v>
      </c>
      <c r="M55">
        <v>0</v>
      </c>
      <c r="N55">
        <v>0</v>
      </c>
      <c r="O55">
        <v>286.77</v>
      </c>
      <c r="P55">
        <v>0</v>
      </c>
      <c r="Q55">
        <v>0</v>
      </c>
      <c r="R55">
        <v>0</v>
      </c>
      <c r="S55">
        <v>286.77</v>
      </c>
      <c r="T55" s="3">
        <v>3495.74</v>
      </c>
      <c r="U55">
        <v>0</v>
      </c>
      <c r="V55">
        <v>349.57</v>
      </c>
      <c r="W55" s="3">
        <v>3495.74</v>
      </c>
      <c r="X55">
        <v>23.92</v>
      </c>
      <c r="Y55">
        <v>0</v>
      </c>
      <c r="Z55" s="4">
        <v>3869.23</v>
      </c>
    </row>
    <row r="56" spans="1:26" x14ac:dyDescent="0.25">
      <c r="A56" t="s">
        <v>103</v>
      </c>
      <c r="B56" t="s">
        <v>159</v>
      </c>
      <c r="D56" s="3">
        <v>14721</v>
      </c>
      <c r="E56" s="3">
        <v>2022.44</v>
      </c>
      <c r="F56">
        <v>0</v>
      </c>
      <c r="G56">
        <v>0</v>
      </c>
      <c r="H56" s="3">
        <v>19001.5</v>
      </c>
      <c r="I56" s="3">
        <v>49579.38</v>
      </c>
      <c r="J56" t="s">
        <v>1189</v>
      </c>
      <c r="K56">
        <v>613.79</v>
      </c>
      <c r="L56" s="3">
        <v>69194.67</v>
      </c>
      <c r="M56">
        <v>0</v>
      </c>
      <c r="N56">
        <v>0</v>
      </c>
      <c r="O56">
        <v>692.94</v>
      </c>
      <c r="P56">
        <v>0</v>
      </c>
      <c r="Q56">
        <v>807.78</v>
      </c>
      <c r="R56">
        <v>0</v>
      </c>
      <c r="S56" s="3">
        <v>1500.72</v>
      </c>
      <c r="T56" s="3">
        <v>67693.95</v>
      </c>
      <c r="U56" s="3">
        <v>4041.35</v>
      </c>
      <c r="V56" s="3">
        <v>2728.06</v>
      </c>
      <c r="W56" s="3">
        <v>63652.6</v>
      </c>
      <c r="X56">
        <v>334.88</v>
      </c>
      <c r="Y56">
        <v>0</v>
      </c>
      <c r="Z56" s="4">
        <v>71564.67</v>
      </c>
    </row>
    <row r="58" spans="1:26" x14ac:dyDescent="0.25">
      <c r="A58" t="s">
        <v>160</v>
      </c>
      <c r="B58" t="s">
        <v>161</v>
      </c>
    </row>
    <row r="59" spans="1:26" hidden="1" x14ac:dyDescent="0.25">
      <c r="A59">
        <v>23</v>
      </c>
      <c r="B59" t="s">
        <v>131</v>
      </c>
      <c r="C59" t="s">
        <v>162</v>
      </c>
      <c r="D59" s="3">
        <v>1051.5</v>
      </c>
      <c r="E59">
        <v>144.46</v>
      </c>
      <c r="F59">
        <v>0</v>
      </c>
      <c r="G59">
        <v>0</v>
      </c>
      <c r="H59" s="3">
        <v>3500</v>
      </c>
      <c r="I59" s="3">
        <v>13515.89</v>
      </c>
      <c r="J59" t="s">
        <v>1190</v>
      </c>
      <c r="K59">
        <v>0</v>
      </c>
      <c r="L59" s="3">
        <v>17015.89</v>
      </c>
      <c r="M59">
        <v>0</v>
      </c>
      <c r="N59">
        <v>0</v>
      </c>
      <c r="O59">
        <v>45.13</v>
      </c>
      <c r="P59">
        <v>0</v>
      </c>
      <c r="Q59">
        <v>337.64</v>
      </c>
      <c r="R59">
        <v>0</v>
      </c>
      <c r="S59">
        <v>382.77</v>
      </c>
      <c r="T59" s="3">
        <v>16633.12</v>
      </c>
      <c r="U59" s="3">
        <v>1663.31</v>
      </c>
      <c r="V59">
        <v>0</v>
      </c>
      <c r="W59" s="3">
        <v>14969.81</v>
      </c>
      <c r="X59">
        <v>23.92</v>
      </c>
      <c r="Y59">
        <v>0</v>
      </c>
      <c r="Z59" s="4">
        <v>16994.68</v>
      </c>
    </row>
    <row r="60" spans="1:26" hidden="1" x14ac:dyDescent="0.25">
      <c r="A60">
        <v>33</v>
      </c>
      <c r="B60" t="s">
        <v>163</v>
      </c>
      <c r="C60" t="s">
        <v>164</v>
      </c>
      <c r="D60" s="3">
        <v>1051.5</v>
      </c>
      <c r="E60">
        <v>144.46</v>
      </c>
      <c r="F60">
        <v>0</v>
      </c>
      <c r="G60">
        <v>0</v>
      </c>
      <c r="H60" s="3">
        <v>1200</v>
      </c>
      <c r="I60" s="3">
        <v>5339.9</v>
      </c>
      <c r="J60" t="s">
        <v>1191</v>
      </c>
      <c r="K60">
        <v>0</v>
      </c>
      <c r="L60" s="3">
        <v>6539.9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 s="3">
        <v>6539.9</v>
      </c>
      <c r="U60">
        <v>653.99</v>
      </c>
      <c r="V60">
        <v>0</v>
      </c>
      <c r="W60" s="3">
        <v>5885.91</v>
      </c>
      <c r="X60">
        <v>23.92</v>
      </c>
      <c r="Y60">
        <v>0</v>
      </c>
      <c r="Z60" s="4">
        <v>6563.82</v>
      </c>
    </row>
    <row r="61" spans="1:26" hidden="1" x14ac:dyDescent="0.25">
      <c r="A61" t="s">
        <v>167</v>
      </c>
      <c r="B61" t="s">
        <v>168</v>
      </c>
      <c r="C61" t="s">
        <v>143</v>
      </c>
      <c r="D61" s="3">
        <v>1051.5</v>
      </c>
      <c r="E61">
        <v>144.46</v>
      </c>
      <c r="F61">
        <v>0</v>
      </c>
      <c r="G61">
        <v>0</v>
      </c>
      <c r="H61" s="3">
        <v>1200</v>
      </c>
      <c r="I61" s="3">
        <v>2418.77</v>
      </c>
      <c r="J61" t="s">
        <v>1192</v>
      </c>
      <c r="K61">
        <v>107.37</v>
      </c>
      <c r="L61" s="3">
        <v>3726.14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 s="3">
        <v>3726.14</v>
      </c>
      <c r="U61">
        <v>0</v>
      </c>
      <c r="V61">
        <v>372.61</v>
      </c>
      <c r="W61" s="3">
        <v>3726.14</v>
      </c>
      <c r="X61">
        <v>23.92</v>
      </c>
      <c r="Y61">
        <v>0</v>
      </c>
      <c r="Z61" s="4">
        <v>4122.67</v>
      </c>
    </row>
    <row r="62" spans="1:26" hidden="1" x14ac:dyDescent="0.25">
      <c r="A62" t="s">
        <v>1193</v>
      </c>
      <c r="B62" t="s">
        <v>1194</v>
      </c>
      <c r="C62" t="s">
        <v>1195</v>
      </c>
      <c r="D62" s="3">
        <v>1051.5</v>
      </c>
      <c r="E62">
        <v>144.46</v>
      </c>
      <c r="F62">
        <v>0</v>
      </c>
      <c r="G62">
        <v>0</v>
      </c>
      <c r="H62" s="3">
        <v>3750</v>
      </c>
      <c r="I62">
        <v>0</v>
      </c>
      <c r="J62" t="s">
        <v>1196</v>
      </c>
      <c r="K62">
        <v>0</v>
      </c>
      <c r="L62" s="3">
        <v>3750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 s="3">
        <v>3750</v>
      </c>
      <c r="U62">
        <v>0</v>
      </c>
      <c r="V62">
        <v>375</v>
      </c>
      <c r="W62" s="3">
        <v>3750</v>
      </c>
      <c r="X62">
        <v>23.92</v>
      </c>
      <c r="Y62">
        <v>0</v>
      </c>
      <c r="Z62" s="4">
        <v>4148.92</v>
      </c>
    </row>
    <row r="63" spans="1:26" hidden="1" x14ac:dyDescent="0.25">
      <c r="A63" t="s">
        <v>169</v>
      </c>
      <c r="B63" t="s">
        <v>170</v>
      </c>
      <c r="C63" t="s">
        <v>171</v>
      </c>
      <c r="D63" s="3">
        <v>1051.5</v>
      </c>
      <c r="E63">
        <v>144.46</v>
      </c>
      <c r="F63">
        <v>0</v>
      </c>
      <c r="G63">
        <v>0</v>
      </c>
      <c r="H63" s="3">
        <v>2750</v>
      </c>
      <c r="I63" s="3">
        <v>7000</v>
      </c>
      <c r="J63" t="s">
        <v>1197</v>
      </c>
      <c r="K63">
        <v>0</v>
      </c>
      <c r="L63" s="3">
        <v>9750</v>
      </c>
      <c r="M63">
        <v>0</v>
      </c>
      <c r="N63">
        <v>0</v>
      </c>
      <c r="O63">
        <v>45.13</v>
      </c>
      <c r="P63">
        <v>0</v>
      </c>
      <c r="Q63">
        <v>0</v>
      </c>
      <c r="R63">
        <v>0</v>
      </c>
      <c r="S63">
        <v>45.13</v>
      </c>
      <c r="T63" s="3">
        <v>9704.8700000000008</v>
      </c>
      <c r="U63">
        <v>970.49</v>
      </c>
      <c r="V63">
        <v>0</v>
      </c>
      <c r="W63" s="3">
        <v>8734.3799999999992</v>
      </c>
      <c r="X63">
        <v>23.92</v>
      </c>
      <c r="Y63">
        <v>0</v>
      </c>
      <c r="Z63" s="4">
        <v>9728.7900000000009</v>
      </c>
    </row>
    <row r="64" spans="1:26" x14ac:dyDescent="0.25">
      <c r="A64" t="s">
        <v>103</v>
      </c>
      <c r="B64" t="s">
        <v>172</v>
      </c>
      <c r="D64" s="3">
        <v>5257.5</v>
      </c>
      <c r="E64">
        <v>722.3</v>
      </c>
      <c r="F64">
        <v>0</v>
      </c>
      <c r="G64">
        <v>0</v>
      </c>
      <c r="H64" s="3">
        <v>12400</v>
      </c>
      <c r="I64" s="3">
        <v>28274.560000000001</v>
      </c>
      <c r="J64" t="s">
        <v>1198</v>
      </c>
      <c r="K64">
        <v>107.37</v>
      </c>
      <c r="L64" s="3">
        <v>40781.93</v>
      </c>
      <c r="M64">
        <v>0</v>
      </c>
      <c r="N64">
        <v>0</v>
      </c>
      <c r="O64">
        <v>90.26</v>
      </c>
      <c r="P64">
        <v>0</v>
      </c>
      <c r="Q64">
        <v>337.64</v>
      </c>
      <c r="R64">
        <v>0</v>
      </c>
      <c r="S64">
        <v>427.9</v>
      </c>
      <c r="T64" s="3">
        <v>40354.03</v>
      </c>
      <c r="U64" s="3">
        <v>3287.79</v>
      </c>
      <c r="V64">
        <v>747.61</v>
      </c>
      <c r="W64" s="3">
        <v>37066.239999999998</v>
      </c>
      <c r="X64">
        <v>119.6</v>
      </c>
      <c r="Y64">
        <v>0</v>
      </c>
      <c r="Z64" s="4">
        <v>41558.879999999997</v>
      </c>
    </row>
    <row r="66" spans="1:26" x14ac:dyDescent="0.25">
      <c r="A66" t="s">
        <v>173</v>
      </c>
      <c r="B66" t="s">
        <v>174</v>
      </c>
    </row>
    <row r="67" spans="1:26" hidden="1" x14ac:dyDescent="0.25">
      <c r="A67" t="s">
        <v>175</v>
      </c>
      <c r="B67" t="s">
        <v>176</v>
      </c>
      <c r="C67" t="s">
        <v>177</v>
      </c>
      <c r="D67" s="3">
        <v>1051.5</v>
      </c>
      <c r="E67">
        <v>144.46</v>
      </c>
      <c r="F67">
        <v>0</v>
      </c>
      <c r="G67">
        <v>0</v>
      </c>
      <c r="H67" s="3">
        <v>2500</v>
      </c>
      <c r="I67" s="3">
        <v>4500</v>
      </c>
      <c r="J67" t="s">
        <v>1199</v>
      </c>
      <c r="K67">
        <v>0</v>
      </c>
      <c r="L67" s="3">
        <v>7000</v>
      </c>
      <c r="M67">
        <v>0</v>
      </c>
      <c r="N67">
        <v>0</v>
      </c>
      <c r="O67">
        <v>45.13</v>
      </c>
      <c r="P67">
        <v>0</v>
      </c>
      <c r="Q67">
        <v>0</v>
      </c>
      <c r="R67">
        <v>0</v>
      </c>
      <c r="S67">
        <v>45.13</v>
      </c>
      <c r="T67" s="3">
        <v>6954.87</v>
      </c>
      <c r="U67">
        <v>695.49</v>
      </c>
      <c r="V67">
        <v>0</v>
      </c>
      <c r="W67" s="3">
        <v>6259.38</v>
      </c>
      <c r="X67">
        <v>23.92</v>
      </c>
      <c r="Y67">
        <v>0</v>
      </c>
      <c r="Z67" s="4">
        <v>6978.79</v>
      </c>
    </row>
    <row r="68" spans="1:26" hidden="1" x14ac:dyDescent="0.25">
      <c r="A68" t="s">
        <v>839</v>
      </c>
      <c r="B68" t="s">
        <v>840</v>
      </c>
      <c r="C68" t="s">
        <v>177</v>
      </c>
      <c r="D68" s="3">
        <v>1051.5</v>
      </c>
      <c r="E68">
        <v>144.46</v>
      </c>
      <c r="F68">
        <v>0</v>
      </c>
      <c r="G68">
        <v>0</v>
      </c>
      <c r="H68" s="3">
        <v>2250</v>
      </c>
      <c r="I68" s="3">
        <v>2000</v>
      </c>
      <c r="J68" t="s">
        <v>1145</v>
      </c>
      <c r="K68">
        <v>0</v>
      </c>
      <c r="L68" s="3">
        <v>4250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 s="3">
        <v>4250</v>
      </c>
      <c r="U68">
        <v>0</v>
      </c>
      <c r="V68">
        <v>425</v>
      </c>
      <c r="W68" s="3">
        <v>4250</v>
      </c>
      <c r="X68">
        <v>23.92</v>
      </c>
      <c r="Y68">
        <v>0</v>
      </c>
      <c r="Z68" s="4">
        <v>4698.92</v>
      </c>
    </row>
    <row r="69" spans="1:26" x14ac:dyDescent="0.25">
      <c r="A69" t="s">
        <v>103</v>
      </c>
      <c r="B69" t="s">
        <v>178</v>
      </c>
      <c r="D69" s="3">
        <v>2103</v>
      </c>
      <c r="E69">
        <v>288.92</v>
      </c>
      <c r="F69">
        <v>0</v>
      </c>
      <c r="G69">
        <v>0</v>
      </c>
      <c r="H69" s="3">
        <v>4750</v>
      </c>
      <c r="I69" s="3">
        <v>6500</v>
      </c>
      <c r="J69" t="s">
        <v>1200</v>
      </c>
      <c r="K69">
        <v>0</v>
      </c>
      <c r="L69" s="3">
        <v>11250</v>
      </c>
      <c r="M69">
        <v>0</v>
      </c>
      <c r="N69">
        <v>0</v>
      </c>
      <c r="O69">
        <v>45.13</v>
      </c>
      <c r="P69">
        <v>0</v>
      </c>
      <c r="Q69">
        <v>0</v>
      </c>
      <c r="R69">
        <v>0</v>
      </c>
      <c r="S69">
        <v>45.13</v>
      </c>
      <c r="T69" s="3">
        <v>11204.87</v>
      </c>
      <c r="U69">
        <v>695.49</v>
      </c>
      <c r="V69">
        <v>425</v>
      </c>
      <c r="W69" s="3">
        <v>10509.38</v>
      </c>
      <c r="X69">
        <v>47.84</v>
      </c>
      <c r="Y69">
        <v>0</v>
      </c>
      <c r="Z69" s="4">
        <v>11677.71</v>
      </c>
    </row>
    <row r="71" spans="1:26" x14ac:dyDescent="0.25">
      <c r="A71" t="s">
        <v>46</v>
      </c>
      <c r="B71" t="s">
        <v>188</v>
      </c>
      <c r="C71" t="s">
        <v>188</v>
      </c>
      <c r="D71" t="s">
        <v>50</v>
      </c>
      <c r="E71" t="s">
        <v>49</v>
      </c>
      <c r="F71" t="s">
        <v>51</v>
      </c>
      <c r="G71" t="s">
        <v>49</v>
      </c>
      <c r="H71" t="s">
        <v>51</v>
      </c>
      <c r="I71" t="s">
        <v>50</v>
      </c>
      <c r="J71" t="s">
        <v>390</v>
      </c>
      <c r="K71" t="s">
        <v>51</v>
      </c>
      <c r="L71" t="s">
        <v>49</v>
      </c>
      <c r="M71" t="s">
        <v>49</v>
      </c>
      <c r="N71" t="s">
        <v>51</v>
      </c>
      <c r="O71" t="s">
        <v>51</v>
      </c>
      <c r="P71" t="s">
        <v>50</v>
      </c>
      <c r="Q71" t="s">
        <v>50</v>
      </c>
      <c r="R71" t="s">
        <v>50</v>
      </c>
      <c r="S71" t="s">
        <v>52</v>
      </c>
    </row>
    <row r="72" spans="1:26" x14ac:dyDescent="0.25">
      <c r="A72" t="s">
        <v>179</v>
      </c>
      <c r="B72" t="s">
        <v>180</v>
      </c>
      <c r="D72" s="3">
        <v>49420.5</v>
      </c>
      <c r="E72" s="3">
        <v>6789.62</v>
      </c>
      <c r="F72">
        <v>0</v>
      </c>
      <c r="G72">
        <v>0</v>
      </c>
      <c r="H72" s="3">
        <v>156951.5</v>
      </c>
      <c r="I72" s="3">
        <v>268597.32</v>
      </c>
      <c r="J72" t="s">
        <v>1201</v>
      </c>
      <c r="K72" s="3">
        <v>1172.22</v>
      </c>
      <c r="L72" s="3">
        <v>427187.71</v>
      </c>
      <c r="M72">
        <v>0</v>
      </c>
      <c r="N72">
        <v>0</v>
      </c>
      <c r="O72" s="3">
        <v>5352.27</v>
      </c>
      <c r="P72">
        <v>0</v>
      </c>
      <c r="Q72" s="3">
        <v>8373.24</v>
      </c>
      <c r="R72">
        <v>0</v>
      </c>
      <c r="S72" s="3">
        <v>13725.51</v>
      </c>
      <c r="T72" s="3">
        <v>413462.2</v>
      </c>
      <c r="U72" s="3">
        <v>32913.660000000003</v>
      </c>
      <c r="V72" s="3">
        <v>8409.26</v>
      </c>
      <c r="W72" s="3">
        <v>380548.54</v>
      </c>
      <c r="X72" s="3">
        <v>1124.24</v>
      </c>
      <c r="Y72">
        <v>0</v>
      </c>
      <c r="Z72" s="4">
        <f>+Z26+Z30+Z33+Z39+Z56+Z64+Z69</f>
        <v>431368.94</v>
      </c>
    </row>
    <row r="73" spans="1:26" x14ac:dyDescent="0.25">
      <c r="Z73" s="4">
        <f>Z72*0.16</f>
        <v>69019.030400000003</v>
      </c>
    </row>
    <row r="74" spans="1:26" x14ac:dyDescent="0.25">
      <c r="Z74" s="4">
        <f>+Z72+Z73</f>
        <v>500387.97039999999</v>
      </c>
    </row>
    <row r="76" spans="1:26" x14ac:dyDescent="0.25">
      <c r="Z76" s="4" t="s">
        <v>1226</v>
      </c>
    </row>
    <row r="77" spans="1:26" x14ac:dyDescent="0.25">
      <c r="Z77" s="4" t="s">
        <v>1227</v>
      </c>
    </row>
    <row r="78" spans="1:26" x14ac:dyDescent="0.25">
      <c r="Z78" s="4" t="s">
        <v>1228</v>
      </c>
    </row>
    <row r="79" spans="1:26" x14ac:dyDescent="0.25">
      <c r="Z79" s="4" t="s">
        <v>1229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13"/>
  <sheetViews>
    <sheetView topLeftCell="A7" workbookViewId="0">
      <selection activeCell="AF82" sqref="AF82"/>
    </sheetView>
  </sheetViews>
  <sheetFormatPr baseColWidth="10" defaultRowHeight="15" x14ac:dyDescent="0.25"/>
  <cols>
    <col min="1" max="1" width="34.28515625" bestFit="1" customWidth="1"/>
    <col min="2" max="2" width="27.7109375" bestFit="1" customWidth="1"/>
    <col min="4" max="25" width="0" hidden="1" customWidth="1"/>
  </cols>
  <sheetData>
    <row r="1" spans="1:26" x14ac:dyDescent="0.25">
      <c r="A1" t="s">
        <v>1202</v>
      </c>
      <c r="Y1" t="s">
        <v>2</v>
      </c>
      <c r="Z1" t="s">
        <v>1203</v>
      </c>
    </row>
    <row r="2" spans="1:26" x14ac:dyDescent="0.25">
      <c r="Z2" t="s">
        <v>4</v>
      </c>
    </row>
    <row r="4" spans="1:26" x14ac:dyDescent="0.25">
      <c r="F4" t="s">
        <v>5</v>
      </c>
      <c r="G4" t="s">
        <v>6</v>
      </c>
      <c r="H4" t="s">
        <v>7</v>
      </c>
      <c r="I4" t="s">
        <v>8</v>
      </c>
    </row>
    <row r="5" spans="1:26" x14ac:dyDescent="0.25">
      <c r="G5" s="1">
        <v>37180</v>
      </c>
      <c r="H5" s="2">
        <v>42308.208333333336</v>
      </c>
    </row>
    <row r="7" spans="1:26" x14ac:dyDescent="0.25">
      <c r="C7" t="s">
        <v>9</v>
      </c>
      <c r="G7" t="s">
        <v>10</v>
      </c>
      <c r="L7" t="s">
        <v>11</v>
      </c>
      <c r="M7" t="s">
        <v>292</v>
      </c>
      <c r="N7" t="s">
        <v>293</v>
      </c>
      <c r="O7" t="s">
        <v>13</v>
      </c>
      <c r="P7" t="s">
        <v>13</v>
      </c>
      <c r="R7" t="s">
        <v>14</v>
      </c>
      <c r="S7" t="s">
        <v>11</v>
      </c>
      <c r="T7" t="s">
        <v>11</v>
      </c>
      <c r="U7" t="e">
        <f>-   OUTSOU</f>
        <v>#NAME?</v>
      </c>
      <c r="V7" t="s">
        <v>15</v>
      </c>
      <c r="W7" t="s">
        <v>16</v>
      </c>
      <c r="X7" t="s">
        <v>17</v>
      </c>
      <c r="Y7" t="s">
        <v>18</v>
      </c>
      <c r="Z7" t="s">
        <v>19</v>
      </c>
    </row>
    <row r="8" spans="1:26" x14ac:dyDescent="0.25">
      <c r="A8" t="s">
        <v>692</v>
      </c>
      <c r="B8" t="s">
        <v>22</v>
      </c>
      <c r="C8" t="s">
        <v>23</v>
      </c>
      <c r="D8" t="s">
        <v>24</v>
      </c>
      <c r="E8" t="s">
        <v>25</v>
      </c>
      <c r="F8" t="s">
        <v>26</v>
      </c>
      <c r="G8" t="s">
        <v>27</v>
      </c>
      <c r="H8" t="s">
        <v>28</v>
      </c>
      <c r="I8" t="s">
        <v>29</v>
      </c>
      <c r="J8" t="s">
        <v>30</v>
      </c>
      <c r="K8" t="s">
        <v>31</v>
      </c>
      <c r="L8" t="s">
        <v>32</v>
      </c>
      <c r="M8" t="s">
        <v>33</v>
      </c>
      <c r="N8" t="s">
        <v>34</v>
      </c>
      <c r="O8" t="s">
        <v>35</v>
      </c>
      <c r="P8" t="s">
        <v>36</v>
      </c>
      <c r="Q8" t="s">
        <v>37</v>
      </c>
      <c r="R8" t="s">
        <v>38</v>
      </c>
      <c r="S8" t="s">
        <v>39</v>
      </c>
      <c r="T8" t="s">
        <v>40</v>
      </c>
      <c r="U8" t="s">
        <v>41</v>
      </c>
      <c r="V8" t="s">
        <v>42</v>
      </c>
      <c r="W8" t="s">
        <v>43</v>
      </c>
      <c r="X8" t="s">
        <v>44</v>
      </c>
      <c r="Y8" t="s">
        <v>42</v>
      </c>
      <c r="Z8" t="s">
        <v>45</v>
      </c>
    </row>
    <row r="9" spans="1:26" x14ac:dyDescent="0.25">
      <c r="A9" t="s">
        <v>693</v>
      </c>
      <c r="B9" t="s">
        <v>188</v>
      </c>
      <c r="C9" t="s">
        <v>50</v>
      </c>
      <c r="D9" t="s">
        <v>50</v>
      </c>
      <c r="E9" t="s">
        <v>50</v>
      </c>
      <c r="F9" t="s">
        <v>49</v>
      </c>
      <c r="G9" t="s">
        <v>51</v>
      </c>
      <c r="H9" t="s">
        <v>50</v>
      </c>
      <c r="I9" t="s">
        <v>50</v>
      </c>
      <c r="J9" t="s">
        <v>49</v>
      </c>
      <c r="K9" t="s">
        <v>51</v>
      </c>
      <c r="L9" t="s">
        <v>50</v>
      </c>
      <c r="M9" t="s">
        <v>637</v>
      </c>
      <c r="N9" t="s">
        <v>51</v>
      </c>
      <c r="O9" t="s">
        <v>51</v>
      </c>
      <c r="P9" t="s">
        <v>50</v>
      </c>
      <c r="Q9" t="s">
        <v>50</v>
      </c>
      <c r="R9" t="s">
        <v>50</v>
      </c>
      <c r="S9" t="s">
        <v>52</v>
      </c>
    </row>
    <row r="10" spans="1:26" x14ac:dyDescent="0.25">
      <c r="A10" t="s">
        <v>684</v>
      </c>
    </row>
    <row r="11" spans="1:26" hidden="1" x14ac:dyDescent="0.25">
      <c r="A11" t="s">
        <v>1015</v>
      </c>
      <c r="B11" t="s">
        <v>74</v>
      </c>
      <c r="C11" s="3">
        <v>1051.5</v>
      </c>
      <c r="D11">
        <v>144.46</v>
      </c>
      <c r="E11">
        <v>0</v>
      </c>
      <c r="F11">
        <v>0</v>
      </c>
      <c r="G11" s="3">
        <v>20000</v>
      </c>
      <c r="H11">
        <v>0</v>
      </c>
      <c r="I11">
        <v>0</v>
      </c>
      <c r="J11" s="3">
        <v>20000</v>
      </c>
      <c r="K11">
        <v>0</v>
      </c>
      <c r="L11" s="3">
        <v>20000</v>
      </c>
      <c r="M11">
        <v>0</v>
      </c>
      <c r="N11">
        <v>0</v>
      </c>
      <c r="O11">
        <v>491.86</v>
      </c>
      <c r="P11">
        <v>0</v>
      </c>
      <c r="Q11">
        <v>0</v>
      </c>
      <c r="R11">
        <v>0</v>
      </c>
      <c r="S11">
        <v>491.86</v>
      </c>
      <c r="T11" s="3">
        <v>19508.14</v>
      </c>
      <c r="U11" s="3">
        <v>1950.81</v>
      </c>
      <c r="V11">
        <v>0</v>
      </c>
      <c r="W11" s="3">
        <v>17557.330000000002</v>
      </c>
      <c r="X11">
        <v>23.92</v>
      </c>
      <c r="Y11">
        <v>0</v>
      </c>
      <c r="Z11" s="3">
        <v>19532.060000000001</v>
      </c>
    </row>
    <row r="12" spans="1:26" hidden="1" x14ac:dyDescent="0.25">
      <c r="A12" t="s">
        <v>1009</v>
      </c>
      <c r="B12" t="s">
        <v>56</v>
      </c>
      <c r="C12" s="3">
        <v>1051.5</v>
      </c>
      <c r="D12">
        <v>144.46</v>
      </c>
      <c r="E12">
        <v>0</v>
      </c>
      <c r="F12">
        <v>0</v>
      </c>
      <c r="G12" s="3">
        <v>22200</v>
      </c>
      <c r="H12">
        <v>0</v>
      </c>
      <c r="I12">
        <v>0</v>
      </c>
      <c r="J12" s="3">
        <v>22200</v>
      </c>
      <c r="K12">
        <v>0</v>
      </c>
      <c r="L12" s="3">
        <v>22200</v>
      </c>
      <c r="M12">
        <v>0</v>
      </c>
      <c r="N12">
        <v>0</v>
      </c>
      <c r="O12" s="3">
        <v>2500</v>
      </c>
      <c r="P12">
        <v>0</v>
      </c>
      <c r="Q12">
        <v>306.2</v>
      </c>
      <c r="R12">
        <v>0</v>
      </c>
      <c r="S12" s="3">
        <v>2806.2</v>
      </c>
      <c r="T12" s="3">
        <v>19393.8</v>
      </c>
      <c r="U12" s="3">
        <v>1939.38</v>
      </c>
      <c r="V12">
        <v>0</v>
      </c>
      <c r="W12" s="3">
        <v>17454.419999999998</v>
      </c>
      <c r="X12">
        <v>23.92</v>
      </c>
      <c r="Y12">
        <v>0</v>
      </c>
      <c r="Z12" s="3">
        <v>19723.919999999998</v>
      </c>
    </row>
    <row r="13" spans="1:26" hidden="1" x14ac:dyDescent="0.25">
      <c r="A13" t="s">
        <v>1010</v>
      </c>
      <c r="B13" t="s">
        <v>59</v>
      </c>
      <c r="C13" s="3">
        <v>1051.5</v>
      </c>
      <c r="D13">
        <v>144.46</v>
      </c>
      <c r="E13">
        <v>0</v>
      </c>
      <c r="F13">
        <v>0</v>
      </c>
      <c r="G13" s="3">
        <v>1750</v>
      </c>
      <c r="H13">
        <v>0</v>
      </c>
      <c r="I13">
        <v>0</v>
      </c>
      <c r="J13" s="3">
        <v>1750</v>
      </c>
      <c r="K13">
        <v>188.71</v>
      </c>
      <c r="L13" s="3">
        <v>1938.71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3">
        <v>1938.71</v>
      </c>
      <c r="U13">
        <v>0</v>
      </c>
      <c r="V13">
        <v>193.87</v>
      </c>
      <c r="W13" s="3">
        <v>1938.71</v>
      </c>
      <c r="X13">
        <v>23.92</v>
      </c>
      <c r="Y13">
        <v>0</v>
      </c>
      <c r="Z13" s="3">
        <v>2156.5</v>
      </c>
    </row>
    <row r="14" spans="1:26" hidden="1" x14ac:dyDescent="0.25">
      <c r="A14" t="s">
        <v>1011</v>
      </c>
      <c r="B14" t="s">
        <v>62</v>
      </c>
      <c r="C14" s="3">
        <v>1051.5</v>
      </c>
      <c r="D14">
        <v>144.46</v>
      </c>
      <c r="E14">
        <v>0</v>
      </c>
      <c r="F14">
        <v>0</v>
      </c>
      <c r="G14" s="3">
        <v>1400</v>
      </c>
      <c r="H14">
        <v>0</v>
      </c>
      <c r="I14">
        <v>0</v>
      </c>
      <c r="J14" s="3">
        <v>1400</v>
      </c>
      <c r="K14">
        <v>200.63</v>
      </c>
      <c r="L14" s="3">
        <v>1600.63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3">
        <v>1600.63</v>
      </c>
      <c r="U14">
        <v>0</v>
      </c>
      <c r="V14">
        <v>160.06</v>
      </c>
      <c r="W14" s="3">
        <v>1600.63</v>
      </c>
      <c r="X14">
        <v>23.92</v>
      </c>
      <c r="Y14">
        <v>0</v>
      </c>
      <c r="Z14" s="3">
        <v>1784.61</v>
      </c>
    </row>
    <row r="15" spans="1:26" hidden="1" x14ac:dyDescent="0.25">
      <c r="A15" t="s">
        <v>1012</v>
      </c>
      <c r="B15" t="s">
        <v>65</v>
      </c>
      <c r="C15" s="3">
        <v>1051.5</v>
      </c>
      <c r="D15">
        <v>144.46</v>
      </c>
      <c r="E15">
        <v>0</v>
      </c>
      <c r="F15">
        <v>0</v>
      </c>
      <c r="G15" s="3">
        <v>1250</v>
      </c>
      <c r="H15">
        <v>0</v>
      </c>
      <c r="I15">
        <v>0</v>
      </c>
      <c r="J15" s="3">
        <v>1250</v>
      </c>
      <c r="K15">
        <v>200.74</v>
      </c>
      <c r="L15" s="3">
        <v>1450.74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3">
        <v>1450.74</v>
      </c>
      <c r="U15">
        <v>0</v>
      </c>
      <c r="V15">
        <v>145.07</v>
      </c>
      <c r="W15" s="3">
        <v>1450.74</v>
      </c>
      <c r="X15">
        <v>23.92</v>
      </c>
      <c r="Y15">
        <v>0</v>
      </c>
      <c r="Z15" s="3">
        <v>1619.73</v>
      </c>
    </row>
    <row r="16" spans="1:26" hidden="1" x14ac:dyDescent="0.25">
      <c r="A16" t="s">
        <v>1013</v>
      </c>
      <c r="B16" t="s">
        <v>68</v>
      </c>
      <c r="C16" s="3">
        <v>1051.5</v>
      </c>
      <c r="D16">
        <v>144.46</v>
      </c>
      <c r="E16">
        <v>0</v>
      </c>
      <c r="F16">
        <v>0</v>
      </c>
      <c r="G16" s="3">
        <v>2250</v>
      </c>
      <c r="H16">
        <v>0</v>
      </c>
      <c r="I16">
        <v>0</v>
      </c>
      <c r="J16" s="3">
        <v>2250</v>
      </c>
      <c r="K16">
        <v>174.78</v>
      </c>
      <c r="L16" s="3">
        <v>2424.7800000000002</v>
      </c>
      <c r="M16">
        <v>0</v>
      </c>
      <c r="N16">
        <v>0</v>
      </c>
      <c r="O16">
        <v>0</v>
      </c>
      <c r="P16">
        <v>0</v>
      </c>
      <c r="Q16">
        <v>850.11</v>
      </c>
      <c r="R16">
        <v>0</v>
      </c>
      <c r="S16">
        <v>850.11</v>
      </c>
      <c r="T16" s="3">
        <v>1574.67</v>
      </c>
      <c r="U16">
        <v>0</v>
      </c>
      <c r="V16">
        <v>157.47</v>
      </c>
      <c r="W16" s="3">
        <v>1574.67</v>
      </c>
      <c r="X16">
        <v>23.92</v>
      </c>
      <c r="Y16">
        <v>0</v>
      </c>
      <c r="Z16" s="3">
        <v>2606.17</v>
      </c>
    </row>
    <row r="17" spans="1:26" hidden="1" x14ac:dyDescent="0.25">
      <c r="A17" t="s">
        <v>1014</v>
      </c>
      <c r="B17" t="s">
        <v>71</v>
      </c>
      <c r="C17" s="3">
        <v>1051.5</v>
      </c>
      <c r="D17">
        <v>144.46</v>
      </c>
      <c r="E17">
        <v>0</v>
      </c>
      <c r="F17">
        <v>0</v>
      </c>
      <c r="G17" s="3">
        <v>3500</v>
      </c>
      <c r="H17">
        <v>0</v>
      </c>
      <c r="I17">
        <v>0</v>
      </c>
      <c r="J17" s="3">
        <v>3500</v>
      </c>
      <c r="K17">
        <v>125.1</v>
      </c>
      <c r="L17" s="3">
        <v>3625.1</v>
      </c>
      <c r="M17">
        <v>0</v>
      </c>
      <c r="N17">
        <v>0</v>
      </c>
      <c r="O17">
        <v>0</v>
      </c>
      <c r="P17">
        <v>0</v>
      </c>
      <c r="Q17" s="3">
        <v>2059.58</v>
      </c>
      <c r="R17">
        <v>0</v>
      </c>
      <c r="S17" s="3">
        <v>2059.58</v>
      </c>
      <c r="T17" s="3">
        <v>1565.52</v>
      </c>
      <c r="U17">
        <v>0</v>
      </c>
      <c r="V17">
        <v>156.55000000000001</v>
      </c>
      <c r="W17" s="3">
        <v>1565.52</v>
      </c>
      <c r="X17">
        <v>23.92</v>
      </c>
      <c r="Y17">
        <v>0</v>
      </c>
      <c r="Z17" s="3">
        <v>3805.57</v>
      </c>
    </row>
    <row r="18" spans="1:26" hidden="1" x14ac:dyDescent="0.25">
      <c r="A18" t="s">
        <v>1204</v>
      </c>
      <c r="B18" t="s">
        <v>1205</v>
      </c>
      <c r="C18">
        <v>350.5</v>
      </c>
      <c r="D18">
        <v>189.42</v>
      </c>
      <c r="E18">
        <v>0</v>
      </c>
      <c r="F18">
        <v>0</v>
      </c>
      <c r="G18" s="3">
        <v>2500</v>
      </c>
      <c r="H18">
        <v>0</v>
      </c>
      <c r="I18">
        <v>0</v>
      </c>
      <c r="J18" s="3">
        <v>2500</v>
      </c>
      <c r="K18">
        <v>160.30000000000001</v>
      </c>
      <c r="L18" s="3">
        <v>2660.3</v>
      </c>
      <c r="M18">
        <v>5</v>
      </c>
      <c r="N18">
        <v>781.25</v>
      </c>
      <c r="O18">
        <v>0</v>
      </c>
      <c r="P18">
        <v>0</v>
      </c>
      <c r="Q18">
        <v>0</v>
      </c>
      <c r="R18">
        <v>0</v>
      </c>
      <c r="S18">
        <v>781.25</v>
      </c>
      <c r="T18" s="3">
        <v>1879.05</v>
      </c>
      <c r="U18">
        <v>0</v>
      </c>
      <c r="V18">
        <v>187.91</v>
      </c>
      <c r="W18" s="3">
        <v>1879.05</v>
      </c>
      <c r="X18">
        <v>10.8</v>
      </c>
      <c r="Y18">
        <v>0</v>
      </c>
      <c r="Z18" s="3">
        <v>2077.7600000000002</v>
      </c>
    </row>
    <row r="19" spans="1:26" hidden="1" x14ac:dyDescent="0.25">
      <c r="A19" t="s">
        <v>1206</v>
      </c>
      <c r="B19" t="s">
        <v>1149</v>
      </c>
      <c r="C19" s="3">
        <v>1051.5</v>
      </c>
      <c r="D19">
        <v>144.46</v>
      </c>
      <c r="E19">
        <v>0</v>
      </c>
      <c r="F19">
        <v>0</v>
      </c>
      <c r="G19" s="3">
        <v>6500</v>
      </c>
      <c r="H19">
        <v>0</v>
      </c>
      <c r="I19">
        <v>0</v>
      </c>
      <c r="J19" s="3">
        <v>6500</v>
      </c>
      <c r="K19">
        <v>0</v>
      </c>
      <c r="L19" s="3">
        <v>6500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 s="3">
        <v>6500</v>
      </c>
      <c r="U19">
        <v>650</v>
      </c>
      <c r="V19">
        <v>0</v>
      </c>
      <c r="W19" s="3">
        <v>5850</v>
      </c>
      <c r="X19">
        <v>23.92</v>
      </c>
      <c r="Y19">
        <v>0</v>
      </c>
      <c r="Z19" s="3">
        <v>6523.92</v>
      </c>
    </row>
    <row r="20" spans="1:26" hidden="1" x14ac:dyDescent="0.25">
      <c r="A20" t="s">
        <v>1207</v>
      </c>
      <c r="B20" t="s">
        <v>1205</v>
      </c>
      <c r="C20">
        <v>350.5</v>
      </c>
      <c r="D20">
        <v>189.42</v>
      </c>
      <c r="E20">
        <v>0</v>
      </c>
      <c r="F20">
        <v>0</v>
      </c>
      <c r="G20" s="3">
        <v>2500</v>
      </c>
      <c r="H20">
        <v>0</v>
      </c>
      <c r="I20">
        <v>0</v>
      </c>
      <c r="J20" s="3">
        <v>2500</v>
      </c>
      <c r="K20">
        <v>160.30000000000001</v>
      </c>
      <c r="L20" s="3">
        <v>2660.3</v>
      </c>
      <c r="M20">
        <v>5</v>
      </c>
      <c r="N20">
        <v>781.25</v>
      </c>
      <c r="O20">
        <v>0</v>
      </c>
      <c r="P20">
        <v>0</v>
      </c>
      <c r="Q20">
        <v>0</v>
      </c>
      <c r="R20">
        <v>0</v>
      </c>
      <c r="S20">
        <v>781.25</v>
      </c>
      <c r="T20" s="3">
        <v>1879.05</v>
      </c>
      <c r="U20">
        <v>0</v>
      </c>
      <c r="V20">
        <v>187.91</v>
      </c>
      <c r="W20" s="3">
        <v>1879.05</v>
      </c>
      <c r="X20">
        <v>10.8</v>
      </c>
      <c r="Y20">
        <v>0</v>
      </c>
      <c r="Z20" s="3">
        <v>2077.7600000000002</v>
      </c>
    </row>
    <row r="21" spans="1:26" hidden="1" x14ac:dyDescent="0.25">
      <c r="A21" t="s">
        <v>1016</v>
      </c>
      <c r="B21" t="s">
        <v>1017</v>
      </c>
      <c r="C21" s="3">
        <v>1051.5</v>
      </c>
      <c r="D21">
        <v>144.46</v>
      </c>
      <c r="E21">
        <v>0</v>
      </c>
      <c r="F21">
        <v>0</v>
      </c>
      <c r="G21" s="3">
        <v>2500</v>
      </c>
      <c r="H21">
        <v>0</v>
      </c>
      <c r="I21">
        <v>0</v>
      </c>
      <c r="J21" s="3">
        <v>2500</v>
      </c>
      <c r="K21">
        <v>160.30000000000001</v>
      </c>
      <c r="L21" s="3">
        <v>2660.3</v>
      </c>
      <c r="M21">
        <v>0</v>
      </c>
      <c r="N21">
        <v>0</v>
      </c>
      <c r="O21">
        <v>0</v>
      </c>
      <c r="P21">
        <v>0</v>
      </c>
      <c r="Q21" s="3">
        <v>1465.34</v>
      </c>
      <c r="R21">
        <v>0</v>
      </c>
      <c r="S21" s="3">
        <v>1465.34</v>
      </c>
      <c r="T21" s="3">
        <v>1194.96</v>
      </c>
      <c r="U21">
        <v>0</v>
      </c>
      <c r="V21">
        <v>119.5</v>
      </c>
      <c r="W21" s="3">
        <v>1194.96</v>
      </c>
      <c r="X21">
        <v>23.92</v>
      </c>
      <c r="Y21">
        <v>0</v>
      </c>
      <c r="Z21" s="3">
        <v>2803.72</v>
      </c>
    </row>
    <row r="22" spans="1:26" hidden="1" x14ac:dyDescent="0.25">
      <c r="A22" t="s">
        <v>1018</v>
      </c>
      <c r="B22" t="s">
        <v>77</v>
      </c>
      <c r="C22" s="3">
        <v>1051.5</v>
      </c>
      <c r="D22">
        <v>144.46</v>
      </c>
      <c r="E22">
        <v>0</v>
      </c>
      <c r="F22">
        <v>0</v>
      </c>
      <c r="G22" s="3">
        <v>2750</v>
      </c>
      <c r="H22">
        <v>0</v>
      </c>
      <c r="I22">
        <v>0</v>
      </c>
      <c r="J22" s="3">
        <v>2750</v>
      </c>
      <c r="K22">
        <v>145.38</v>
      </c>
      <c r="L22" s="3">
        <v>2895.38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 s="3">
        <v>2895.38</v>
      </c>
      <c r="U22">
        <v>0</v>
      </c>
      <c r="V22">
        <v>289.54000000000002</v>
      </c>
      <c r="W22" s="3">
        <v>2895.38</v>
      </c>
      <c r="X22">
        <v>23.92</v>
      </c>
      <c r="Y22">
        <v>0</v>
      </c>
      <c r="Z22" s="3">
        <v>3208.84</v>
      </c>
    </row>
    <row r="23" spans="1:26" hidden="1" x14ac:dyDescent="0.25">
      <c r="A23" t="s">
        <v>1019</v>
      </c>
      <c r="B23" t="s">
        <v>83</v>
      </c>
      <c r="C23" s="3">
        <v>1051.5</v>
      </c>
      <c r="D23">
        <v>144.46</v>
      </c>
      <c r="E23">
        <v>0</v>
      </c>
      <c r="F23">
        <v>0</v>
      </c>
      <c r="G23" s="3">
        <v>2000</v>
      </c>
      <c r="H23">
        <v>0</v>
      </c>
      <c r="I23">
        <v>0</v>
      </c>
      <c r="J23" s="3">
        <v>2000</v>
      </c>
      <c r="K23">
        <v>188.71</v>
      </c>
      <c r="L23" s="3">
        <v>2188.71</v>
      </c>
      <c r="M23">
        <v>0</v>
      </c>
      <c r="N23">
        <v>0</v>
      </c>
      <c r="O23">
        <v>0</v>
      </c>
      <c r="P23">
        <v>0</v>
      </c>
      <c r="Q23">
        <v>293.61</v>
      </c>
      <c r="R23">
        <v>0</v>
      </c>
      <c r="S23">
        <v>293.61</v>
      </c>
      <c r="T23" s="3">
        <v>1895.1</v>
      </c>
      <c r="U23">
        <v>0</v>
      </c>
      <c r="V23">
        <v>189.51</v>
      </c>
      <c r="W23" s="3">
        <v>1895.1</v>
      </c>
      <c r="X23">
        <v>23.92</v>
      </c>
      <c r="Y23">
        <v>0</v>
      </c>
      <c r="Z23" s="3">
        <v>2402.14</v>
      </c>
    </row>
    <row r="24" spans="1:26" hidden="1" x14ac:dyDescent="0.25">
      <c r="A24" t="s">
        <v>1020</v>
      </c>
      <c r="B24" t="s">
        <v>86</v>
      </c>
      <c r="C24" s="3">
        <v>1051.5</v>
      </c>
      <c r="D24">
        <v>144.46</v>
      </c>
      <c r="E24">
        <v>0</v>
      </c>
      <c r="F24">
        <v>0</v>
      </c>
      <c r="G24" s="3">
        <v>2250</v>
      </c>
      <c r="H24">
        <v>0</v>
      </c>
      <c r="I24">
        <v>0</v>
      </c>
      <c r="J24" s="3">
        <v>2250</v>
      </c>
      <c r="K24">
        <v>174.78</v>
      </c>
      <c r="L24" s="3">
        <v>2424.7800000000002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 s="3">
        <v>2424.7800000000002</v>
      </c>
      <c r="U24">
        <v>0</v>
      </c>
      <c r="V24">
        <v>242.48</v>
      </c>
      <c r="W24" s="3">
        <v>2424.7800000000002</v>
      </c>
      <c r="X24">
        <v>23.92</v>
      </c>
      <c r="Y24">
        <v>0</v>
      </c>
      <c r="Z24" s="3">
        <v>2691.18</v>
      </c>
    </row>
    <row r="25" spans="1:26" hidden="1" x14ac:dyDescent="0.25">
      <c r="A25" t="s">
        <v>1208</v>
      </c>
      <c r="B25" t="s">
        <v>1156</v>
      </c>
      <c r="C25" s="3">
        <v>1051.5</v>
      </c>
      <c r="D25">
        <v>144.46</v>
      </c>
      <c r="E25">
        <v>0</v>
      </c>
      <c r="F25">
        <v>0</v>
      </c>
      <c r="G25" s="3">
        <v>1500</v>
      </c>
      <c r="H25">
        <v>0</v>
      </c>
      <c r="I25">
        <v>0</v>
      </c>
      <c r="J25" s="3">
        <v>1500</v>
      </c>
      <c r="K25">
        <v>200.63</v>
      </c>
      <c r="L25" s="3">
        <v>1700.63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3">
        <v>1700.63</v>
      </c>
      <c r="U25">
        <v>0</v>
      </c>
      <c r="V25">
        <v>170.06</v>
      </c>
      <c r="W25" s="3">
        <v>1700.63</v>
      </c>
      <c r="X25">
        <v>23.92</v>
      </c>
      <c r="Y25">
        <v>0</v>
      </c>
      <c r="Z25" s="3">
        <v>1894.61</v>
      </c>
    </row>
    <row r="26" spans="1:26" hidden="1" x14ac:dyDescent="0.25">
      <c r="A26" t="s">
        <v>1209</v>
      </c>
      <c r="B26" t="s">
        <v>1160</v>
      </c>
      <c r="C26" s="3">
        <v>1051.5</v>
      </c>
      <c r="D26">
        <v>144.46</v>
      </c>
      <c r="E26">
        <v>0</v>
      </c>
      <c r="F26">
        <v>0</v>
      </c>
      <c r="G26" s="3">
        <v>6000</v>
      </c>
      <c r="H26">
        <v>0</v>
      </c>
      <c r="I26">
        <v>0</v>
      </c>
      <c r="J26" s="3">
        <v>6000</v>
      </c>
      <c r="K26">
        <v>0</v>
      </c>
      <c r="L26" s="3">
        <v>6000</v>
      </c>
      <c r="M26">
        <v>0</v>
      </c>
      <c r="N26">
        <v>0</v>
      </c>
      <c r="O26">
        <v>0</v>
      </c>
      <c r="P26">
        <v>0</v>
      </c>
      <c r="Q26">
        <v>958.08</v>
      </c>
      <c r="R26">
        <v>0</v>
      </c>
      <c r="S26">
        <v>958.08</v>
      </c>
      <c r="T26" s="3">
        <v>5041.92</v>
      </c>
      <c r="U26">
        <v>504.19</v>
      </c>
      <c r="V26">
        <v>0</v>
      </c>
      <c r="W26" s="3">
        <v>4537.7299999999996</v>
      </c>
      <c r="X26">
        <v>23.92</v>
      </c>
      <c r="Y26">
        <v>0</v>
      </c>
      <c r="Z26" s="3">
        <v>6023.92</v>
      </c>
    </row>
    <row r="27" spans="1:26" hidden="1" x14ac:dyDescent="0.25">
      <c r="A27" t="s">
        <v>1210</v>
      </c>
      <c r="B27" t="s">
        <v>1205</v>
      </c>
      <c r="C27">
        <v>70.099999999999994</v>
      </c>
      <c r="D27">
        <v>199.48</v>
      </c>
      <c r="E27">
        <v>0</v>
      </c>
      <c r="F27">
        <v>0</v>
      </c>
      <c r="G27" s="3">
        <v>2500</v>
      </c>
      <c r="H27">
        <v>0</v>
      </c>
      <c r="I27">
        <v>0</v>
      </c>
      <c r="J27" s="3">
        <v>2500</v>
      </c>
      <c r="K27">
        <v>160.30000000000001</v>
      </c>
      <c r="L27" s="3">
        <v>2660.3</v>
      </c>
      <c r="M27">
        <v>7</v>
      </c>
      <c r="N27" s="3">
        <v>1093.75</v>
      </c>
      <c r="O27">
        <v>0</v>
      </c>
      <c r="P27">
        <v>0</v>
      </c>
      <c r="Q27">
        <v>0</v>
      </c>
      <c r="R27">
        <v>0</v>
      </c>
      <c r="S27" s="3">
        <v>1093.75</v>
      </c>
      <c r="T27" s="3">
        <v>1566.55</v>
      </c>
      <c r="U27">
        <v>0</v>
      </c>
      <c r="V27">
        <v>156.66</v>
      </c>
      <c r="W27" s="3">
        <v>1566.55</v>
      </c>
      <c r="X27">
        <v>5.39</v>
      </c>
      <c r="Y27">
        <v>0</v>
      </c>
      <c r="Z27" s="3">
        <v>1728.6</v>
      </c>
    </row>
    <row r="28" spans="1:26" hidden="1" x14ac:dyDescent="0.25">
      <c r="A28" t="s">
        <v>1022</v>
      </c>
      <c r="B28" t="s">
        <v>1023</v>
      </c>
      <c r="C28" s="3">
        <v>1051.5</v>
      </c>
      <c r="D28">
        <v>144.46</v>
      </c>
      <c r="E28">
        <v>0</v>
      </c>
      <c r="F28">
        <v>0</v>
      </c>
      <c r="G28" s="3">
        <v>3000</v>
      </c>
      <c r="H28">
        <v>0</v>
      </c>
      <c r="I28">
        <v>0</v>
      </c>
      <c r="J28" s="3">
        <v>3000</v>
      </c>
      <c r="K28">
        <v>145.38</v>
      </c>
      <c r="L28" s="3">
        <v>3145.38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3">
        <v>3145.38</v>
      </c>
      <c r="U28">
        <v>0</v>
      </c>
      <c r="V28">
        <v>314.54000000000002</v>
      </c>
      <c r="W28" s="3">
        <v>3145.38</v>
      </c>
      <c r="X28">
        <v>23.92</v>
      </c>
      <c r="Y28">
        <v>0</v>
      </c>
      <c r="Z28" s="3">
        <v>3483.84</v>
      </c>
    </row>
    <row r="29" spans="1:26" hidden="1" x14ac:dyDescent="0.25">
      <c r="A29" t="s">
        <v>1024</v>
      </c>
      <c r="B29" t="s">
        <v>94</v>
      </c>
      <c r="C29" s="3">
        <v>1051.5</v>
      </c>
      <c r="D29">
        <v>144.46</v>
      </c>
      <c r="E29">
        <v>0</v>
      </c>
      <c r="F29">
        <v>0</v>
      </c>
      <c r="G29" s="3">
        <v>2000</v>
      </c>
      <c r="H29">
        <v>0</v>
      </c>
      <c r="I29">
        <v>0</v>
      </c>
      <c r="J29" s="3">
        <v>2000</v>
      </c>
      <c r="K29">
        <v>188.71</v>
      </c>
      <c r="L29" s="3">
        <v>2188.71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 s="3">
        <v>2188.71</v>
      </c>
      <c r="U29">
        <v>0</v>
      </c>
      <c r="V29">
        <v>218.87</v>
      </c>
      <c r="W29" s="3">
        <v>2188.71</v>
      </c>
      <c r="X29">
        <v>23.92</v>
      </c>
      <c r="Y29">
        <v>0</v>
      </c>
      <c r="Z29" s="3">
        <v>2431.5</v>
      </c>
    </row>
    <row r="30" spans="1:26" hidden="1" x14ac:dyDescent="0.25">
      <c r="A30" t="s">
        <v>1025</v>
      </c>
      <c r="B30" t="s">
        <v>128</v>
      </c>
      <c r="C30" s="3">
        <v>1051.5</v>
      </c>
      <c r="D30">
        <v>144.46</v>
      </c>
      <c r="E30">
        <v>0</v>
      </c>
      <c r="F30">
        <v>0</v>
      </c>
      <c r="G30" s="3">
        <v>2000</v>
      </c>
      <c r="H30">
        <v>0</v>
      </c>
      <c r="I30">
        <v>0</v>
      </c>
      <c r="J30" s="3">
        <v>2000</v>
      </c>
      <c r="K30">
        <v>188.71</v>
      </c>
      <c r="L30" s="3">
        <v>2188.71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3">
        <v>2188.71</v>
      </c>
      <c r="U30">
        <v>0</v>
      </c>
      <c r="V30">
        <v>218.87</v>
      </c>
      <c r="W30" s="3">
        <v>2188.71</v>
      </c>
      <c r="X30">
        <v>23.92</v>
      </c>
      <c r="Y30">
        <v>0</v>
      </c>
      <c r="Z30" s="3">
        <v>2431.5</v>
      </c>
    </row>
    <row r="31" spans="1:26" hidden="1" x14ac:dyDescent="0.25">
      <c r="A31" t="s">
        <v>1026</v>
      </c>
      <c r="B31" t="s">
        <v>1027</v>
      </c>
      <c r="C31" s="3">
        <v>1051.5</v>
      </c>
      <c r="D31">
        <v>144.46</v>
      </c>
      <c r="E31">
        <v>0</v>
      </c>
      <c r="F31">
        <v>0</v>
      </c>
      <c r="G31" s="3">
        <v>2500</v>
      </c>
      <c r="H31">
        <v>0</v>
      </c>
      <c r="I31">
        <v>0</v>
      </c>
      <c r="J31" s="3">
        <v>2500</v>
      </c>
      <c r="K31">
        <v>160.30000000000001</v>
      </c>
      <c r="L31" s="3">
        <v>2660.3</v>
      </c>
      <c r="M31">
        <v>0</v>
      </c>
      <c r="N31">
        <v>0</v>
      </c>
      <c r="O31">
        <v>0</v>
      </c>
      <c r="P31">
        <v>0</v>
      </c>
      <c r="Q31">
        <v>272.66000000000003</v>
      </c>
      <c r="R31">
        <v>0</v>
      </c>
      <c r="S31">
        <v>272.66000000000003</v>
      </c>
      <c r="T31" s="3">
        <v>2387.64</v>
      </c>
      <c r="U31">
        <v>0</v>
      </c>
      <c r="V31">
        <v>238.76</v>
      </c>
      <c r="W31" s="3">
        <v>2387.64</v>
      </c>
      <c r="X31">
        <v>23.92</v>
      </c>
      <c r="Y31">
        <v>0</v>
      </c>
      <c r="Z31" s="3">
        <v>2922.98</v>
      </c>
    </row>
    <row r="32" spans="1:26" hidden="1" x14ac:dyDescent="0.25">
      <c r="A32" t="s">
        <v>1028</v>
      </c>
      <c r="B32" t="s">
        <v>97</v>
      </c>
      <c r="C32" s="3">
        <v>1051.5</v>
      </c>
      <c r="D32">
        <v>144.46</v>
      </c>
      <c r="E32">
        <v>0</v>
      </c>
      <c r="F32">
        <v>0</v>
      </c>
      <c r="G32" s="3">
        <v>5000</v>
      </c>
      <c r="H32">
        <v>0</v>
      </c>
      <c r="I32">
        <v>0</v>
      </c>
      <c r="J32" s="3">
        <v>5000</v>
      </c>
      <c r="K32">
        <v>0</v>
      </c>
      <c r="L32" s="3">
        <v>5000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3">
        <v>5000</v>
      </c>
      <c r="U32">
        <v>0</v>
      </c>
      <c r="V32">
        <v>500</v>
      </c>
      <c r="W32" s="3">
        <v>5000</v>
      </c>
      <c r="X32">
        <v>23.92</v>
      </c>
      <c r="Y32">
        <v>0</v>
      </c>
      <c r="Z32" s="3">
        <v>5523.92</v>
      </c>
    </row>
    <row r="33" spans="1:26" hidden="1" x14ac:dyDescent="0.25">
      <c r="A33" t="s">
        <v>1029</v>
      </c>
      <c r="B33" t="s">
        <v>100</v>
      </c>
      <c r="C33" s="3">
        <v>1051.5</v>
      </c>
      <c r="D33">
        <v>144.46</v>
      </c>
      <c r="E33">
        <v>0</v>
      </c>
      <c r="F33">
        <v>0</v>
      </c>
      <c r="G33" s="3">
        <v>2750</v>
      </c>
      <c r="H33">
        <v>0</v>
      </c>
      <c r="I33">
        <v>0</v>
      </c>
      <c r="J33" s="3">
        <v>2750</v>
      </c>
      <c r="K33">
        <v>145.38</v>
      </c>
      <c r="L33" s="3">
        <v>2895.38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 s="3">
        <v>2895.38</v>
      </c>
      <c r="U33">
        <v>0</v>
      </c>
      <c r="V33">
        <v>289.54000000000002</v>
      </c>
      <c r="W33" s="3">
        <v>2895.38</v>
      </c>
      <c r="X33">
        <v>23.92</v>
      </c>
      <c r="Y33">
        <v>0</v>
      </c>
      <c r="Z33" s="3">
        <v>3208.84</v>
      </c>
    </row>
    <row r="34" spans="1:26" hidden="1" x14ac:dyDescent="0.25">
      <c r="A34" t="s">
        <v>1030</v>
      </c>
      <c r="B34" t="s">
        <v>80</v>
      </c>
      <c r="C34" s="3">
        <v>1051.5</v>
      </c>
      <c r="D34">
        <v>144.46</v>
      </c>
      <c r="E34">
        <v>0</v>
      </c>
      <c r="F34">
        <v>0</v>
      </c>
      <c r="G34" s="3">
        <v>1200</v>
      </c>
      <c r="H34" s="3">
        <v>1497.6</v>
      </c>
      <c r="I34">
        <v>0</v>
      </c>
      <c r="J34" s="3">
        <v>2697.6</v>
      </c>
      <c r="K34">
        <v>145.38</v>
      </c>
      <c r="L34" s="3">
        <v>2842.98</v>
      </c>
      <c r="M34">
        <v>0</v>
      </c>
      <c r="N34">
        <v>0</v>
      </c>
      <c r="O34">
        <v>0</v>
      </c>
      <c r="P34">
        <v>0</v>
      </c>
      <c r="Q34">
        <v>298.93</v>
      </c>
      <c r="R34">
        <v>0</v>
      </c>
      <c r="S34">
        <v>298.93</v>
      </c>
      <c r="T34" s="3">
        <v>2544.0500000000002</v>
      </c>
      <c r="U34">
        <v>0</v>
      </c>
      <c r="V34">
        <v>254.4</v>
      </c>
      <c r="W34" s="3">
        <v>2544.0500000000002</v>
      </c>
      <c r="X34">
        <v>23.92</v>
      </c>
      <c r="Y34">
        <v>0</v>
      </c>
      <c r="Z34" s="3">
        <v>3121.3</v>
      </c>
    </row>
    <row r="35" spans="1:26" x14ac:dyDescent="0.25">
      <c r="A35" t="s">
        <v>696</v>
      </c>
      <c r="C35" s="3">
        <v>22852.6</v>
      </c>
      <c r="D35" s="3">
        <v>3611.98</v>
      </c>
      <c r="E35">
        <v>0</v>
      </c>
      <c r="F35">
        <v>0</v>
      </c>
      <c r="G35" s="3">
        <v>101800</v>
      </c>
      <c r="H35" s="3">
        <v>1497.6</v>
      </c>
      <c r="I35">
        <v>0</v>
      </c>
      <c r="J35" s="3">
        <v>103297.60000000001</v>
      </c>
      <c r="K35" s="3">
        <v>3214.52</v>
      </c>
      <c r="L35" s="3">
        <v>106512.12</v>
      </c>
      <c r="M35">
        <v>17</v>
      </c>
      <c r="N35" s="3">
        <v>2656.25</v>
      </c>
      <c r="O35" s="3">
        <v>2991.86</v>
      </c>
      <c r="P35">
        <v>0</v>
      </c>
      <c r="Q35" s="3">
        <v>6504.51</v>
      </c>
      <c r="R35">
        <v>0</v>
      </c>
      <c r="S35" s="3">
        <v>12152.62</v>
      </c>
      <c r="T35" s="3">
        <v>94359.5</v>
      </c>
      <c r="U35" s="3">
        <v>5044.38</v>
      </c>
      <c r="V35" s="3">
        <v>4391.57</v>
      </c>
      <c r="W35" s="3">
        <v>89315.12</v>
      </c>
      <c r="X35">
        <v>529.30999999999995</v>
      </c>
      <c r="Y35">
        <v>0</v>
      </c>
      <c r="Z35" s="3">
        <v>105784.89</v>
      </c>
    </row>
    <row r="37" spans="1:26" x14ac:dyDescent="0.25">
      <c r="A37" t="s">
        <v>685</v>
      </c>
    </row>
    <row r="38" spans="1:26" x14ac:dyDescent="0.25">
      <c r="A38" t="s">
        <v>1031</v>
      </c>
      <c r="B38" t="s">
        <v>108</v>
      </c>
      <c r="C38" s="3">
        <v>1051.5</v>
      </c>
      <c r="D38">
        <v>144.46</v>
      </c>
      <c r="E38">
        <v>0</v>
      </c>
      <c r="F38">
        <v>0</v>
      </c>
      <c r="G38" s="3">
        <v>12500</v>
      </c>
      <c r="H38">
        <v>0</v>
      </c>
      <c r="I38">
        <v>0</v>
      </c>
      <c r="J38" s="3">
        <v>12500</v>
      </c>
      <c r="K38">
        <v>0</v>
      </c>
      <c r="L38" s="3">
        <v>12500</v>
      </c>
      <c r="M38">
        <v>0</v>
      </c>
      <c r="N38">
        <v>0</v>
      </c>
      <c r="O38">
        <v>270</v>
      </c>
      <c r="P38">
        <v>0</v>
      </c>
      <c r="Q38">
        <v>0</v>
      </c>
      <c r="R38">
        <v>0</v>
      </c>
      <c r="S38">
        <v>270</v>
      </c>
      <c r="T38" s="3">
        <v>12230</v>
      </c>
      <c r="U38" s="3">
        <v>1223</v>
      </c>
      <c r="V38">
        <v>0</v>
      </c>
      <c r="W38" s="3">
        <v>11007</v>
      </c>
      <c r="X38">
        <v>23.92</v>
      </c>
      <c r="Y38">
        <v>0</v>
      </c>
      <c r="Z38" s="3">
        <v>12253.92</v>
      </c>
    </row>
    <row r="40" spans="1:26" x14ac:dyDescent="0.25">
      <c r="A40" t="s">
        <v>697</v>
      </c>
      <c r="C40" s="3">
        <v>1051.5</v>
      </c>
      <c r="D40">
        <v>144.46</v>
      </c>
      <c r="E40">
        <v>0</v>
      </c>
      <c r="F40">
        <v>0</v>
      </c>
      <c r="G40" s="3">
        <v>12500</v>
      </c>
      <c r="H40">
        <v>0</v>
      </c>
      <c r="I40">
        <v>0</v>
      </c>
      <c r="J40" s="3">
        <v>12500</v>
      </c>
      <c r="K40">
        <v>0</v>
      </c>
      <c r="L40" s="3">
        <v>12500</v>
      </c>
      <c r="M40">
        <v>0</v>
      </c>
      <c r="N40">
        <v>0</v>
      </c>
      <c r="O40">
        <v>270</v>
      </c>
      <c r="P40">
        <v>0</v>
      </c>
      <c r="Q40">
        <v>0</v>
      </c>
      <c r="R40">
        <v>0</v>
      </c>
      <c r="S40">
        <v>270</v>
      </c>
      <c r="T40" s="3">
        <v>12230</v>
      </c>
      <c r="U40" s="3">
        <v>1223</v>
      </c>
      <c r="V40">
        <v>0</v>
      </c>
      <c r="W40" s="3">
        <v>11007</v>
      </c>
      <c r="X40">
        <v>23.92</v>
      </c>
      <c r="Y40">
        <v>0</v>
      </c>
      <c r="Z40" s="3">
        <v>12253.92</v>
      </c>
    </row>
    <row r="42" spans="1:26" x14ac:dyDescent="0.25">
      <c r="A42" t="s">
        <v>686</v>
      </c>
    </row>
    <row r="43" spans="1:26" x14ac:dyDescent="0.25">
      <c r="A43" t="s">
        <v>1032</v>
      </c>
      <c r="B43" t="s">
        <v>112</v>
      </c>
      <c r="C43" s="3">
        <v>1051.5</v>
      </c>
      <c r="D43">
        <v>144.46</v>
      </c>
      <c r="E43">
        <v>0</v>
      </c>
      <c r="F43">
        <v>0</v>
      </c>
      <c r="G43" s="3">
        <v>3500</v>
      </c>
      <c r="H43">
        <v>0</v>
      </c>
      <c r="I43">
        <v>0</v>
      </c>
      <c r="J43" s="3">
        <v>3500</v>
      </c>
      <c r="K43">
        <v>125.1</v>
      </c>
      <c r="L43" s="3">
        <v>3625.1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3">
        <v>3625.1</v>
      </c>
      <c r="U43">
        <v>0</v>
      </c>
      <c r="V43">
        <v>362.51</v>
      </c>
      <c r="W43" s="3">
        <v>3625.1</v>
      </c>
      <c r="X43">
        <v>23.92</v>
      </c>
      <c r="Y43">
        <v>0</v>
      </c>
      <c r="Z43" s="3">
        <v>4011.53</v>
      </c>
    </row>
    <row r="44" spans="1:26" x14ac:dyDescent="0.25">
      <c r="A44" t="s">
        <v>698</v>
      </c>
      <c r="C44" s="3">
        <v>1051.5</v>
      </c>
      <c r="D44">
        <v>144.46</v>
      </c>
      <c r="E44">
        <v>0</v>
      </c>
      <c r="F44">
        <v>0</v>
      </c>
      <c r="G44" s="3">
        <v>3500</v>
      </c>
      <c r="H44">
        <v>0</v>
      </c>
      <c r="I44">
        <v>0</v>
      </c>
      <c r="J44" s="3">
        <v>3500</v>
      </c>
      <c r="K44">
        <v>125.1</v>
      </c>
      <c r="L44" s="3">
        <v>3625.1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3">
        <v>3625.1</v>
      </c>
      <c r="U44">
        <v>0</v>
      </c>
      <c r="V44">
        <v>362.51</v>
      </c>
      <c r="W44" s="3">
        <v>3625.1</v>
      </c>
      <c r="X44">
        <v>23.92</v>
      </c>
      <c r="Y44">
        <v>0</v>
      </c>
      <c r="Z44" s="3">
        <v>4011.53</v>
      </c>
    </row>
    <row r="46" spans="1:26" x14ac:dyDescent="0.25">
      <c r="A46" t="s">
        <v>699</v>
      </c>
      <c r="B46" t="s">
        <v>231</v>
      </c>
    </row>
    <row r="47" spans="1:26" hidden="1" x14ac:dyDescent="0.25">
      <c r="A47" t="s">
        <v>1034</v>
      </c>
      <c r="B47" t="s">
        <v>120</v>
      </c>
      <c r="C47" s="3">
        <v>1051.5</v>
      </c>
      <c r="D47">
        <v>144.46</v>
      </c>
      <c r="E47">
        <v>0</v>
      </c>
      <c r="F47">
        <v>0</v>
      </c>
      <c r="G47" s="3">
        <v>5000</v>
      </c>
      <c r="H47">
        <v>0</v>
      </c>
      <c r="I47">
        <v>0</v>
      </c>
      <c r="J47" s="3">
        <v>5000</v>
      </c>
      <c r="K47">
        <v>0</v>
      </c>
      <c r="L47" s="3">
        <v>5000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3">
        <v>5000</v>
      </c>
      <c r="U47">
        <v>0</v>
      </c>
      <c r="V47">
        <v>500</v>
      </c>
      <c r="W47" s="3">
        <v>5000</v>
      </c>
      <c r="X47">
        <v>23.92</v>
      </c>
      <c r="Y47">
        <v>0</v>
      </c>
      <c r="Z47" s="3">
        <v>5523.92</v>
      </c>
    </row>
    <row r="48" spans="1:26" hidden="1" x14ac:dyDescent="0.25">
      <c r="A48" t="s">
        <v>1035</v>
      </c>
      <c r="B48" t="s">
        <v>122</v>
      </c>
      <c r="C48" s="3">
        <v>1051.5</v>
      </c>
      <c r="D48">
        <v>144.46</v>
      </c>
      <c r="E48">
        <v>0</v>
      </c>
      <c r="F48">
        <v>0</v>
      </c>
      <c r="G48" s="3">
        <v>3500</v>
      </c>
      <c r="H48">
        <v>0</v>
      </c>
      <c r="I48">
        <v>0</v>
      </c>
      <c r="J48" s="3">
        <v>3500</v>
      </c>
      <c r="K48">
        <v>125.1</v>
      </c>
      <c r="L48" s="3">
        <v>3625.1</v>
      </c>
      <c r="M48">
        <v>0</v>
      </c>
      <c r="N48">
        <v>0</v>
      </c>
      <c r="O48">
        <v>0</v>
      </c>
      <c r="P48">
        <v>0</v>
      </c>
      <c r="Q48">
        <v>723.31</v>
      </c>
      <c r="R48">
        <v>0</v>
      </c>
      <c r="S48">
        <v>723.31</v>
      </c>
      <c r="T48" s="3">
        <v>2901.79</v>
      </c>
      <c r="U48">
        <v>0</v>
      </c>
      <c r="V48">
        <v>290.18</v>
      </c>
      <c r="W48" s="3">
        <v>2901.79</v>
      </c>
      <c r="X48">
        <v>23.92</v>
      </c>
      <c r="Y48">
        <v>0</v>
      </c>
      <c r="Z48" s="3">
        <v>3939.2</v>
      </c>
    </row>
    <row r="49" spans="1:26" hidden="1" x14ac:dyDescent="0.25">
      <c r="A49" t="s">
        <v>1036</v>
      </c>
      <c r="B49" t="s">
        <v>125</v>
      </c>
      <c r="C49" s="3">
        <v>1051.5</v>
      </c>
      <c r="D49">
        <v>144.46</v>
      </c>
      <c r="E49">
        <v>0</v>
      </c>
      <c r="F49">
        <v>0</v>
      </c>
      <c r="G49" s="3">
        <v>2000</v>
      </c>
      <c r="H49" s="3">
        <v>2030</v>
      </c>
      <c r="I49">
        <v>0</v>
      </c>
      <c r="J49" s="3">
        <v>4030</v>
      </c>
      <c r="K49">
        <v>0</v>
      </c>
      <c r="L49" s="3">
        <v>4030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 s="3">
        <v>4030</v>
      </c>
      <c r="U49">
        <v>0</v>
      </c>
      <c r="V49">
        <v>403</v>
      </c>
      <c r="W49" s="3">
        <v>4030</v>
      </c>
      <c r="X49">
        <v>23.92</v>
      </c>
      <c r="Y49">
        <v>0</v>
      </c>
      <c r="Z49" s="3">
        <v>4456.92</v>
      </c>
    </row>
    <row r="50" spans="1:26" x14ac:dyDescent="0.25">
      <c r="A50" t="s">
        <v>700</v>
      </c>
      <c r="C50" s="3">
        <v>3154.5</v>
      </c>
      <c r="D50">
        <v>433.38</v>
      </c>
      <c r="E50">
        <v>0</v>
      </c>
      <c r="F50">
        <v>0</v>
      </c>
      <c r="G50" s="3">
        <v>10500</v>
      </c>
      <c r="H50" s="3">
        <v>2030</v>
      </c>
      <c r="I50">
        <v>0</v>
      </c>
      <c r="J50" s="3">
        <v>12530</v>
      </c>
      <c r="K50">
        <v>125.1</v>
      </c>
      <c r="L50" s="3">
        <v>12655.1</v>
      </c>
      <c r="M50">
        <v>0</v>
      </c>
      <c r="N50">
        <v>0</v>
      </c>
      <c r="O50">
        <v>0</v>
      </c>
      <c r="P50">
        <v>0</v>
      </c>
      <c r="Q50">
        <v>723.31</v>
      </c>
      <c r="R50">
        <v>0</v>
      </c>
      <c r="S50">
        <v>723.31</v>
      </c>
      <c r="T50" s="3">
        <v>11931.79</v>
      </c>
      <c r="U50">
        <v>0</v>
      </c>
      <c r="V50" s="3">
        <v>1193.18</v>
      </c>
      <c r="W50" s="3">
        <v>11931.79</v>
      </c>
      <c r="X50">
        <v>71.760000000000005</v>
      </c>
      <c r="Y50">
        <v>0</v>
      </c>
      <c r="Z50" s="3">
        <v>13920.04</v>
      </c>
    </row>
    <row r="52" spans="1:26" x14ac:dyDescent="0.25">
      <c r="A52" t="s">
        <v>687</v>
      </c>
    </row>
    <row r="53" spans="1:26" hidden="1" x14ac:dyDescent="0.25">
      <c r="A53" t="s">
        <v>1037</v>
      </c>
      <c r="B53" t="s">
        <v>132</v>
      </c>
      <c r="C53" s="3">
        <v>1051.5</v>
      </c>
      <c r="D53">
        <v>144.46</v>
      </c>
      <c r="E53">
        <v>0</v>
      </c>
      <c r="F53">
        <v>0</v>
      </c>
      <c r="G53" s="3">
        <v>2000</v>
      </c>
      <c r="H53" s="3">
        <v>2495</v>
      </c>
      <c r="I53">
        <v>0</v>
      </c>
      <c r="J53" s="3">
        <v>4495</v>
      </c>
      <c r="K53">
        <v>0</v>
      </c>
      <c r="L53" s="3">
        <v>4495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 s="3">
        <v>4495</v>
      </c>
      <c r="U53">
        <v>0</v>
      </c>
      <c r="V53">
        <v>449.5</v>
      </c>
      <c r="W53" s="3">
        <v>4495</v>
      </c>
      <c r="X53">
        <v>23.92</v>
      </c>
      <c r="Y53">
        <v>0</v>
      </c>
      <c r="Z53" s="3">
        <v>4968.42</v>
      </c>
    </row>
    <row r="54" spans="1:26" hidden="1" x14ac:dyDescent="0.25">
      <c r="A54" t="s">
        <v>1038</v>
      </c>
      <c r="B54" t="s">
        <v>62</v>
      </c>
      <c r="C54" s="3">
        <v>1051.5</v>
      </c>
      <c r="D54">
        <v>144.46</v>
      </c>
      <c r="E54">
        <v>0</v>
      </c>
      <c r="F54">
        <v>0</v>
      </c>
      <c r="G54" s="3">
        <v>1400</v>
      </c>
      <c r="H54">
        <v>0</v>
      </c>
      <c r="I54">
        <v>0</v>
      </c>
      <c r="J54" s="3">
        <v>1400</v>
      </c>
      <c r="K54">
        <v>200.63</v>
      </c>
      <c r="L54" s="3">
        <v>1600.63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 s="3">
        <v>1600.63</v>
      </c>
      <c r="U54">
        <v>0</v>
      </c>
      <c r="V54">
        <v>160.06</v>
      </c>
      <c r="W54" s="3">
        <v>1600.63</v>
      </c>
      <c r="X54">
        <v>23.92</v>
      </c>
      <c r="Y54">
        <v>0</v>
      </c>
      <c r="Z54" s="3">
        <v>1784.61</v>
      </c>
    </row>
    <row r="55" spans="1:26" hidden="1" x14ac:dyDescent="0.25">
      <c r="A55" t="s">
        <v>1039</v>
      </c>
      <c r="B55" t="s">
        <v>143</v>
      </c>
      <c r="C55" s="3">
        <v>1051.5</v>
      </c>
      <c r="D55">
        <v>144.46</v>
      </c>
      <c r="E55">
        <v>0</v>
      </c>
      <c r="F55">
        <v>0</v>
      </c>
      <c r="G55" s="3">
        <v>1200</v>
      </c>
      <c r="H55">
        <v>0</v>
      </c>
      <c r="I55">
        <v>0</v>
      </c>
      <c r="J55" s="3">
        <v>1200</v>
      </c>
      <c r="K55">
        <v>200.74</v>
      </c>
      <c r="L55" s="3">
        <v>1400.74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 s="3">
        <v>1400.74</v>
      </c>
      <c r="U55">
        <v>0</v>
      </c>
      <c r="V55">
        <v>140.07</v>
      </c>
      <c r="W55" s="3">
        <v>1400.74</v>
      </c>
      <c r="X55">
        <v>23.92</v>
      </c>
      <c r="Y55">
        <v>0</v>
      </c>
      <c r="Z55" s="3">
        <v>1564.73</v>
      </c>
    </row>
    <row r="56" spans="1:26" hidden="1" x14ac:dyDescent="0.25">
      <c r="A56" t="s">
        <v>1040</v>
      </c>
      <c r="B56" t="s">
        <v>80</v>
      </c>
      <c r="C56" s="3">
        <v>1051.5</v>
      </c>
      <c r="D56">
        <v>144.46</v>
      </c>
      <c r="E56">
        <v>0</v>
      </c>
      <c r="F56">
        <v>0</v>
      </c>
      <c r="G56" s="3">
        <v>1200</v>
      </c>
      <c r="H56" s="3">
        <v>1561.6</v>
      </c>
      <c r="I56">
        <v>0</v>
      </c>
      <c r="J56" s="3">
        <v>2761.6</v>
      </c>
      <c r="K56">
        <v>145.38</v>
      </c>
      <c r="L56" s="3">
        <v>2906.98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 s="3">
        <v>2906.98</v>
      </c>
      <c r="U56">
        <v>0</v>
      </c>
      <c r="V56">
        <v>290.7</v>
      </c>
      <c r="W56" s="3">
        <v>2906.98</v>
      </c>
      <c r="X56">
        <v>23.92</v>
      </c>
      <c r="Y56">
        <v>0</v>
      </c>
      <c r="Z56" s="3">
        <v>3221.6</v>
      </c>
    </row>
    <row r="57" spans="1:26" hidden="1" x14ac:dyDescent="0.25">
      <c r="A57" t="s">
        <v>1041</v>
      </c>
      <c r="B57" t="s">
        <v>80</v>
      </c>
      <c r="C57">
        <v>981.4</v>
      </c>
      <c r="D57">
        <v>148.94999999999999</v>
      </c>
      <c r="E57">
        <v>0</v>
      </c>
      <c r="F57">
        <v>0</v>
      </c>
      <c r="G57" s="3">
        <v>1200</v>
      </c>
      <c r="H57" s="3">
        <v>2055</v>
      </c>
      <c r="I57">
        <v>0</v>
      </c>
      <c r="J57" s="3">
        <v>3255</v>
      </c>
      <c r="K57">
        <v>125.1</v>
      </c>
      <c r="L57" s="3">
        <v>3380.1</v>
      </c>
      <c r="M57">
        <v>1</v>
      </c>
      <c r="N57">
        <v>203.44</v>
      </c>
      <c r="O57">
        <v>0</v>
      </c>
      <c r="P57">
        <v>0</v>
      </c>
      <c r="Q57">
        <v>216.19</v>
      </c>
      <c r="R57">
        <v>0</v>
      </c>
      <c r="S57">
        <v>419.63</v>
      </c>
      <c r="T57" s="3">
        <v>2960.47</v>
      </c>
      <c r="U57">
        <v>0</v>
      </c>
      <c r="V57">
        <v>296.05</v>
      </c>
      <c r="W57" s="3">
        <v>2960.47</v>
      </c>
      <c r="X57">
        <v>22.61</v>
      </c>
      <c r="Y57">
        <v>0</v>
      </c>
      <c r="Z57" s="3">
        <v>3495.32</v>
      </c>
    </row>
    <row r="58" spans="1:26" hidden="1" x14ac:dyDescent="0.25">
      <c r="A58" t="s">
        <v>1042</v>
      </c>
      <c r="B58" t="s">
        <v>80</v>
      </c>
      <c r="C58" s="3">
        <v>1051.5</v>
      </c>
      <c r="D58">
        <v>144.46</v>
      </c>
      <c r="E58">
        <v>0</v>
      </c>
      <c r="F58">
        <v>0</v>
      </c>
      <c r="G58" s="3">
        <v>1200</v>
      </c>
      <c r="H58" s="3">
        <v>1882.76</v>
      </c>
      <c r="I58">
        <v>0</v>
      </c>
      <c r="J58" s="3">
        <v>3082.76</v>
      </c>
      <c r="K58">
        <v>125.1</v>
      </c>
      <c r="L58" s="3">
        <v>3207.86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 s="3">
        <v>3207.86</v>
      </c>
      <c r="U58">
        <v>0</v>
      </c>
      <c r="V58">
        <v>320.79000000000002</v>
      </c>
      <c r="W58" s="3">
        <v>3207.86</v>
      </c>
      <c r="X58">
        <v>23.92</v>
      </c>
      <c r="Y58">
        <v>0</v>
      </c>
      <c r="Z58" s="3">
        <v>3552.57</v>
      </c>
    </row>
    <row r="59" spans="1:26" hidden="1" x14ac:dyDescent="0.25">
      <c r="A59" t="s">
        <v>1043</v>
      </c>
      <c r="B59" t="s">
        <v>143</v>
      </c>
      <c r="C59">
        <v>981.4</v>
      </c>
      <c r="D59">
        <v>148.94999999999999</v>
      </c>
      <c r="E59">
        <v>0</v>
      </c>
      <c r="F59">
        <v>0</v>
      </c>
      <c r="G59" s="3">
        <v>1200</v>
      </c>
      <c r="H59" s="3">
        <v>1509.3</v>
      </c>
      <c r="I59">
        <v>0</v>
      </c>
      <c r="J59" s="3">
        <v>2709.3</v>
      </c>
      <c r="K59">
        <v>145.38</v>
      </c>
      <c r="L59" s="3">
        <v>2854.68</v>
      </c>
      <c r="M59">
        <v>1</v>
      </c>
      <c r="N59">
        <v>169.33</v>
      </c>
      <c r="O59">
        <v>0</v>
      </c>
      <c r="P59">
        <v>0</v>
      </c>
      <c r="Q59">
        <v>0</v>
      </c>
      <c r="R59">
        <v>0</v>
      </c>
      <c r="S59">
        <v>169.33</v>
      </c>
      <c r="T59" s="3">
        <v>2685.35</v>
      </c>
      <c r="U59">
        <v>0</v>
      </c>
      <c r="V59">
        <v>268.52999999999997</v>
      </c>
      <c r="W59" s="3">
        <v>2685.35</v>
      </c>
      <c r="X59">
        <v>22.61</v>
      </c>
      <c r="Y59">
        <v>0</v>
      </c>
      <c r="Z59" s="3">
        <v>2976.49</v>
      </c>
    </row>
    <row r="60" spans="1:26" hidden="1" x14ac:dyDescent="0.25">
      <c r="A60" t="s">
        <v>1044</v>
      </c>
      <c r="B60" t="s">
        <v>146</v>
      </c>
      <c r="C60" s="3">
        <v>1051.5</v>
      </c>
      <c r="D60">
        <v>144.46</v>
      </c>
      <c r="E60">
        <v>0</v>
      </c>
      <c r="F60">
        <v>0</v>
      </c>
      <c r="G60" s="3">
        <v>1750</v>
      </c>
      <c r="H60" s="3">
        <v>1148.3</v>
      </c>
      <c r="I60">
        <v>0</v>
      </c>
      <c r="J60" s="3">
        <v>2898.3</v>
      </c>
      <c r="K60">
        <v>145.38</v>
      </c>
      <c r="L60" s="3">
        <v>3043.68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 s="3">
        <v>3043.68</v>
      </c>
      <c r="U60">
        <v>0</v>
      </c>
      <c r="V60">
        <v>304.37</v>
      </c>
      <c r="W60" s="3">
        <v>3043.68</v>
      </c>
      <c r="X60">
        <v>23.92</v>
      </c>
      <c r="Y60">
        <v>0</v>
      </c>
      <c r="Z60" s="3">
        <v>3371.97</v>
      </c>
    </row>
    <row r="61" spans="1:26" hidden="1" x14ac:dyDescent="0.25">
      <c r="A61" t="s">
        <v>1045</v>
      </c>
      <c r="B61" t="s">
        <v>65</v>
      </c>
      <c r="C61" s="3">
        <v>1051.5</v>
      </c>
      <c r="D61">
        <v>144.46</v>
      </c>
      <c r="E61">
        <v>0</v>
      </c>
      <c r="F61">
        <v>0</v>
      </c>
      <c r="G61" s="3">
        <v>1051.5</v>
      </c>
      <c r="H61">
        <v>0</v>
      </c>
      <c r="I61">
        <v>0</v>
      </c>
      <c r="J61" s="3">
        <v>1051.5</v>
      </c>
      <c r="K61">
        <v>200.74</v>
      </c>
      <c r="L61" s="3">
        <v>1252.24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 s="3">
        <v>1252.24</v>
      </c>
      <c r="U61">
        <v>0</v>
      </c>
      <c r="V61">
        <v>125.22</v>
      </c>
      <c r="W61" s="3">
        <v>1252.24</v>
      </c>
      <c r="X61">
        <v>23.92</v>
      </c>
      <c r="Y61">
        <v>0</v>
      </c>
      <c r="Z61" s="3">
        <v>1401.38</v>
      </c>
    </row>
    <row r="62" spans="1:26" hidden="1" x14ac:dyDescent="0.25">
      <c r="A62" t="s">
        <v>1046</v>
      </c>
      <c r="B62" t="s">
        <v>151</v>
      </c>
      <c r="C62" s="3">
        <v>1051.5</v>
      </c>
      <c r="D62">
        <v>144.46</v>
      </c>
      <c r="E62">
        <v>0</v>
      </c>
      <c r="F62">
        <v>0</v>
      </c>
      <c r="G62" s="3">
        <v>2000</v>
      </c>
      <c r="H62">
        <v>0</v>
      </c>
      <c r="I62">
        <v>0</v>
      </c>
      <c r="J62" s="3">
        <v>2000</v>
      </c>
      <c r="K62">
        <v>188.71</v>
      </c>
      <c r="L62" s="3">
        <v>2188.71</v>
      </c>
      <c r="M62">
        <v>0</v>
      </c>
      <c r="N62">
        <v>0</v>
      </c>
      <c r="O62">
        <v>0</v>
      </c>
      <c r="P62">
        <v>0</v>
      </c>
      <c r="Q62">
        <v>259.19</v>
      </c>
      <c r="R62">
        <v>0</v>
      </c>
      <c r="S62">
        <v>259.19</v>
      </c>
      <c r="T62" s="3">
        <v>1929.52</v>
      </c>
      <c r="U62">
        <v>0</v>
      </c>
      <c r="V62">
        <v>192.95</v>
      </c>
      <c r="W62" s="3">
        <v>1929.52</v>
      </c>
      <c r="X62">
        <v>23.92</v>
      </c>
      <c r="Y62">
        <v>0</v>
      </c>
      <c r="Z62" s="3">
        <v>2405.58</v>
      </c>
    </row>
    <row r="63" spans="1:26" hidden="1" x14ac:dyDescent="0.25">
      <c r="A63" t="s">
        <v>1047</v>
      </c>
      <c r="B63" t="s">
        <v>80</v>
      </c>
      <c r="C63" s="3">
        <v>1051.5</v>
      </c>
      <c r="D63">
        <v>144.46</v>
      </c>
      <c r="E63">
        <v>0</v>
      </c>
      <c r="F63">
        <v>0</v>
      </c>
      <c r="G63" s="3">
        <v>1200</v>
      </c>
      <c r="H63" s="3">
        <v>1802</v>
      </c>
      <c r="I63">
        <v>0</v>
      </c>
      <c r="J63" s="3">
        <v>3002</v>
      </c>
      <c r="K63">
        <v>145.38</v>
      </c>
      <c r="L63" s="3">
        <v>3147.38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 s="3">
        <v>3147.38</v>
      </c>
      <c r="U63">
        <v>0</v>
      </c>
      <c r="V63">
        <v>314.74</v>
      </c>
      <c r="W63" s="3">
        <v>3147.38</v>
      </c>
      <c r="X63">
        <v>23.92</v>
      </c>
      <c r="Y63">
        <v>0</v>
      </c>
      <c r="Z63" s="3">
        <v>3486.04</v>
      </c>
    </row>
    <row r="64" spans="1:26" hidden="1" x14ac:dyDescent="0.25">
      <c r="A64" t="s">
        <v>1048</v>
      </c>
      <c r="B64" t="s">
        <v>156</v>
      </c>
      <c r="C64" s="3">
        <v>1051.5</v>
      </c>
      <c r="D64">
        <v>144.46</v>
      </c>
      <c r="E64">
        <v>0</v>
      </c>
      <c r="F64">
        <v>0</v>
      </c>
      <c r="G64" s="3">
        <v>1200</v>
      </c>
      <c r="H64" s="3">
        <v>5671.26</v>
      </c>
      <c r="I64">
        <v>0</v>
      </c>
      <c r="J64" s="3">
        <v>6871.26</v>
      </c>
      <c r="K64">
        <v>0</v>
      </c>
      <c r="L64" s="3">
        <v>6871.26</v>
      </c>
      <c r="M64">
        <v>0</v>
      </c>
      <c r="N64">
        <v>0</v>
      </c>
      <c r="O64">
        <v>0</v>
      </c>
      <c r="P64">
        <v>0</v>
      </c>
      <c r="Q64">
        <v>332.4</v>
      </c>
      <c r="R64">
        <v>0</v>
      </c>
      <c r="S64">
        <v>332.4</v>
      </c>
      <c r="T64" s="3">
        <v>6538.86</v>
      </c>
      <c r="U64">
        <v>653.89</v>
      </c>
      <c r="V64">
        <v>0</v>
      </c>
      <c r="W64" s="3">
        <v>5884.97</v>
      </c>
      <c r="X64">
        <v>23.92</v>
      </c>
      <c r="Y64">
        <v>0</v>
      </c>
      <c r="Z64" s="3">
        <v>6895.18</v>
      </c>
    </row>
    <row r="65" spans="1:26" hidden="1" x14ac:dyDescent="0.25">
      <c r="A65" t="s">
        <v>1049</v>
      </c>
      <c r="B65" t="s">
        <v>122</v>
      </c>
      <c r="C65" s="3">
        <v>1051.5</v>
      </c>
      <c r="D65">
        <v>144.46</v>
      </c>
      <c r="E65">
        <v>0</v>
      </c>
      <c r="F65">
        <v>0</v>
      </c>
      <c r="G65" s="3">
        <v>1200</v>
      </c>
      <c r="H65" s="3">
        <v>4186.5200000000004</v>
      </c>
      <c r="I65">
        <v>0</v>
      </c>
      <c r="J65" s="3">
        <v>5386.52</v>
      </c>
      <c r="K65">
        <v>0</v>
      </c>
      <c r="L65" s="3">
        <v>5386.52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 s="3">
        <v>5386.52</v>
      </c>
      <c r="U65">
        <v>538.65</v>
      </c>
      <c r="V65">
        <v>0</v>
      </c>
      <c r="W65" s="3">
        <v>4847.87</v>
      </c>
      <c r="X65">
        <v>23.92</v>
      </c>
      <c r="Y65">
        <v>0</v>
      </c>
      <c r="Z65" s="3">
        <v>5410.44</v>
      </c>
    </row>
    <row r="66" spans="1:26" hidden="1" x14ac:dyDescent="0.25">
      <c r="A66" t="s">
        <v>1050</v>
      </c>
      <c r="B66" t="s">
        <v>1051</v>
      </c>
      <c r="C66" s="3">
        <v>1051.5</v>
      </c>
      <c r="D66">
        <v>144.46</v>
      </c>
      <c r="E66">
        <v>0</v>
      </c>
      <c r="F66">
        <v>0</v>
      </c>
      <c r="G66" s="3">
        <v>1200</v>
      </c>
      <c r="H66" s="3">
        <v>1760.42</v>
      </c>
      <c r="I66">
        <v>0</v>
      </c>
      <c r="J66" s="3">
        <v>2960.42</v>
      </c>
      <c r="K66">
        <v>145.38</v>
      </c>
      <c r="L66" s="3">
        <v>3105.8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 s="3">
        <v>3105.8</v>
      </c>
      <c r="U66">
        <v>0</v>
      </c>
      <c r="V66">
        <v>310.58</v>
      </c>
      <c r="W66" s="3">
        <v>3105.8</v>
      </c>
      <c r="X66">
        <v>23.92</v>
      </c>
      <c r="Y66">
        <v>0</v>
      </c>
      <c r="Z66" s="3">
        <v>3440.3</v>
      </c>
    </row>
    <row r="67" spans="1:26" x14ac:dyDescent="0.25">
      <c r="A67" t="s">
        <v>701</v>
      </c>
      <c r="C67" s="3">
        <v>14580.8</v>
      </c>
      <c r="D67" s="3">
        <v>2031.42</v>
      </c>
      <c r="E67">
        <v>0</v>
      </c>
      <c r="F67">
        <v>0</v>
      </c>
      <c r="G67" s="3">
        <v>19001.5</v>
      </c>
      <c r="H67" s="3">
        <v>24072.16</v>
      </c>
      <c r="I67">
        <v>0</v>
      </c>
      <c r="J67" s="3">
        <v>43073.66</v>
      </c>
      <c r="K67" s="3">
        <v>1767.92</v>
      </c>
      <c r="L67" s="3">
        <v>44841.58</v>
      </c>
      <c r="M67">
        <v>2</v>
      </c>
      <c r="N67">
        <v>372.77</v>
      </c>
      <c r="O67">
        <v>0</v>
      </c>
      <c r="P67">
        <v>0</v>
      </c>
      <c r="Q67">
        <v>807.78</v>
      </c>
      <c r="R67">
        <v>0</v>
      </c>
      <c r="S67" s="3">
        <v>1180.55</v>
      </c>
      <c r="T67" s="3">
        <v>43661.03</v>
      </c>
      <c r="U67" s="3">
        <v>1192.54</v>
      </c>
      <c r="V67" s="3">
        <v>3173.56</v>
      </c>
      <c r="W67" s="3">
        <v>42468.49</v>
      </c>
      <c r="X67">
        <v>332.26</v>
      </c>
      <c r="Y67">
        <v>0</v>
      </c>
      <c r="Z67" s="3">
        <v>47974.63</v>
      </c>
    </row>
    <row r="69" spans="1:26" x14ac:dyDescent="0.25">
      <c r="A69" t="s">
        <v>688</v>
      </c>
    </row>
    <row r="70" spans="1:26" hidden="1" x14ac:dyDescent="0.25">
      <c r="A70" t="s">
        <v>1052</v>
      </c>
      <c r="B70" t="s">
        <v>162</v>
      </c>
      <c r="C70" s="3">
        <v>1051.5</v>
      </c>
      <c r="D70">
        <v>144.46</v>
      </c>
      <c r="E70">
        <v>0</v>
      </c>
      <c r="F70">
        <v>0</v>
      </c>
      <c r="G70" s="3">
        <v>3500</v>
      </c>
      <c r="H70">
        <v>0</v>
      </c>
      <c r="I70">
        <v>0</v>
      </c>
      <c r="J70" s="3">
        <v>3500</v>
      </c>
      <c r="K70">
        <v>125.1</v>
      </c>
      <c r="L70" s="3">
        <v>3625.1</v>
      </c>
      <c r="M70">
        <v>0</v>
      </c>
      <c r="N70">
        <v>0</v>
      </c>
      <c r="O70">
        <v>0</v>
      </c>
      <c r="P70">
        <v>0</v>
      </c>
      <c r="Q70">
        <v>337.64</v>
      </c>
      <c r="R70">
        <v>0</v>
      </c>
      <c r="S70">
        <v>337.64</v>
      </c>
      <c r="T70" s="3">
        <v>3287.46</v>
      </c>
      <c r="U70">
        <v>0</v>
      </c>
      <c r="V70">
        <v>328.75</v>
      </c>
      <c r="W70" s="3">
        <v>3287.46</v>
      </c>
      <c r="X70">
        <v>23.92</v>
      </c>
      <c r="Y70">
        <v>0</v>
      </c>
      <c r="Z70" s="3">
        <v>3977.77</v>
      </c>
    </row>
    <row r="71" spans="1:26" hidden="1" x14ac:dyDescent="0.25">
      <c r="A71" t="s">
        <v>1053</v>
      </c>
      <c r="B71" t="s">
        <v>164</v>
      </c>
      <c r="C71" s="3">
        <v>1051.5</v>
      </c>
      <c r="D71">
        <v>144.46</v>
      </c>
      <c r="E71">
        <v>0</v>
      </c>
      <c r="F71">
        <v>0</v>
      </c>
      <c r="G71" s="3">
        <v>1200</v>
      </c>
      <c r="H71" s="3">
        <v>4023.53</v>
      </c>
      <c r="I71">
        <v>0</v>
      </c>
      <c r="J71" s="3">
        <v>5223.53</v>
      </c>
      <c r="K71">
        <v>0</v>
      </c>
      <c r="L71" s="3">
        <v>5223.53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 s="3">
        <v>5223.53</v>
      </c>
      <c r="U71">
        <v>522.35</v>
      </c>
      <c r="V71">
        <v>0</v>
      </c>
      <c r="W71" s="3">
        <v>4701.18</v>
      </c>
      <c r="X71">
        <v>23.92</v>
      </c>
      <c r="Y71">
        <v>0</v>
      </c>
      <c r="Z71" s="3">
        <v>5247.45</v>
      </c>
    </row>
    <row r="72" spans="1:26" hidden="1" x14ac:dyDescent="0.25">
      <c r="A72" t="s">
        <v>1054</v>
      </c>
      <c r="B72" t="s">
        <v>143</v>
      </c>
      <c r="C72" s="3">
        <v>1051.5</v>
      </c>
      <c r="D72">
        <v>144.46</v>
      </c>
      <c r="E72">
        <v>0</v>
      </c>
      <c r="F72">
        <v>0</v>
      </c>
      <c r="G72" s="3">
        <v>1200</v>
      </c>
      <c r="H72" s="3">
        <v>2690.92</v>
      </c>
      <c r="I72">
        <v>0</v>
      </c>
      <c r="J72" s="3">
        <v>3890.92</v>
      </c>
      <c r="K72">
        <v>0</v>
      </c>
      <c r="L72" s="3">
        <v>3890.92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 s="3">
        <v>3890.92</v>
      </c>
      <c r="U72">
        <v>0</v>
      </c>
      <c r="V72">
        <v>389.09</v>
      </c>
      <c r="W72" s="3">
        <v>3890.92</v>
      </c>
      <c r="X72">
        <v>23.92</v>
      </c>
      <c r="Y72">
        <v>0</v>
      </c>
      <c r="Z72" s="3">
        <v>4303.93</v>
      </c>
    </row>
    <row r="73" spans="1:26" hidden="1" x14ac:dyDescent="0.25">
      <c r="A73" t="s">
        <v>1211</v>
      </c>
      <c r="B73" t="s">
        <v>1195</v>
      </c>
      <c r="C73" s="3">
        <v>1051.5</v>
      </c>
      <c r="D73">
        <v>144.46</v>
      </c>
      <c r="E73">
        <v>0</v>
      </c>
      <c r="F73">
        <v>0</v>
      </c>
      <c r="G73" s="3">
        <v>3750</v>
      </c>
      <c r="H73">
        <v>0</v>
      </c>
      <c r="I73">
        <v>0</v>
      </c>
      <c r="J73" s="3">
        <v>3750</v>
      </c>
      <c r="K73">
        <v>0</v>
      </c>
      <c r="L73" s="3">
        <v>3750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 s="3">
        <v>3750</v>
      </c>
      <c r="U73">
        <v>0</v>
      </c>
      <c r="V73">
        <v>375</v>
      </c>
      <c r="W73" s="3">
        <v>3750</v>
      </c>
      <c r="X73">
        <v>23.92</v>
      </c>
      <c r="Y73">
        <v>0</v>
      </c>
      <c r="Z73" s="3">
        <v>4148.92</v>
      </c>
    </row>
    <row r="74" spans="1:26" hidden="1" x14ac:dyDescent="0.25">
      <c r="A74" t="s">
        <v>1055</v>
      </c>
      <c r="B74" t="s">
        <v>171</v>
      </c>
      <c r="C74" s="3">
        <v>1051.5</v>
      </c>
      <c r="D74">
        <v>144.46</v>
      </c>
      <c r="E74">
        <v>0</v>
      </c>
      <c r="F74">
        <v>0</v>
      </c>
      <c r="G74" s="3">
        <v>2750</v>
      </c>
      <c r="H74">
        <v>0</v>
      </c>
      <c r="I74">
        <v>0</v>
      </c>
      <c r="J74" s="3">
        <v>2750</v>
      </c>
      <c r="K74">
        <v>145.38</v>
      </c>
      <c r="L74" s="3">
        <v>2895.38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 s="3">
        <v>2895.38</v>
      </c>
      <c r="U74">
        <v>0</v>
      </c>
      <c r="V74">
        <v>289.54000000000002</v>
      </c>
      <c r="W74" s="3">
        <v>2895.38</v>
      </c>
      <c r="X74">
        <v>23.92</v>
      </c>
      <c r="Y74">
        <v>0</v>
      </c>
      <c r="Z74" s="3">
        <v>3208.84</v>
      </c>
    </row>
    <row r="75" spans="1:26" x14ac:dyDescent="0.25">
      <c r="A75" t="s">
        <v>702</v>
      </c>
      <c r="C75" s="3">
        <v>5257.5</v>
      </c>
      <c r="D75">
        <v>722.3</v>
      </c>
      <c r="E75">
        <v>0</v>
      </c>
      <c r="F75">
        <v>0</v>
      </c>
      <c r="G75" s="3">
        <v>12400</v>
      </c>
      <c r="H75" s="3">
        <v>6714.45</v>
      </c>
      <c r="I75">
        <v>0</v>
      </c>
      <c r="J75" s="3">
        <v>19114.45</v>
      </c>
      <c r="K75">
        <v>270.48</v>
      </c>
      <c r="L75" s="3">
        <v>19384.93</v>
      </c>
      <c r="M75">
        <v>0</v>
      </c>
      <c r="N75">
        <v>0</v>
      </c>
      <c r="O75">
        <v>0</v>
      </c>
      <c r="P75">
        <v>0</v>
      </c>
      <c r="Q75">
        <v>337.64</v>
      </c>
      <c r="R75">
        <v>0</v>
      </c>
      <c r="S75">
        <v>337.64</v>
      </c>
      <c r="T75" s="3">
        <v>19047.29</v>
      </c>
      <c r="U75">
        <v>522.35</v>
      </c>
      <c r="V75" s="3">
        <v>1382.38</v>
      </c>
      <c r="W75" s="3">
        <v>18524.939999999999</v>
      </c>
      <c r="X75">
        <v>119.6</v>
      </c>
      <c r="Y75">
        <v>0</v>
      </c>
      <c r="Z75" s="3">
        <v>20886.91</v>
      </c>
    </row>
    <row r="77" spans="1:26" x14ac:dyDescent="0.25">
      <c r="A77" t="s">
        <v>689</v>
      </c>
    </row>
    <row r="78" spans="1:26" hidden="1" x14ac:dyDescent="0.25">
      <c r="A78" t="s">
        <v>1056</v>
      </c>
      <c r="B78" t="s">
        <v>177</v>
      </c>
      <c r="C78" s="3">
        <v>1051.5</v>
      </c>
      <c r="D78">
        <v>144.46</v>
      </c>
      <c r="E78">
        <v>0</v>
      </c>
      <c r="F78">
        <v>0</v>
      </c>
      <c r="G78" s="3">
        <v>2500</v>
      </c>
      <c r="H78">
        <v>0</v>
      </c>
      <c r="I78">
        <v>0</v>
      </c>
      <c r="J78" s="3">
        <v>2500</v>
      </c>
      <c r="K78">
        <v>160.30000000000001</v>
      </c>
      <c r="L78" s="3">
        <v>2660.3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 s="3">
        <v>2660.3</v>
      </c>
      <c r="U78">
        <v>0</v>
      </c>
      <c r="V78">
        <v>266.02999999999997</v>
      </c>
      <c r="W78" s="3">
        <v>2660.3</v>
      </c>
      <c r="X78">
        <v>23.92</v>
      </c>
      <c r="Y78">
        <v>0</v>
      </c>
      <c r="Z78" s="3">
        <v>2950.25</v>
      </c>
    </row>
    <row r="79" spans="1:26" hidden="1" x14ac:dyDescent="0.25">
      <c r="A79" t="s">
        <v>785</v>
      </c>
      <c r="B79" t="s">
        <v>177</v>
      </c>
      <c r="C79" s="3">
        <v>1051.5</v>
      </c>
      <c r="D79">
        <v>144.46</v>
      </c>
      <c r="E79">
        <v>0</v>
      </c>
      <c r="F79">
        <v>0</v>
      </c>
      <c r="G79" s="3">
        <v>2250</v>
      </c>
      <c r="H79">
        <v>0</v>
      </c>
      <c r="I79">
        <v>0</v>
      </c>
      <c r="J79" s="3">
        <v>2250</v>
      </c>
      <c r="K79">
        <v>174.78</v>
      </c>
      <c r="L79" s="3">
        <v>2424.7800000000002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 s="3">
        <v>2424.7800000000002</v>
      </c>
      <c r="U79">
        <v>0</v>
      </c>
      <c r="V79">
        <v>242.48</v>
      </c>
      <c r="W79" s="3">
        <v>2424.7800000000002</v>
      </c>
      <c r="X79">
        <v>23.92</v>
      </c>
      <c r="Y79">
        <v>0</v>
      </c>
      <c r="Z79" s="3">
        <v>2691.18</v>
      </c>
    </row>
    <row r="80" spans="1:26" x14ac:dyDescent="0.25">
      <c r="A80" t="s">
        <v>703</v>
      </c>
      <c r="C80" s="3">
        <v>2103</v>
      </c>
      <c r="D80">
        <v>288.92</v>
      </c>
      <c r="E80">
        <v>0</v>
      </c>
      <c r="F80">
        <v>0</v>
      </c>
      <c r="G80" s="3">
        <v>4750</v>
      </c>
      <c r="H80">
        <v>0</v>
      </c>
      <c r="I80">
        <v>0</v>
      </c>
      <c r="J80" s="3">
        <v>4750</v>
      </c>
      <c r="K80">
        <v>335.08</v>
      </c>
      <c r="L80" s="3">
        <v>5085.08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 s="3">
        <v>5085.08</v>
      </c>
      <c r="U80">
        <v>0</v>
      </c>
      <c r="V80">
        <v>508.51</v>
      </c>
      <c r="W80" s="3">
        <v>5085.08</v>
      </c>
      <c r="X80">
        <v>47.84</v>
      </c>
      <c r="Y80">
        <v>0</v>
      </c>
      <c r="Z80" s="3">
        <v>5641.43</v>
      </c>
    </row>
    <row r="83" spans="1:26" x14ac:dyDescent="0.25">
      <c r="A83" t="s">
        <v>704</v>
      </c>
      <c r="C83" s="3">
        <v>50051.4</v>
      </c>
      <c r="D83" s="3">
        <v>7376.92</v>
      </c>
      <c r="E83">
        <v>0</v>
      </c>
      <c r="F83">
        <v>0</v>
      </c>
      <c r="G83" s="3">
        <v>164451.5</v>
      </c>
      <c r="H83" s="3">
        <v>34314.21</v>
      </c>
      <c r="I83">
        <v>0</v>
      </c>
      <c r="J83" s="3">
        <v>198765.71</v>
      </c>
      <c r="K83" s="3">
        <v>5838.2</v>
      </c>
      <c r="L83" s="3">
        <v>204603.91</v>
      </c>
      <c r="M83">
        <v>19</v>
      </c>
      <c r="N83" s="3">
        <v>3029.02</v>
      </c>
      <c r="O83" s="3">
        <v>3261.86</v>
      </c>
      <c r="P83">
        <v>0</v>
      </c>
      <c r="Q83" s="3">
        <v>8373.24</v>
      </c>
      <c r="R83">
        <v>0</v>
      </c>
      <c r="S83" s="3">
        <v>14664.12</v>
      </c>
      <c r="T83" s="3">
        <v>189939.79</v>
      </c>
      <c r="U83" s="3">
        <v>7982.27</v>
      </c>
      <c r="V83" s="3">
        <v>11011.71</v>
      </c>
      <c r="W83" s="3">
        <v>181957.52</v>
      </c>
      <c r="X83" s="3">
        <v>1148.6099999999999</v>
      </c>
      <c r="Y83">
        <v>0</v>
      </c>
      <c r="Z83" s="3">
        <f>+Z35+Z40+Z44+Z50+Z67+Z75+Z80</f>
        <v>210473.35</v>
      </c>
    </row>
    <row r="84" spans="1:26" x14ac:dyDescent="0.25">
      <c r="Z84">
        <f>Z83*0.16</f>
        <v>33675.736000000004</v>
      </c>
    </row>
    <row r="85" spans="1:26" x14ac:dyDescent="0.25">
      <c r="Z85" s="3">
        <f>+Z83+Z84</f>
        <v>244149.08600000001</v>
      </c>
    </row>
    <row r="95" spans="1:26" x14ac:dyDescent="0.25">
      <c r="Y95" t="s">
        <v>2</v>
      </c>
      <c r="Z95" t="s">
        <v>1203</v>
      </c>
    </row>
    <row r="96" spans="1:26" x14ac:dyDescent="0.25">
      <c r="Z96" t="s">
        <v>1113</v>
      </c>
    </row>
    <row r="98" spans="1:26" x14ac:dyDescent="0.25">
      <c r="F98" t="s">
        <v>5</v>
      </c>
      <c r="G98" t="s">
        <v>6</v>
      </c>
      <c r="H98" t="s">
        <v>7</v>
      </c>
      <c r="I98" t="s">
        <v>8</v>
      </c>
    </row>
    <row r="99" spans="1:26" x14ac:dyDescent="0.25">
      <c r="G99" s="1">
        <v>37180</v>
      </c>
      <c r="H99" s="2">
        <v>42308.208333333336</v>
      </c>
    </row>
    <row r="101" spans="1:26" x14ac:dyDescent="0.25">
      <c r="C101" t="s">
        <v>9</v>
      </c>
      <c r="G101" t="s">
        <v>10</v>
      </c>
      <c r="L101" t="s">
        <v>11</v>
      </c>
      <c r="M101" t="s">
        <v>292</v>
      </c>
      <c r="N101" t="s">
        <v>293</v>
      </c>
      <c r="O101" t="s">
        <v>13</v>
      </c>
      <c r="P101" t="s">
        <v>13</v>
      </c>
      <c r="R101" t="s">
        <v>14</v>
      </c>
      <c r="S101" t="s">
        <v>11</v>
      </c>
      <c r="T101" t="s">
        <v>11</v>
      </c>
      <c r="U101" t="e">
        <f>-   OUTSOU</f>
        <v>#NAME?</v>
      </c>
      <c r="V101" t="s">
        <v>15</v>
      </c>
      <c r="W101" t="s">
        <v>16</v>
      </c>
      <c r="X101" t="s">
        <v>17</v>
      </c>
      <c r="Y101" t="s">
        <v>18</v>
      </c>
      <c r="Z101" t="s">
        <v>19</v>
      </c>
    </row>
    <row r="102" spans="1:26" x14ac:dyDescent="0.25">
      <c r="A102" t="s">
        <v>692</v>
      </c>
      <c r="B102" t="s">
        <v>22</v>
      </c>
      <c r="C102" t="s">
        <v>23</v>
      </c>
      <c r="D102" t="s">
        <v>24</v>
      </c>
      <c r="E102" t="s">
        <v>25</v>
      </c>
      <c r="F102" t="s">
        <v>26</v>
      </c>
      <c r="G102" t="s">
        <v>27</v>
      </c>
      <c r="H102" t="s">
        <v>28</v>
      </c>
      <c r="I102" t="s">
        <v>29</v>
      </c>
      <c r="J102" t="s">
        <v>30</v>
      </c>
      <c r="K102" t="s">
        <v>31</v>
      </c>
      <c r="L102" t="s">
        <v>32</v>
      </c>
      <c r="M102" t="s">
        <v>33</v>
      </c>
      <c r="N102" t="s">
        <v>34</v>
      </c>
      <c r="O102" t="s">
        <v>35</v>
      </c>
      <c r="P102" t="s">
        <v>36</v>
      </c>
      <c r="Q102" t="s">
        <v>37</v>
      </c>
      <c r="R102" t="s">
        <v>38</v>
      </c>
      <c r="S102" t="s">
        <v>39</v>
      </c>
      <c r="T102" t="s">
        <v>40</v>
      </c>
      <c r="U102" t="s">
        <v>41</v>
      </c>
      <c r="V102" t="s">
        <v>42</v>
      </c>
      <c r="W102" t="s">
        <v>43</v>
      </c>
      <c r="X102" t="s">
        <v>44</v>
      </c>
      <c r="Y102" t="s">
        <v>42</v>
      </c>
      <c r="Z102" t="s">
        <v>45</v>
      </c>
    </row>
    <row r="103" spans="1:26" x14ac:dyDescent="0.25">
      <c r="A103" t="s">
        <v>693</v>
      </c>
      <c r="B103" t="s">
        <v>188</v>
      </c>
      <c r="C103" t="s">
        <v>50</v>
      </c>
      <c r="D103" t="s">
        <v>50</v>
      </c>
      <c r="E103" t="s">
        <v>50</v>
      </c>
      <c r="F103" t="s">
        <v>49</v>
      </c>
      <c r="G103" t="s">
        <v>51</v>
      </c>
      <c r="H103" t="s">
        <v>50</v>
      </c>
      <c r="I103" t="s">
        <v>50</v>
      </c>
      <c r="J103" t="s">
        <v>49</v>
      </c>
      <c r="K103" t="s">
        <v>51</v>
      </c>
      <c r="L103" t="s">
        <v>50</v>
      </c>
      <c r="M103" t="s">
        <v>637</v>
      </c>
      <c r="N103" t="s">
        <v>51</v>
      </c>
      <c r="O103" t="s">
        <v>51</v>
      </c>
      <c r="P103" t="s">
        <v>50</v>
      </c>
      <c r="Q103" t="s">
        <v>50</v>
      </c>
      <c r="R103" t="s">
        <v>50</v>
      </c>
      <c r="S103" t="s">
        <v>52</v>
      </c>
    </row>
    <row r="105" spans="1:26" x14ac:dyDescent="0.25">
      <c r="A105" t="s">
        <v>705</v>
      </c>
      <c r="B105" t="s">
        <v>188</v>
      </c>
      <c r="C105" t="s">
        <v>50</v>
      </c>
      <c r="D105" t="s">
        <v>50</v>
      </c>
      <c r="E105" t="s">
        <v>50</v>
      </c>
      <c r="F105" t="s">
        <v>49</v>
      </c>
      <c r="G105" t="s">
        <v>356</v>
      </c>
    </row>
    <row r="107" spans="1:26" x14ac:dyDescent="0.25">
      <c r="A107" t="s">
        <v>706</v>
      </c>
      <c r="B107" t="s">
        <v>264</v>
      </c>
    </row>
    <row r="108" spans="1:26" x14ac:dyDescent="0.25">
      <c r="A108" t="s">
        <v>707</v>
      </c>
      <c r="B108" t="s">
        <v>267</v>
      </c>
    </row>
    <row r="109" spans="1:26" x14ac:dyDescent="0.25">
      <c r="A109" t="s">
        <v>708</v>
      </c>
      <c r="B109" t="s">
        <v>270</v>
      </c>
      <c r="C109" t="s">
        <v>271</v>
      </c>
      <c r="D109" t="s">
        <v>272</v>
      </c>
      <c r="E109" t="s">
        <v>420</v>
      </c>
      <c r="F109" t="s">
        <v>369</v>
      </c>
    </row>
    <row r="110" spans="1:26" x14ac:dyDescent="0.25">
      <c r="A110" t="s">
        <v>711</v>
      </c>
      <c r="B110" t="s">
        <v>276</v>
      </c>
      <c r="C110" t="s">
        <v>277</v>
      </c>
    </row>
    <row r="111" spans="1:26" x14ac:dyDescent="0.25">
      <c r="A111" t="s">
        <v>712</v>
      </c>
      <c r="B111" t="e">
        <f>- OUTSOURCING EMPLEADO</f>
        <v>#NAME?</v>
      </c>
    </row>
    <row r="112" spans="1:26" x14ac:dyDescent="0.25">
      <c r="A112" t="s">
        <v>713</v>
      </c>
      <c r="B112" t="e">
        <f>+ Infonavit + OUTSOURCING</f>
        <v>#NAME?</v>
      </c>
      <c r="C112" t="s">
        <v>282</v>
      </c>
      <c r="D112" t="s">
        <v>283</v>
      </c>
      <c r="E112" t="s">
        <v>423</v>
      </c>
      <c r="F112" t="s">
        <v>381</v>
      </c>
      <c r="G112" t="e">
        <f>+ Aportaci</f>
        <v>#NAME?</v>
      </c>
      <c r="H112" t="s">
        <v>285</v>
      </c>
    </row>
    <row r="113" spans="1:2" x14ac:dyDescent="0.25">
      <c r="A113" t="s">
        <v>718</v>
      </c>
      <c r="B113" t="s">
        <v>288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F16"/>
  <sheetViews>
    <sheetView workbookViewId="0">
      <selection activeCell="I27" sqref="I27"/>
    </sheetView>
  </sheetViews>
  <sheetFormatPr baseColWidth="10" defaultRowHeight="15" x14ac:dyDescent="0.25"/>
  <cols>
    <col min="2" max="2" width="14.28515625" bestFit="1" customWidth="1"/>
    <col min="3" max="3" width="20.42578125" bestFit="1" customWidth="1"/>
    <col min="4" max="4" width="12.85546875" bestFit="1" customWidth="1"/>
  </cols>
  <sheetData>
    <row r="3" spans="2:6" ht="15.75" x14ac:dyDescent="0.25">
      <c r="B3" s="79" t="s">
        <v>754</v>
      </c>
      <c r="C3" s="79"/>
      <c r="D3" s="79"/>
    </row>
    <row r="4" spans="2:6" ht="15.75" x14ac:dyDescent="0.25">
      <c r="B4" s="80" t="s">
        <v>1230</v>
      </c>
      <c r="C4" s="80"/>
      <c r="D4" s="80"/>
    </row>
    <row r="5" spans="2:6" x14ac:dyDescent="0.25">
      <c r="B5" s="81" t="s">
        <v>756</v>
      </c>
      <c r="C5" s="81" t="s">
        <v>757</v>
      </c>
      <c r="D5" s="81" t="s">
        <v>758</v>
      </c>
    </row>
    <row r="6" spans="2:6" x14ac:dyDescent="0.25">
      <c r="B6" s="81"/>
      <c r="C6" s="81"/>
      <c r="D6" s="81"/>
    </row>
    <row r="7" spans="2:6" ht="15.75" x14ac:dyDescent="0.25">
      <c r="B7" s="6" t="s">
        <v>759</v>
      </c>
      <c r="C7" s="7" t="s">
        <v>760</v>
      </c>
      <c r="D7" s="8">
        <v>16195.81</v>
      </c>
    </row>
    <row r="8" spans="2:6" ht="15.75" x14ac:dyDescent="0.25">
      <c r="B8" s="6" t="s">
        <v>761</v>
      </c>
      <c r="C8" s="7" t="s">
        <v>110</v>
      </c>
      <c r="D8" s="8">
        <v>0</v>
      </c>
    </row>
    <row r="9" spans="2:6" ht="15.75" x14ac:dyDescent="0.25">
      <c r="B9" s="6" t="s">
        <v>762</v>
      </c>
      <c r="C9" s="7" t="s">
        <v>130</v>
      </c>
      <c r="D9" s="8">
        <v>9694</v>
      </c>
    </row>
    <row r="10" spans="2:6" ht="15.75" x14ac:dyDescent="0.25">
      <c r="B10" s="6" t="s">
        <v>763</v>
      </c>
      <c r="C10" s="7" t="s">
        <v>764</v>
      </c>
      <c r="D10" s="8">
        <v>5078.58</v>
      </c>
    </row>
    <row r="11" spans="2:6" ht="15.75" x14ac:dyDescent="0.25">
      <c r="B11" s="6" t="s">
        <v>765</v>
      </c>
      <c r="C11" s="7" t="s">
        <v>174</v>
      </c>
      <c r="D11" s="8">
        <v>14100.03</v>
      </c>
    </row>
    <row r="12" spans="2:6" ht="15.75" x14ac:dyDescent="0.25">
      <c r="B12" s="6" t="s">
        <v>766</v>
      </c>
      <c r="C12" s="7" t="s">
        <v>166</v>
      </c>
      <c r="D12" s="8">
        <v>564.46</v>
      </c>
    </row>
    <row r="13" spans="2:6" ht="15.75" x14ac:dyDescent="0.25">
      <c r="B13" s="7"/>
      <c r="C13" s="9"/>
      <c r="D13" s="8"/>
    </row>
    <row r="14" spans="2:6" ht="15.75" x14ac:dyDescent="0.25">
      <c r="B14" s="7"/>
      <c r="C14" s="10" t="s">
        <v>767</v>
      </c>
      <c r="D14" s="11">
        <f>SUM(D7:D13)</f>
        <v>45632.88</v>
      </c>
      <c r="E14" s="4">
        <v>45632.88</v>
      </c>
      <c r="F14" s="24">
        <f>E14-D14</f>
        <v>0</v>
      </c>
    </row>
    <row r="15" spans="2:6" ht="15.75" x14ac:dyDescent="0.25">
      <c r="B15" s="7"/>
      <c r="C15" s="12" t="s">
        <v>768</v>
      </c>
      <c r="D15" s="13"/>
      <c r="E15" s="4">
        <v>7301.26</v>
      </c>
    </row>
    <row r="16" spans="2:6" ht="15.75" x14ac:dyDescent="0.25">
      <c r="B16" s="7"/>
      <c r="C16" s="14" t="s">
        <v>11</v>
      </c>
      <c r="D16" s="15"/>
      <c r="E16" s="4">
        <v>52934.14</v>
      </c>
    </row>
  </sheetData>
  <mergeCells count="5">
    <mergeCell ref="B3:D3"/>
    <mergeCell ref="B4:D4"/>
    <mergeCell ref="B5:B6"/>
    <mergeCell ref="C5:C6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A16" workbookViewId="0">
      <selection activeCell="AD55" sqref="AD55"/>
    </sheetView>
  </sheetViews>
  <sheetFormatPr baseColWidth="10" defaultRowHeight="15" x14ac:dyDescent="0.25"/>
  <cols>
    <col min="2" max="2" width="25.7109375" bestFit="1" customWidth="1"/>
    <col min="6" max="25" width="0" hidden="1" customWidth="1"/>
    <col min="29" max="30" width="11.42578125" style="4"/>
  </cols>
  <sheetData>
    <row r="1" spans="1:30" x14ac:dyDescent="0.25">
      <c r="A1" t="s">
        <v>289</v>
      </c>
      <c r="AB1" t="s">
        <v>290</v>
      </c>
      <c r="AC1" s="4" t="s">
        <v>291</v>
      </c>
    </row>
    <row r="2" spans="1:30" x14ac:dyDescent="0.25">
      <c r="AC2" s="4" t="s">
        <v>4</v>
      </c>
    </row>
    <row r="4" spans="1:30" x14ac:dyDescent="0.25">
      <c r="H4" t="s">
        <v>5</v>
      </c>
      <c r="I4" t="s">
        <v>6</v>
      </c>
      <c r="J4" t="s">
        <v>7</v>
      </c>
      <c r="K4" t="s">
        <v>8</v>
      </c>
    </row>
    <row r="5" spans="1:30" x14ac:dyDescent="0.25">
      <c r="I5" s="1">
        <v>37010</v>
      </c>
      <c r="J5" s="2">
        <v>42129.208333333336</v>
      </c>
    </row>
    <row r="7" spans="1:30" x14ac:dyDescent="0.25">
      <c r="E7" t="s">
        <v>9</v>
      </c>
      <c r="I7" t="s">
        <v>10</v>
      </c>
      <c r="N7" t="s">
        <v>11</v>
      </c>
      <c r="P7" t="s">
        <v>292</v>
      </c>
      <c r="Q7" t="s">
        <v>293</v>
      </c>
      <c r="R7" t="s">
        <v>13</v>
      </c>
      <c r="S7" t="s">
        <v>13</v>
      </c>
      <c r="U7" t="s">
        <v>14</v>
      </c>
      <c r="V7" t="s">
        <v>11</v>
      </c>
      <c r="W7" t="s">
        <v>11</v>
      </c>
      <c r="X7" t="e">
        <f>-   OUTSOU</f>
        <v>#NAME?</v>
      </c>
      <c r="Y7" t="s">
        <v>15</v>
      </c>
      <c r="Z7" t="s">
        <v>16</v>
      </c>
      <c r="AA7" t="s">
        <v>17</v>
      </c>
      <c r="AB7" t="s">
        <v>18</v>
      </c>
      <c r="AC7" s="4" t="s">
        <v>19</v>
      </c>
    </row>
    <row r="8" spans="1:30" x14ac:dyDescent="0.25">
      <c r="A8" t="s">
        <v>20</v>
      </c>
      <c r="B8" t="s">
        <v>21</v>
      </c>
      <c r="C8" t="s">
        <v>22</v>
      </c>
      <c r="E8" t="s">
        <v>23</v>
      </c>
      <c r="F8" t="s">
        <v>24</v>
      </c>
      <c r="G8" t="s">
        <v>25</v>
      </c>
      <c r="H8" t="s">
        <v>26</v>
      </c>
      <c r="I8" t="s">
        <v>27</v>
      </c>
      <c r="J8" t="s">
        <v>28</v>
      </c>
      <c r="K8" t="s">
        <v>29</v>
      </c>
      <c r="L8" t="s">
        <v>30</v>
      </c>
      <c r="M8" t="s">
        <v>31</v>
      </c>
      <c r="N8" t="s">
        <v>32</v>
      </c>
      <c r="O8" t="s">
        <v>33</v>
      </c>
      <c r="Q8" t="s">
        <v>34</v>
      </c>
      <c r="R8" t="s">
        <v>35</v>
      </c>
      <c r="S8" t="s">
        <v>36</v>
      </c>
      <c r="T8" t="s">
        <v>37</v>
      </c>
      <c r="U8" t="s">
        <v>38</v>
      </c>
      <c r="V8" t="s">
        <v>39</v>
      </c>
      <c r="W8" t="s">
        <v>40</v>
      </c>
      <c r="X8" t="s">
        <v>41</v>
      </c>
      <c r="Y8" t="s">
        <v>42</v>
      </c>
      <c r="Z8" t="s">
        <v>43</v>
      </c>
      <c r="AA8" t="s">
        <v>44</v>
      </c>
      <c r="AB8" t="s">
        <v>42</v>
      </c>
      <c r="AC8" s="4" t="s">
        <v>45</v>
      </c>
    </row>
    <row r="9" spans="1:30" x14ac:dyDescent="0.25">
      <c r="A9" t="s">
        <v>57</v>
      </c>
      <c r="B9" t="s">
        <v>294</v>
      </c>
      <c r="C9" t="s">
        <v>295</v>
      </c>
      <c r="D9" t="s">
        <v>296</v>
      </c>
      <c r="E9" t="s">
        <v>50</v>
      </c>
      <c r="F9" t="s">
        <v>49</v>
      </c>
      <c r="G9" t="s">
        <v>51</v>
      </c>
      <c r="H9" t="s">
        <v>49</v>
      </c>
      <c r="I9" t="s">
        <v>51</v>
      </c>
      <c r="J9" t="s">
        <v>50</v>
      </c>
      <c r="K9" t="s">
        <v>50</v>
      </c>
      <c r="L9" t="s">
        <v>49</v>
      </c>
      <c r="M9" t="s">
        <v>51</v>
      </c>
      <c r="N9" t="s">
        <v>49</v>
      </c>
      <c r="O9" t="s">
        <v>51</v>
      </c>
      <c r="P9" t="s">
        <v>297</v>
      </c>
      <c r="Q9" t="s">
        <v>51</v>
      </c>
      <c r="R9" t="s">
        <v>51</v>
      </c>
      <c r="S9" t="s">
        <v>50</v>
      </c>
      <c r="T9" t="s">
        <v>50</v>
      </c>
      <c r="U9" t="s">
        <v>50</v>
      </c>
      <c r="V9" t="s">
        <v>52</v>
      </c>
    </row>
    <row r="10" spans="1:30" x14ac:dyDescent="0.25">
      <c r="A10" t="s">
        <v>298</v>
      </c>
      <c r="B10" t="s">
        <v>299</v>
      </c>
    </row>
    <row r="11" spans="1:30" x14ac:dyDescent="0.25">
      <c r="A11" t="s">
        <v>300</v>
      </c>
      <c r="B11" t="s">
        <v>301</v>
      </c>
      <c r="C11" t="s">
        <v>302</v>
      </c>
      <c r="E11">
        <v>477.96</v>
      </c>
      <c r="F11">
        <v>68.23</v>
      </c>
      <c r="G11">
        <v>0</v>
      </c>
      <c r="H11">
        <v>0</v>
      </c>
      <c r="I11" s="3">
        <v>1750</v>
      </c>
      <c r="J11">
        <v>0</v>
      </c>
      <c r="K11">
        <v>0</v>
      </c>
      <c r="L11" s="3">
        <v>1750</v>
      </c>
      <c r="M11">
        <v>0</v>
      </c>
      <c r="N11" s="3">
        <v>1750</v>
      </c>
      <c r="O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 s="3">
        <v>1750</v>
      </c>
      <c r="X11">
        <v>0</v>
      </c>
      <c r="Y11">
        <v>175</v>
      </c>
      <c r="Z11" s="3">
        <v>1750</v>
      </c>
      <c r="AA11">
        <v>10.92</v>
      </c>
      <c r="AB11">
        <v>0</v>
      </c>
      <c r="AC11" s="4">
        <v>1935.92</v>
      </c>
      <c r="AD11" s="4">
        <f>+AC11</f>
        <v>1935.92</v>
      </c>
    </row>
    <row r="12" spans="1:30" x14ac:dyDescent="0.25">
      <c r="A12" t="s">
        <v>303</v>
      </c>
      <c r="B12" t="s">
        <v>304</v>
      </c>
      <c r="E12">
        <v>477.96</v>
      </c>
      <c r="F12">
        <v>68.23</v>
      </c>
      <c r="G12">
        <v>0</v>
      </c>
      <c r="H12">
        <v>0</v>
      </c>
      <c r="I12" s="3">
        <v>1750</v>
      </c>
      <c r="J12">
        <v>0</v>
      </c>
      <c r="K12">
        <v>0</v>
      </c>
      <c r="L12" s="3">
        <v>1750</v>
      </c>
      <c r="M12">
        <v>0</v>
      </c>
      <c r="N12" s="3">
        <v>1750</v>
      </c>
      <c r="O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 s="3">
        <v>1750</v>
      </c>
      <c r="X12">
        <v>0</v>
      </c>
      <c r="Y12">
        <v>175</v>
      </c>
      <c r="Z12" s="3">
        <v>1750</v>
      </c>
      <c r="AA12">
        <v>10.92</v>
      </c>
      <c r="AB12">
        <v>0</v>
      </c>
      <c r="AC12" s="4">
        <v>1935.92</v>
      </c>
    </row>
    <row r="14" spans="1:30" x14ac:dyDescent="0.25">
      <c r="A14" t="s">
        <v>305</v>
      </c>
      <c r="B14" t="s">
        <v>306</v>
      </c>
      <c r="C14" t="s">
        <v>231</v>
      </c>
    </row>
    <row r="15" spans="1:30" x14ac:dyDescent="0.25">
      <c r="A15">
        <v>10</v>
      </c>
      <c r="B15" t="s">
        <v>307</v>
      </c>
      <c r="C15" t="s">
        <v>308</v>
      </c>
      <c r="E15">
        <v>477.96</v>
      </c>
      <c r="F15">
        <v>68.23</v>
      </c>
      <c r="G15">
        <v>0</v>
      </c>
      <c r="H15">
        <v>0</v>
      </c>
      <c r="I15" s="3">
        <v>1166.6600000000001</v>
      </c>
      <c r="J15" s="3">
        <v>3757.11</v>
      </c>
      <c r="K15">
        <v>0</v>
      </c>
      <c r="L15" s="3">
        <v>4923.7700000000004</v>
      </c>
      <c r="M15">
        <v>0</v>
      </c>
      <c r="N15" s="3">
        <v>4923.7700000000004</v>
      </c>
      <c r="O15">
        <v>0</v>
      </c>
      <c r="Q15">
        <v>0</v>
      </c>
      <c r="R15">
        <v>0</v>
      </c>
      <c r="S15">
        <v>0</v>
      </c>
      <c r="T15">
        <v>84.78</v>
      </c>
      <c r="U15">
        <v>0</v>
      </c>
      <c r="V15">
        <v>84.78</v>
      </c>
      <c r="W15" s="3">
        <v>4838.99</v>
      </c>
      <c r="X15">
        <v>483.9</v>
      </c>
      <c r="Y15">
        <v>0</v>
      </c>
      <c r="Z15" s="3">
        <v>4355.09</v>
      </c>
      <c r="AA15">
        <v>10.92</v>
      </c>
      <c r="AB15">
        <v>0</v>
      </c>
      <c r="AC15" s="4">
        <v>4934.6899999999996</v>
      </c>
    </row>
    <row r="16" spans="1:30" x14ac:dyDescent="0.25">
      <c r="A16" t="s">
        <v>309</v>
      </c>
      <c r="B16" t="s">
        <v>310</v>
      </c>
      <c r="C16" t="s">
        <v>308</v>
      </c>
      <c r="E16">
        <v>477.96</v>
      </c>
      <c r="F16">
        <v>68.23</v>
      </c>
      <c r="G16">
        <v>0</v>
      </c>
      <c r="H16">
        <v>0</v>
      </c>
      <c r="I16" s="3">
        <v>1166.6600000000001</v>
      </c>
      <c r="J16" s="3">
        <v>3237.94</v>
      </c>
      <c r="K16">
        <v>0</v>
      </c>
      <c r="L16" s="3">
        <v>4404.6000000000004</v>
      </c>
      <c r="M16">
        <v>0</v>
      </c>
      <c r="N16" s="3">
        <v>4404.6000000000004</v>
      </c>
      <c r="O16">
        <v>0</v>
      </c>
      <c r="Q16">
        <v>0</v>
      </c>
      <c r="R16">
        <v>0</v>
      </c>
      <c r="S16">
        <v>0</v>
      </c>
      <c r="T16">
        <v>471.16</v>
      </c>
      <c r="U16">
        <v>0</v>
      </c>
      <c r="V16">
        <v>471.16</v>
      </c>
      <c r="W16" s="3">
        <v>3933.44</v>
      </c>
      <c r="X16">
        <v>393.34</v>
      </c>
      <c r="Y16">
        <v>0</v>
      </c>
      <c r="Z16" s="3">
        <v>3540.1</v>
      </c>
      <c r="AA16">
        <v>10.92</v>
      </c>
      <c r="AB16">
        <v>0</v>
      </c>
      <c r="AC16" s="4">
        <v>4415.5200000000004</v>
      </c>
      <c r="AD16" s="4">
        <f>+AC15+AC16</f>
        <v>9350.2099999999991</v>
      </c>
    </row>
    <row r="17" spans="1:30" x14ac:dyDescent="0.25">
      <c r="A17" t="s">
        <v>303</v>
      </c>
      <c r="B17" t="s">
        <v>311</v>
      </c>
      <c r="E17">
        <v>955.92</v>
      </c>
      <c r="F17">
        <v>136.46</v>
      </c>
      <c r="G17">
        <v>0</v>
      </c>
      <c r="H17">
        <v>0</v>
      </c>
      <c r="I17" s="3">
        <v>2333.3200000000002</v>
      </c>
      <c r="J17" s="3">
        <v>6995.05</v>
      </c>
      <c r="K17">
        <v>0</v>
      </c>
      <c r="L17" s="3">
        <v>9328.3700000000008</v>
      </c>
      <c r="M17">
        <v>0</v>
      </c>
      <c r="N17" s="3">
        <v>9328.3700000000008</v>
      </c>
      <c r="O17">
        <v>0</v>
      </c>
      <c r="Q17">
        <v>0</v>
      </c>
      <c r="R17">
        <v>0</v>
      </c>
      <c r="S17">
        <v>0</v>
      </c>
      <c r="T17">
        <v>555.94000000000005</v>
      </c>
      <c r="U17">
        <v>0</v>
      </c>
      <c r="V17">
        <v>555.94000000000005</v>
      </c>
      <c r="W17" s="3">
        <v>8772.43</v>
      </c>
      <c r="X17">
        <v>877.24</v>
      </c>
      <c r="Y17">
        <v>0</v>
      </c>
      <c r="Z17" s="3">
        <v>7895.19</v>
      </c>
      <c r="AA17">
        <v>21.84</v>
      </c>
      <c r="AB17">
        <v>0</v>
      </c>
      <c r="AC17" s="4">
        <v>9350.2099999999991</v>
      </c>
    </row>
    <row r="19" spans="1:30" x14ac:dyDescent="0.25">
      <c r="A19" t="s">
        <v>312</v>
      </c>
      <c r="B19" t="s">
        <v>313</v>
      </c>
    </row>
    <row r="20" spans="1:30" x14ac:dyDescent="0.25">
      <c r="A20" t="s">
        <v>314</v>
      </c>
      <c r="B20" t="s">
        <v>315</v>
      </c>
      <c r="C20" t="s">
        <v>177</v>
      </c>
      <c r="E20">
        <v>477.96</v>
      </c>
      <c r="F20">
        <v>68.23</v>
      </c>
      <c r="G20">
        <v>0</v>
      </c>
      <c r="H20">
        <v>0</v>
      </c>
      <c r="I20">
        <v>477.96</v>
      </c>
      <c r="J20">
        <v>0</v>
      </c>
      <c r="K20">
        <v>0</v>
      </c>
      <c r="L20">
        <v>477.96</v>
      </c>
      <c r="M20">
        <v>93.68</v>
      </c>
      <c r="N20">
        <v>571.64</v>
      </c>
      <c r="O20">
        <v>0</v>
      </c>
      <c r="Q20">
        <v>0</v>
      </c>
      <c r="R20">
        <v>0</v>
      </c>
      <c r="S20">
        <v>0</v>
      </c>
      <c r="T20">
        <v>125.5</v>
      </c>
      <c r="U20">
        <v>0</v>
      </c>
      <c r="V20">
        <v>125.5</v>
      </c>
      <c r="W20">
        <v>446.14</v>
      </c>
      <c r="X20">
        <v>0</v>
      </c>
      <c r="Y20">
        <v>44.61</v>
      </c>
      <c r="Z20">
        <v>446.14</v>
      </c>
      <c r="AA20">
        <v>10.92</v>
      </c>
      <c r="AB20">
        <v>0</v>
      </c>
      <c r="AC20" s="4">
        <v>627.16999999999996</v>
      </c>
      <c r="AD20" s="4">
        <f>+AC20</f>
        <v>627.16999999999996</v>
      </c>
    </row>
    <row r="21" spans="1:30" x14ac:dyDescent="0.25">
      <c r="A21" t="s">
        <v>303</v>
      </c>
      <c r="B21" t="s">
        <v>316</v>
      </c>
      <c r="E21">
        <v>477.96</v>
      </c>
      <c r="F21">
        <v>68.23</v>
      </c>
      <c r="G21">
        <v>0</v>
      </c>
      <c r="H21">
        <v>0</v>
      </c>
      <c r="I21">
        <v>477.96</v>
      </c>
      <c r="J21">
        <v>0</v>
      </c>
      <c r="K21">
        <v>0</v>
      </c>
      <c r="L21">
        <v>477.96</v>
      </c>
      <c r="M21">
        <v>93.68</v>
      </c>
      <c r="N21">
        <v>571.64</v>
      </c>
      <c r="O21">
        <v>0</v>
      </c>
      <c r="Q21">
        <v>0</v>
      </c>
      <c r="R21">
        <v>0</v>
      </c>
      <c r="S21">
        <v>0</v>
      </c>
      <c r="T21">
        <v>125.5</v>
      </c>
      <c r="U21">
        <v>0</v>
      </c>
      <c r="V21">
        <v>125.5</v>
      </c>
      <c r="W21">
        <v>446.14</v>
      </c>
      <c r="X21">
        <v>0</v>
      </c>
      <c r="Y21">
        <v>44.61</v>
      </c>
      <c r="Z21">
        <v>446.14</v>
      </c>
      <c r="AA21">
        <v>10.92</v>
      </c>
      <c r="AB21">
        <v>0</v>
      </c>
      <c r="AC21" s="4">
        <v>627.16999999999996</v>
      </c>
    </row>
    <row r="23" spans="1:30" x14ac:dyDescent="0.25">
      <c r="A23" t="s">
        <v>317</v>
      </c>
      <c r="B23" t="s">
        <v>318</v>
      </c>
    </row>
    <row r="24" spans="1:30" x14ac:dyDescent="0.25">
      <c r="A24" t="s">
        <v>319</v>
      </c>
      <c r="B24" t="s">
        <v>320</v>
      </c>
      <c r="C24" t="s">
        <v>177</v>
      </c>
      <c r="E24">
        <v>477.96</v>
      </c>
      <c r="F24">
        <v>68.23</v>
      </c>
      <c r="G24">
        <v>0</v>
      </c>
      <c r="H24">
        <v>0</v>
      </c>
      <c r="I24">
        <v>477.96</v>
      </c>
      <c r="J24">
        <v>0</v>
      </c>
      <c r="K24">
        <v>0</v>
      </c>
      <c r="L24">
        <v>477.96</v>
      </c>
      <c r="M24">
        <v>93.68</v>
      </c>
      <c r="N24">
        <v>571.64</v>
      </c>
      <c r="O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571.64</v>
      </c>
      <c r="X24">
        <v>0</v>
      </c>
      <c r="Y24">
        <v>57.16</v>
      </c>
      <c r="Z24">
        <v>571.64</v>
      </c>
      <c r="AA24">
        <v>10.92</v>
      </c>
      <c r="AB24">
        <v>0</v>
      </c>
      <c r="AC24" s="4">
        <v>639.72</v>
      </c>
    </row>
    <row r="25" spans="1:30" x14ac:dyDescent="0.25">
      <c r="A25" t="s">
        <v>321</v>
      </c>
      <c r="B25" t="s">
        <v>322</v>
      </c>
      <c r="C25" t="s">
        <v>177</v>
      </c>
      <c r="E25">
        <v>477.96</v>
      </c>
      <c r="F25">
        <v>68.23</v>
      </c>
      <c r="G25">
        <v>0</v>
      </c>
      <c r="H25">
        <v>0</v>
      </c>
      <c r="I25">
        <v>477.96</v>
      </c>
      <c r="J25">
        <v>0</v>
      </c>
      <c r="K25">
        <v>0</v>
      </c>
      <c r="L25">
        <v>477.96</v>
      </c>
      <c r="M25">
        <v>93.68</v>
      </c>
      <c r="N25">
        <v>571.64</v>
      </c>
      <c r="O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571.64</v>
      </c>
      <c r="X25">
        <v>0</v>
      </c>
      <c r="Y25">
        <v>57.16</v>
      </c>
      <c r="Z25">
        <v>571.64</v>
      </c>
      <c r="AA25">
        <v>10.92</v>
      </c>
      <c r="AB25">
        <v>0</v>
      </c>
      <c r="AC25" s="4">
        <v>639.72</v>
      </c>
    </row>
    <row r="26" spans="1:30" x14ac:dyDescent="0.25">
      <c r="A26">
        <v>5</v>
      </c>
      <c r="B26" t="s">
        <v>323</v>
      </c>
      <c r="C26" t="s">
        <v>177</v>
      </c>
      <c r="E26">
        <v>477.96</v>
      </c>
      <c r="F26">
        <v>68.23</v>
      </c>
      <c r="G26">
        <v>0</v>
      </c>
      <c r="H26">
        <v>0</v>
      </c>
      <c r="I26">
        <v>477.96</v>
      </c>
      <c r="J26" s="3">
        <v>1138.5899999999999</v>
      </c>
      <c r="K26">
        <v>0</v>
      </c>
      <c r="L26" s="3">
        <v>1616.55</v>
      </c>
      <c r="M26">
        <v>58.38</v>
      </c>
      <c r="N26" s="3">
        <v>1674.93</v>
      </c>
      <c r="O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3">
        <v>1674.93</v>
      </c>
      <c r="X26">
        <v>0</v>
      </c>
      <c r="Y26">
        <v>167.49</v>
      </c>
      <c r="Z26" s="3">
        <v>1674.93</v>
      </c>
      <c r="AA26">
        <v>10.92</v>
      </c>
      <c r="AB26">
        <v>0</v>
      </c>
      <c r="AC26" s="4">
        <v>1853.34</v>
      </c>
    </row>
    <row r="27" spans="1:30" x14ac:dyDescent="0.25">
      <c r="A27">
        <v>21</v>
      </c>
      <c r="B27" t="s">
        <v>324</v>
      </c>
      <c r="C27" t="s">
        <v>177</v>
      </c>
      <c r="E27">
        <v>477.96</v>
      </c>
      <c r="F27">
        <v>68.23</v>
      </c>
      <c r="G27">
        <v>0</v>
      </c>
      <c r="H27">
        <v>0</v>
      </c>
      <c r="I27" s="3">
        <v>1633.33</v>
      </c>
      <c r="J27">
        <v>31.36</v>
      </c>
      <c r="K27">
        <v>0</v>
      </c>
      <c r="L27" s="3">
        <v>1664.69</v>
      </c>
      <c r="M27">
        <v>50.11</v>
      </c>
      <c r="N27" s="3">
        <v>1714.8</v>
      </c>
      <c r="O27">
        <v>0</v>
      </c>
      <c r="Q27">
        <v>0</v>
      </c>
      <c r="R27">
        <v>396.29</v>
      </c>
      <c r="S27">
        <v>0</v>
      </c>
      <c r="T27">
        <v>135.96</v>
      </c>
      <c r="U27">
        <v>0</v>
      </c>
      <c r="V27">
        <v>532.25</v>
      </c>
      <c r="W27" s="3">
        <v>1182.55</v>
      </c>
      <c r="X27">
        <v>0</v>
      </c>
      <c r="Y27">
        <v>118.25</v>
      </c>
      <c r="Z27" s="3">
        <v>1182.55</v>
      </c>
      <c r="AA27">
        <v>10.92</v>
      </c>
      <c r="AB27">
        <v>0</v>
      </c>
      <c r="AC27" s="4">
        <v>1447.68</v>
      </c>
    </row>
    <row r="28" spans="1:30" x14ac:dyDescent="0.25">
      <c r="A28" t="s">
        <v>325</v>
      </c>
      <c r="B28" t="s">
        <v>326</v>
      </c>
      <c r="C28" t="s">
        <v>327</v>
      </c>
      <c r="E28">
        <v>477.96</v>
      </c>
      <c r="F28">
        <v>68.23</v>
      </c>
      <c r="G28">
        <v>0</v>
      </c>
      <c r="H28">
        <v>0</v>
      </c>
      <c r="I28" s="3">
        <v>2333.31</v>
      </c>
      <c r="J28" s="3">
        <v>5098.8100000000004</v>
      </c>
      <c r="K28">
        <v>0</v>
      </c>
      <c r="L28" s="3">
        <v>7432.12</v>
      </c>
      <c r="M28">
        <v>0</v>
      </c>
      <c r="N28" s="3">
        <v>7432.12</v>
      </c>
      <c r="O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 s="3">
        <v>7432.12</v>
      </c>
      <c r="X28">
        <v>743.21</v>
      </c>
      <c r="Y28">
        <v>0</v>
      </c>
      <c r="Z28" s="3">
        <v>6688.91</v>
      </c>
      <c r="AA28">
        <v>10.92</v>
      </c>
      <c r="AB28">
        <v>0</v>
      </c>
      <c r="AC28" s="4">
        <v>7443.04</v>
      </c>
    </row>
    <row r="29" spans="1:30" x14ac:dyDescent="0.25">
      <c r="A29" t="s">
        <v>328</v>
      </c>
      <c r="B29" t="s">
        <v>329</v>
      </c>
      <c r="C29" t="s">
        <v>177</v>
      </c>
      <c r="E29">
        <v>477.96</v>
      </c>
      <c r="F29">
        <v>68.23</v>
      </c>
      <c r="G29">
        <v>0</v>
      </c>
      <c r="H29">
        <v>0</v>
      </c>
      <c r="I29">
        <v>477.96</v>
      </c>
      <c r="J29">
        <v>0</v>
      </c>
      <c r="K29">
        <v>0</v>
      </c>
      <c r="L29">
        <v>477.96</v>
      </c>
      <c r="M29">
        <v>93.68</v>
      </c>
      <c r="N29">
        <v>571.64</v>
      </c>
      <c r="O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571.64</v>
      </c>
      <c r="X29">
        <v>0</v>
      </c>
      <c r="Y29">
        <v>57.16</v>
      </c>
      <c r="Z29">
        <v>571.64</v>
      </c>
      <c r="AA29">
        <v>10.92</v>
      </c>
      <c r="AB29">
        <v>0</v>
      </c>
      <c r="AC29" s="4">
        <v>639.72</v>
      </c>
    </row>
    <row r="30" spans="1:30" x14ac:dyDescent="0.25">
      <c r="A30" t="s">
        <v>330</v>
      </c>
      <c r="B30" t="s">
        <v>331</v>
      </c>
      <c r="C30" t="s">
        <v>177</v>
      </c>
      <c r="E30">
        <v>477.96</v>
      </c>
      <c r="F30">
        <v>68.23</v>
      </c>
      <c r="G30">
        <v>0</v>
      </c>
      <c r="H30">
        <v>0</v>
      </c>
      <c r="I30">
        <v>477.96</v>
      </c>
      <c r="J30">
        <v>0</v>
      </c>
      <c r="K30">
        <v>0</v>
      </c>
      <c r="L30">
        <v>477.96</v>
      </c>
      <c r="M30">
        <v>93.68</v>
      </c>
      <c r="N30">
        <v>571.64</v>
      </c>
      <c r="O30">
        <v>0</v>
      </c>
      <c r="Q30">
        <v>0</v>
      </c>
      <c r="R30">
        <v>0</v>
      </c>
      <c r="S30">
        <v>0</v>
      </c>
      <c r="T30">
        <v>125.36</v>
      </c>
      <c r="U30">
        <v>0</v>
      </c>
      <c r="V30">
        <v>125.36</v>
      </c>
      <c r="W30">
        <v>446.28</v>
      </c>
      <c r="X30">
        <v>0</v>
      </c>
      <c r="Y30">
        <v>44.63</v>
      </c>
      <c r="Z30">
        <v>446.28</v>
      </c>
      <c r="AA30">
        <v>10.92</v>
      </c>
      <c r="AB30">
        <v>0</v>
      </c>
      <c r="AC30" s="4">
        <v>627.19000000000005</v>
      </c>
    </row>
    <row r="31" spans="1:30" x14ac:dyDescent="0.25">
      <c r="A31" t="s">
        <v>332</v>
      </c>
      <c r="B31" t="s">
        <v>333</v>
      </c>
      <c r="C31" t="s">
        <v>177</v>
      </c>
      <c r="E31">
        <v>477.96</v>
      </c>
      <c r="F31">
        <v>68.23</v>
      </c>
      <c r="G31">
        <v>0</v>
      </c>
      <c r="H31">
        <v>0</v>
      </c>
      <c r="I31">
        <v>477.96</v>
      </c>
      <c r="J31">
        <v>0</v>
      </c>
      <c r="K31">
        <v>0</v>
      </c>
      <c r="L31">
        <v>477.96</v>
      </c>
      <c r="M31">
        <v>93.68</v>
      </c>
      <c r="N31">
        <v>571.64</v>
      </c>
      <c r="O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571.64</v>
      </c>
      <c r="X31">
        <v>0</v>
      </c>
      <c r="Y31">
        <v>57.16</v>
      </c>
      <c r="Z31">
        <v>571.64</v>
      </c>
      <c r="AA31">
        <v>10.92</v>
      </c>
      <c r="AB31">
        <v>0</v>
      </c>
      <c r="AC31" s="4">
        <v>639.72</v>
      </c>
    </row>
    <row r="32" spans="1:30" x14ac:dyDescent="0.25">
      <c r="A32" t="s">
        <v>334</v>
      </c>
      <c r="B32" t="s">
        <v>335</v>
      </c>
      <c r="C32" t="s">
        <v>177</v>
      </c>
      <c r="E32">
        <v>477.96</v>
      </c>
      <c r="F32">
        <v>68.23</v>
      </c>
      <c r="G32">
        <v>0</v>
      </c>
      <c r="H32">
        <v>0</v>
      </c>
      <c r="I32">
        <v>477.96</v>
      </c>
      <c r="J32" s="3">
        <v>2395.27</v>
      </c>
      <c r="K32">
        <v>0</v>
      </c>
      <c r="L32" s="3">
        <v>2873.23</v>
      </c>
      <c r="M32">
        <v>0</v>
      </c>
      <c r="N32" s="3">
        <v>2873.23</v>
      </c>
      <c r="O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 s="3">
        <v>2873.23</v>
      </c>
      <c r="X32">
        <v>287.32</v>
      </c>
      <c r="Y32">
        <v>0</v>
      </c>
      <c r="Z32" s="3">
        <v>2585.91</v>
      </c>
      <c r="AA32">
        <v>10.92</v>
      </c>
      <c r="AB32">
        <v>0</v>
      </c>
      <c r="AC32" s="4">
        <v>2884.15</v>
      </c>
    </row>
    <row r="33" spans="1:30" x14ac:dyDescent="0.25">
      <c r="A33" t="s">
        <v>336</v>
      </c>
      <c r="B33" t="s">
        <v>337</v>
      </c>
      <c r="C33" t="s">
        <v>177</v>
      </c>
      <c r="E33">
        <v>477.96</v>
      </c>
      <c r="F33">
        <v>68.23</v>
      </c>
      <c r="G33">
        <v>0</v>
      </c>
      <c r="H33">
        <v>0</v>
      </c>
      <c r="I33">
        <v>477.96</v>
      </c>
      <c r="J33">
        <v>0</v>
      </c>
      <c r="K33">
        <v>0</v>
      </c>
      <c r="L33">
        <v>477.96</v>
      </c>
      <c r="M33">
        <v>93.68</v>
      </c>
      <c r="N33">
        <v>571.64</v>
      </c>
      <c r="O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571.64</v>
      </c>
      <c r="X33">
        <v>0</v>
      </c>
      <c r="Y33">
        <v>57.16</v>
      </c>
      <c r="Z33">
        <v>571.64</v>
      </c>
      <c r="AA33">
        <v>10.92</v>
      </c>
      <c r="AB33">
        <v>0</v>
      </c>
      <c r="AC33" s="4">
        <v>639.72</v>
      </c>
    </row>
    <row r="34" spans="1:30" x14ac:dyDescent="0.25">
      <c r="A34" t="s">
        <v>338</v>
      </c>
      <c r="B34" t="s">
        <v>339</v>
      </c>
      <c r="C34" t="s">
        <v>177</v>
      </c>
      <c r="E34">
        <v>477.96</v>
      </c>
      <c r="F34">
        <v>68.23</v>
      </c>
      <c r="G34">
        <v>0</v>
      </c>
      <c r="H34">
        <v>0</v>
      </c>
      <c r="I34">
        <v>477.96</v>
      </c>
      <c r="J34" s="3">
        <v>2000</v>
      </c>
      <c r="K34">
        <v>0</v>
      </c>
      <c r="L34" s="3">
        <v>2477.96</v>
      </c>
      <c r="M34">
        <v>0</v>
      </c>
      <c r="N34" s="3">
        <v>2477.96</v>
      </c>
      <c r="O34">
        <v>0</v>
      </c>
      <c r="Q34">
        <v>0</v>
      </c>
      <c r="R34">
        <v>48.75</v>
      </c>
      <c r="S34">
        <v>0</v>
      </c>
      <c r="T34">
        <v>0</v>
      </c>
      <c r="U34">
        <v>0</v>
      </c>
      <c r="V34">
        <v>48.75</v>
      </c>
      <c r="W34" s="3">
        <v>2429.21</v>
      </c>
      <c r="X34">
        <v>242.92</v>
      </c>
      <c r="Y34">
        <v>0</v>
      </c>
      <c r="Z34" s="3">
        <v>2186.29</v>
      </c>
      <c r="AA34">
        <v>10.92</v>
      </c>
      <c r="AB34">
        <v>0</v>
      </c>
      <c r="AC34" s="4">
        <v>2440.13</v>
      </c>
    </row>
    <row r="35" spans="1:30" x14ac:dyDescent="0.25">
      <c r="A35" t="s">
        <v>340</v>
      </c>
      <c r="B35" t="s">
        <v>341</v>
      </c>
      <c r="C35" t="s">
        <v>177</v>
      </c>
      <c r="E35">
        <v>477.96</v>
      </c>
      <c r="F35">
        <v>68.23</v>
      </c>
      <c r="G35">
        <v>0</v>
      </c>
      <c r="H35">
        <v>0</v>
      </c>
      <c r="I35">
        <v>477.96</v>
      </c>
      <c r="J35" s="3">
        <v>5725.77</v>
      </c>
      <c r="K35">
        <v>0</v>
      </c>
      <c r="L35" s="3">
        <v>6203.73</v>
      </c>
      <c r="M35">
        <v>0</v>
      </c>
      <c r="N35" s="3">
        <v>6203.73</v>
      </c>
      <c r="O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 s="3">
        <v>6203.73</v>
      </c>
      <c r="X35">
        <v>620.37</v>
      </c>
      <c r="Y35">
        <v>0</v>
      </c>
      <c r="Z35" s="3">
        <v>5583.36</v>
      </c>
      <c r="AA35">
        <v>10.92</v>
      </c>
      <c r="AB35">
        <v>0</v>
      </c>
      <c r="AC35" s="4">
        <v>6214.65</v>
      </c>
    </row>
    <row r="36" spans="1:30" x14ac:dyDescent="0.25">
      <c r="A36" t="s">
        <v>342</v>
      </c>
      <c r="B36" t="s">
        <v>343</v>
      </c>
      <c r="C36" t="s">
        <v>177</v>
      </c>
      <c r="E36">
        <v>477.96</v>
      </c>
      <c r="F36">
        <v>68.23</v>
      </c>
      <c r="G36">
        <v>0</v>
      </c>
      <c r="H36">
        <v>0</v>
      </c>
      <c r="I36">
        <v>477.96</v>
      </c>
      <c r="J36">
        <v>0</v>
      </c>
      <c r="K36">
        <v>0</v>
      </c>
      <c r="L36">
        <v>477.96</v>
      </c>
      <c r="M36">
        <v>93.68</v>
      </c>
      <c r="N36">
        <v>571.64</v>
      </c>
      <c r="O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571.64</v>
      </c>
      <c r="X36">
        <v>0</v>
      </c>
      <c r="Y36">
        <v>57.16</v>
      </c>
      <c r="Z36">
        <v>571.64</v>
      </c>
      <c r="AA36">
        <v>10.92</v>
      </c>
      <c r="AB36">
        <v>0</v>
      </c>
      <c r="AC36" s="4">
        <v>639.72</v>
      </c>
    </row>
    <row r="37" spans="1:30" x14ac:dyDescent="0.25">
      <c r="A37" t="s">
        <v>344</v>
      </c>
      <c r="B37" t="s">
        <v>345</v>
      </c>
      <c r="C37" t="s">
        <v>177</v>
      </c>
      <c r="E37">
        <v>477.96</v>
      </c>
      <c r="F37">
        <v>68.23</v>
      </c>
      <c r="G37">
        <v>0</v>
      </c>
      <c r="H37">
        <v>0</v>
      </c>
      <c r="I37">
        <v>477.96</v>
      </c>
      <c r="J37">
        <v>0</v>
      </c>
      <c r="K37">
        <v>0</v>
      </c>
      <c r="L37">
        <v>477.96</v>
      </c>
      <c r="M37">
        <v>93.68</v>
      </c>
      <c r="N37">
        <v>571.64</v>
      </c>
      <c r="O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571.64</v>
      </c>
      <c r="X37">
        <v>0</v>
      </c>
      <c r="Y37">
        <v>57.16</v>
      </c>
      <c r="Z37">
        <v>571.64</v>
      </c>
      <c r="AA37">
        <v>10.92</v>
      </c>
      <c r="AB37">
        <v>0</v>
      </c>
      <c r="AC37" s="4">
        <v>639.72</v>
      </c>
    </row>
    <row r="38" spans="1:30" x14ac:dyDescent="0.25">
      <c r="A38" t="s">
        <v>346</v>
      </c>
      <c r="B38" t="s">
        <v>347</v>
      </c>
      <c r="C38" t="s">
        <v>177</v>
      </c>
      <c r="E38">
        <v>477.96</v>
      </c>
      <c r="F38">
        <v>68.23</v>
      </c>
      <c r="G38">
        <v>0</v>
      </c>
      <c r="H38">
        <v>0</v>
      </c>
      <c r="I38">
        <v>477.96</v>
      </c>
      <c r="J38" s="3">
        <v>2352.38</v>
      </c>
      <c r="K38">
        <v>0</v>
      </c>
      <c r="L38" s="3">
        <v>2830.34</v>
      </c>
      <c r="M38">
        <v>0</v>
      </c>
      <c r="N38" s="3">
        <v>2830.34</v>
      </c>
      <c r="O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 s="3">
        <v>2830.34</v>
      </c>
      <c r="X38">
        <v>283.02999999999997</v>
      </c>
      <c r="Y38">
        <v>0</v>
      </c>
      <c r="Z38" s="3">
        <v>2547.31</v>
      </c>
      <c r="AA38">
        <v>10.92</v>
      </c>
      <c r="AB38">
        <v>0</v>
      </c>
      <c r="AC38" s="4">
        <v>2841.26</v>
      </c>
    </row>
    <row r="39" spans="1:30" x14ac:dyDescent="0.25">
      <c r="A39" t="s">
        <v>348</v>
      </c>
      <c r="B39" t="s">
        <v>349</v>
      </c>
      <c r="C39" t="s">
        <v>177</v>
      </c>
      <c r="E39">
        <v>477.96</v>
      </c>
      <c r="F39">
        <v>68.23</v>
      </c>
      <c r="G39">
        <v>0</v>
      </c>
      <c r="H39">
        <v>0</v>
      </c>
      <c r="I39" s="3">
        <v>1633.33</v>
      </c>
      <c r="J39" s="3">
        <v>4481.0200000000004</v>
      </c>
      <c r="K39">
        <v>0</v>
      </c>
      <c r="L39" s="3">
        <v>6114.35</v>
      </c>
      <c r="M39">
        <v>0</v>
      </c>
      <c r="N39" s="3">
        <v>6114.35</v>
      </c>
      <c r="O39">
        <v>0</v>
      </c>
      <c r="Q39">
        <v>0</v>
      </c>
      <c r="R39">
        <v>446.53</v>
      </c>
      <c r="S39">
        <v>0</v>
      </c>
      <c r="T39">
        <v>742.44</v>
      </c>
      <c r="U39">
        <v>0</v>
      </c>
      <c r="V39" s="3">
        <v>1188.97</v>
      </c>
      <c r="W39" s="3">
        <v>4925.38</v>
      </c>
      <c r="X39">
        <v>492.54</v>
      </c>
      <c r="Y39">
        <v>0</v>
      </c>
      <c r="Z39" s="3">
        <v>4432.84</v>
      </c>
      <c r="AA39">
        <v>10.92</v>
      </c>
      <c r="AB39">
        <v>0</v>
      </c>
      <c r="AC39" s="4">
        <v>5678.74</v>
      </c>
    </row>
    <row r="40" spans="1:30" x14ac:dyDescent="0.25">
      <c r="A40" t="s">
        <v>350</v>
      </c>
      <c r="B40" t="s">
        <v>351</v>
      </c>
      <c r="C40" t="s">
        <v>177</v>
      </c>
      <c r="E40">
        <v>477.96</v>
      </c>
      <c r="F40">
        <v>68.23</v>
      </c>
      <c r="G40">
        <v>0</v>
      </c>
      <c r="H40">
        <v>0</v>
      </c>
      <c r="I40">
        <v>477.96</v>
      </c>
      <c r="J40">
        <v>0</v>
      </c>
      <c r="K40">
        <v>0</v>
      </c>
      <c r="L40">
        <v>477.96</v>
      </c>
      <c r="M40">
        <v>93.68</v>
      </c>
      <c r="N40">
        <v>571.64</v>
      </c>
      <c r="O40">
        <v>0</v>
      </c>
      <c r="Q40">
        <v>0</v>
      </c>
      <c r="R40">
        <v>0</v>
      </c>
      <c r="S40">
        <v>0</v>
      </c>
      <c r="T40">
        <v>125.36</v>
      </c>
      <c r="U40">
        <v>0</v>
      </c>
      <c r="V40">
        <v>125.36</v>
      </c>
      <c r="W40">
        <v>446.28</v>
      </c>
      <c r="X40">
        <v>0</v>
      </c>
      <c r="Y40">
        <v>44.63</v>
      </c>
      <c r="Z40">
        <v>446.28</v>
      </c>
      <c r="AA40">
        <v>10.92</v>
      </c>
      <c r="AB40">
        <v>0</v>
      </c>
      <c r="AC40" s="4">
        <v>627.19000000000005</v>
      </c>
    </row>
    <row r="41" spans="1:30" x14ac:dyDescent="0.25">
      <c r="A41" t="s">
        <v>303</v>
      </c>
      <c r="B41" t="s">
        <v>352</v>
      </c>
      <c r="E41" s="3">
        <v>8125.32</v>
      </c>
      <c r="F41" s="3">
        <v>1159.9100000000001</v>
      </c>
      <c r="G41">
        <v>0</v>
      </c>
      <c r="H41">
        <v>0</v>
      </c>
      <c r="I41" s="3">
        <v>12291.41</v>
      </c>
      <c r="J41" s="3">
        <v>23223.200000000001</v>
      </c>
      <c r="K41">
        <v>0</v>
      </c>
      <c r="L41" s="3">
        <v>35514.61</v>
      </c>
      <c r="M41">
        <v>951.61</v>
      </c>
      <c r="N41" s="3">
        <v>36466.22</v>
      </c>
      <c r="O41">
        <v>0</v>
      </c>
      <c r="Q41">
        <v>0</v>
      </c>
      <c r="R41">
        <v>891.57</v>
      </c>
      <c r="S41">
        <v>0</v>
      </c>
      <c r="T41" s="3">
        <v>1129.1199999999999</v>
      </c>
      <c r="U41">
        <v>0</v>
      </c>
      <c r="V41" s="3">
        <v>2020.69</v>
      </c>
      <c r="W41" s="3">
        <v>34445.53</v>
      </c>
      <c r="X41" s="3">
        <v>2669.39</v>
      </c>
      <c r="Y41">
        <v>775.12</v>
      </c>
      <c r="Z41" s="3">
        <v>31776.14</v>
      </c>
      <c r="AA41">
        <v>185.64</v>
      </c>
      <c r="AB41">
        <v>0</v>
      </c>
      <c r="AC41" s="4">
        <v>36535.410000000003</v>
      </c>
      <c r="AD41" s="4">
        <f>SUM(AC24:AC40)</f>
        <v>36535.410000000003</v>
      </c>
    </row>
    <row r="44" spans="1:30" x14ac:dyDescent="0.25">
      <c r="A44" t="s">
        <v>57</v>
      </c>
      <c r="B44" t="s">
        <v>294</v>
      </c>
      <c r="C44" t="s">
        <v>295</v>
      </c>
      <c r="D44" t="s">
        <v>296</v>
      </c>
      <c r="E44" t="s">
        <v>50</v>
      </c>
      <c r="F44" t="s">
        <v>49</v>
      </c>
      <c r="G44" t="s">
        <v>51</v>
      </c>
      <c r="H44" t="s">
        <v>49</v>
      </c>
      <c r="I44" t="s">
        <v>51</v>
      </c>
      <c r="J44" t="s">
        <v>50</v>
      </c>
      <c r="K44" t="s">
        <v>50</v>
      </c>
      <c r="L44" t="s">
        <v>49</v>
      </c>
      <c r="M44" t="s">
        <v>51</v>
      </c>
      <c r="N44" t="s">
        <v>49</v>
      </c>
      <c r="O44" t="s">
        <v>51</v>
      </c>
      <c r="P44" t="s">
        <v>297</v>
      </c>
      <c r="Q44" t="s">
        <v>51</v>
      </c>
      <c r="R44" t="s">
        <v>51</v>
      </c>
      <c r="S44" t="s">
        <v>50</v>
      </c>
      <c r="T44" t="s">
        <v>50</v>
      </c>
      <c r="U44" t="s">
        <v>50</v>
      </c>
      <c r="V44" t="s">
        <v>52</v>
      </c>
    </row>
    <row r="45" spans="1:30" x14ac:dyDescent="0.25">
      <c r="A45" t="s">
        <v>353</v>
      </c>
      <c r="B45" t="s">
        <v>354</v>
      </c>
      <c r="E45" s="3">
        <v>10037.16</v>
      </c>
      <c r="F45" s="3">
        <v>1432.83</v>
      </c>
      <c r="G45">
        <v>0</v>
      </c>
      <c r="H45">
        <v>0</v>
      </c>
      <c r="I45" s="3">
        <v>16852.689999999999</v>
      </c>
      <c r="J45" s="3">
        <v>30218.25</v>
      </c>
      <c r="K45">
        <v>0</v>
      </c>
      <c r="L45" s="3">
        <v>47070.94</v>
      </c>
      <c r="M45" s="3">
        <v>1045.29</v>
      </c>
      <c r="N45" s="3">
        <v>48116.23</v>
      </c>
      <c r="O45">
        <v>0</v>
      </c>
      <c r="Q45">
        <v>0</v>
      </c>
      <c r="R45">
        <v>891.57</v>
      </c>
      <c r="S45">
        <v>0</v>
      </c>
      <c r="T45" s="3">
        <v>1810.56</v>
      </c>
      <c r="U45">
        <v>0</v>
      </c>
      <c r="V45" s="3">
        <v>2702.13</v>
      </c>
      <c r="W45" s="3">
        <v>45414.1</v>
      </c>
      <c r="X45" s="3">
        <v>3546.63</v>
      </c>
      <c r="Y45">
        <v>994.73</v>
      </c>
      <c r="Z45" s="3">
        <v>41867.47</v>
      </c>
      <c r="AA45">
        <v>229.32</v>
      </c>
      <c r="AB45">
        <v>0</v>
      </c>
      <c r="AC45" s="4">
        <v>48448.71</v>
      </c>
      <c r="AD45" s="4">
        <f>SUM(AD8:AD44)</f>
        <v>48448.710000000006</v>
      </c>
    </row>
    <row r="46" spans="1:30" x14ac:dyDescent="0.25">
      <c r="E46" t="s">
        <v>9</v>
      </c>
      <c r="I46" t="s">
        <v>10</v>
      </c>
      <c r="N46" t="s">
        <v>11</v>
      </c>
      <c r="P46" t="s">
        <v>292</v>
      </c>
      <c r="Q46" t="s">
        <v>293</v>
      </c>
      <c r="R46" t="s">
        <v>13</v>
      </c>
      <c r="S46" t="s">
        <v>13</v>
      </c>
      <c r="U46" t="s">
        <v>14</v>
      </c>
      <c r="V46" t="s">
        <v>11</v>
      </c>
      <c r="W46" t="s">
        <v>11</v>
      </c>
      <c r="X46" t="e">
        <f>-   OUTSOU</f>
        <v>#NAME?</v>
      </c>
      <c r="Y46" t="s">
        <v>15</v>
      </c>
      <c r="Z46" t="s">
        <v>16</v>
      </c>
      <c r="AA46" t="s">
        <v>17</v>
      </c>
      <c r="AB46" t="s">
        <v>18</v>
      </c>
      <c r="AC46" s="4" t="s">
        <v>19</v>
      </c>
    </row>
    <row r="47" spans="1:30" x14ac:dyDescent="0.25">
      <c r="A47" t="s">
        <v>20</v>
      </c>
      <c r="B47" t="s">
        <v>21</v>
      </c>
      <c r="C47" t="s">
        <v>22</v>
      </c>
      <c r="E47" t="s">
        <v>23</v>
      </c>
      <c r="F47" t="s">
        <v>24</v>
      </c>
      <c r="G47" t="s">
        <v>25</v>
      </c>
      <c r="H47" t="s">
        <v>26</v>
      </c>
      <c r="I47" t="s">
        <v>27</v>
      </c>
      <c r="J47" t="s">
        <v>28</v>
      </c>
      <c r="K47" t="s">
        <v>29</v>
      </c>
      <c r="L47" t="s">
        <v>30</v>
      </c>
      <c r="M47" t="s">
        <v>31</v>
      </c>
      <c r="N47" t="s">
        <v>32</v>
      </c>
      <c r="O47" t="s">
        <v>33</v>
      </c>
      <c r="Q47" t="s">
        <v>34</v>
      </c>
      <c r="R47" t="s">
        <v>35</v>
      </c>
      <c r="S47" t="s">
        <v>36</v>
      </c>
      <c r="T47" t="s">
        <v>37</v>
      </c>
      <c r="U47" t="s">
        <v>38</v>
      </c>
      <c r="V47" t="s">
        <v>39</v>
      </c>
      <c r="W47" t="s">
        <v>40</v>
      </c>
      <c r="X47" t="s">
        <v>41</v>
      </c>
      <c r="Y47" t="s">
        <v>42</v>
      </c>
      <c r="Z47" t="s">
        <v>43</v>
      </c>
      <c r="AA47" t="s">
        <v>44</v>
      </c>
      <c r="AB47" t="s">
        <v>42</v>
      </c>
      <c r="AC47" s="4" t="s">
        <v>45</v>
      </c>
    </row>
    <row r="48" spans="1:30" x14ac:dyDescent="0.25">
      <c r="A48" t="s">
        <v>57</v>
      </c>
      <c r="B48" t="s">
        <v>294</v>
      </c>
      <c r="C48" t="s">
        <v>295</v>
      </c>
      <c r="D48" t="s">
        <v>296</v>
      </c>
      <c r="E48" t="s">
        <v>50</v>
      </c>
      <c r="F48" t="s">
        <v>49</v>
      </c>
      <c r="G48" t="s">
        <v>51</v>
      </c>
      <c r="H48" t="s">
        <v>49</v>
      </c>
      <c r="I48" t="s">
        <v>51</v>
      </c>
      <c r="J48" t="s">
        <v>50</v>
      </c>
      <c r="K48" t="s">
        <v>50</v>
      </c>
      <c r="L48" t="s">
        <v>49</v>
      </c>
      <c r="M48" t="s">
        <v>51</v>
      </c>
      <c r="N48" t="s">
        <v>49</v>
      </c>
      <c r="O48" t="s">
        <v>51</v>
      </c>
      <c r="P48" t="s">
        <v>297</v>
      </c>
      <c r="Q48" t="s">
        <v>51</v>
      </c>
      <c r="R48" t="s">
        <v>51</v>
      </c>
      <c r="S48" t="s">
        <v>50</v>
      </c>
      <c r="T48" t="s">
        <v>50</v>
      </c>
      <c r="U48" t="s">
        <v>50</v>
      </c>
      <c r="V48" t="s">
        <v>52</v>
      </c>
      <c r="AC48" s="4">
        <v>48448.71</v>
      </c>
    </row>
    <row r="49" spans="1:29" x14ac:dyDescent="0.25">
      <c r="AC49" s="4">
        <f>AC48*0.16</f>
        <v>7751.7936</v>
      </c>
    </row>
    <row r="50" spans="1:29" x14ac:dyDescent="0.25">
      <c r="A50" t="e">
        <f>--- NOTAS</f>
        <v>#NAME?</v>
      </c>
      <c r="B50" t="s">
        <v>355</v>
      </c>
      <c r="C50" t="s">
        <v>295</v>
      </c>
      <c r="D50" t="s">
        <v>296</v>
      </c>
      <c r="E50" t="s">
        <v>50</v>
      </c>
      <c r="F50" t="s">
        <v>49</v>
      </c>
      <c r="G50" t="s">
        <v>51</v>
      </c>
      <c r="H50" t="s">
        <v>49</v>
      </c>
      <c r="I50" t="s">
        <v>356</v>
      </c>
      <c r="AC50" s="4">
        <f>+AC48+AC49</f>
        <v>56200.503599999996</v>
      </c>
    </row>
    <row r="52" spans="1:29" x14ac:dyDescent="0.25">
      <c r="A52" t="s">
        <v>357</v>
      </c>
      <c r="B52" t="s">
        <v>358</v>
      </c>
      <c r="C52" t="s">
        <v>359</v>
      </c>
      <c r="D52" t="s">
        <v>360</v>
      </c>
    </row>
    <row r="53" spans="1:29" x14ac:dyDescent="0.25">
      <c r="A53" t="s">
        <v>361</v>
      </c>
      <c r="B53" t="s">
        <v>362</v>
      </c>
      <c r="C53" t="s">
        <v>267</v>
      </c>
    </row>
    <row r="54" spans="1:29" x14ac:dyDescent="0.25">
      <c r="A54" t="s">
        <v>363</v>
      </c>
      <c r="B54" t="s">
        <v>364</v>
      </c>
      <c r="C54" t="s">
        <v>365</v>
      </c>
      <c r="D54" t="s">
        <v>366</v>
      </c>
      <c r="E54" t="s">
        <v>271</v>
      </c>
      <c r="F54" t="s">
        <v>367</v>
      </c>
      <c r="G54" t="s">
        <v>368</v>
      </c>
      <c r="H54" t="s">
        <v>369</v>
      </c>
    </row>
    <row r="55" spans="1:29" x14ac:dyDescent="0.25">
      <c r="A55" t="s">
        <v>370</v>
      </c>
      <c r="B55" t="s">
        <v>371</v>
      </c>
      <c r="C55" t="s">
        <v>372</v>
      </c>
      <c r="D55" t="s">
        <v>373</v>
      </c>
      <c r="E55" t="s">
        <v>277</v>
      </c>
    </row>
    <row r="56" spans="1:29" x14ac:dyDescent="0.25">
      <c r="A56" t="s">
        <v>374</v>
      </c>
      <c r="B56" t="s">
        <v>375</v>
      </c>
      <c r="C56" t="e">
        <f>- OUTSOURCING EMPLEADO</f>
        <v>#NAME?</v>
      </c>
    </row>
    <row r="57" spans="1:29" x14ac:dyDescent="0.25">
      <c r="A57" t="s">
        <v>376</v>
      </c>
      <c r="B57" t="s">
        <v>377</v>
      </c>
      <c r="C57" t="e">
        <f>+ Infonavit + OUTSOURC</f>
        <v>#NAME?</v>
      </c>
      <c r="D57" t="s">
        <v>378</v>
      </c>
      <c r="E57" t="s">
        <v>282</v>
      </c>
      <c r="F57" t="s">
        <v>379</v>
      </c>
      <c r="G57" t="s">
        <v>380</v>
      </c>
      <c r="H57" t="s">
        <v>381</v>
      </c>
      <c r="I57" t="e">
        <f>+ Aportaci</f>
        <v>#NAME?</v>
      </c>
      <c r="J57" t="s">
        <v>285</v>
      </c>
    </row>
    <row r="58" spans="1:29" x14ac:dyDescent="0.25">
      <c r="A58" t="s">
        <v>382</v>
      </c>
      <c r="B58" t="s">
        <v>383</v>
      </c>
      <c r="C58" t="s">
        <v>288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55"/>
  <sheetViews>
    <sheetView topLeftCell="A22" zoomScale="85" zoomScaleNormal="85" workbookViewId="0">
      <selection activeCell="AC55" sqref="AC55"/>
    </sheetView>
  </sheetViews>
  <sheetFormatPr baseColWidth="10" defaultRowHeight="15" x14ac:dyDescent="0.25"/>
  <cols>
    <col min="3" max="27" width="0" hidden="1" customWidth="1"/>
    <col min="28" max="28" width="11.42578125" style="4"/>
  </cols>
  <sheetData>
    <row r="1" spans="1:28" x14ac:dyDescent="0.25">
      <c r="A1" t="s">
        <v>1231</v>
      </c>
      <c r="AA1" t="s">
        <v>1232</v>
      </c>
      <c r="AB1" s="4" t="s">
        <v>1233</v>
      </c>
    </row>
    <row r="2" spans="1:28" x14ac:dyDescent="0.25">
      <c r="AB2" s="4" t="s">
        <v>4</v>
      </c>
    </row>
    <row r="4" spans="1:28" x14ac:dyDescent="0.25">
      <c r="H4" t="s">
        <v>5</v>
      </c>
      <c r="I4" t="s">
        <v>6</v>
      </c>
      <c r="J4" t="s">
        <v>7</v>
      </c>
      <c r="K4" t="s">
        <v>8</v>
      </c>
    </row>
    <row r="5" spans="1:28" x14ac:dyDescent="0.25">
      <c r="I5" s="1">
        <v>37192</v>
      </c>
      <c r="J5" s="2">
        <v>42311.208333333336</v>
      </c>
    </row>
    <row r="7" spans="1:28" x14ac:dyDescent="0.25">
      <c r="E7" t="s">
        <v>9</v>
      </c>
      <c r="I7" t="s">
        <v>10</v>
      </c>
      <c r="N7" t="s">
        <v>11</v>
      </c>
      <c r="O7" t="s">
        <v>292</v>
      </c>
      <c r="P7" t="s">
        <v>293</v>
      </c>
      <c r="Q7" t="s">
        <v>13</v>
      </c>
      <c r="R7" t="s">
        <v>13</v>
      </c>
      <c r="T7" t="s">
        <v>14</v>
      </c>
      <c r="U7" t="s">
        <v>11</v>
      </c>
      <c r="V7" t="s">
        <v>11</v>
      </c>
      <c r="W7" t="e">
        <f>-   OUTSOU</f>
        <v>#NAME?</v>
      </c>
      <c r="X7" t="s">
        <v>15</v>
      </c>
      <c r="Y7" t="s">
        <v>16</v>
      </c>
      <c r="Z7" t="s">
        <v>17</v>
      </c>
      <c r="AA7" t="s">
        <v>18</v>
      </c>
      <c r="AB7" s="4" t="s">
        <v>19</v>
      </c>
    </row>
    <row r="8" spans="1:28" x14ac:dyDescent="0.25">
      <c r="A8" t="s">
        <v>20</v>
      </c>
      <c r="B8" t="s">
        <v>21</v>
      </c>
      <c r="C8" t="s">
        <v>22</v>
      </c>
      <c r="E8" t="s">
        <v>23</v>
      </c>
      <c r="F8" t="s">
        <v>24</v>
      </c>
      <c r="G8" t="s">
        <v>25</v>
      </c>
      <c r="H8" t="s">
        <v>26</v>
      </c>
      <c r="I8" t="s">
        <v>27</v>
      </c>
      <c r="J8" t="s">
        <v>28</v>
      </c>
      <c r="K8" t="s">
        <v>29</v>
      </c>
      <c r="L8" t="s">
        <v>30</v>
      </c>
      <c r="M8" t="s">
        <v>31</v>
      </c>
      <c r="N8" t="s">
        <v>32</v>
      </c>
      <c r="O8" t="s">
        <v>33</v>
      </c>
      <c r="P8" t="s">
        <v>34</v>
      </c>
      <c r="Q8" t="s">
        <v>35</v>
      </c>
      <c r="R8" t="s">
        <v>36</v>
      </c>
      <c r="S8" t="s">
        <v>37</v>
      </c>
      <c r="T8" t="s">
        <v>38</v>
      </c>
      <c r="U8" t="s">
        <v>39</v>
      </c>
      <c r="V8" t="s">
        <v>40</v>
      </c>
      <c r="W8" t="s">
        <v>41</v>
      </c>
      <c r="X8" t="s">
        <v>42</v>
      </c>
      <c r="Y8" t="s">
        <v>43</v>
      </c>
      <c r="Z8" t="s">
        <v>44</v>
      </c>
      <c r="AA8" t="s">
        <v>42</v>
      </c>
      <c r="AB8" s="4" t="s">
        <v>45</v>
      </c>
    </row>
    <row r="9" spans="1:28" x14ac:dyDescent="0.25">
      <c r="A9" t="s">
        <v>51</v>
      </c>
      <c r="B9" t="s">
        <v>1234</v>
      </c>
      <c r="C9" t="s">
        <v>295</v>
      </c>
      <c r="D9" t="s">
        <v>296</v>
      </c>
      <c r="E9" t="s">
        <v>50</v>
      </c>
      <c r="F9" t="s">
        <v>50</v>
      </c>
      <c r="G9" t="s">
        <v>50</v>
      </c>
      <c r="H9" t="s">
        <v>49</v>
      </c>
      <c r="I9" t="s">
        <v>51</v>
      </c>
      <c r="J9" t="s">
        <v>50</v>
      </c>
      <c r="K9" t="s">
        <v>50</v>
      </c>
      <c r="L9" t="s">
        <v>49</v>
      </c>
      <c r="M9" t="s">
        <v>51</v>
      </c>
      <c r="N9" t="s">
        <v>50</v>
      </c>
      <c r="O9" t="s">
        <v>637</v>
      </c>
      <c r="P9" t="s">
        <v>51</v>
      </c>
      <c r="Q9" t="s">
        <v>51</v>
      </c>
      <c r="R9" t="s">
        <v>50</v>
      </c>
      <c r="S9" t="s">
        <v>50</v>
      </c>
      <c r="T9" t="s">
        <v>50</v>
      </c>
      <c r="U9" t="s">
        <v>52</v>
      </c>
    </row>
    <row r="10" spans="1:28" x14ac:dyDescent="0.25">
      <c r="A10" t="s">
        <v>1235</v>
      </c>
      <c r="B10" t="s">
        <v>1236</v>
      </c>
    </row>
    <row r="11" spans="1:28" x14ac:dyDescent="0.25">
      <c r="A11">
        <v>9</v>
      </c>
      <c r="B11" t="s">
        <v>165</v>
      </c>
      <c r="C11" t="s">
        <v>166</v>
      </c>
      <c r="E11">
        <v>490.7</v>
      </c>
      <c r="F11">
        <v>67.42</v>
      </c>
      <c r="G11">
        <v>0</v>
      </c>
      <c r="H11">
        <v>0</v>
      </c>
      <c r="I11" s="3">
        <v>1633.33</v>
      </c>
      <c r="J11">
        <v>36.28</v>
      </c>
      <c r="K11">
        <v>0</v>
      </c>
      <c r="L11" s="3">
        <v>1669.61</v>
      </c>
      <c r="M11">
        <v>50.11</v>
      </c>
      <c r="N11" s="3">
        <v>1719.72</v>
      </c>
      <c r="O11">
        <v>0</v>
      </c>
      <c r="P11">
        <v>0</v>
      </c>
      <c r="Q11">
        <v>0</v>
      </c>
      <c r="R11">
        <v>0</v>
      </c>
      <c r="S11">
        <v>404.15</v>
      </c>
      <c r="T11">
        <v>0</v>
      </c>
      <c r="U11">
        <v>404.15</v>
      </c>
      <c r="V11" s="3">
        <v>1315.57</v>
      </c>
      <c r="W11">
        <v>0</v>
      </c>
      <c r="X11">
        <v>131.56</v>
      </c>
      <c r="Y11" s="3">
        <v>1315.57</v>
      </c>
      <c r="Z11">
        <v>11.16</v>
      </c>
      <c r="AA11">
        <v>0</v>
      </c>
      <c r="AB11" s="4">
        <v>1862.44</v>
      </c>
    </row>
    <row r="12" spans="1:28" x14ac:dyDescent="0.25">
      <c r="A12" t="s">
        <v>78</v>
      </c>
      <c r="B12" t="s">
        <v>79</v>
      </c>
      <c r="C12" t="s">
        <v>80</v>
      </c>
      <c r="E12">
        <v>490.7</v>
      </c>
      <c r="F12">
        <v>67.42</v>
      </c>
      <c r="G12">
        <v>0</v>
      </c>
      <c r="H12">
        <v>0</v>
      </c>
      <c r="I12" s="3">
        <v>1166.67</v>
      </c>
      <c r="J12" s="3">
        <v>2123.33</v>
      </c>
      <c r="K12">
        <v>0</v>
      </c>
      <c r="L12" s="3">
        <v>3290</v>
      </c>
      <c r="M12">
        <v>0</v>
      </c>
      <c r="N12" s="3">
        <v>3290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3">
        <v>3290</v>
      </c>
      <c r="W12">
        <v>329</v>
      </c>
      <c r="X12">
        <v>0</v>
      </c>
      <c r="Y12" s="3">
        <v>2961</v>
      </c>
      <c r="Z12">
        <v>11.16</v>
      </c>
      <c r="AA12">
        <v>0</v>
      </c>
      <c r="AB12" s="4">
        <v>3301.16</v>
      </c>
    </row>
    <row r="13" spans="1:28" x14ac:dyDescent="0.25">
      <c r="A13" t="s">
        <v>1237</v>
      </c>
      <c r="B13" t="s">
        <v>1238</v>
      </c>
      <c r="E13">
        <v>981.4</v>
      </c>
      <c r="F13">
        <v>134.84</v>
      </c>
      <c r="G13">
        <v>0</v>
      </c>
      <c r="H13">
        <v>0</v>
      </c>
      <c r="I13" s="3">
        <v>2800</v>
      </c>
      <c r="J13" s="3">
        <v>2159.61</v>
      </c>
      <c r="K13">
        <v>0</v>
      </c>
      <c r="L13" s="3">
        <v>4959.6099999999997</v>
      </c>
      <c r="M13">
        <v>50.11</v>
      </c>
      <c r="N13" s="3">
        <v>5009.72</v>
      </c>
      <c r="O13">
        <v>0</v>
      </c>
      <c r="P13">
        <v>0</v>
      </c>
      <c r="Q13">
        <v>0</v>
      </c>
      <c r="R13">
        <v>0</v>
      </c>
      <c r="S13">
        <v>404.15</v>
      </c>
      <c r="T13">
        <v>0</v>
      </c>
      <c r="U13">
        <v>404.15</v>
      </c>
      <c r="V13" s="3">
        <v>4605.57</v>
      </c>
      <c r="W13">
        <v>329</v>
      </c>
      <c r="X13">
        <v>131.56</v>
      </c>
      <c r="Y13" s="3">
        <v>4276.57</v>
      </c>
      <c r="Z13">
        <v>22.32</v>
      </c>
      <c r="AA13">
        <v>0</v>
      </c>
      <c r="AB13" s="4">
        <v>5163.6000000000004</v>
      </c>
    </row>
    <row r="15" spans="1:28" x14ac:dyDescent="0.25">
      <c r="A15" t="s">
        <v>1239</v>
      </c>
      <c r="B15" t="s">
        <v>1240</v>
      </c>
    </row>
    <row r="16" spans="1:28" x14ac:dyDescent="0.25">
      <c r="A16" t="s">
        <v>300</v>
      </c>
      <c r="B16" t="s">
        <v>301</v>
      </c>
      <c r="C16" t="s">
        <v>302</v>
      </c>
      <c r="E16">
        <v>490.7</v>
      </c>
      <c r="F16">
        <v>67.42</v>
      </c>
      <c r="G16">
        <v>0</v>
      </c>
      <c r="H16">
        <v>0</v>
      </c>
      <c r="I16" s="3">
        <v>1750</v>
      </c>
      <c r="J16">
        <v>0</v>
      </c>
      <c r="K16">
        <v>0</v>
      </c>
      <c r="L16" s="3">
        <v>1750</v>
      </c>
      <c r="M16">
        <v>0</v>
      </c>
      <c r="N16" s="3">
        <v>1750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3">
        <v>1750</v>
      </c>
      <c r="W16">
        <v>0</v>
      </c>
      <c r="X16">
        <v>175</v>
      </c>
      <c r="Y16" s="3">
        <v>1750</v>
      </c>
      <c r="Z16">
        <v>11.16</v>
      </c>
      <c r="AA16">
        <v>0</v>
      </c>
      <c r="AB16" s="4">
        <v>1936.16</v>
      </c>
    </row>
    <row r="17" spans="1:28" x14ac:dyDescent="0.25">
      <c r="A17" t="s">
        <v>1237</v>
      </c>
      <c r="B17" t="s">
        <v>1241</v>
      </c>
      <c r="E17">
        <v>490.7</v>
      </c>
      <c r="F17">
        <v>67.42</v>
      </c>
      <c r="G17">
        <v>0</v>
      </c>
      <c r="H17">
        <v>0</v>
      </c>
      <c r="I17" s="3">
        <v>1750</v>
      </c>
      <c r="J17">
        <v>0</v>
      </c>
      <c r="K17">
        <v>0</v>
      </c>
      <c r="L17" s="3">
        <v>1750</v>
      </c>
      <c r="M17">
        <v>0</v>
      </c>
      <c r="N17" s="3">
        <v>1750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3">
        <v>1750</v>
      </c>
      <c r="W17">
        <v>0</v>
      </c>
      <c r="X17">
        <v>175</v>
      </c>
      <c r="Y17" s="3">
        <v>1750</v>
      </c>
      <c r="Z17">
        <v>11.16</v>
      </c>
      <c r="AA17">
        <v>0</v>
      </c>
      <c r="AB17" s="4">
        <v>1936.16</v>
      </c>
    </row>
    <row r="19" spans="1:28" x14ac:dyDescent="0.25">
      <c r="A19" t="s">
        <v>1242</v>
      </c>
      <c r="B19" t="s">
        <v>1243</v>
      </c>
      <c r="C19" t="s">
        <v>231</v>
      </c>
    </row>
    <row r="20" spans="1:28" x14ac:dyDescent="0.25">
      <c r="A20">
        <v>10</v>
      </c>
      <c r="B20" t="s">
        <v>307</v>
      </c>
      <c r="C20" t="s">
        <v>308</v>
      </c>
      <c r="E20">
        <v>490.7</v>
      </c>
      <c r="F20">
        <v>67.42</v>
      </c>
      <c r="G20">
        <v>0</v>
      </c>
      <c r="H20">
        <v>0</v>
      </c>
      <c r="I20" s="3">
        <v>1166.6600000000001</v>
      </c>
      <c r="J20" s="3">
        <v>2262.19</v>
      </c>
      <c r="K20">
        <v>0</v>
      </c>
      <c r="L20" s="3">
        <v>3428.85</v>
      </c>
      <c r="M20">
        <v>0</v>
      </c>
      <c r="N20" s="3">
        <v>3428.85</v>
      </c>
      <c r="O20">
        <v>0</v>
      </c>
      <c r="P20">
        <v>0</v>
      </c>
      <c r="Q20">
        <v>0</v>
      </c>
      <c r="R20">
        <v>0</v>
      </c>
      <c r="S20">
        <v>84.78</v>
      </c>
      <c r="T20">
        <v>0</v>
      </c>
      <c r="U20">
        <v>84.78</v>
      </c>
      <c r="V20" s="3">
        <v>3344.07</v>
      </c>
      <c r="W20">
        <v>334.41</v>
      </c>
      <c r="X20">
        <v>0</v>
      </c>
      <c r="Y20" s="3">
        <v>3009.66</v>
      </c>
      <c r="Z20">
        <v>11.16</v>
      </c>
      <c r="AA20">
        <v>0</v>
      </c>
      <c r="AB20" s="4">
        <v>3440.01</v>
      </c>
    </row>
    <row r="21" spans="1:28" x14ac:dyDescent="0.25">
      <c r="A21" t="s">
        <v>309</v>
      </c>
      <c r="B21" t="s">
        <v>310</v>
      </c>
      <c r="C21" t="s">
        <v>308</v>
      </c>
      <c r="E21">
        <v>490.7</v>
      </c>
      <c r="F21">
        <v>67.42</v>
      </c>
      <c r="G21">
        <v>0</v>
      </c>
      <c r="H21">
        <v>0</v>
      </c>
      <c r="I21" s="3">
        <v>1166.6600000000001</v>
      </c>
      <c r="J21" s="3">
        <v>3767.65</v>
      </c>
      <c r="K21">
        <v>0</v>
      </c>
      <c r="L21" s="3">
        <v>4934.3100000000004</v>
      </c>
      <c r="M21">
        <v>0</v>
      </c>
      <c r="N21" s="3">
        <v>4934.3100000000004</v>
      </c>
      <c r="O21">
        <v>0</v>
      </c>
      <c r="P21">
        <v>0</v>
      </c>
      <c r="Q21">
        <v>0</v>
      </c>
      <c r="R21">
        <v>0</v>
      </c>
      <c r="S21">
        <v>471.16</v>
      </c>
      <c r="T21">
        <v>0</v>
      </c>
      <c r="U21">
        <v>471.16</v>
      </c>
      <c r="V21" s="3">
        <v>4463.1499999999996</v>
      </c>
      <c r="W21">
        <v>446.32</v>
      </c>
      <c r="X21">
        <v>0</v>
      </c>
      <c r="Y21" s="3">
        <v>4016.83</v>
      </c>
      <c r="Z21">
        <v>11.16</v>
      </c>
      <c r="AA21">
        <v>0</v>
      </c>
      <c r="AB21" s="4">
        <v>4945.47</v>
      </c>
    </row>
    <row r="22" spans="1:28" x14ac:dyDescent="0.25">
      <c r="A22" t="s">
        <v>1237</v>
      </c>
      <c r="B22" t="s">
        <v>1244</v>
      </c>
      <c r="E22">
        <v>981.4</v>
      </c>
      <c r="F22">
        <v>134.84</v>
      </c>
      <c r="G22">
        <v>0</v>
      </c>
      <c r="H22">
        <v>0</v>
      </c>
      <c r="I22" s="3">
        <v>2333.3200000000002</v>
      </c>
      <c r="J22" s="3">
        <v>6029.84</v>
      </c>
      <c r="K22">
        <v>0</v>
      </c>
      <c r="L22" s="3">
        <v>8363.16</v>
      </c>
      <c r="M22">
        <v>0</v>
      </c>
      <c r="N22" s="3">
        <v>8363.16</v>
      </c>
      <c r="O22">
        <v>0</v>
      </c>
      <c r="P22">
        <v>0</v>
      </c>
      <c r="Q22">
        <v>0</v>
      </c>
      <c r="R22">
        <v>0</v>
      </c>
      <c r="S22">
        <v>555.94000000000005</v>
      </c>
      <c r="T22">
        <v>0</v>
      </c>
      <c r="U22">
        <v>555.94000000000005</v>
      </c>
      <c r="V22" s="3">
        <v>7807.22</v>
      </c>
      <c r="W22">
        <v>780.73</v>
      </c>
      <c r="X22">
        <v>0</v>
      </c>
      <c r="Y22" s="3">
        <v>7026.49</v>
      </c>
      <c r="Z22">
        <v>22.32</v>
      </c>
      <c r="AA22">
        <v>0</v>
      </c>
      <c r="AB22" s="4">
        <v>8385.48</v>
      </c>
    </row>
    <row r="24" spans="1:28" x14ac:dyDescent="0.25">
      <c r="A24" t="s">
        <v>1245</v>
      </c>
      <c r="B24" t="s">
        <v>1246</v>
      </c>
    </row>
    <row r="25" spans="1:28" x14ac:dyDescent="0.25">
      <c r="A25" t="s">
        <v>314</v>
      </c>
      <c r="B25" t="s">
        <v>315</v>
      </c>
      <c r="C25" t="s">
        <v>177</v>
      </c>
      <c r="E25">
        <v>490.7</v>
      </c>
      <c r="F25">
        <v>67.42</v>
      </c>
      <c r="G25">
        <v>0</v>
      </c>
      <c r="H25">
        <v>0</v>
      </c>
      <c r="I25">
        <v>490.7</v>
      </c>
      <c r="J25">
        <v>0</v>
      </c>
      <c r="K25">
        <v>0</v>
      </c>
      <c r="L25">
        <v>490.7</v>
      </c>
      <c r="M25">
        <v>93.68</v>
      </c>
      <c r="N25">
        <v>584.38</v>
      </c>
      <c r="O25">
        <v>0</v>
      </c>
      <c r="P25">
        <v>0</v>
      </c>
      <c r="Q25">
        <v>0</v>
      </c>
      <c r="R25">
        <v>0</v>
      </c>
      <c r="S25">
        <v>128.97</v>
      </c>
      <c r="T25">
        <v>0</v>
      </c>
      <c r="U25">
        <v>128.97</v>
      </c>
      <c r="V25">
        <v>455.41</v>
      </c>
      <c r="W25">
        <v>0</v>
      </c>
      <c r="X25">
        <v>45.54</v>
      </c>
      <c r="Y25">
        <v>455.41</v>
      </c>
      <c r="Z25">
        <v>11.16</v>
      </c>
      <c r="AA25">
        <v>0</v>
      </c>
      <c r="AB25" s="4">
        <v>641.08000000000004</v>
      </c>
    </row>
    <row r="26" spans="1:28" x14ac:dyDescent="0.25">
      <c r="A26" t="s">
        <v>1237</v>
      </c>
      <c r="B26" t="s">
        <v>1247</v>
      </c>
      <c r="E26">
        <v>490.7</v>
      </c>
      <c r="F26">
        <v>67.42</v>
      </c>
      <c r="G26">
        <v>0</v>
      </c>
      <c r="H26">
        <v>0</v>
      </c>
      <c r="I26">
        <v>490.7</v>
      </c>
      <c r="J26">
        <v>0</v>
      </c>
      <c r="K26">
        <v>0</v>
      </c>
      <c r="L26">
        <v>490.7</v>
      </c>
      <c r="M26">
        <v>93.68</v>
      </c>
      <c r="N26">
        <v>584.38</v>
      </c>
      <c r="O26">
        <v>0</v>
      </c>
      <c r="P26">
        <v>0</v>
      </c>
      <c r="Q26">
        <v>0</v>
      </c>
      <c r="R26">
        <v>0</v>
      </c>
      <c r="S26">
        <v>128.97</v>
      </c>
      <c r="T26">
        <v>0</v>
      </c>
      <c r="U26">
        <v>128.97</v>
      </c>
      <c r="V26">
        <v>455.41</v>
      </c>
      <c r="W26">
        <v>0</v>
      </c>
      <c r="X26">
        <v>45.54</v>
      </c>
      <c r="Y26">
        <v>455.41</v>
      </c>
      <c r="Z26">
        <v>11.16</v>
      </c>
      <c r="AA26">
        <v>0</v>
      </c>
      <c r="AB26" s="4">
        <v>641.08000000000004</v>
      </c>
    </row>
    <row r="28" spans="1:28" x14ac:dyDescent="0.25">
      <c r="A28" t="s">
        <v>1248</v>
      </c>
      <c r="B28" t="s">
        <v>1249</v>
      </c>
    </row>
    <row r="29" spans="1:28" x14ac:dyDescent="0.25">
      <c r="A29" t="s">
        <v>328</v>
      </c>
      <c r="B29" t="s">
        <v>329</v>
      </c>
      <c r="C29" t="s">
        <v>177</v>
      </c>
      <c r="E29">
        <v>490.7</v>
      </c>
      <c r="F29">
        <v>67.42</v>
      </c>
      <c r="G29">
        <v>0</v>
      </c>
      <c r="H29">
        <v>0</v>
      </c>
      <c r="I29">
        <v>490.7</v>
      </c>
      <c r="J29">
        <v>0</v>
      </c>
      <c r="K29">
        <v>0</v>
      </c>
      <c r="L29">
        <v>490.7</v>
      </c>
      <c r="M29">
        <v>93.68</v>
      </c>
      <c r="N29">
        <v>584.38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584.38</v>
      </c>
      <c r="W29">
        <v>0</v>
      </c>
      <c r="X29">
        <v>58.44</v>
      </c>
      <c r="Y29">
        <v>584.38</v>
      </c>
      <c r="Z29">
        <v>11.16</v>
      </c>
      <c r="AA29">
        <v>0</v>
      </c>
      <c r="AB29" s="4">
        <v>653.98</v>
      </c>
    </row>
    <row r="30" spans="1:28" x14ac:dyDescent="0.25">
      <c r="A30">
        <v>5</v>
      </c>
      <c r="B30" t="s">
        <v>323</v>
      </c>
      <c r="C30" t="s">
        <v>177</v>
      </c>
      <c r="E30">
        <v>490.7</v>
      </c>
      <c r="F30">
        <v>67.42</v>
      </c>
      <c r="G30">
        <v>0</v>
      </c>
      <c r="H30">
        <v>0</v>
      </c>
      <c r="I30">
        <v>490.7</v>
      </c>
      <c r="J30" s="3">
        <v>2949.07</v>
      </c>
      <c r="K30">
        <v>0</v>
      </c>
      <c r="L30" s="3">
        <v>3439.77</v>
      </c>
      <c r="M30">
        <v>0</v>
      </c>
      <c r="N30" s="3">
        <v>3439.77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s="3">
        <v>3439.77</v>
      </c>
      <c r="W30">
        <v>343.98</v>
      </c>
      <c r="X30">
        <v>0</v>
      </c>
      <c r="Y30" s="3">
        <v>3095.79</v>
      </c>
      <c r="Z30">
        <v>11.16</v>
      </c>
      <c r="AA30">
        <v>0</v>
      </c>
      <c r="AB30" s="4">
        <v>3450.93</v>
      </c>
    </row>
    <row r="31" spans="1:28" x14ac:dyDescent="0.25">
      <c r="A31">
        <v>21</v>
      </c>
      <c r="B31" t="s">
        <v>324</v>
      </c>
      <c r="C31" t="s">
        <v>177</v>
      </c>
      <c r="E31">
        <v>490.7</v>
      </c>
      <c r="F31">
        <v>67.42</v>
      </c>
      <c r="G31">
        <v>0</v>
      </c>
      <c r="H31">
        <v>0</v>
      </c>
      <c r="I31" s="3">
        <v>1633.33</v>
      </c>
      <c r="J31" s="3">
        <v>4210.3500000000004</v>
      </c>
      <c r="K31">
        <v>0</v>
      </c>
      <c r="L31" s="3">
        <v>5843.68</v>
      </c>
      <c r="M31">
        <v>0</v>
      </c>
      <c r="N31" s="3">
        <v>5843.68</v>
      </c>
      <c r="O31">
        <v>0</v>
      </c>
      <c r="P31">
        <v>0</v>
      </c>
      <c r="Q31">
        <v>245.93</v>
      </c>
      <c r="R31">
        <v>0</v>
      </c>
      <c r="S31">
        <v>135.96</v>
      </c>
      <c r="T31">
        <v>0</v>
      </c>
      <c r="U31">
        <v>381.89</v>
      </c>
      <c r="V31" s="3">
        <v>5461.79</v>
      </c>
      <c r="W31">
        <v>546.17999999999995</v>
      </c>
      <c r="X31">
        <v>0</v>
      </c>
      <c r="Y31" s="3">
        <v>4915.6099999999997</v>
      </c>
      <c r="Z31">
        <v>11.16</v>
      </c>
      <c r="AA31">
        <v>0</v>
      </c>
      <c r="AB31" s="4">
        <v>5608.91</v>
      </c>
    </row>
    <row r="32" spans="1:28" x14ac:dyDescent="0.25">
      <c r="A32" t="s">
        <v>845</v>
      </c>
      <c r="B32" t="s">
        <v>846</v>
      </c>
      <c r="C32" t="s">
        <v>177</v>
      </c>
      <c r="E32">
        <v>490.7</v>
      </c>
      <c r="F32">
        <v>67.42</v>
      </c>
      <c r="G32">
        <v>0</v>
      </c>
      <c r="H32">
        <v>0</v>
      </c>
      <c r="I32">
        <v>490.7</v>
      </c>
      <c r="J32">
        <v>0</v>
      </c>
      <c r="K32">
        <v>0</v>
      </c>
      <c r="L32">
        <v>490.7</v>
      </c>
      <c r="M32">
        <v>93.68</v>
      </c>
      <c r="N32">
        <v>584.38</v>
      </c>
      <c r="O32">
        <v>0</v>
      </c>
      <c r="P32">
        <v>0</v>
      </c>
      <c r="Q32">
        <v>0</v>
      </c>
      <c r="R32">
        <v>0</v>
      </c>
      <c r="S32">
        <v>128.84</v>
      </c>
      <c r="T32">
        <v>0</v>
      </c>
      <c r="U32">
        <v>128.84</v>
      </c>
      <c r="V32">
        <v>455.54</v>
      </c>
      <c r="W32">
        <v>0</v>
      </c>
      <c r="X32">
        <v>45.55</v>
      </c>
      <c r="Y32">
        <v>455.54</v>
      </c>
      <c r="Z32">
        <v>11.16</v>
      </c>
      <c r="AA32">
        <v>0</v>
      </c>
      <c r="AB32" s="4">
        <v>641.09</v>
      </c>
    </row>
    <row r="33" spans="1:28" x14ac:dyDescent="0.25">
      <c r="A33" t="s">
        <v>325</v>
      </c>
      <c r="B33" t="s">
        <v>326</v>
      </c>
      <c r="C33" t="s">
        <v>327</v>
      </c>
      <c r="E33">
        <v>490.7</v>
      </c>
      <c r="F33">
        <v>67.42</v>
      </c>
      <c r="G33">
        <v>0</v>
      </c>
      <c r="H33">
        <v>0</v>
      </c>
      <c r="I33" s="3">
        <v>2333.31</v>
      </c>
      <c r="J33" s="3">
        <v>4869.3100000000004</v>
      </c>
      <c r="K33">
        <v>0</v>
      </c>
      <c r="L33" s="3">
        <v>7202.62</v>
      </c>
      <c r="M33">
        <v>0</v>
      </c>
      <c r="N33" s="3">
        <v>7202.62</v>
      </c>
      <c r="O33">
        <v>0</v>
      </c>
      <c r="P33">
        <v>0</v>
      </c>
      <c r="Q33">
        <v>245.93</v>
      </c>
      <c r="R33">
        <v>0</v>
      </c>
      <c r="S33">
        <v>0</v>
      </c>
      <c r="T33">
        <v>0</v>
      </c>
      <c r="U33">
        <v>245.93</v>
      </c>
      <c r="V33" s="3">
        <v>6956.69</v>
      </c>
      <c r="W33">
        <v>695.67</v>
      </c>
      <c r="X33">
        <v>0</v>
      </c>
      <c r="Y33" s="3">
        <v>6261.02</v>
      </c>
      <c r="Z33">
        <v>11.16</v>
      </c>
      <c r="AA33">
        <v>0</v>
      </c>
      <c r="AB33" s="4">
        <v>6967.85</v>
      </c>
    </row>
    <row r="34" spans="1:28" x14ac:dyDescent="0.25">
      <c r="A34" t="s">
        <v>1250</v>
      </c>
      <c r="B34" t="s">
        <v>1251</v>
      </c>
      <c r="C34" t="s">
        <v>177</v>
      </c>
      <c r="E34">
        <v>-280.39999999999998</v>
      </c>
      <c r="F34">
        <v>0</v>
      </c>
      <c r="G34">
        <v>0</v>
      </c>
      <c r="H34">
        <v>0</v>
      </c>
      <c r="I34">
        <v>490.7</v>
      </c>
      <c r="J34">
        <v>0</v>
      </c>
      <c r="K34">
        <v>0</v>
      </c>
      <c r="L34">
        <v>490.7</v>
      </c>
      <c r="M34">
        <v>93.68</v>
      </c>
      <c r="N34">
        <v>584.38</v>
      </c>
      <c r="O34">
        <v>6</v>
      </c>
      <c r="P34">
        <v>420.6</v>
      </c>
      <c r="Q34">
        <v>0</v>
      </c>
      <c r="R34">
        <v>0</v>
      </c>
      <c r="S34">
        <v>0</v>
      </c>
      <c r="T34">
        <v>0</v>
      </c>
      <c r="U34">
        <v>420.6</v>
      </c>
      <c r="V34">
        <v>163.78</v>
      </c>
      <c r="W34">
        <v>0</v>
      </c>
      <c r="X34">
        <v>16.38</v>
      </c>
      <c r="Y34">
        <v>163.78</v>
      </c>
      <c r="Z34">
        <v>-5.61</v>
      </c>
      <c r="AA34">
        <v>0</v>
      </c>
      <c r="AB34" s="4">
        <v>174.55</v>
      </c>
    </row>
    <row r="35" spans="1:28" x14ac:dyDescent="0.25">
      <c r="A35" t="s">
        <v>330</v>
      </c>
      <c r="B35" t="s">
        <v>331</v>
      </c>
      <c r="C35" t="s">
        <v>177</v>
      </c>
      <c r="E35">
        <v>490.7</v>
      </c>
      <c r="F35">
        <v>67.42</v>
      </c>
      <c r="G35">
        <v>0</v>
      </c>
      <c r="H35">
        <v>0</v>
      </c>
      <c r="I35">
        <v>490.7</v>
      </c>
      <c r="J35">
        <v>591.32000000000005</v>
      </c>
      <c r="K35">
        <v>0</v>
      </c>
      <c r="L35" s="3">
        <v>1082.02</v>
      </c>
      <c r="M35">
        <v>81.569999999999993</v>
      </c>
      <c r="N35" s="3">
        <v>1163.5899999999999</v>
      </c>
      <c r="O35">
        <v>0</v>
      </c>
      <c r="P35">
        <v>0</v>
      </c>
      <c r="Q35">
        <v>0</v>
      </c>
      <c r="R35">
        <v>0</v>
      </c>
      <c r="S35">
        <v>261.5</v>
      </c>
      <c r="T35">
        <v>0</v>
      </c>
      <c r="U35">
        <v>261.5</v>
      </c>
      <c r="V35">
        <v>902.09</v>
      </c>
      <c r="W35">
        <v>0</v>
      </c>
      <c r="X35">
        <v>90.21</v>
      </c>
      <c r="Y35">
        <v>902.09</v>
      </c>
      <c r="Z35">
        <v>11.16</v>
      </c>
      <c r="AA35">
        <v>0</v>
      </c>
      <c r="AB35" s="4">
        <v>1264.96</v>
      </c>
    </row>
    <row r="36" spans="1:28" x14ac:dyDescent="0.25">
      <c r="A36" t="s">
        <v>332</v>
      </c>
      <c r="B36" t="s">
        <v>333</v>
      </c>
      <c r="C36" t="s">
        <v>177</v>
      </c>
      <c r="E36">
        <v>490.7</v>
      </c>
      <c r="F36">
        <v>67.42</v>
      </c>
      <c r="G36">
        <v>0</v>
      </c>
      <c r="H36">
        <v>0</v>
      </c>
      <c r="I36">
        <v>490.7</v>
      </c>
      <c r="J36" s="3">
        <v>16666.080000000002</v>
      </c>
      <c r="K36">
        <v>0</v>
      </c>
      <c r="L36" s="3">
        <v>17156.78</v>
      </c>
      <c r="M36">
        <v>0</v>
      </c>
      <c r="N36" s="3">
        <v>17156.78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3">
        <v>17156.78</v>
      </c>
      <c r="W36" s="3">
        <v>1715.68</v>
      </c>
      <c r="X36">
        <v>0</v>
      </c>
      <c r="Y36" s="3">
        <v>15441.1</v>
      </c>
      <c r="Z36">
        <v>11.16</v>
      </c>
      <c r="AA36">
        <v>0</v>
      </c>
      <c r="AB36" s="4">
        <v>17167.939999999999</v>
      </c>
    </row>
    <row r="37" spans="1:28" x14ac:dyDescent="0.25">
      <c r="A37" t="s">
        <v>334</v>
      </c>
      <c r="B37" t="s">
        <v>335</v>
      </c>
      <c r="C37" t="s">
        <v>177</v>
      </c>
      <c r="E37">
        <v>490.7</v>
      </c>
      <c r="F37">
        <v>67.42</v>
      </c>
      <c r="G37">
        <v>0</v>
      </c>
      <c r="H37">
        <v>0</v>
      </c>
      <c r="I37">
        <v>490.7</v>
      </c>
      <c r="J37">
        <v>313.24</v>
      </c>
      <c r="K37">
        <v>0</v>
      </c>
      <c r="L37">
        <v>803.94</v>
      </c>
      <c r="M37">
        <v>90.44</v>
      </c>
      <c r="N37">
        <v>894.38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894.38</v>
      </c>
      <c r="W37">
        <v>0</v>
      </c>
      <c r="X37">
        <v>89.44</v>
      </c>
      <c r="Y37">
        <v>894.38</v>
      </c>
      <c r="Z37">
        <v>11.16</v>
      </c>
      <c r="AA37">
        <v>0</v>
      </c>
      <c r="AB37" s="4">
        <v>994.98</v>
      </c>
    </row>
    <row r="38" spans="1:28" x14ac:dyDescent="0.25">
      <c r="A38" t="s">
        <v>336</v>
      </c>
      <c r="B38" t="s">
        <v>337</v>
      </c>
      <c r="C38" t="s">
        <v>177</v>
      </c>
      <c r="E38">
        <v>490.7</v>
      </c>
      <c r="F38">
        <v>67.42</v>
      </c>
      <c r="G38">
        <v>0</v>
      </c>
      <c r="H38">
        <v>0</v>
      </c>
      <c r="I38">
        <v>490.7</v>
      </c>
      <c r="J38">
        <v>152.75</v>
      </c>
      <c r="K38">
        <v>0</v>
      </c>
      <c r="L38">
        <v>643.45000000000005</v>
      </c>
      <c r="M38">
        <v>93.63</v>
      </c>
      <c r="N38">
        <v>737.08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737.08</v>
      </c>
      <c r="W38">
        <v>0</v>
      </c>
      <c r="X38">
        <v>73.709999999999994</v>
      </c>
      <c r="Y38">
        <v>737.08</v>
      </c>
      <c r="Z38">
        <v>11.16</v>
      </c>
      <c r="AA38">
        <v>0</v>
      </c>
      <c r="AB38" s="4">
        <v>821.95</v>
      </c>
    </row>
    <row r="39" spans="1:28" x14ac:dyDescent="0.25">
      <c r="A39" t="s">
        <v>338</v>
      </c>
      <c r="B39" t="s">
        <v>339</v>
      </c>
      <c r="C39" t="s">
        <v>177</v>
      </c>
      <c r="E39">
        <v>490.7</v>
      </c>
      <c r="F39">
        <v>67.42</v>
      </c>
      <c r="G39">
        <v>0</v>
      </c>
      <c r="H39">
        <v>0</v>
      </c>
      <c r="I39">
        <v>490.7</v>
      </c>
      <c r="J39" s="3">
        <v>9978.42</v>
      </c>
      <c r="K39">
        <v>0</v>
      </c>
      <c r="L39" s="3">
        <v>10469.120000000001</v>
      </c>
      <c r="M39">
        <v>0</v>
      </c>
      <c r="N39" s="3">
        <v>10469.120000000001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 s="3">
        <v>10469.120000000001</v>
      </c>
      <c r="W39" s="3">
        <v>1046.9100000000001</v>
      </c>
      <c r="X39">
        <v>0</v>
      </c>
      <c r="Y39" s="3">
        <v>9422.2099999999991</v>
      </c>
      <c r="Z39">
        <v>11.16</v>
      </c>
      <c r="AA39">
        <v>0</v>
      </c>
      <c r="AB39" s="4">
        <v>10480.280000000001</v>
      </c>
    </row>
    <row r="40" spans="1:28" x14ac:dyDescent="0.25">
      <c r="A40" t="s">
        <v>340</v>
      </c>
      <c r="B40" t="s">
        <v>341</v>
      </c>
      <c r="C40" t="s">
        <v>177</v>
      </c>
      <c r="E40">
        <v>490.7</v>
      </c>
      <c r="F40">
        <v>67.42</v>
      </c>
      <c r="G40">
        <v>0</v>
      </c>
      <c r="H40">
        <v>0</v>
      </c>
      <c r="I40">
        <v>490.7</v>
      </c>
      <c r="J40">
        <v>0</v>
      </c>
      <c r="K40">
        <v>0</v>
      </c>
      <c r="L40">
        <v>490.7</v>
      </c>
      <c r="M40">
        <v>93.68</v>
      </c>
      <c r="N40">
        <v>584.38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584.38</v>
      </c>
      <c r="W40">
        <v>0</v>
      </c>
      <c r="X40">
        <v>58.44</v>
      </c>
      <c r="Y40">
        <v>584.38</v>
      </c>
      <c r="Z40">
        <v>11.16</v>
      </c>
      <c r="AA40">
        <v>0</v>
      </c>
      <c r="AB40" s="4">
        <v>653.98</v>
      </c>
    </row>
    <row r="41" spans="1:28" x14ac:dyDescent="0.25">
      <c r="A41" t="s">
        <v>342</v>
      </c>
      <c r="B41" t="s">
        <v>343</v>
      </c>
      <c r="C41" t="s">
        <v>177</v>
      </c>
      <c r="E41">
        <v>490.7</v>
      </c>
      <c r="F41">
        <v>67.42</v>
      </c>
      <c r="G41">
        <v>0</v>
      </c>
      <c r="H41">
        <v>0</v>
      </c>
      <c r="I41">
        <v>490.7</v>
      </c>
      <c r="J41" s="3">
        <v>22048.720000000001</v>
      </c>
      <c r="K41">
        <v>0</v>
      </c>
      <c r="L41" s="3">
        <v>22539.42</v>
      </c>
      <c r="M41">
        <v>0</v>
      </c>
      <c r="N41" s="3">
        <v>22539.42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3">
        <v>22539.42</v>
      </c>
      <c r="W41" s="3">
        <v>2253.94</v>
      </c>
      <c r="X41">
        <v>0</v>
      </c>
      <c r="Y41" s="3">
        <v>20285.48</v>
      </c>
      <c r="Z41">
        <v>11.16</v>
      </c>
      <c r="AA41">
        <v>0</v>
      </c>
      <c r="AB41" s="4">
        <v>22550.58</v>
      </c>
    </row>
    <row r="42" spans="1:28" x14ac:dyDescent="0.25">
      <c r="A42" t="s">
        <v>344</v>
      </c>
      <c r="B42" t="s">
        <v>345</v>
      </c>
      <c r="C42" t="s">
        <v>177</v>
      </c>
      <c r="E42">
        <v>490.7</v>
      </c>
      <c r="F42">
        <v>67.42</v>
      </c>
      <c r="G42">
        <v>0</v>
      </c>
      <c r="H42">
        <v>0</v>
      </c>
      <c r="I42">
        <v>490.7</v>
      </c>
      <c r="J42" s="3">
        <v>12075.14</v>
      </c>
      <c r="K42">
        <v>0</v>
      </c>
      <c r="L42" s="3">
        <v>12565.84</v>
      </c>
      <c r="M42">
        <v>0</v>
      </c>
      <c r="N42" s="3">
        <v>12565.84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 s="3">
        <v>12565.84</v>
      </c>
      <c r="W42" s="3">
        <v>1256.58</v>
      </c>
      <c r="X42">
        <v>0</v>
      </c>
      <c r="Y42" s="3">
        <v>11309.26</v>
      </c>
      <c r="Z42">
        <v>11.16</v>
      </c>
      <c r="AA42">
        <v>0</v>
      </c>
      <c r="AB42" s="4">
        <v>12577</v>
      </c>
    </row>
    <row r="43" spans="1:28" x14ac:dyDescent="0.25">
      <c r="A43" t="s">
        <v>1252</v>
      </c>
      <c r="B43" t="s">
        <v>1253</v>
      </c>
      <c r="C43" t="s">
        <v>177</v>
      </c>
      <c r="E43">
        <v>-280.39999999999998</v>
      </c>
      <c r="F43">
        <v>0</v>
      </c>
      <c r="G43">
        <v>0</v>
      </c>
      <c r="H43">
        <v>0</v>
      </c>
      <c r="I43">
        <v>490.7</v>
      </c>
      <c r="J43">
        <v>0</v>
      </c>
      <c r="K43">
        <v>0</v>
      </c>
      <c r="L43">
        <v>490.7</v>
      </c>
      <c r="M43">
        <v>93.68</v>
      </c>
      <c r="N43">
        <v>584.38</v>
      </c>
      <c r="O43">
        <v>6</v>
      </c>
      <c r="P43">
        <v>420.6</v>
      </c>
      <c r="Q43">
        <v>0</v>
      </c>
      <c r="R43">
        <v>0</v>
      </c>
      <c r="S43">
        <v>0</v>
      </c>
      <c r="T43">
        <v>0</v>
      </c>
      <c r="U43">
        <v>420.6</v>
      </c>
      <c r="V43">
        <v>163.78</v>
      </c>
      <c r="W43">
        <v>0</v>
      </c>
      <c r="X43">
        <v>16.38</v>
      </c>
      <c r="Y43">
        <v>163.78</v>
      </c>
      <c r="Z43">
        <v>-5.61</v>
      </c>
      <c r="AA43">
        <v>0</v>
      </c>
      <c r="AB43" s="4">
        <v>174.55</v>
      </c>
    </row>
    <row r="44" spans="1:28" x14ac:dyDescent="0.25">
      <c r="A44" t="s">
        <v>1254</v>
      </c>
      <c r="B44" t="s">
        <v>1255</v>
      </c>
      <c r="C44" t="s">
        <v>177</v>
      </c>
      <c r="E44">
        <v>465.15</v>
      </c>
      <c r="F44">
        <v>69.05</v>
      </c>
      <c r="G44">
        <v>0</v>
      </c>
      <c r="H44">
        <v>0</v>
      </c>
      <c r="I44">
        <v>440.52</v>
      </c>
      <c r="J44" s="3">
        <v>6276.93</v>
      </c>
      <c r="K44">
        <v>0</v>
      </c>
      <c r="L44" s="3">
        <v>6717.45</v>
      </c>
      <c r="M44">
        <v>0</v>
      </c>
      <c r="N44" s="3">
        <v>6717.45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3">
        <v>6717.45</v>
      </c>
      <c r="W44">
        <v>671.75</v>
      </c>
      <c r="X44">
        <v>0</v>
      </c>
      <c r="Y44" s="3">
        <v>6045.7</v>
      </c>
      <c r="Z44">
        <v>10.68</v>
      </c>
      <c r="AA44">
        <v>0</v>
      </c>
      <c r="AB44" s="4">
        <v>6728.13</v>
      </c>
    </row>
    <row r="45" spans="1:28" x14ac:dyDescent="0.25">
      <c r="A45" t="s">
        <v>346</v>
      </c>
      <c r="B45" t="s">
        <v>347</v>
      </c>
      <c r="C45" t="s">
        <v>177</v>
      </c>
      <c r="E45">
        <v>490.7</v>
      </c>
      <c r="F45">
        <v>67.42</v>
      </c>
      <c r="G45">
        <v>0</v>
      </c>
      <c r="H45">
        <v>0</v>
      </c>
      <c r="I45">
        <v>490.7</v>
      </c>
      <c r="J45">
        <v>0</v>
      </c>
      <c r="K45">
        <v>0</v>
      </c>
      <c r="L45">
        <v>490.7</v>
      </c>
      <c r="M45">
        <v>93.68</v>
      </c>
      <c r="N45">
        <v>584.38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584.38</v>
      </c>
      <c r="W45">
        <v>0</v>
      </c>
      <c r="X45">
        <v>58.44</v>
      </c>
      <c r="Y45">
        <v>584.38</v>
      </c>
      <c r="Z45">
        <v>11.16</v>
      </c>
      <c r="AA45">
        <v>0</v>
      </c>
      <c r="AB45" s="4">
        <v>653.98</v>
      </c>
    </row>
    <row r="46" spans="1:28" x14ac:dyDescent="0.25">
      <c r="A46" t="s">
        <v>859</v>
      </c>
      <c r="B46" t="s">
        <v>860</v>
      </c>
      <c r="C46" t="s">
        <v>177</v>
      </c>
      <c r="E46">
        <v>490.7</v>
      </c>
      <c r="F46">
        <v>67.42</v>
      </c>
      <c r="G46">
        <v>0</v>
      </c>
      <c r="H46">
        <v>0</v>
      </c>
      <c r="I46">
        <v>490.7</v>
      </c>
      <c r="J46">
        <v>0</v>
      </c>
      <c r="K46">
        <v>0</v>
      </c>
      <c r="L46">
        <v>490.7</v>
      </c>
      <c r="M46">
        <v>93.68</v>
      </c>
      <c r="N46">
        <v>584.38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584.38</v>
      </c>
      <c r="W46">
        <v>0</v>
      </c>
      <c r="X46">
        <v>58.44</v>
      </c>
      <c r="Y46">
        <v>584.38</v>
      </c>
      <c r="Z46">
        <v>11.16</v>
      </c>
      <c r="AA46">
        <v>0</v>
      </c>
      <c r="AB46" s="4">
        <v>653.98</v>
      </c>
    </row>
    <row r="47" spans="1:28" x14ac:dyDescent="0.25">
      <c r="A47" t="s">
        <v>348</v>
      </c>
      <c r="B47" t="s">
        <v>349</v>
      </c>
      <c r="C47" t="s">
        <v>177</v>
      </c>
      <c r="E47">
        <v>490.7</v>
      </c>
      <c r="F47">
        <v>67.42</v>
      </c>
      <c r="G47">
        <v>0</v>
      </c>
      <c r="H47">
        <v>0</v>
      </c>
      <c r="I47" s="3">
        <v>1633.33</v>
      </c>
      <c r="J47" s="3">
        <v>4315.3599999999997</v>
      </c>
      <c r="K47">
        <v>0</v>
      </c>
      <c r="L47" s="3">
        <v>5948.69</v>
      </c>
      <c r="M47">
        <v>0</v>
      </c>
      <c r="N47" s="3">
        <v>5948.69</v>
      </c>
      <c r="O47">
        <v>0</v>
      </c>
      <c r="P47">
        <v>0</v>
      </c>
      <c r="Q47">
        <v>245.93</v>
      </c>
      <c r="R47">
        <v>0</v>
      </c>
      <c r="S47">
        <v>742.44</v>
      </c>
      <c r="T47">
        <v>0</v>
      </c>
      <c r="U47">
        <v>988.37</v>
      </c>
      <c r="V47" s="3">
        <v>4960.32</v>
      </c>
      <c r="W47">
        <v>496.03</v>
      </c>
      <c r="X47">
        <v>0</v>
      </c>
      <c r="Y47" s="3">
        <v>4464.29</v>
      </c>
      <c r="Z47">
        <v>11.16</v>
      </c>
      <c r="AA47">
        <v>0</v>
      </c>
      <c r="AB47" s="4">
        <v>5713.92</v>
      </c>
    </row>
    <row r="48" spans="1:28" x14ac:dyDescent="0.25">
      <c r="A48" t="s">
        <v>862</v>
      </c>
      <c r="B48" t="s">
        <v>863</v>
      </c>
      <c r="C48" t="s">
        <v>177</v>
      </c>
      <c r="E48">
        <v>490.7</v>
      </c>
      <c r="F48">
        <v>67.42</v>
      </c>
      <c r="G48">
        <v>0</v>
      </c>
      <c r="H48">
        <v>0</v>
      </c>
      <c r="I48">
        <v>490.7</v>
      </c>
      <c r="J48">
        <v>0</v>
      </c>
      <c r="K48">
        <v>0</v>
      </c>
      <c r="L48">
        <v>490.7</v>
      </c>
      <c r="M48">
        <v>93.68</v>
      </c>
      <c r="N48">
        <v>584.38</v>
      </c>
      <c r="O48">
        <v>0</v>
      </c>
      <c r="P48">
        <v>0</v>
      </c>
      <c r="Q48">
        <v>0</v>
      </c>
      <c r="R48">
        <v>0</v>
      </c>
      <c r="S48">
        <v>128.84</v>
      </c>
      <c r="T48">
        <v>0</v>
      </c>
      <c r="U48">
        <v>128.84</v>
      </c>
      <c r="V48">
        <v>455.54</v>
      </c>
      <c r="W48">
        <v>0</v>
      </c>
      <c r="X48">
        <v>45.55</v>
      </c>
      <c r="Y48">
        <v>455.54</v>
      </c>
      <c r="Z48">
        <v>11.16</v>
      </c>
      <c r="AA48">
        <v>0</v>
      </c>
      <c r="AB48" s="4">
        <v>641.09</v>
      </c>
    </row>
    <row r="49" spans="1:29" x14ac:dyDescent="0.25">
      <c r="A49" t="s">
        <v>350</v>
      </c>
      <c r="B49" t="s">
        <v>351</v>
      </c>
      <c r="C49" t="s">
        <v>177</v>
      </c>
      <c r="E49">
        <v>490.7</v>
      </c>
      <c r="F49">
        <v>67.42</v>
      </c>
      <c r="G49">
        <v>0</v>
      </c>
      <c r="H49">
        <v>0</v>
      </c>
      <c r="I49">
        <v>490.7</v>
      </c>
      <c r="J49">
        <v>0</v>
      </c>
      <c r="K49">
        <v>0</v>
      </c>
      <c r="L49">
        <v>490.7</v>
      </c>
      <c r="M49">
        <v>93.68</v>
      </c>
      <c r="N49">
        <v>584.38</v>
      </c>
      <c r="O49">
        <v>0</v>
      </c>
      <c r="P49">
        <v>0</v>
      </c>
      <c r="Q49">
        <v>0</v>
      </c>
      <c r="R49">
        <v>0</v>
      </c>
      <c r="S49">
        <v>128.97</v>
      </c>
      <c r="T49">
        <v>0</v>
      </c>
      <c r="U49">
        <v>128.97</v>
      </c>
      <c r="V49">
        <v>455.41</v>
      </c>
      <c r="W49">
        <v>0</v>
      </c>
      <c r="X49">
        <v>45.54</v>
      </c>
      <c r="Y49">
        <v>455.41</v>
      </c>
      <c r="Z49">
        <v>11.16</v>
      </c>
      <c r="AA49">
        <v>0</v>
      </c>
      <c r="AB49" s="4">
        <v>641.08000000000004</v>
      </c>
    </row>
    <row r="50" spans="1:29" x14ac:dyDescent="0.25">
      <c r="A50" t="s">
        <v>865</v>
      </c>
      <c r="B50" t="s">
        <v>866</v>
      </c>
      <c r="C50" t="s">
        <v>177</v>
      </c>
      <c r="E50">
        <v>490.7</v>
      </c>
      <c r="F50">
        <v>67.42</v>
      </c>
      <c r="G50">
        <v>0</v>
      </c>
      <c r="H50">
        <v>0</v>
      </c>
      <c r="I50">
        <v>490.7</v>
      </c>
      <c r="J50">
        <v>0</v>
      </c>
      <c r="K50">
        <v>0</v>
      </c>
      <c r="L50">
        <v>490.7</v>
      </c>
      <c r="M50">
        <v>93.68</v>
      </c>
      <c r="N50">
        <v>584.38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584.38</v>
      </c>
      <c r="W50">
        <v>0</v>
      </c>
      <c r="X50">
        <v>58.44</v>
      </c>
      <c r="Y50">
        <v>584.38</v>
      </c>
      <c r="Z50">
        <v>11.16</v>
      </c>
      <c r="AA50">
        <v>0</v>
      </c>
      <c r="AB50" s="4">
        <v>653.98</v>
      </c>
    </row>
    <row r="51" spans="1:29" x14ac:dyDescent="0.25">
      <c r="A51" t="s">
        <v>1237</v>
      </c>
      <c r="B51" t="s">
        <v>1256</v>
      </c>
      <c r="E51" s="3">
        <v>9227.65</v>
      </c>
      <c r="F51" s="3">
        <v>1350.03</v>
      </c>
      <c r="G51">
        <v>0</v>
      </c>
      <c r="H51">
        <v>0</v>
      </c>
      <c r="I51" s="3">
        <v>14873.09</v>
      </c>
      <c r="J51" s="3">
        <v>84446.69</v>
      </c>
      <c r="K51">
        <v>0</v>
      </c>
      <c r="L51" s="3">
        <v>99319.78</v>
      </c>
      <c r="M51" s="3">
        <v>1202.44</v>
      </c>
      <c r="N51" s="3">
        <v>100522.22</v>
      </c>
      <c r="O51">
        <v>12</v>
      </c>
      <c r="P51">
        <v>841.2</v>
      </c>
      <c r="Q51">
        <v>737.79</v>
      </c>
      <c r="R51">
        <v>0</v>
      </c>
      <c r="S51" s="3">
        <v>1526.55</v>
      </c>
      <c r="T51">
        <v>0</v>
      </c>
      <c r="U51" s="3">
        <v>3105.54</v>
      </c>
      <c r="V51" s="3">
        <v>97416.68</v>
      </c>
      <c r="W51" s="3">
        <v>9026.7199999999993</v>
      </c>
      <c r="X51">
        <v>714.96</v>
      </c>
      <c r="Y51" s="3">
        <v>88389.96</v>
      </c>
      <c r="Z51">
        <v>211.5</v>
      </c>
      <c r="AA51">
        <v>0</v>
      </c>
      <c r="AB51" s="4">
        <v>99869.69</v>
      </c>
    </row>
    <row r="52" spans="1:29" x14ac:dyDescent="0.25">
      <c r="AB52" s="4">
        <f>+AB13+AB17+AB22+AB26+AB51</f>
        <v>115996.01000000001</v>
      </c>
      <c r="AC52" t="s">
        <v>1483</v>
      </c>
    </row>
    <row r="53" spans="1:29" x14ac:dyDescent="0.25">
      <c r="AB53" s="4">
        <f>AB52*0.16</f>
        <v>18559.3616</v>
      </c>
      <c r="AC53" t="s">
        <v>1484</v>
      </c>
    </row>
    <row r="54" spans="1:29" x14ac:dyDescent="0.25">
      <c r="AB54" s="4">
        <f>+AB52+AB53</f>
        <v>134555.37160000001</v>
      </c>
      <c r="AC54" t="s">
        <v>1485</v>
      </c>
    </row>
    <row r="55" spans="1:29" x14ac:dyDescent="0.25">
      <c r="E55" s="3"/>
      <c r="F55" s="3"/>
      <c r="I55" s="3"/>
      <c r="J55" s="3"/>
      <c r="L55" s="3"/>
      <c r="M55" s="3"/>
      <c r="N55" s="3"/>
      <c r="S55" s="3"/>
      <c r="U55" s="3"/>
      <c r="V55" s="3"/>
      <c r="W55" s="3"/>
      <c r="X55" s="3"/>
      <c r="Y55" s="3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54"/>
  <sheetViews>
    <sheetView topLeftCell="A9" zoomScale="85" zoomScaleNormal="85" workbookViewId="0">
      <selection activeCell="AG45" sqref="AG45"/>
    </sheetView>
  </sheetViews>
  <sheetFormatPr baseColWidth="10" defaultRowHeight="15" x14ac:dyDescent="0.25"/>
  <cols>
    <col min="1" max="1" width="13.85546875" bestFit="1" customWidth="1"/>
    <col min="2" max="2" width="24.7109375" bestFit="1" customWidth="1"/>
    <col min="3" max="27" width="0" hidden="1" customWidth="1"/>
  </cols>
  <sheetData>
    <row r="1" spans="1:28" x14ac:dyDescent="0.25">
      <c r="A1" t="s">
        <v>1462</v>
      </c>
      <c r="AA1" t="s">
        <v>1232</v>
      </c>
      <c r="AB1" t="s">
        <v>1404</v>
      </c>
    </row>
    <row r="2" spans="1:28" x14ac:dyDescent="0.25">
      <c r="AB2" t="s">
        <v>4</v>
      </c>
    </row>
    <row r="4" spans="1:28" x14ac:dyDescent="0.25">
      <c r="I4" t="s">
        <v>5</v>
      </c>
      <c r="J4" t="s">
        <v>6</v>
      </c>
      <c r="K4" t="s">
        <v>7</v>
      </c>
      <c r="L4" t="s">
        <v>8</v>
      </c>
    </row>
    <row r="5" spans="1:28" x14ac:dyDescent="0.25">
      <c r="J5" s="1">
        <v>37199</v>
      </c>
      <c r="K5" s="2">
        <v>42318.208333333336</v>
      </c>
    </row>
    <row r="7" spans="1:28" x14ac:dyDescent="0.25">
      <c r="E7" t="s">
        <v>9</v>
      </c>
      <c r="J7" t="s">
        <v>10</v>
      </c>
      <c r="N7" t="s">
        <v>11</v>
      </c>
      <c r="O7" t="s">
        <v>292</v>
      </c>
      <c r="P7" t="s">
        <v>293</v>
      </c>
      <c r="Q7" t="s">
        <v>13</v>
      </c>
      <c r="R7" t="s">
        <v>13</v>
      </c>
      <c r="T7" t="s">
        <v>14</v>
      </c>
      <c r="U7" t="s">
        <v>11</v>
      </c>
      <c r="V7" t="s">
        <v>11</v>
      </c>
      <c r="W7" t="e">
        <f>-   OUTSOU</f>
        <v>#NAME?</v>
      </c>
      <c r="X7" t="s">
        <v>15</v>
      </c>
      <c r="Y7" t="s">
        <v>16</v>
      </c>
      <c r="Z7" t="s">
        <v>17</v>
      </c>
      <c r="AA7" t="s">
        <v>18</v>
      </c>
      <c r="AB7" t="s">
        <v>19</v>
      </c>
    </row>
    <row r="8" spans="1:28" x14ac:dyDescent="0.25">
      <c r="A8" t="s">
        <v>20</v>
      </c>
      <c r="B8" t="s">
        <v>21</v>
      </c>
      <c r="C8" t="s">
        <v>22</v>
      </c>
      <c r="E8" t="s">
        <v>23</v>
      </c>
      <c r="F8" t="s">
        <v>24</v>
      </c>
      <c r="G8" t="s">
        <v>25</v>
      </c>
      <c r="I8" t="s">
        <v>26</v>
      </c>
      <c r="J8" t="s">
        <v>27</v>
      </c>
      <c r="K8" t="s">
        <v>28</v>
      </c>
      <c r="L8" t="s">
        <v>387</v>
      </c>
      <c r="M8" t="s">
        <v>31</v>
      </c>
      <c r="N8" t="s">
        <v>32</v>
      </c>
      <c r="O8" t="s">
        <v>33</v>
      </c>
      <c r="P8" t="s">
        <v>34</v>
      </c>
      <c r="Q8" t="s">
        <v>35</v>
      </c>
      <c r="R8" t="s">
        <v>36</v>
      </c>
      <c r="S8" t="s">
        <v>37</v>
      </c>
      <c r="T8" t="s">
        <v>38</v>
      </c>
      <c r="U8" t="s">
        <v>39</v>
      </c>
      <c r="V8" t="s">
        <v>40</v>
      </c>
      <c r="W8" t="s">
        <v>41</v>
      </c>
      <c r="X8" t="s">
        <v>42</v>
      </c>
      <c r="Y8" t="s">
        <v>43</v>
      </c>
      <c r="Z8" t="s">
        <v>44</v>
      </c>
      <c r="AA8" t="s">
        <v>42</v>
      </c>
      <c r="AB8" t="s">
        <v>45</v>
      </c>
    </row>
    <row r="9" spans="1:28" x14ac:dyDescent="0.25">
      <c r="A9" t="s">
        <v>50</v>
      </c>
      <c r="B9" t="s">
        <v>194</v>
      </c>
      <c r="C9" t="s">
        <v>188</v>
      </c>
      <c r="D9" t="s">
        <v>297</v>
      </c>
      <c r="E9" t="s">
        <v>57</v>
      </c>
      <c r="F9" t="s">
        <v>50</v>
      </c>
      <c r="G9" t="s">
        <v>50</v>
      </c>
      <c r="H9" t="s">
        <v>297</v>
      </c>
      <c r="I9" t="s">
        <v>51</v>
      </c>
      <c r="J9" t="s">
        <v>51</v>
      </c>
      <c r="K9" t="s">
        <v>50</v>
      </c>
      <c r="L9" t="s">
        <v>390</v>
      </c>
      <c r="M9" t="s">
        <v>51</v>
      </c>
      <c r="N9" t="s">
        <v>50</v>
      </c>
      <c r="O9" t="s">
        <v>637</v>
      </c>
      <c r="P9" t="s">
        <v>51</v>
      </c>
      <c r="Q9" t="s">
        <v>51</v>
      </c>
      <c r="R9" t="s">
        <v>50</v>
      </c>
      <c r="S9" t="s">
        <v>50</v>
      </c>
      <c r="T9" t="s">
        <v>50</v>
      </c>
      <c r="U9" t="s">
        <v>52</v>
      </c>
    </row>
    <row r="10" spans="1:28" x14ac:dyDescent="0.25">
      <c r="A10" t="s">
        <v>1405</v>
      </c>
      <c r="B10" t="s">
        <v>1406</v>
      </c>
    </row>
    <row r="11" spans="1:28" x14ac:dyDescent="0.25">
      <c r="A11">
        <v>9</v>
      </c>
      <c r="B11" t="s">
        <v>165</v>
      </c>
      <c r="C11" t="s">
        <v>166</v>
      </c>
      <c r="E11">
        <v>490.7</v>
      </c>
      <c r="F11">
        <v>67.42</v>
      </c>
      <c r="G11">
        <v>0</v>
      </c>
      <c r="I11">
        <v>0</v>
      </c>
      <c r="J11" s="3">
        <v>1633.33</v>
      </c>
      <c r="K11" s="3">
        <v>18350.580000000002</v>
      </c>
      <c r="L11" t="s">
        <v>1463</v>
      </c>
      <c r="M11">
        <v>0</v>
      </c>
      <c r="N11" s="3">
        <v>19983.91</v>
      </c>
      <c r="O11">
        <v>0</v>
      </c>
      <c r="P11">
        <v>0</v>
      </c>
      <c r="Q11">
        <v>0</v>
      </c>
      <c r="R11">
        <v>0</v>
      </c>
      <c r="S11">
        <v>404.15</v>
      </c>
      <c r="T11">
        <v>0</v>
      </c>
      <c r="U11">
        <v>404.15</v>
      </c>
      <c r="V11" s="3">
        <v>19579.759999999998</v>
      </c>
      <c r="W11" s="3">
        <v>1957.98</v>
      </c>
      <c r="X11">
        <v>0</v>
      </c>
      <c r="Y11" s="3">
        <v>17621.78</v>
      </c>
      <c r="Z11">
        <v>11.16</v>
      </c>
      <c r="AA11">
        <v>0</v>
      </c>
      <c r="AB11" s="3">
        <v>19995.07</v>
      </c>
    </row>
    <row r="12" spans="1:28" x14ac:dyDescent="0.25">
      <c r="A12" t="s">
        <v>78</v>
      </c>
      <c r="B12" t="s">
        <v>79</v>
      </c>
      <c r="C12" t="s">
        <v>80</v>
      </c>
      <c r="E12">
        <v>490.7</v>
      </c>
      <c r="F12">
        <v>67.42</v>
      </c>
      <c r="G12">
        <v>0</v>
      </c>
      <c r="I12">
        <v>0</v>
      </c>
      <c r="J12" s="3">
        <v>1166.67</v>
      </c>
      <c r="K12">
        <v>875.37</v>
      </c>
      <c r="L12" t="s">
        <v>1464</v>
      </c>
      <c r="M12">
        <v>0</v>
      </c>
      <c r="N12" s="3">
        <v>2042.04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3">
        <v>2042.04</v>
      </c>
      <c r="W12">
        <v>0</v>
      </c>
      <c r="X12">
        <v>204.2</v>
      </c>
      <c r="Y12" s="3">
        <v>2042.04</v>
      </c>
      <c r="Z12">
        <v>11.16</v>
      </c>
      <c r="AA12">
        <v>0</v>
      </c>
      <c r="AB12" s="3">
        <v>2257.4</v>
      </c>
    </row>
    <row r="13" spans="1:28" x14ac:dyDescent="0.25">
      <c r="A13" t="s">
        <v>570</v>
      </c>
      <c r="B13" t="s">
        <v>53</v>
      </c>
      <c r="E13">
        <v>981.4</v>
      </c>
      <c r="F13">
        <v>134.84</v>
      </c>
      <c r="G13">
        <v>0</v>
      </c>
      <c r="I13">
        <v>0</v>
      </c>
      <c r="J13" s="3">
        <v>2800</v>
      </c>
      <c r="K13" s="3">
        <v>19225.95</v>
      </c>
      <c r="L13" t="s">
        <v>1465</v>
      </c>
      <c r="M13">
        <v>0</v>
      </c>
      <c r="N13" s="3">
        <v>22025.95</v>
      </c>
      <c r="O13">
        <v>0</v>
      </c>
      <c r="P13">
        <v>0</v>
      </c>
      <c r="Q13">
        <v>0</v>
      </c>
      <c r="R13">
        <v>0</v>
      </c>
      <c r="S13">
        <v>404.15</v>
      </c>
      <c r="T13">
        <v>0</v>
      </c>
      <c r="U13">
        <v>404.15</v>
      </c>
      <c r="V13" s="3">
        <v>21621.8</v>
      </c>
      <c r="W13" s="3">
        <v>1957.98</v>
      </c>
      <c r="X13">
        <v>204.2</v>
      </c>
      <c r="Y13" s="3">
        <v>19663.82</v>
      </c>
      <c r="Z13">
        <v>22.32</v>
      </c>
      <c r="AA13">
        <v>0</v>
      </c>
      <c r="AB13" s="3">
        <v>22252.47</v>
      </c>
    </row>
    <row r="15" spans="1:28" x14ac:dyDescent="0.25">
      <c r="A15" t="s">
        <v>568</v>
      </c>
      <c r="B15" t="s">
        <v>569</v>
      </c>
    </row>
    <row r="16" spans="1:28" x14ac:dyDescent="0.25">
      <c r="A16" t="s">
        <v>300</v>
      </c>
      <c r="B16" t="s">
        <v>301</v>
      </c>
      <c r="C16" t="s">
        <v>302</v>
      </c>
      <c r="E16">
        <v>490.7</v>
      </c>
      <c r="F16">
        <v>67.42</v>
      </c>
      <c r="G16">
        <v>0</v>
      </c>
      <c r="I16">
        <v>0</v>
      </c>
      <c r="J16" s="3">
        <v>1750</v>
      </c>
      <c r="K16">
        <v>0</v>
      </c>
      <c r="L16" t="s">
        <v>391</v>
      </c>
      <c r="M16">
        <v>0</v>
      </c>
      <c r="N16" s="3">
        <v>1750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3">
        <v>1750</v>
      </c>
      <c r="W16">
        <v>0</v>
      </c>
      <c r="X16">
        <v>175</v>
      </c>
      <c r="Y16" s="3">
        <v>1750</v>
      </c>
      <c r="Z16">
        <v>11.16</v>
      </c>
      <c r="AA16">
        <v>0</v>
      </c>
      <c r="AB16" s="3">
        <v>1936.16</v>
      </c>
    </row>
    <row r="17" spans="1:28" x14ac:dyDescent="0.25">
      <c r="A17" t="s">
        <v>570</v>
      </c>
      <c r="B17" t="s">
        <v>104</v>
      </c>
      <c r="E17">
        <v>490.7</v>
      </c>
      <c r="F17">
        <v>67.42</v>
      </c>
      <c r="G17">
        <v>0</v>
      </c>
      <c r="I17">
        <v>0</v>
      </c>
      <c r="J17" s="3">
        <v>1750</v>
      </c>
      <c r="K17">
        <v>0</v>
      </c>
      <c r="L17" t="s">
        <v>391</v>
      </c>
      <c r="M17">
        <v>0</v>
      </c>
      <c r="N17" s="3">
        <v>1750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3">
        <v>1750</v>
      </c>
      <c r="W17">
        <v>0</v>
      </c>
      <c r="X17">
        <v>175</v>
      </c>
      <c r="Y17" s="3">
        <v>1750</v>
      </c>
      <c r="Z17">
        <v>11.16</v>
      </c>
      <c r="AA17">
        <v>0</v>
      </c>
      <c r="AB17" s="3">
        <v>1936.16</v>
      </c>
    </row>
    <row r="19" spans="1:28" x14ac:dyDescent="0.25">
      <c r="A19" t="s">
        <v>571</v>
      </c>
      <c r="B19" t="s">
        <v>572</v>
      </c>
      <c r="C19" t="s">
        <v>231</v>
      </c>
    </row>
    <row r="20" spans="1:28" x14ac:dyDescent="0.25">
      <c r="A20">
        <v>10</v>
      </c>
      <c r="B20" t="s">
        <v>307</v>
      </c>
      <c r="C20" t="s">
        <v>308</v>
      </c>
      <c r="E20">
        <v>490.7</v>
      </c>
      <c r="F20">
        <v>67.42</v>
      </c>
      <c r="G20">
        <v>0</v>
      </c>
      <c r="I20">
        <v>0</v>
      </c>
      <c r="J20" s="3">
        <v>1166.6600000000001</v>
      </c>
      <c r="K20" s="3">
        <v>1144.1300000000001</v>
      </c>
      <c r="L20" t="s">
        <v>1466</v>
      </c>
      <c r="M20">
        <v>0</v>
      </c>
      <c r="N20" s="3">
        <v>2310.79</v>
      </c>
      <c r="O20">
        <v>0</v>
      </c>
      <c r="P20">
        <v>0</v>
      </c>
      <c r="Q20">
        <v>0</v>
      </c>
      <c r="R20">
        <v>0</v>
      </c>
      <c r="S20">
        <v>84.78</v>
      </c>
      <c r="T20">
        <v>0</v>
      </c>
      <c r="U20">
        <v>84.78</v>
      </c>
      <c r="V20" s="3">
        <v>2226.0100000000002</v>
      </c>
      <c r="W20">
        <v>222.6</v>
      </c>
      <c r="X20">
        <v>0</v>
      </c>
      <c r="Y20" s="3">
        <v>2003.41</v>
      </c>
      <c r="Z20">
        <v>11.16</v>
      </c>
      <c r="AA20">
        <v>0</v>
      </c>
      <c r="AB20" s="3">
        <v>2321.9499999999998</v>
      </c>
    </row>
    <row r="21" spans="1:28" x14ac:dyDescent="0.25">
      <c r="A21" t="s">
        <v>309</v>
      </c>
      <c r="B21" t="s">
        <v>310</v>
      </c>
      <c r="C21" t="s">
        <v>308</v>
      </c>
      <c r="E21">
        <v>490.7</v>
      </c>
      <c r="F21">
        <v>67.42</v>
      </c>
      <c r="G21">
        <v>0</v>
      </c>
      <c r="I21">
        <v>0</v>
      </c>
      <c r="J21" s="3">
        <v>1166.6600000000001</v>
      </c>
      <c r="K21" s="3">
        <v>1261.44</v>
      </c>
      <c r="L21" t="s">
        <v>1467</v>
      </c>
      <c r="M21">
        <v>0</v>
      </c>
      <c r="N21" s="3">
        <v>2428.1</v>
      </c>
      <c r="O21">
        <v>0</v>
      </c>
      <c r="P21">
        <v>0</v>
      </c>
      <c r="Q21">
        <v>0</v>
      </c>
      <c r="R21">
        <v>0</v>
      </c>
      <c r="S21">
        <v>471.16</v>
      </c>
      <c r="T21">
        <v>0</v>
      </c>
      <c r="U21">
        <v>471.16</v>
      </c>
      <c r="V21" s="3">
        <v>1956.94</v>
      </c>
      <c r="W21">
        <v>0</v>
      </c>
      <c r="X21">
        <v>195.69</v>
      </c>
      <c r="Y21" s="3">
        <v>1956.94</v>
      </c>
      <c r="Z21">
        <v>11.16</v>
      </c>
      <c r="AA21">
        <v>0</v>
      </c>
      <c r="AB21" s="3">
        <v>2634.95</v>
      </c>
    </row>
    <row r="22" spans="1:28" x14ac:dyDescent="0.25">
      <c r="A22" t="s">
        <v>570</v>
      </c>
      <c r="B22" t="s">
        <v>117</v>
      </c>
      <c r="E22">
        <v>981.4</v>
      </c>
      <c r="F22">
        <v>134.84</v>
      </c>
      <c r="G22">
        <v>0</v>
      </c>
      <c r="I22">
        <v>0</v>
      </c>
      <c r="J22" s="3">
        <v>2333.3200000000002</v>
      </c>
      <c r="K22" s="3">
        <v>2405.5700000000002</v>
      </c>
      <c r="L22" t="s">
        <v>1468</v>
      </c>
      <c r="M22">
        <v>0</v>
      </c>
      <c r="N22" s="3">
        <v>4738.8900000000003</v>
      </c>
      <c r="O22">
        <v>0</v>
      </c>
      <c r="P22">
        <v>0</v>
      </c>
      <c r="Q22">
        <v>0</v>
      </c>
      <c r="R22">
        <v>0</v>
      </c>
      <c r="S22">
        <v>555.94000000000005</v>
      </c>
      <c r="T22">
        <v>0</v>
      </c>
      <c r="U22">
        <v>555.94000000000005</v>
      </c>
      <c r="V22" s="3">
        <v>4182.95</v>
      </c>
      <c r="W22">
        <v>222.6</v>
      </c>
      <c r="X22">
        <v>195.69</v>
      </c>
      <c r="Y22" s="3">
        <v>3960.35</v>
      </c>
      <c r="Z22">
        <v>22.32</v>
      </c>
      <c r="AA22">
        <v>0</v>
      </c>
      <c r="AB22" s="3">
        <v>4956.8999999999996</v>
      </c>
    </row>
    <row r="24" spans="1:28" x14ac:dyDescent="0.25">
      <c r="A24" t="s">
        <v>573</v>
      </c>
      <c r="B24" t="s">
        <v>574</v>
      </c>
    </row>
    <row r="25" spans="1:28" x14ac:dyDescent="0.25">
      <c r="A25" t="s">
        <v>314</v>
      </c>
      <c r="B25" t="s">
        <v>315</v>
      </c>
      <c r="C25" t="s">
        <v>177</v>
      </c>
      <c r="E25">
        <v>490.7</v>
      </c>
      <c r="F25">
        <v>67.42</v>
      </c>
      <c r="G25">
        <v>0</v>
      </c>
      <c r="I25">
        <v>0</v>
      </c>
      <c r="J25">
        <v>490.7</v>
      </c>
      <c r="K25">
        <v>826.48</v>
      </c>
      <c r="L25" t="s">
        <v>1469</v>
      </c>
      <c r="M25">
        <v>67.84</v>
      </c>
      <c r="N25" s="3">
        <v>1385.02</v>
      </c>
      <c r="O25">
        <v>0</v>
      </c>
      <c r="P25">
        <v>0</v>
      </c>
      <c r="Q25">
        <v>0</v>
      </c>
      <c r="R25">
        <v>0</v>
      </c>
      <c r="S25">
        <v>929.61</v>
      </c>
      <c r="T25">
        <v>0</v>
      </c>
      <c r="U25">
        <v>929.61</v>
      </c>
      <c r="V25">
        <v>455.41</v>
      </c>
      <c r="W25">
        <v>0</v>
      </c>
      <c r="X25">
        <v>45.54</v>
      </c>
      <c r="Y25">
        <v>455.41</v>
      </c>
      <c r="Z25">
        <v>11.16</v>
      </c>
      <c r="AA25">
        <v>0</v>
      </c>
      <c r="AB25" s="3">
        <v>1441.72</v>
      </c>
    </row>
    <row r="26" spans="1:28" x14ac:dyDescent="0.25">
      <c r="A26" t="s">
        <v>570</v>
      </c>
      <c r="B26" t="s">
        <v>575</v>
      </c>
      <c r="E26">
        <v>490.7</v>
      </c>
      <c r="F26">
        <v>67.42</v>
      </c>
      <c r="G26">
        <v>0</v>
      </c>
      <c r="I26">
        <v>0</v>
      </c>
      <c r="J26">
        <v>490.7</v>
      </c>
      <c r="K26">
        <v>826.48</v>
      </c>
      <c r="L26" t="s">
        <v>1469</v>
      </c>
      <c r="M26">
        <v>67.84</v>
      </c>
      <c r="N26" s="3">
        <v>1385.02</v>
      </c>
      <c r="O26">
        <v>0</v>
      </c>
      <c r="P26">
        <v>0</v>
      </c>
      <c r="Q26">
        <v>0</v>
      </c>
      <c r="R26">
        <v>0</v>
      </c>
      <c r="S26">
        <v>929.61</v>
      </c>
      <c r="T26">
        <v>0</v>
      </c>
      <c r="U26">
        <v>929.61</v>
      </c>
      <c r="V26">
        <v>455.41</v>
      </c>
      <c r="W26">
        <v>0</v>
      </c>
      <c r="X26">
        <v>45.54</v>
      </c>
      <c r="Y26">
        <v>455.41</v>
      </c>
      <c r="Z26">
        <v>11.16</v>
      </c>
      <c r="AA26">
        <v>0</v>
      </c>
      <c r="AB26" s="3">
        <v>1441.72</v>
      </c>
    </row>
    <row r="28" spans="1:28" x14ac:dyDescent="0.25">
      <c r="A28" t="s">
        <v>576</v>
      </c>
      <c r="B28" t="s">
        <v>424</v>
      </c>
    </row>
    <row r="29" spans="1:28" x14ac:dyDescent="0.25">
      <c r="A29">
        <v>5</v>
      </c>
      <c r="B29" t="s">
        <v>323</v>
      </c>
      <c r="C29" t="s">
        <v>177</v>
      </c>
      <c r="E29">
        <v>490.7</v>
      </c>
      <c r="F29">
        <v>67.42</v>
      </c>
      <c r="G29">
        <v>0</v>
      </c>
      <c r="I29">
        <v>0</v>
      </c>
      <c r="J29">
        <v>490.7</v>
      </c>
      <c r="K29" s="3">
        <v>2204.98</v>
      </c>
      <c r="L29" t="s">
        <v>1470</v>
      </c>
      <c r="M29">
        <v>0</v>
      </c>
      <c r="N29" s="3">
        <v>2695.68</v>
      </c>
      <c r="O29">
        <v>0</v>
      </c>
      <c r="P29">
        <v>0</v>
      </c>
      <c r="Q29">
        <v>83.48</v>
      </c>
      <c r="R29">
        <v>0</v>
      </c>
      <c r="S29">
        <v>0</v>
      </c>
      <c r="T29">
        <v>0</v>
      </c>
      <c r="U29">
        <v>83.48</v>
      </c>
      <c r="V29" s="3">
        <v>2612.1999999999998</v>
      </c>
      <c r="W29">
        <v>261.22000000000003</v>
      </c>
      <c r="X29">
        <v>0</v>
      </c>
      <c r="Y29" s="3">
        <v>2350.98</v>
      </c>
      <c r="Z29">
        <v>11.16</v>
      </c>
      <c r="AA29">
        <v>0</v>
      </c>
      <c r="AB29" s="3">
        <v>2623.36</v>
      </c>
    </row>
    <row r="30" spans="1:28" x14ac:dyDescent="0.25">
      <c r="A30">
        <v>21</v>
      </c>
      <c r="B30" t="s">
        <v>324</v>
      </c>
      <c r="C30" t="s">
        <v>177</v>
      </c>
      <c r="E30">
        <v>490.7</v>
      </c>
      <c r="F30">
        <v>67.42</v>
      </c>
      <c r="G30">
        <v>0</v>
      </c>
      <c r="I30">
        <v>0</v>
      </c>
      <c r="J30" s="3">
        <v>1633.33</v>
      </c>
      <c r="K30">
        <v>448.9</v>
      </c>
      <c r="L30" t="s">
        <v>1471</v>
      </c>
      <c r="M30">
        <v>0</v>
      </c>
      <c r="N30" s="3">
        <v>2082.23</v>
      </c>
      <c r="O30">
        <v>0</v>
      </c>
      <c r="P30">
        <v>0</v>
      </c>
      <c r="Q30">
        <v>245.93</v>
      </c>
      <c r="R30">
        <v>0</v>
      </c>
      <c r="S30">
        <v>135.96</v>
      </c>
      <c r="T30">
        <v>0</v>
      </c>
      <c r="U30">
        <v>381.89</v>
      </c>
      <c r="V30" s="3">
        <v>1700.34</v>
      </c>
      <c r="W30">
        <v>0</v>
      </c>
      <c r="X30">
        <v>170.03</v>
      </c>
      <c r="Y30" s="3">
        <v>1700.34</v>
      </c>
      <c r="Z30">
        <v>11.16</v>
      </c>
      <c r="AA30">
        <v>0</v>
      </c>
      <c r="AB30" s="3">
        <v>2017.49</v>
      </c>
    </row>
    <row r="31" spans="1:28" x14ac:dyDescent="0.25">
      <c r="A31" t="s">
        <v>845</v>
      </c>
      <c r="B31" t="s">
        <v>846</v>
      </c>
      <c r="C31" t="s">
        <v>177</v>
      </c>
      <c r="E31">
        <v>490.7</v>
      </c>
      <c r="F31">
        <v>67.42</v>
      </c>
      <c r="G31">
        <v>0</v>
      </c>
      <c r="I31">
        <v>0</v>
      </c>
      <c r="J31">
        <v>490.7</v>
      </c>
      <c r="K31">
        <v>0</v>
      </c>
      <c r="L31" t="s">
        <v>1062</v>
      </c>
      <c r="M31">
        <v>93.68</v>
      </c>
      <c r="N31">
        <v>584.38</v>
      </c>
      <c r="O31">
        <v>0</v>
      </c>
      <c r="P31">
        <v>0</v>
      </c>
      <c r="Q31">
        <v>0</v>
      </c>
      <c r="R31">
        <v>0</v>
      </c>
      <c r="S31">
        <v>128.84</v>
      </c>
      <c r="T31">
        <v>0</v>
      </c>
      <c r="U31">
        <v>128.84</v>
      </c>
      <c r="V31">
        <v>455.54</v>
      </c>
      <c r="W31">
        <v>0</v>
      </c>
      <c r="X31">
        <v>45.55</v>
      </c>
      <c r="Y31">
        <v>455.54</v>
      </c>
      <c r="Z31">
        <v>11.16</v>
      </c>
      <c r="AA31">
        <v>0</v>
      </c>
      <c r="AB31">
        <v>641.09</v>
      </c>
    </row>
    <row r="32" spans="1:28" x14ac:dyDescent="0.25">
      <c r="A32" t="s">
        <v>325</v>
      </c>
      <c r="B32" t="s">
        <v>326</v>
      </c>
      <c r="C32" t="s">
        <v>327</v>
      </c>
      <c r="E32">
        <v>490.7</v>
      </c>
      <c r="F32">
        <v>67.42</v>
      </c>
      <c r="G32">
        <v>0</v>
      </c>
      <c r="I32">
        <v>0</v>
      </c>
      <c r="J32" s="3">
        <v>2333.31</v>
      </c>
      <c r="K32">
        <v>0</v>
      </c>
      <c r="L32" t="s">
        <v>1446</v>
      </c>
      <c r="M32">
        <v>0</v>
      </c>
      <c r="N32" s="3">
        <v>2333.31</v>
      </c>
      <c r="O32">
        <v>0</v>
      </c>
      <c r="P32">
        <v>0</v>
      </c>
      <c r="Q32">
        <v>245.93</v>
      </c>
      <c r="R32">
        <v>0</v>
      </c>
      <c r="S32">
        <v>0</v>
      </c>
      <c r="T32">
        <v>0</v>
      </c>
      <c r="U32">
        <v>245.93</v>
      </c>
      <c r="V32" s="3">
        <v>2087.38</v>
      </c>
      <c r="W32">
        <v>0</v>
      </c>
      <c r="X32">
        <v>208.74</v>
      </c>
      <c r="Y32" s="3">
        <v>2087.38</v>
      </c>
      <c r="Z32">
        <v>11.16</v>
      </c>
      <c r="AA32">
        <v>0</v>
      </c>
      <c r="AB32" s="3">
        <v>2307.2800000000002</v>
      </c>
    </row>
    <row r="33" spans="1:28" x14ac:dyDescent="0.25">
      <c r="A33" t="s">
        <v>1250</v>
      </c>
      <c r="B33" t="s">
        <v>1251</v>
      </c>
      <c r="C33" t="s">
        <v>177</v>
      </c>
      <c r="E33">
        <v>490.7</v>
      </c>
      <c r="F33">
        <v>67.42</v>
      </c>
      <c r="G33">
        <v>0</v>
      </c>
      <c r="I33">
        <v>0</v>
      </c>
      <c r="J33">
        <v>490.7</v>
      </c>
      <c r="K33">
        <v>0</v>
      </c>
      <c r="L33" t="s">
        <v>1062</v>
      </c>
      <c r="M33">
        <v>93.68</v>
      </c>
      <c r="N33">
        <v>584.38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584.38</v>
      </c>
      <c r="W33">
        <v>0</v>
      </c>
      <c r="X33">
        <v>58.44</v>
      </c>
      <c r="Y33">
        <v>584.38</v>
      </c>
      <c r="Z33">
        <v>11.16</v>
      </c>
      <c r="AA33">
        <v>0</v>
      </c>
      <c r="AB33">
        <v>653.98</v>
      </c>
    </row>
    <row r="34" spans="1:28" x14ac:dyDescent="0.25">
      <c r="A34" t="s">
        <v>330</v>
      </c>
      <c r="B34" t="s">
        <v>331</v>
      </c>
      <c r="C34" t="s">
        <v>177</v>
      </c>
      <c r="E34">
        <v>490.7</v>
      </c>
      <c r="F34">
        <v>67.42</v>
      </c>
      <c r="G34">
        <v>0</v>
      </c>
      <c r="I34">
        <v>0</v>
      </c>
      <c r="J34">
        <v>490.7</v>
      </c>
      <c r="K34">
        <v>0</v>
      </c>
      <c r="L34" t="s">
        <v>1062</v>
      </c>
      <c r="M34">
        <v>93.68</v>
      </c>
      <c r="N34">
        <v>584.38</v>
      </c>
      <c r="O34">
        <v>0</v>
      </c>
      <c r="P34">
        <v>0</v>
      </c>
      <c r="Q34">
        <v>0</v>
      </c>
      <c r="R34">
        <v>0</v>
      </c>
      <c r="S34">
        <v>128.97</v>
      </c>
      <c r="T34">
        <v>0</v>
      </c>
      <c r="U34">
        <v>128.97</v>
      </c>
      <c r="V34">
        <v>455.41</v>
      </c>
      <c r="W34">
        <v>0</v>
      </c>
      <c r="X34">
        <v>45.54</v>
      </c>
      <c r="Y34">
        <v>455.41</v>
      </c>
      <c r="Z34">
        <v>11.16</v>
      </c>
      <c r="AA34">
        <v>0</v>
      </c>
      <c r="AB34">
        <v>641.08000000000004</v>
      </c>
    </row>
    <row r="35" spans="1:28" x14ac:dyDescent="0.25">
      <c r="A35" t="s">
        <v>332</v>
      </c>
      <c r="B35" t="s">
        <v>333</v>
      </c>
      <c r="C35" t="s">
        <v>177</v>
      </c>
      <c r="E35">
        <v>490.7</v>
      </c>
      <c r="F35">
        <v>67.42</v>
      </c>
      <c r="G35">
        <v>0</v>
      </c>
      <c r="I35">
        <v>0</v>
      </c>
      <c r="J35">
        <v>490.7</v>
      </c>
      <c r="K35" s="3">
        <v>1279.27</v>
      </c>
      <c r="L35" t="s">
        <v>1472</v>
      </c>
      <c r="M35">
        <v>0</v>
      </c>
      <c r="N35" s="3">
        <v>1769.97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s="3">
        <v>1769.97</v>
      </c>
      <c r="W35">
        <v>0</v>
      </c>
      <c r="X35">
        <v>177</v>
      </c>
      <c r="Y35" s="3">
        <v>1769.97</v>
      </c>
      <c r="Z35">
        <v>11.16</v>
      </c>
      <c r="AA35">
        <v>0</v>
      </c>
      <c r="AB35" s="3">
        <v>1958.13</v>
      </c>
    </row>
    <row r="36" spans="1:28" x14ac:dyDescent="0.25">
      <c r="A36" t="s">
        <v>334</v>
      </c>
      <c r="B36" t="s">
        <v>335</v>
      </c>
      <c r="C36" t="s">
        <v>177</v>
      </c>
      <c r="E36">
        <v>490.7</v>
      </c>
      <c r="F36">
        <v>67.42</v>
      </c>
      <c r="G36">
        <v>0</v>
      </c>
      <c r="I36">
        <v>0</v>
      </c>
      <c r="J36">
        <v>490.7</v>
      </c>
      <c r="K36" s="3">
        <v>6524.2</v>
      </c>
      <c r="L36" t="s">
        <v>1473</v>
      </c>
      <c r="M36">
        <v>0</v>
      </c>
      <c r="N36" s="3">
        <v>7014.9</v>
      </c>
      <c r="O36">
        <v>0</v>
      </c>
      <c r="P36">
        <v>0</v>
      </c>
      <c r="Q36">
        <v>0</v>
      </c>
      <c r="R36">
        <v>0</v>
      </c>
      <c r="S36">
        <v>7.5</v>
      </c>
      <c r="T36">
        <v>0</v>
      </c>
      <c r="U36">
        <v>7.5</v>
      </c>
      <c r="V36" s="3">
        <v>7007.4</v>
      </c>
      <c r="W36">
        <v>700.74</v>
      </c>
      <c r="X36">
        <v>0</v>
      </c>
      <c r="Y36" s="3">
        <v>6306.66</v>
      </c>
      <c r="Z36">
        <v>11.16</v>
      </c>
      <c r="AA36">
        <v>0</v>
      </c>
      <c r="AB36" s="3">
        <v>7026.06</v>
      </c>
    </row>
    <row r="37" spans="1:28" x14ac:dyDescent="0.25">
      <c r="A37" t="s">
        <v>336</v>
      </c>
      <c r="B37" t="s">
        <v>337</v>
      </c>
      <c r="C37" t="s">
        <v>177</v>
      </c>
      <c r="E37">
        <v>490.7</v>
      </c>
      <c r="F37">
        <v>67.42</v>
      </c>
      <c r="G37">
        <v>0</v>
      </c>
      <c r="I37">
        <v>0</v>
      </c>
      <c r="J37">
        <v>490.7</v>
      </c>
      <c r="K37" s="3">
        <v>2971.04</v>
      </c>
      <c r="L37" t="s">
        <v>1474</v>
      </c>
      <c r="M37">
        <v>0</v>
      </c>
      <c r="N37" s="3">
        <v>3461.74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3">
        <v>3461.74</v>
      </c>
      <c r="W37">
        <v>346.17</v>
      </c>
      <c r="X37">
        <v>0</v>
      </c>
      <c r="Y37" s="3">
        <v>3115.57</v>
      </c>
      <c r="Z37">
        <v>11.16</v>
      </c>
      <c r="AA37">
        <v>0</v>
      </c>
      <c r="AB37" s="3">
        <v>3472.9</v>
      </c>
    </row>
    <row r="38" spans="1:28" x14ac:dyDescent="0.25">
      <c r="A38" t="s">
        <v>338</v>
      </c>
      <c r="B38" t="s">
        <v>339</v>
      </c>
      <c r="C38" t="s">
        <v>177</v>
      </c>
      <c r="E38">
        <v>490.7</v>
      </c>
      <c r="F38">
        <v>67.42</v>
      </c>
      <c r="G38">
        <v>0</v>
      </c>
      <c r="I38">
        <v>0</v>
      </c>
      <c r="J38">
        <v>490.7</v>
      </c>
      <c r="K38" s="3">
        <v>5538.39</v>
      </c>
      <c r="L38" t="s">
        <v>1475</v>
      </c>
      <c r="M38">
        <v>0</v>
      </c>
      <c r="N38" s="3">
        <v>6029.09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s="3">
        <v>6029.09</v>
      </c>
      <c r="W38">
        <v>602.91</v>
      </c>
      <c r="X38">
        <v>0</v>
      </c>
      <c r="Y38" s="3">
        <v>5426.18</v>
      </c>
      <c r="Z38">
        <v>11.16</v>
      </c>
      <c r="AA38">
        <v>0</v>
      </c>
      <c r="AB38" s="3">
        <v>6040.25</v>
      </c>
    </row>
    <row r="39" spans="1:28" x14ac:dyDescent="0.25">
      <c r="A39" t="s">
        <v>340</v>
      </c>
      <c r="B39" t="s">
        <v>341</v>
      </c>
      <c r="C39" t="s">
        <v>177</v>
      </c>
      <c r="E39">
        <v>350.5</v>
      </c>
      <c r="F39">
        <v>76.430000000000007</v>
      </c>
      <c r="G39">
        <v>0</v>
      </c>
      <c r="I39">
        <v>0</v>
      </c>
      <c r="J39">
        <v>490.7</v>
      </c>
      <c r="K39">
        <v>0</v>
      </c>
      <c r="L39" t="s">
        <v>1062</v>
      </c>
      <c r="M39">
        <v>93.68</v>
      </c>
      <c r="N39">
        <v>584.38</v>
      </c>
      <c r="O39">
        <v>2</v>
      </c>
      <c r="P39">
        <v>140.19999999999999</v>
      </c>
      <c r="Q39">
        <v>0</v>
      </c>
      <c r="R39">
        <v>0</v>
      </c>
      <c r="S39">
        <v>0</v>
      </c>
      <c r="T39">
        <v>0</v>
      </c>
      <c r="U39">
        <v>140.19999999999999</v>
      </c>
      <c r="V39">
        <v>444.18</v>
      </c>
      <c r="W39">
        <v>0</v>
      </c>
      <c r="X39">
        <v>44.42</v>
      </c>
      <c r="Y39">
        <v>444.18</v>
      </c>
      <c r="Z39">
        <v>8.5399999999999991</v>
      </c>
      <c r="AA39">
        <v>0</v>
      </c>
      <c r="AB39">
        <v>497.14</v>
      </c>
    </row>
    <row r="40" spans="1:28" x14ac:dyDescent="0.25">
      <c r="A40" t="s">
        <v>342</v>
      </c>
      <c r="B40" t="s">
        <v>343</v>
      </c>
      <c r="C40" t="s">
        <v>177</v>
      </c>
      <c r="E40">
        <v>490.7</v>
      </c>
      <c r="F40">
        <v>67.42</v>
      </c>
      <c r="G40">
        <v>0</v>
      </c>
      <c r="I40">
        <v>0</v>
      </c>
      <c r="J40">
        <v>490.7</v>
      </c>
      <c r="K40" s="3">
        <v>8788.27</v>
      </c>
      <c r="L40" t="s">
        <v>1476</v>
      </c>
      <c r="M40">
        <v>0</v>
      </c>
      <c r="N40" s="3">
        <v>9278.9699999999993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3">
        <v>9278.9699999999993</v>
      </c>
      <c r="W40">
        <v>927.9</v>
      </c>
      <c r="X40">
        <v>0</v>
      </c>
      <c r="Y40" s="3">
        <v>8351.07</v>
      </c>
      <c r="Z40">
        <v>11.16</v>
      </c>
      <c r="AA40">
        <v>0</v>
      </c>
      <c r="AB40" s="3">
        <v>9290.1299999999992</v>
      </c>
    </row>
    <row r="41" spans="1:28" x14ac:dyDescent="0.25">
      <c r="A41" t="s">
        <v>344</v>
      </c>
      <c r="B41" t="s">
        <v>345</v>
      </c>
      <c r="C41" t="s">
        <v>177</v>
      </c>
      <c r="E41">
        <v>490.7</v>
      </c>
      <c r="F41">
        <v>67.42</v>
      </c>
      <c r="G41">
        <v>0</v>
      </c>
      <c r="I41">
        <v>0</v>
      </c>
      <c r="J41">
        <v>490.7</v>
      </c>
      <c r="K41" s="3">
        <v>2435.17</v>
      </c>
      <c r="L41" t="s">
        <v>1477</v>
      </c>
      <c r="M41">
        <v>0</v>
      </c>
      <c r="N41" s="3">
        <v>2925.87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3">
        <v>2925.87</v>
      </c>
      <c r="W41">
        <v>292.58999999999997</v>
      </c>
      <c r="X41">
        <v>0</v>
      </c>
      <c r="Y41" s="3">
        <v>2633.28</v>
      </c>
      <c r="Z41">
        <v>11.16</v>
      </c>
      <c r="AA41">
        <v>0</v>
      </c>
      <c r="AB41" s="3">
        <v>2937.03</v>
      </c>
    </row>
    <row r="42" spans="1:28" x14ac:dyDescent="0.25">
      <c r="A42" t="s">
        <v>1252</v>
      </c>
      <c r="B42" t="s">
        <v>1253</v>
      </c>
      <c r="C42" t="s">
        <v>177</v>
      </c>
      <c r="E42">
        <v>490.7</v>
      </c>
      <c r="F42">
        <v>67.42</v>
      </c>
      <c r="G42">
        <v>0</v>
      </c>
      <c r="I42">
        <v>0</v>
      </c>
      <c r="J42">
        <v>490.7</v>
      </c>
      <c r="K42">
        <v>0</v>
      </c>
      <c r="L42" t="s">
        <v>1424</v>
      </c>
      <c r="M42">
        <v>93.68</v>
      </c>
      <c r="N42">
        <v>589.29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589.29</v>
      </c>
      <c r="W42">
        <v>0</v>
      </c>
      <c r="X42">
        <v>58.68</v>
      </c>
      <c r="Y42">
        <v>589.29</v>
      </c>
      <c r="Z42">
        <v>11.16</v>
      </c>
      <c r="AA42">
        <v>0</v>
      </c>
      <c r="AB42">
        <v>659.13</v>
      </c>
    </row>
    <row r="43" spans="1:28" x14ac:dyDescent="0.25">
      <c r="A43" t="s">
        <v>1254</v>
      </c>
      <c r="B43" t="s">
        <v>1255</v>
      </c>
      <c r="C43" t="s">
        <v>177</v>
      </c>
      <c r="E43">
        <v>490.7</v>
      </c>
      <c r="F43">
        <v>67.42</v>
      </c>
      <c r="G43">
        <v>0</v>
      </c>
      <c r="I43">
        <v>0</v>
      </c>
      <c r="J43">
        <v>440.52</v>
      </c>
      <c r="K43" s="3">
        <v>5384.9</v>
      </c>
      <c r="L43" t="s">
        <v>1478</v>
      </c>
      <c r="M43">
        <v>0</v>
      </c>
      <c r="N43" s="3">
        <v>5825.42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 s="3">
        <v>5825.42</v>
      </c>
      <c r="W43">
        <v>582.54</v>
      </c>
      <c r="X43">
        <v>0</v>
      </c>
      <c r="Y43" s="3">
        <v>5242.88</v>
      </c>
      <c r="Z43">
        <v>11.16</v>
      </c>
      <c r="AA43">
        <v>0</v>
      </c>
      <c r="AB43" s="3">
        <v>5836.58</v>
      </c>
    </row>
    <row r="44" spans="1:28" x14ac:dyDescent="0.25">
      <c r="A44" t="s">
        <v>346</v>
      </c>
      <c r="B44" t="s">
        <v>347</v>
      </c>
      <c r="C44" t="s">
        <v>177</v>
      </c>
      <c r="E44">
        <v>490.7</v>
      </c>
      <c r="F44">
        <v>67.42</v>
      </c>
      <c r="G44">
        <v>0</v>
      </c>
      <c r="I44">
        <v>0</v>
      </c>
      <c r="J44">
        <v>490.7</v>
      </c>
      <c r="K44">
        <v>0</v>
      </c>
      <c r="L44" t="s">
        <v>1062</v>
      </c>
      <c r="M44">
        <v>93.68</v>
      </c>
      <c r="N44">
        <v>584.38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584.38</v>
      </c>
      <c r="W44">
        <v>0</v>
      </c>
      <c r="X44">
        <v>58.44</v>
      </c>
      <c r="Y44">
        <v>584.38</v>
      </c>
      <c r="Z44">
        <v>11.16</v>
      </c>
      <c r="AA44">
        <v>0</v>
      </c>
      <c r="AB44">
        <v>653.98</v>
      </c>
    </row>
    <row r="45" spans="1:28" x14ac:dyDescent="0.25">
      <c r="A45" t="s">
        <v>859</v>
      </c>
      <c r="B45" t="s">
        <v>860</v>
      </c>
      <c r="C45" t="s">
        <v>177</v>
      </c>
      <c r="E45">
        <v>490.7</v>
      </c>
      <c r="F45">
        <v>67.42</v>
      </c>
      <c r="G45">
        <v>0</v>
      </c>
      <c r="I45">
        <v>0</v>
      </c>
      <c r="J45">
        <v>490.7</v>
      </c>
      <c r="K45">
        <v>0</v>
      </c>
      <c r="L45" t="s">
        <v>1062</v>
      </c>
      <c r="M45">
        <v>93.68</v>
      </c>
      <c r="N45">
        <v>584.38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584.38</v>
      </c>
      <c r="W45">
        <v>0</v>
      </c>
      <c r="X45">
        <v>58.44</v>
      </c>
      <c r="Y45">
        <v>584.38</v>
      </c>
      <c r="Z45">
        <v>11.16</v>
      </c>
      <c r="AA45">
        <v>0</v>
      </c>
      <c r="AB45">
        <v>653.98</v>
      </c>
    </row>
    <row r="46" spans="1:28" x14ac:dyDescent="0.25">
      <c r="A46" t="s">
        <v>348</v>
      </c>
      <c r="B46" t="s">
        <v>349</v>
      </c>
      <c r="C46" t="s">
        <v>177</v>
      </c>
      <c r="E46">
        <v>490.7</v>
      </c>
      <c r="F46">
        <v>67.42</v>
      </c>
      <c r="G46">
        <v>0</v>
      </c>
      <c r="I46">
        <v>0</v>
      </c>
      <c r="J46" s="3">
        <v>1633.33</v>
      </c>
      <c r="K46" s="3">
        <v>1250.23</v>
      </c>
      <c r="L46" t="s">
        <v>1479</v>
      </c>
      <c r="M46">
        <v>0</v>
      </c>
      <c r="N46" s="3">
        <v>2883.56</v>
      </c>
      <c r="O46">
        <v>0</v>
      </c>
      <c r="P46">
        <v>0</v>
      </c>
      <c r="Q46">
        <v>245.93</v>
      </c>
      <c r="R46">
        <v>0</v>
      </c>
      <c r="S46">
        <v>742.44</v>
      </c>
      <c r="T46">
        <v>0</v>
      </c>
      <c r="U46">
        <v>988.37</v>
      </c>
      <c r="V46" s="3">
        <v>1895.19</v>
      </c>
      <c r="W46">
        <v>0</v>
      </c>
      <c r="X46">
        <v>189.52</v>
      </c>
      <c r="Y46" s="3">
        <v>1895.19</v>
      </c>
      <c r="Z46">
        <v>11.16</v>
      </c>
      <c r="AA46">
        <v>0</v>
      </c>
      <c r="AB46" s="3">
        <v>2838.31</v>
      </c>
    </row>
    <row r="47" spans="1:28" x14ac:dyDescent="0.25">
      <c r="A47" t="s">
        <v>862</v>
      </c>
      <c r="B47" t="s">
        <v>863</v>
      </c>
      <c r="C47" t="s">
        <v>177</v>
      </c>
      <c r="E47">
        <v>490.7</v>
      </c>
      <c r="F47">
        <v>67.42</v>
      </c>
      <c r="G47">
        <v>0</v>
      </c>
      <c r="I47">
        <v>0</v>
      </c>
      <c r="J47">
        <v>490.7</v>
      </c>
      <c r="K47" s="3">
        <v>3728.08</v>
      </c>
      <c r="L47" t="s">
        <v>1480</v>
      </c>
      <c r="M47">
        <v>0</v>
      </c>
      <c r="N47" s="3">
        <v>4218.78</v>
      </c>
      <c r="O47">
        <v>0</v>
      </c>
      <c r="P47">
        <v>0</v>
      </c>
      <c r="Q47">
        <v>0</v>
      </c>
      <c r="R47">
        <v>751</v>
      </c>
      <c r="S47">
        <v>688.26</v>
      </c>
      <c r="T47">
        <v>0</v>
      </c>
      <c r="U47" s="3">
        <v>1439.26</v>
      </c>
      <c r="V47" s="3">
        <v>2779.52</v>
      </c>
      <c r="W47">
        <v>277.95</v>
      </c>
      <c r="X47">
        <v>0</v>
      </c>
      <c r="Y47" s="3">
        <v>2501.5700000000002</v>
      </c>
      <c r="Z47">
        <v>11.16</v>
      </c>
      <c r="AA47">
        <v>0</v>
      </c>
      <c r="AB47" s="3">
        <v>4229.9399999999996</v>
      </c>
    </row>
    <row r="48" spans="1:28" x14ac:dyDescent="0.25">
      <c r="A48" t="s">
        <v>350</v>
      </c>
      <c r="B48" t="s">
        <v>351</v>
      </c>
      <c r="C48" t="s">
        <v>177</v>
      </c>
      <c r="E48">
        <v>490.7</v>
      </c>
      <c r="F48">
        <v>67.42</v>
      </c>
      <c r="G48">
        <v>0</v>
      </c>
      <c r="I48">
        <v>0</v>
      </c>
      <c r="J48">
        <v>490.7</v>
      </c>
      <c r="K48">
        <v>0</v>
      </c>
      <c r="L48" t="s">
        <v>1062</v>
      </c>
      <c r="M48">
        <v>93.68</v>
      </c>
      <c r="N48">
        <v>584.38</v>
      </c>
      <c r="O48">
        <v>0</v>
      </c>
      <c r="P48">
        <v>0</v>
      </c>
      <c r="Q48">
        <v>0</v>
      </c>
      <c r="R48">
        <v>0</v>
      </c>
      <c r="S48">
        <v>128.97</v>
      </c>
      <c r="T48">
        <v>0</v>
      </c>
      <c r="U48">
        <v>128.97</v>
      </c>
      <c r="V48">
        <v>455.41</v>
      </c>
      <c r="W48">
        <v>0</v>
      </c>
      <c r="X48">
        <v>45.54</v>
      </c>
      <c r="Y48">
        <v>455.41</v>
      </c>
      <c r="Z48">
        <v>11.16</v>
      </c>
      <c r="AA48">
        <v>0</v>
      </c>
      <c r="AB48">
        <v>641.08000000000004</v>
      </c>
    </row>
    <row r="49" spans="1:29" x14ac:dyDescent="0.25">
      <c r="A49" t="s">
        <v>865</v>
      </c>
      <c r="B49" t="s">
        <v>866</v>
      </c>
      <c r="C49" t="s">
        <v>177</v>
      </c>
      <c r="E49">
        <v>490.7</v>
      </c>
      <c r="F49">
        <v>67.42</v>
      </c>
      <c r="G49">
        <v>0</v>
      </c>
      <c r="I49">
        <v>0</v>
      </c>
      <c r="J49">
        <v>490.7</v>
      </c>
      <c r="K49">
        <v>0</v>
      </c>
      <c r="L49" t="s">
        <v>1062</v>
      </c>
      <c r="M49">
        <v>93.68</v>
      </c>
      <c r="N49">
        <v>584.38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584.38</v>
      </c>
      <c r="W49">
        <v>0</v>
      </c>
      <c r="X49">
        <v>58.44</v>
      </c>
      <c r="Y49">
        <v>584.38</v>
      </c>
      <c r="Z49">
        <v>11.16</v>
      </c>
      <c r="AA49">
        <v>0</v>
      </c>
      <c r="AB49">
        <v>653.98</v>
      </c>
    </row>
    <row r="50" spans="1:29" x14ac:dyDescent="0.25">
      <c r="A50" t="s">
        <v>570</v>
      </c>
      <c r="B50" t="s">
        <v>173</v>
      </c>
      <c r="E50" s="3">
        <v>10164.5</v>
      </c>
      <c r="F50" s="3">
        <v>1424.83</v>
      </c>
      <c r="G50">
        <v>0</v>
      </c>
      <c r="I50">
        <v>0</v>
      </c>
      <c r="J50" s="3">
        <v>14382.39</v>
      </c>
      <c r="K50" s="3">
        <v>40553.43</v>
      </c>
      <c r="L50" t="s">
        <v>1481</v>
      </c>
      <c r="M50">
        <v>843.12</v>
      </c>
      <c r="N50" s="3">
        <v>55783.85</v>
      </c>
      <c r="O50">
        <v>2</v>
      </c>
      <c r="P50">
        <v>140.19999999999999</v>
      </c>
      <c r="Q50">
        <v>821.27</v>
      </c>
      <c r="R50">
        <v>751</v>
      </c>
      <c r="S50" s="3">
        <v>1960.94</v>
      </c>
      <c r="T50">
        <v>0</v>
      </c>
      <c r="U50" s="3">
        <v>3673.41</v>
      </c>
      <c r="V50" s="3">
        <v>52110.44</v>
      </c>
      <c r="W50" s="3">
        <v>3992.02</v>
      </c>
      <c r="X50" s="3">
        <v>1218.78</v>
      </c>
      <c r="Y50" s="3">
        <v>48118.42</v>
      </c>
      <c r="Z50">
        <v>231.74</v>
      </c>
      <c r="AA50">
        <v>0</v>
      </c>
      <c r="AB50" s="3">
        <v>56272.9</v>
      </c>
    </row>
    <row r="51" spans="1:29" x14ac:dyDescent="0.25">
      <c r="A51" t="s">
        <v>577</v>
      </c>
      <c r="B51" t="s">
        <v>578</v>
      </c>
      <c r="E51" s="3">
        <v>13108.7</v>
      </c>
      <c r="F51" s="3">
        <v>1829.35</v>
      </c>
      <c r="G51">
        <v>0</v>
      </c>
      <c r="I51">
        <v>0</v>
      </c>
      <c r="J51" s="3">
        <v>21756.41</v>
      </c>
      <c r="K51" s="3">
        <v>63011.43</v>
      </c>
      <c r="L51" t="s">
        <v>1482</v>
      </c>
      <c r="M51">
        <v>910.96</v>
      </c>
      <c r="N51" s="3">
        <v>85683.71</v>
      </c>
      <c r="O51">
        <v>2</v>
      </c>
      <c r="P51">
        <v>140.19999999999999</v>
      </c>
      <c r="Q51">
        <v>821.27</v>
      </c>
      <c r="R51">
        <v>751</v>
      </c>
      <c r="S51" s="3">
        <v>3850.64</v>
      </c>
      <c r="T51">
        <v>0</v>
      </c>
      <c r="U51" s="3">
        <v>5563.11</v>
      </c>
      <c r="V51" s="3">
        <v>80120.600000000006</v>
      </c>
      <c r="W51" s="3">
        <v>6172.6</v>
      </c>
      <c r="X51" s="3">
        <v>1839.21</v>
      </c>
      <c r="Y51" s="3">
        <v>73948</v>
      </c>
      <c r="Z51">
        <v>298.7</v>
      </c>
      <c r="AA51">
        <v>0</v>
      </c>
      <c r="AB51" s="3">
        <v>86860.15</v>
      </c>
    </row>
    <row r="52" spans="1:29" x14ac:dyDescent="0.25">
      <c r="AB52" s="3">
        <f>+AB13+AB17+AB22+AB26+AB50</f>
        <v>86860.15</v>
      </c>
      <c r="AC52" t="s">
        <v>1483</v>
      </c>
    </row>
    <row r="53" spans="1:29" x14ac:dyDescent="0.25">
      <c r="AB53">
        <f>AB52*0.16</f>
        <v>13897.624</v>
      </c>
      <c r="AC53" t="s">
        <v>1484</v>
      </c>
    </row>
    <row r="54" spans="1:29" x14ac:dyDescent="0.25">
      <c r="AB54" s="3">
        <f>+AB52+AB53</f>
        <v>100757.77399999999</v>
      </c>
      <c r="AC54" t="s">
        <v>1486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53"/>
  <sheetViews>
    <sheetView topLeftCell="A6" zoomScale="85" zoomScaleNormal="85" workbookViewId="0">
      <selection activeCell="X42" sqref="X42"/>
    </sheetView>
  </sheetViews>
  <sheetFormatPr baseColWidth="10" defaultRowHeight="15" x14ac:dyDescent="0.25"/>
  <cols>
    <col min="3" max="20" width="0" hidden="1" customWidth="1"/>
  </cols>
  <sheetData>
    <row r="1" spans="1:21" x14ac:dyDescent="0.25">
      <c r="A1" t="s">
        <v>1432</v>
      </c>
      <c r="B1" t="s">
        <v>1</v>
      </c>
      <c r="T1" t="s">
        <v>1232</v>
      </c>
      <c r="U1" t="s">
        <v>1404</v>
      </c>
    </row>
    <row r="2" spans="1:21" x14ac:dyDescent="0.25">
      <c r="U2" t="s">
        <v>4</v>
      </c>
    </row>
    <row r="4" spans="1:21" x14ac:dyDescent="0.25">
      <c r="E4" t="s">
        <v>5</v>
      </c>
      <c r="F4" t="s">
        <v>6</v>
      </c>
      <c r="G4" t="s">
        <v>7</v>
      </c>
      <c r="H4" t="s">
        <v>8</v>
      </c>
    </row>
    <row r="5" spans="1:21" x14ac:dyDescent="0.25">
      <c r="F5" s="1">
        <v>37206</v>
      </c>
      <c r="G5" s="2">
        <v>42325.208333333336</v>
      </c>
    </row>
    <row r="7" spans="1:21" x14ac:dyDescent="0.25">
      <c r="C7" t="s">
        <v>9</v>
      </c>
      <c r="F7" t="s">
        <v>10</v>
      </c>
      <c r="I7" t="s">
        <v>11</v>
      </c>
      <c r="J7" t="s">
        <v>184</v>
      </c>
      <c r="K7" t="s">
        <v>13</v>
      </c>
      <c r="M7" t="s">
        <v>14</v>
      </c>
      <c r="N7" t="s">
        <v>11</v>
      </c>
      <c r="O7" t="s">
        <v>11</v>
      </c>
      <c r="P7" t="e">
        <f>-   OUTSOU</f>
        <v>#NAME?</v>
      </c>
      <c r="Q7" t="s">
        <v>15</v>
      </c>
      <c r="R7" t="s">
        <v>16</v>
      </c>
      <c r="S7" t="s">
        <v>17</v>
      </c>
      <c r="T7" t="s">
        <v>18</v>
      </c>
      <c r="U7" t="s">
        <v>19</v>
      </c>
    </row>
    <row r="8" spans="1:21" x14ac:dyDescent="0.25">
      <c r="A8" t="s">
        <v>20</v>
      </c>
      <c r="B8" t="s">
        <v>21</v>
      </c>
      <c r="C8" t="s">
        <v>596</v>
      </c>
      <c r="D8" t="s">
        <v>24</v>
      </c>
      <c r="E8" t="s">
        <v>597</v>
      </c>
      <c r="F8" t="s">
        <v>27</v>
      </c>
      <c r="G8" t="s">
        <v>28</v>
      </c>
      <c r="H8" t="s">
        <v>387</v>
      </c>
      <c r="I8" t="s">
        <v>598</v>
      </c>
      <c r="J8" t="s">
        <v>187</v>
      </c>
      <c r="K8" t="s">
        <v>36</v>
      </c>
      <c r="L8" t="s">
        <v>37</v>
      </c>
      <c r="M8" t="s">
        <v>38</v>
      </c>
      <c r="N8" t="s">
        <v>39</v>
      </c>
      <c r="O8" t="s">
        <v>40</v>
      </c>
      <c r="P8" t="s">
        <v>41</v>
      </c>
      <c r="Q8" t="s">
        <v>42</v>
      </c>
      <c r="R8" t="s">
        <v>43</v>
      </c>
      <c r="S8" t="s">
        <v>44</v>
      </c>
      <c r="T8" t="s">
        <v>42</v>
      </c>
      <c r="U8" t="s">
        <v>45</v>
      </c>
    </row>
    <row r="9" spans="1:21" x14ac:dyDescent="0.25">
      <c r="A9" t="s">
        <v>46</v>
      </c>
      <c r="B9" t="s">
        <v>188</v>
      </c>
      <c r="C9" t="s">
        <v>599</v>
      </c>
      <c r="D9" t="s">
        <v>50</v>
      </c>
      <c r="E9" t="s">
        <v>390</v>
      </c>
      <c r="F9" t="s">
        <v>51</v>
      </c>
      <c r="G9" t="s">
        <v>50</v>
      </c>
      <c r="H9" t="s">
        <v>390</v>
      </c>
      <c r="I9" t="s">
        <v>295</v>
      </c>
      <c r="J9" t="s">
        <v>189</v>
      </c>
      <c r="K9" t="s">
        <v>50</v>
      </c>
      <c r="L9" t="s">
        <v>50</v>
      </c>
      <c r="M9" t="s">
        <v>50</v>
      </c>
      <c r="N9" t="s">
        <v>52</v>
      </c>
    </row>
    <row r="10" spans="1:21" x14ac:dyDescent="0.25">
      <c r="A10" t="s">
        <v>53</v>
      </c>
      <c r="B10" t="s">
        <v>54</v>
      </c>
    </row>
    <row r="11" spans="1:21" x14ac:dyDescent="0.25">
      <c r="A11">
        <v>9</v>
      </c>
      <c r="B11" t="s">
        <v>165</v>
      </c>
      <c r="C11" t="s">
        <v>1433</v>
      </c>
      <c r="D11">
        <v>67.42</v>
      </c>
      <c r="E11" t="s">
        <v>601</v>
      </c>
      <c r="F11" s="3">
        <v>1633.33</v>
      </c>
      <c r="G11">
        <v>0</v>
      </c>
      <c r="H11" t="s">
        <v>792</v>
      </c>
      <c r="I11" t="s">
        <v>861</v>
      </c>
      <c r="J11" t="s">
        <v>831</v>
      </c>
      <c r="K11">
        <v>0</v>
      </c>
      <c r="L11">
        <v>404.15</v>
      </c>
      <c r="M11">
        <v>0</v>
      </c>
      <c r="N11">
        <v>449.28</v>
      </c>
      <c r="O11" s="3">
        <v>1242.43</v>
      </c>
      <c r="P11">
        <v>0</v>
      </c>
      <c r="Q11">
        <v>124.24</v>
      </c>
      <c r="R11" s="3">
        <v>1242.43</v>
      </c>
      <c r="S11">
        <v>11.16</v>
      </c>
      <c r="T11">
        <v>0</v>
      </c>
      <c r="U11" s="3">
        <v>1781.98</v>
      </c>
    </row>
    <row r="12" spans="1:21" x14ac:dyDescent="0.25">
      <c r="A12" t="s">
        <v>78</v>
      </c>
      <c r="B12" t="s">
        <v>79</v>
      </c>
      <c r="C12" t="s">
        <v>1082</v>
      </c>
      <c r="D12">
        <v>67.42</v>
      </c>
      <c r="E12" t="s">
        <v>601</v>
      </c>
      <c r="F12" s="3">
        <v>1166.67</v>
      </c>
      <c r="G12">
        <v>715.03</v>
      </c>
      <c r="H12" t="s">
        <v>1434</v>
      </c>
      <c r="I12" t="s">
        <v>1434</v>
      </c>
      <c r="J12" t="s">
        <v>831</v>
      </c>
      <c r="K12">
        <v>0</v>
      </c>
      <c r="L12">
        <v>0</v>
      </c>
      <c r="M12">
        <v>0</v>
      </c>
      <c r="N12">
        <v>45.13</v>
      </c>
      <c r="O12" s="3">
        <v>1836.57</v>
      </c>
      <c r="P12">
        <v>0</v>
      </c>
      <c r="Q12">
        <v>183.66</v>
      </c>
      <c r="R12" s="3">
        <v>1836.57</v>
      </c>
      <c r="S12">
        <v>11.16</v>
      </c>
      <c r="T12">
        <v>0</v>
      </c>
      <c r="U12" s="3">
        <v>2031.39</v>
      </c>
    </row>
    <row r="13" spans="1:21" x14ac:dyDescent="0.25">
      <c r="A13" t="s">
        <v>103</v>
      </c>
      <c r="B13" t="s">
        <v>665</v>
      </c>
      <c r="C13">
        <v>981.4</v>
      </c>
      <c r="D13">
        <v>134.84</v>
      </c>
      <c r="E13" t="s">
        <v>601</v>
      </c>
      <c r="F13" s="3">
        <v>2800</v>
      </c>
      <c r="G13">
        <v>715.03</v>
      </c>
      <c r="H13" t="s">
        <v>1435</v>
      </c>
      <c r="I13" t="s">
        <v>1436</v>
      </c>
      <c r="J13" t="s">
        <v>673</v>
      </c>
      <c r="K13">
        <v>0</v>
      </c>
      <c r="L13">
        <v>404.15</v>
      </c>
      <c r="M13">
        <v>0</v>
      </c>
      <c r="N13">
        <v>494.41</v>
      </c>
      <c r="O13" s="3">
        <v>3079</v>
      </c>
      <c r="P13">
        <v>0</v>
      </c>
      <c r="Q13">
        <v>307.89999999999998</v>
      </c>
      <c r="R13" s="3">
        <v>3079</v>
      </c>
      <c r="S13">
        <v>22.32</v>
      </c>
      <c r="T13">
        <v>0</v>
      </c>
      <c r="U13" s="3">
        <v>3813.37</v>
      </c>
    </row>
    <row r="15" spans="1:21" x14ac:dyDescent="0.25">
      <c r="A15" t="s">
        <v>104</v>
      </c>
      <c r="B15" t="s">
        <v>105</v>
      </c>
    </row>
    <row r="16" spans="1:21" x14ac:dyDescent="0.25">
      <c r="A16" t="s">
        <v>300</v>
      </c>
      <c r="B16" t="s">
        <v>301</v>
      </c>
      <c r="C16" t="s">
        <v>1084</v>
      </c>
      <c r="D16">
        <v>67.42</v>
      </c>
      <c r="E16" t="s">
        <v>601</v>
      </c>
      <c r="F16" s="3">
        <v>1750</v>
      </c>
      <c r="G16">
        <v>0</v>
      </c>
      <c r="H16" t="s">
        <v>391</v>
      </c>
      <c r="I16" t="s">
        <v>391</v>
      </c>
      <c r="J16" t="s">
        <v>203</v>
      </c>
      <c r="K16">
        <v>0</v>
      </c>
      <c r="L16">
        <v>0</v>
      </c>
      <c r="M16">
        <v>0</v>
      </c>
      <c r="N16">
        <v>0</v>
      </c>
      <c r="O16" s="3">
        <v>1750</v>
      </c>
      <c r="P16">
        <v>0</v>
      </c>
      <c r="Q16">
        <v>175</v>
      </c>
      <c r="R16" s="3">
        <v>1750</v>
      </c>
      <c r="S16">
        <v>11.16</v>
      </c>
      <c r="T16">
        <v>0</v>
      </c>
      <c r="U16" s="3">
        <v>1936.16</v>
      </c>
    </row>
    <row r="17" spans="1:21" x14ac:dyDescent="0.25">
      <c r="A17" t="s">
        <v>103</v>
      </c>
      <c r="B17" t="s">
        <v>669</v>
      </c>
      <c r="C17">
        <v>490.7</v>
      </c>
      <c r="D17">
        <v>67.42</v>
      </c>
      <c r="E17" t="s">
        <v>601</v>
      </c>
      <c r="F17" s="3">
        <v>1750</v>
      </c>
      <c r="G17">
        <v>0</v>
      </c>
      <c r="H17" t="s">
        <v>391</v>
      </c>
      <c r="I17" t="s">
        <v>391</v>
      </c>
      <c r="J17" t="s">
        <v>602</v>
      </c>
      <c r="K17">
        <v>0</v>
      </c>
      <c r="L17">
        <v>0</v>
      </c>
      <c r="M17">
        <v>0</v>
      </c>
      <c r="N17">
        <v>0</v>
      </c>
      <c r="O17" s="3">
        <v>1750</v>
      </c>
      <c r="P17">
        <v>0</v>
      </c>
      <c r="Q17">
        <v>175</v>
      </c>
      <c r="R17" s="3">
        <v>1750</v>
      </c>
      <c r="S17">
        <v>11.16</v>
      </c>
      <c r="T17">
        <v>0</v>
      </c>
      <c r="U17" s="3">
        <v>1936.16</v>
      </c>
    </row>
    <row r="19" spans="1:21" x14ac:dyDescent="0.25">
      <c r="A19" t="s">
        <v>117</v>
      </c>
      <c r="B19" t="s">
        <v>230</v>
      </c>
      <c r="C19" t="s">
        <v>231</v>
      </c>
    </row>
    <row r="20" spans="1:21" x14ac:dyDescent="0.25">
      <c r="A20">
        <v>10</v>
      </c>
      <c r="B20" t="s">
        <v>307</v>
      </c>
      <c r="C20" t="s">
        <v>1085</v>
      </c>
      <c r="D20">
        <v>67.42</v>
      </c>
      <c r="E20" t="s">
        <v>601</v>
      </c>
      <c r="F20" s="3">
        <v>1166.6600000000001</v>
      </c>
      <c r="G20">
        <v>938.52</v>
      </c>
      <c r="H20" t="s">
        <v>1437</v>
      </c>
      <c r="I20" t="s">
        <v>1437</v>
      </c>
      <c r="J20" t="s">
        <v>831</v>
      </c>
      <c r="K20">
        <v>0</v>
      </c>
      <c r="L20">
        <v>84.78</v>
      </c>
      <c r="M20">
        <v>0</v>
      </c>
      <c r="N20">
        <v>129.91</v>
      </c>
      <c r="O20" s="3">
        <v>1975.27</v>
      </c>
      <c r="P20">
        <v>0</v>
      </c>
      <c r="Q20">
        <v>197.53</v>
      </c>
      <c r="R20" s="3">
        <v>1975.27</v>
      </c>
      <c r="S20">
        <v>11.16</v>
      </c>
      <c r="T20">
        <v>0</v>
      </c>
      <c r="U20" s="3">
        <v>2268.7399999999998</v>
      </c>
    </row>
    <row r="21" spans="1:21" x14ac:dyDescent="0.25">
      <c r="A21" t="s">
        <v>309</v>
      </c>
      <c r="B21" t="s">
        <v>310</v>
      </c>
      <c r="C21" t="s">
        <v>1085</v>
      </c>
      <c r="D21">
        <v>67.42</v>
      </c>
      <c r="E21" t="s">
        <v>601</v>
      </c>
      <c r="F21" s="3">
        <v>1166.6600000000001</v>
      </c>
      <c r="G21" s="3">
        <v>1052.69</v>
      </c>
      <c r="H21" t="s">
        <v>1438</v>
      </c>
      <c r="I21" t="s">
        <v>1438</v>
      </c>
      <c r="J21" t="s">
        <v>831</v>
      </c>
      <c r="K21">
        <v>0</v>
      </c>
      <c r="L21">
        <v>471.16</v>
      </c>
      <c r="M21">
        <v>0</v>
      </c>
      <c r="N21">
        <v>516.29</v>
      </c>
      <c r="O21" s="3">
        <v>1703.06</v>
      </c>
      <c r="P21">
        <v>0</v>
      </c>
      <c r="Q21">
        <v>170.31</v>
      </c>
      <c r="R21" s="3">
        <v>1703.06</v>
      </c>
      <c r="S21">
        <v>11.16</v>
      </c>
      <c r="T21">
        <v>0</v>
      </c>
      <c r="U21" s="3">
        <v>2355.69</v>
      </c>
    </row>
    <row r="22" spans="1:21" x14ac:dyDescent="0.25">
      <c r="A22" t="s">
        <v>103</v>
      </c>
      <c r="B22" t="s">
        <v>674</v>
      </c>
      <c r="C22">
        <v>981.4</v>
      </c>
      <c r="D22">
        <v>134.84</v>
      </c>
      <c r="E22" t="s">
        <v>601</v>
      </c>
      <c r="F22" s="3">
        <v>2333.3200000000002</v>
      </c>
      <c r="G22" s="3">
        <v>1991.21</v>
      </c>
      <c r="H22" t="s">
        <v>1439</v>
      </c>
      <c r="I22" t="s">
        <v>1439</v>
      </c>
      <c r="J22" t="s">
        <v>673</v>
      </c>
      <c r="K22">
        <v>0</v>
      </c>
      <c r="L22">
        <v>555.94000000000005</v>
      </c>
      <c r="M22">
        <v>0</v>
      </c>
      <c r="N22">
        <v>646.20000000000005</v>
      </c>
      <c r="O22" s="3">
        <v>3678.33</v>
      </c>
      <c r="P22">
        <v>0</v>
      </c>
      <c r="Q22">
        <v>367.84</v>
      </c>
      <c r="R22" s="3">
        <v>3678.33</v>
      </c>
      <c r="S22">
        <v>22.32</v>
      </c>
      <c r="T22">
        <v>0</v>
      </c>
      <c r="U22" s="3">
        <v>4624.43</v>
      </c>
    </row>
    <row r="24" spans="1:21" x14ac:dyDescent="0.25">
      <c r="A24" t="s">
        <v>575</v>
      </c>
      <c r="B24" t="s">
        <v>836</v>
      </c>
    </row>
    <row r="25" spans="1:21" x14ac:dyDescent="0.25">
      <c r="A25" t="s">
        <v>314</v>
      </c>
      <c r="B25" t="s">
        <v>315</v>
      </c>
      <c r="C25" t="s">
        <v>1089</v>
      </c>
      <c r="D25">
        <v>67.42</v>
      </c>
      <c r="E25" t="s">
        <v>601</v>
      </c>
      <c r="F25">
        <v>490.7</v>
      </c>
      <c r="G25">
        <v>0</v>
      </c>
      <c r="H25" t="s">
        <v>1062</v>
      </c>
      <c r="I25" t="s">
        <v>1440</v>
      </c>
      <c r="J25" t="s">
        <v>203</v>
      </c>
      <c r="K25">
        <v>0</v>
      </c>
      <c r="L25">
        <v>128.97</v>
      </c>
      <c r="M25">
        <v>0</v>
      </c>
      <c r="N25">
        <v>128.97</v>
      </c>
      <c r="O25">
        <v>455.41</v>
      </c>
      <c r="P25">
        <v>0</v>
      </c>
      <c r="Q25">
        <v>45.54</v>
      </c>
      <c r="R25">
        <v>455.41</v>
      </c>
      <c r="S25">
        <v>11.16</v>
      </c>
      <c r="T25">
        <v>0</v>
      </c>
      <c r="U25">
        <v>641.08000000000004</v>
      </c>
    </row>
    <row r="26" spans="1:21" x14ac:dyDescent="0.25">
      <c r="A26" t="s">
        <v>103</v>
      </c>
      <c r="B26" t="s">
        <v>838</v>
      </c>
      <c r="C26">
        <v>490.7</v>
      </c>
      <c r="D26">
        <v>67.42</v>
      </c>
      <c r="E26" t="s">
        <v>601</v>
      </c>
      <c r="F26">
        <v>490.7</v>
      </c>
      <c r="G26">
        <v>0</v>
      </c>
      <c r="H26" t="s">
        <v>1062</v>
      </c>
      <c r="I26" t="s">
        <v>1440</v>
      </c>
      <c r="J26" t="s">
        <v>602</v>
      </c>
      <c r="K26">
        <v>0</v>
      </c>
      <c r="L26">
        <v>128.97</v>
      </c>
      <c r="M26">
        <v>0</v>
      </c>
      <c r="N26">
        <v>128.97</v>
      </c>
      <c r="O26">
        <v>455.41</v>
      </c>
      <c r="P26">
        <v>0</v>
      </c>
      <c r="Q26">
        <v>45.54</v>
      </c>
      <c r="R26">
        <v>455.41</v>
      </c>
      <c r="S26">
        <v>11.16</v>
      </c>
      <c r="T26">
        <v>0</v>
      </c>
      <c r="U26">
        <v>641.08000000000004</v>
      </c>
    </row>
    <row r="28" spans="1:21" x14ac:dyDescent="0.25">
      <c r="A28" t="s">
        <v>173</v>
      </c>
      <c r="B28" t="s">
        <v>174</v>
      </c>
    </row>
    <row r="29" spans="1:21" x14ac:dyDescent="0.25">
      <c r="A29">
        <v>5</v>
      </c>
      <c r="B29" t="s">
        <v>323</v>
      </c>
      <c r="C29" t="s">
        <v>1089</v>
      </c>
      <c r="D29">
        <v>67.42</v>
      </c>
      <c r="E29" t="s">
        <v>601</v>
      </c>
      <c r="F29">
        <v>490.7</v>
      </c>
      <c r="G29">
        <v>345.38</v>
      </c>
      <c r="H29" t="s">
        <v>1441</v>
      </c>
      <c r="I29" t="s">
        <v>1442</v>
      </c>
      <c r="J29" t="s">
        <v>831</v>
      </c>
      <c r="K29">
        <v>0</v>
      </c>
      <c r="L29">
        <v>0</v>
      </c>
      <c r="M29">
        <v>0</v>
      </c>
      <c r="N29">
        <v>45.13</v>
      </c>
      <c r="O29">
        <v>879.02</v>
      </c>
      <c r="P29">
        <v>0</v>
      </c>
      <c r="Q29">
        <v>87.9</v>
      </c>
      <c r="R29">
        <v>879.02</v>
      </c>
      <c r="S29">
        <v>11.16</v>
      </c>
      <c r="T29">
        <v>0</v>
      </c>
      <c r="U29">
        <v>978.08</v>
      </c>
    </row>
    <row r="30" spans="1:21" x14ac:dyDescent="0.25">
      <c r="A30">
        <v>21</v>
      </c>
      <c r="B30" t="s">
        <v>324</v>
      </c>
      <c r="C30" t="s">
        <v>1089</v>
      </c>
      <c r="D30">
        <v>67.42</v>
      </c>
      <c r="E30" t="s">
        <v>601</v>
      </c>
      <c r="F30" s="3">
        <v>1633.33</v>
      </c>
      <c r="G30" s="3">
        <v>6131.79</v>
      </c>
      <c r="H30" t="s">
        <v>1443</v>
      </c>
      <c r="I30" t="s">
        <v>1443</v>
      </c>
      <c r="J30" t="s">
        <v>1112</v>
      </c>
      <c r="K30">
        <v>0</v>
      </c>
      <c r="L30">
        <v>135.96</v>
      </c>
      <c r="M30">
        <v>0</v>
      </c>
      <c r="N30">
        <v>427.02</v>
      </c>
      <c r="O30" s="3">
        <v>7338.1</v>
      </c>
      <c r="P30">
        <v>733.81</v>
      </c>
      <c r="Q30">
        <v>0</v>
      </c>
      <c r="R30" s="3">
        <v>6604.29</v>
      </c>
      <c r="S30">
        <v>11.16</v>
      </c>
      <c r="T30">
        <v>0</v>
      </c>
      <c r="U30" s="3">
        <v>7485.22</v>
      </c>
    </row>
    <row r="31" spans="1:21" x14ac:dyDescent="0.25">
      <c r="A31" t="s">
        <v>845</v>
      </c>
      <c r="B31" t="s">
        <v>846</v>
      </c>
      <c r="C31" t="s">
        <v>1089</v>
      </c>
      <c r="D31">
        <v>67.42</v>
      </c>
      <c r="E31" t="s">
        <v>601</v>
      </c>
      <c r="F31">
        <v>490.7</v>
      </c>
      <c r="G31" s="3">
        <v>1950.94</v>
      </c>
      <c r="H31" t="s">
        <v>1444</v>
      </c>
      <c r="I31" t="s">
        <v>1444</v>
      </c>
      <c r="J31" t="s">
        <v>203</v>
      </c>
      <c r="K31">
        <v>0</v>
      </c>
      <c r="L31" s="3">
        <v>1245.06</v>
      </c>
      <c r="M31">
        <v>0</v>
      </c>
      <c r="N31" s="3">
        <v>1245.06</v>
      </c>
      <c r="O31" s="3">
        <v>1196.58</v>
      </c>
      <c r="P31">
        <v>0</v>
      </c>
      <c r="Q31">
        <v>119.66</v>
      </c>
      <c r="R31" s="3">
        <v>1196.58</v>
      </c>
      <c r="S31">
        <v>11.16</v>
      </c>
      <c r="T31">
        <v>0</v>
      </c>
      <c r="U31" s="3">
        <v>2572.46</v>
      </c>
    </row>
    <row r="32" spans="1:21" x14ac:dyDescent="0.25">
      <c r="A32" t="s">
        <v>325</v>
      </c>
      <c r="B32" t="s">
        <v>326</v>
      </c>
      <c r="C32" t="s">
        <v>1445</v>
      </c>
      <c r="D32">
        <v>71.900000000000006</v>
      </c>
      <c r="E32" t="s">
        <v>601</v>
      </c>
      <c r="F32" s="3">
        <v>2333.31</v>
      </c>
      <c r="G32">
        <v>0</v>
      </c>
      <c r="H32" t="s">
        <v>1446</v>
      </c>
      <c r="I32" t="s">
        <v>1446</v>
      </c>
      <c r="J32" t="s">
        <v>1447</v>
      </c>
      <c r="K32">
        <v>0</v>
      </c>
      <c r="L32">
        <v>0</v>
      </c>
      <c r="M32">
        <v>0</v>
      </c>
      <c r="N32">
        <v>624.39</v>
      </c>
      <c r="O32" s="3">
        <v>1708.92</v>
      </c>
      <c r="P32">
        <v>0</v>
      </c>
      <c r="Q32">
        <v>170.89</v>
      </c>
      <c r="R32" s="3">
        <v>1708.92</v>
      </c>
      <c r="S32">
        <v>9.85</v>
      </c>
      <c r="T32">
        <v>0</v>
      </c>
      <c r="U32" s="3">
        <v>1889.66</v>
      </c>
    </row>
    <row r="33" spans="1:21" x14ac:dyDescent="0.25">
      <c r="A33" t="s">
        <v>1250</v>
      </c>
      <c r="B33" t="s">
        <v>1251</v>
      </c>
      <c r="C33" t="s">
        <v>1089</v>
      </c>
      <c r="D33">
        <v>67.42</v>
      </c>
      <c r="E33" t="s">
        <v>601</v>
      </c>
      <c r="F33">
        <v>490.7</v>
      </c>
      <c r="G33">
        <v>0</v>
      </c>
      <c r="H33" t="s">
        <v>1062</v>
      </c>
      <c r="I33" t="s">
        <v>1440</v>
      </c>
      <c r="J33" t="s">
        <v>203</v>
      </c>
      <c r="K33">
        <v>0</v>
      </c>
      <c r="L33">
        <v>0</v>
      </c>
      <c r="M33">
        <v>0</v>
      </c>
      <c r="N33">
        <v>0</v>
      </c>
      <c r="O33">
        <v>584.38</v>
      </c>
      <c r="P33">
        <v>0</v>
      </c>
      <c r="Q33">
        <v>58.44</v>
      </c>
      <c r="R33">
        <v>584.38</v>
      </c>
      <c r="S33">
        <v>11.16</v>
      </c>
      <c r="T33">
        <v>0</v>
      </c>
      <c r="U33">
        <v>653.98</v>
      </c>
    </row>
    <row r="34" spans="1:21" x14ac:dyDescent="0.25">
      <c r="A34" t="s">
        <v>330</v>
      </c>
      <c r="B34" t="s">
        <v>331</v>
      </c>
      <c r="C34" t="s">
        <v>1089</v>
      </c>
      <c r="D34">
        <v>67.42</v>
      </c>
      <c r="E34" t="s">
        <v>601</v>
      </c>
      <c r="F34">
        <v>490.7</v>
      </c>
      <c r="G34">
        <v>0</v>
      </c>
      <c r="H34" t="s">
        <v>1062</v>
      </c>
      <c r="I34" t="s">
        <v>1440</v>
      </c>
      <c r="J34" t="s">
        <v>203</v>
      </c>
      <c r="K34">
        <v>0</v>
      </c>
      <c r="L34">
        <v>128.97</v>
      </c>
      <c r="M34">
        <v>0</v>
      </c>
      <c r="N34">
        <v>128.97</v>
      </c>
      <c r="O34">
        <v>455.41</v>
      </c>
      <c r="P34">
        <v>0</v>
      </c>
      <c r="Q34">
        <v>45.54</v>
      </c>
      <c r="R34">
        <v>455.41</v>
      </c>
      <c r="S34">
        <v>11.16</v>
      </c>
      <c r="T34">
        <v>0</v>
      </c>
      <c r="U34">
        <v>641.08000000000004</v>
      </c>
    </row>
    <row r="35" spans="1:21" x14ac:dyDescent="0.25">
      <c r="A35" t="s">
        <v>332</v>
      </c>
      <c r="B35" t="s">
        <v>333</v>
      </c>
      <c r="C35" t="s">
        <v>1089</v>
      </c>
      <c r="D35">
        <v>67.42</v>
      </c>
      <c r="E35" t="s">
        <v>601</v>
      </c>
      <c r="F35">
        <v>490.7</v>
      </c>
      <c r="G35" s="3">
        <v>15047.71</v>
      </c>
      <c r="H35" t="s">
        <v>1448</v>
      </c>
      <c r="I35" t="s">
        <v>1448</v>
      </c>
      <c r="J35" t="s">
        <v>831</v>
      </c>
      <c r="K35">
        <v>0</v>
      </c>
      <c r="L35">
        <v>0</v>
      </c>
      <c r="M35">
        <v>0</v>
      </c>
      <c r="N35">
        <v>45.13</v>
      </c>
      <c r="O35" s="3">
        <v>15493.28</v>
      </c>
      <c r="P35" s="3">
        <v>1549.33</v>
      </c>
      <c r="Q35">
        <v>0</v>
      </c>
      <c r="R35" s="3">
        <v>13943.95</v>
      </c>
      <c r="S35">
        <v>11.16</v>
      </c>
      <c r="T35">
        <v>0</v>
      </c>
      <c r="U35" s="3">
        <v>15504.44</v>
      </c>
    </row>
    <row r="36" spans="1:21" x14ac:dyDescent="0.25">
      <c r="A36" t="s">
        <v>334</v>
      </c>
      <c r="B36" t="s">
        <v>335</v>
      </c>
      <c r="C36" t="s">
        <v>1089</v>
      </c>
      <c r="D36">
        <v>67.42</v>
      </c>
      <c r="E36" t="s">
        <v>601</v>
      </c>
      <c r="F36">
        <v>490.7</v>
      </c>
      <c r="G36">
        <v>882.48</v>
      </c>
      <c r="H36" t="s">
        <v>1449</v>
      </c>
      <c r="I36" t="s">
        <v>1450</v>
      </c>
      <c r="J36" t="s">
        <v>203</v>
      </c>
      <c r="K36">
        <v>0</v>
      </c>
      <c r="L36">
        <v>109.23</v>
      </c>
      <c r="M36">
        <v>0</v>
      </c>
      <c r="N36">
        <v>109.23</v>
      </c>
      <c r="O36" s="3">
        <v>1331.79</v>
      </c>
      <c r="P36">
        <v>0</v>
      </c>
      <c r="Q36">
        <v>133.18</v>
      </c>
      <c r="R36" s="3">
        <v>1331.79</v>
      </c>
      <c r="S36">
        <v>11.16</v>
      </c>
      <c r="T36">
        <v>0</v>
      </c>
      <c r="U36" s="3">
        <v>1585.36</v>
      </c>
    </row>
    <row r="37" spans="1:21" x14ac:dyDescent="0.25">
      <c r="A37" t="s">
        <v>336</v>
      </c>
      <c r="B37" t="s">
        <v>337</v>
      </c>
      <c r="C37" t="s">
        <v>1089</v>
      </c>
      <c r="D37">
        <v>67.42</v>
      </c>
      <c r="E37" t="s">
        <v>601</v>
      </c>
      <c r="F37">
        <v>490.7</v>
      </c>
      <c r="G37" s="3">
        <v>4078.25</v>
      </c>
      <c r="H37" t="s">
        <v>1451</v>
      </c>
      <c r="I37" t="s">
        <v>1451</v>
      </c>
      <c r="J37" t="s">
        <v>831</v>
      </c>
      <c r="K37">
        <v>0</v>
      </c>
      <c r="L37">
        <v>0</v>
      </c>
      <c r="M37">
        <v>0</v>
      </c>
      <c r="N37">
        <v>45.13</v>
      </c>
      <c r="O37" s="3">
        <v>4523.82</v>
      </c>
      <c r="P37">
        <v>452.38</v>
      </c>
      <c r="Q37">
        <v>0</v>
      </c>
      <c r="R37" s="3">
        <v>4071.44</v>
      </c>
      <c r="S37">
        <v>11.16</v>
      </c>
      <c r="T37">
        <v>0</v>
      </c>
      <c r="U37" s="3">
        <v>4534.9799999999996</v>
      </c>
    </row>
    <row r="38" spans="1:21" x14ac:dyDescent="0.25">
      <c r="A38" t="s">
        <v>338</v>
      </c>
      <c r="B38" t="s">
        <v>339</v>
      </c>
      <c r="C38" t="s">
        <v>1089</v>
      </c>
      <c r="D38">
        <v>67.42</v>
      </c>
      <c r="E38" t="s">
        <v>601</v>
      </c>
      <c r="F38">
        <v>490.7</v>
      </c>
      <c r="G38" s="3">
        <v>12885.9</v>
      </c>
      <c r="H38" t="s">
        <v>1452</v>
      </c>
      <c r="I38" t="s">
        <v>1452</v>
      </c>
      <c r="J38" t="s">
        <v>831</v>
      </c>
      <c r="K38">
        <v>0</v>
      </c>
      <c r="L38">
        <v>0</v>
      </c>
      <c r="M38">
        <v>0</v>
      </c>
      <c r="N38">
        <v>45.13</v>
      </c>
      <c r="O38" s="3">
        <v>13331.47</v>
      </c>
      <c r="P38" s="3">
        <v>1333.15</v>
      </c>
      <c r="Q38">
        <v>0</v>
      </c>
      <c r="R38" s="3">
        <v>11998.32</v>
      </c>
      <c r="S38">
        <v>11.16</v>
      </c>
      <c r="T38">
        <v>0</v>
      </c>
      <c r="U38" s="3">
        <v>13342.63</v>
      </c>
    </row>
    <row r="39" spans="1:21" x14ac:dyDescent="0.25">
      <c r="A39" t="s">
        <v>340</v>
      </c>
      <c r="B39" t="s">
        <v>341</v>
      </c>
      <c r="C39" t="s">
        <v>1089</v>
      </c>
      <c r="D39">
        <v>67.42</v>
      </c>
      <c r="E39" t="s">
        <v>601</v>
      </c>
      <c r="F39">
        <v>490.7</v>
      </c>
      <c r="G39" s="3">
        <v>6962.47</v>
      </c>
      <c r="H39" t="s">
        <v>1453</v>
      </c>
      <c r="I39" t="s">
        <v>1453</v>
      </c>
      <c r="J39" t="s">
        <v>831</v>
      </c>
      <c r="K39">
        <v>0</v>
      </c>
      <c r="L39">
        <v>0</v>
      </c>
      <c r="M39">
        <v>0</v>
      </c>
      <c r="N39">
        <v>45.13</v>
      </c>
      <c r="O39" s="3">
        <v>7408.04</v>
      </c>
      <c r="P39">
        <v>740.8</v>
      </c>
      <c r="Q39">
        <v>0</v>
      </c>
      <c r="R39" s="3">
        <v>6667.24</v>
      </c>
      <c r="S39">
        <v>11.16</v>
      </c>
      <c r="T39">
        <v>0</v>
      </c>
      <c r="U39" s="3">
        <v>7419.2</v>
      </c>
    </row>
    <row r="40" spans="1:21" x14ac:dyDescent="0.25">
      <c r="A40" t="s">
        <v>342</v>
      </c>
      <c r="B40" t="s">
        <v>343</v>
      </c>
      <c r="C40" t="s">
        <v>1089</v>
      </c>
      <c r="D40">
        <v>67.42</v>
      </c>
      <c r="E40" t="s">
        <v>601</v>
      </c>
      <c r="F40">
        <v>490.7</v>
      </c>
      <c r="G40" s="3">
        <v>11730.65</v>
      </c>
      <c r="H40" t="s">
        <v>1454</v>
      </c>
      <c r="I40" t="s">
        <v>1454</v>
      </c>
      <c r="J40" t="s">
        <v>831</v>
      </c>
      <c r="K40">
        <v>0</v>
      </c>
      <c r="L40">
        <v>0</v>
      </c>
      <c r="M40">
        <v>0</v>
      </c>
      <c r="N40">
        <v>45.13</v>
      </c>
      <c r="O40" s="3">
        <v>12176.22</v>
      </c>
      <c r="P40" s="3">
        <v>1217.6199999999999</v>
      </c>
      <c r="Q40">
        <v>0</v>
      </c>
      <c r="R40" s="3">
        <v>10958.6</v>
      </c>
      <c r="S40">
        <v>11.16</v>
      </c>
      <c r="T40">
        <v>0</v>
      </c>
      <c r="U40" s="3">
        <v>12187.38</v>
      </c>
    </row>
    <row r="41" spans="1:21" x14ac:dyDescent="0.25">
      <c r="A41" t="s">
        <v>344</v>
      </c>
      <c r="B41" t="s">
        <v>345</v>
      </c>
      <c r="C41" t="s">
        <v>1089</v>
      </c>
      <c r="D41">
        <v>67.42</v>
      </c>
      <c r="E41" t="s">
        <v>601</v>
      </c>
      <c r="F41">
        <v>490.7</v>
      </c>
      <c r="G41" s="3">
        <v>12228.43</v>
      </c>
      <c r="H41" t="s">
        <v>1455</v>
      </c>
      <c r="I41" t="s">
        <v>1455</v>
      </c>
      <c r="J41" t="s">
        <v>203</v>
      </c>
      <c r="K41">
        <v>0</v>
      </c>
      <c r="L41">
        <v>0</v>
      </c>
      <c r="M41">
        <v>0</v>
      </c>
      <c r="N41">
        <v>0</v>
      </c>
      <c r="O41" s="3">
        <v>12719.13</v>
      </c>
      <c r="P41" s="3">
        <v>1271.9100000000001</v>
      </c>
      <c r="Q41">
        <v>0</v>
      </c>
      <c r="R41" s="3">
        <v>11447.22</v>
      </c>
      <c r="S41">
        <v>11.16</v>
      </c>
      <c r="T41">
        <v>0</v>
      </c>
      <c r="U41" s="3">
        <v>12730.29</v>
      </c>
    </row>
    <row r="42" spans="1:21" x14ac:dyDescent="0.25">
      <c r="A42" t="s">
        <v>1252</v>
      </c>
      <c r="B42" t="s">
        <v>1253</v>
      </c>
      <c r="C42" t="s">
        <v>1089</v>
      </c>
      <c r="D42">
        <v>67.42</v>
      </c>
      <c r="E42" t="s">
        <v>601</v>
      </c>
      <c r="F42">
        <v>490.7</v>
      </c>
      <c r="G42">
        <v>0</v>
      </c>
      <c r="H42" t="s">
        <v>1424</v>
      </c>
      <c r="I42" t="s">
        <v>1456</v>
      </c>
      <c r="J42" t="s">
        <v>203</v>
      </c>
      <c r="K42">
        <v>0</v>
      </c>
      <c r="L42">
        <v>0</v>
      </c>
      <c r="M42">
        <v>0</v>
      </c>
      <c r="N42">
        <v>0</v>
      </c>
      <c r="O42">
        <v>589.29</v>
      </c>
      <c r="P42">
        <v>0</v>
      </c>
      <c r="Q42">
        <v>58.68</v>
      </c>
      <c r="R42">
        <v>589.29</v>
      </c>
      <c r="S42">
        <v>11.16</v>
      </c>
      <c r="T42">
        <v>0</v>
      </c>
      <c r="U42">
        <v>659.13</v>
      </c>
    </row>
    <row r="43" spans="1:21" x14ac:dyDescent="0.25">
      <c r="A43" t="s">
        <v>1254</v>
      </c>
      <c r="B43" t="s">
        <v>1255</v>
      </c>
      <c r="C43" t="s">
        <v>1089</v>
      </c>
      <c r="D43">
        <v>67.42</v>
      </c>
      <c r="E43" t="s">
        <v>601</v>
      </c>
      <c r="F43">
        <v>440.52</v>
      </c>
      <c r="G43">
        <v>0</v>
      </c>
      <c r="H43" t="s">
        <v>1075</v>
      </c>
      <c r="I43" t="s">
        <v>1457</v>
      </c>
      <c r="J43" t="s">
        <v>203</v>
      </c>
      <c r="K43">
        <v>0</v>
      </c>
      <c r="L43">
        <v>0</v>
      </c>
      <c r="M43">
        <v>0</v>
      </c>
      <c r="N43">
        <v>0</v>
      </c>
      <c r="O43">
        <v>534.20000000000005</v>
      </c>
      <c r="P43">
        <v>0</v>
      </c>
      <c r="Q43">
        <v>53.42</v>
      </c>
      <c r="R43">
        <v>534.20000000000005</v>
      </c>
      <c r="S43">
        <v>11.16</v>
      </c>
      <c r="T43">
        <v>0</v>
      </c>
      <c r="U43">
        <v>598.78</v>
      </c>
    </row>
    <row r="44" spans="1:21" x14ac:dyDescent="0.25">
      <c r="A44" t="s">
        <v>346</v>
      </c>
      <c r="B44" t="s">
        <v>347</v>
      </c>
      <c r="C44" t="s">
        <v>1089</v>
      </c>
      <c r="D44">
        <v>67.42</v>
      </c>
      <c r="E44" t="s">
        <v>601</v>
      </c>
      <c r="F44">
        <v>490.7</v>
      </c>
      <c r="G44">
        <v>0</v>
      </c>
      <c r="H44" t="s">
        <v>1062</v>
      </c>
      <c r="I44" t="s">
        <v>1440</v>
      </c>
      <c r="J44" t="s">
        <v>203</v>
      </c>
      <c r="K44">
        <v>0</v>
      </c>
      <c r="L44">
        <v>0</v>
      </c>
      <c r="M44">
        <v>0</v>
      </c>
      <c r="N44">
        <v>0</v>
      </c>
      <c r="O44">
        <v>584.38</v>
      </c>
      <c r="P44">
        <v>0</v>
      </c>
      <c r="Q44">
        <v>58.44</v>
      </c>
      <c r="R44">
        <v>584.38</v>
      </c>
      <c r="S44">
        <v>11.16</v>
      </c>
      <c r="T44">
        <v>0</v>
      </c>
      <c r="U44">
        <v>653.98</v>
      </c>
    </row>
    <row r="45" spans="1:21" x14ac:dyDescent="0.25">
      <c r="A45" t="s">
        <v>859</v>
      </c>
      <c r="B45" t="s">
        <v>860</v>
      </c>
      <c r="C45" t="s">
        <v>1089</v>
      </c>
      <c r="D45">
        <v>67.42</v>
      </c>
      <c r="E45" t="s">
        <v>601</v>
      </c>
      <c r="F45">
        <v>490.7</v>
      </c>
      <c r="G45">
        <v>0</v>
      </c>
      <c r="H45" t="s">
        <v>1062</v>
      </c>
      <c r="I45" t="s">
        <v>1440</v>
      </c>
      <c r="J45" t="s">
        <v>203</v>
      </c>
      <c r="K45">
        <v>0</v>
      </c>
      <c r="L45">
        <v>0</v>
      </c>
      <c r="M45">
        <v>0</v>
      </c>
      <c r="N45">
        <v>0</v>
      </c>
      <c r="O45">
        <v>584.38</v>
      </c>
      <c r="P45">
        <v>0</v>
      </c>
      <c r="Q45">
        <v>58.44</v>
      </c>
      <c r="R45">
        <v>584.38</v>
      </c>
      <c r="S45">
        <v>11.16</v>
      </c>
      <c r="T45">
        <v>0</v>
      </c>
      <c r="U45">
        <v>653.98</v>
      </c>
    </row>
    <row r="46" spans="1:21" x14ac:dyDescent="0.25">
      <c r="A46" t="s">
        <v>348</v>
      </c>
      <c r="B46" t="s">
        <v>349</v>
      </c>
      <c r="C46" t="s">
        <v>1108</v>
      </c>
      <c r="D46">
        <v>71.900000000000006</v>
      </c>
      <c r="E46" t="s">
        <v>601</v>
      </c>
      <c r="F46" s="3">
        <v>1633.33</v>
      </c>
      <c r="G46" s="3">
        <v>5672.37</v>
      </c>
      <c r="H46" t="s">
        <v>1458</v>
      </c>
      <c r="I46" t="s">
        <v>1458</v>
      </c>
      <c r="J46" t="s">
        <v>1459</v>
      </c>
      <c r="K46">
        <v>0</v>
      </c>
      <c r="L46">
        <v>742.44</v>
      </c>
      <c r="M46">
        <v>0</v>
      </c>
      <c r="N46" s="3">
        <v>2077.17</v>
      </c>
      <c r="O46" s="3">
        <v>5228.53</v>
      </c>
      <c r="P46">
        <v>522.85</v>
      </c>
      <c r="Q46">
        <v>0</v>
      </c>
      <c r="R46" s="3">
        <v>4705.68</v>
      </c>
      <c r="S46">
        <v>9.85</v>
      </c>
      <c r="T46">
        <v>0</v>
      </c>
      <c r="U46" s="3">
        <v>5980.82</v>
      </c>
    </row>
    <row r="47" spans="1:21" x14ac:dyDescent="0.25">
      <c r="A47" t="s">
        <v>862</v>
      </c>
      <c r="B47" t="s">
        <v>863</v>
      </c>
      <c r="C47" t="s">
        <v>1089</v>
      </c>
      <c r="D47">
        <v>67.42</v>
      </c>
      <c r="E47" t="s">
        <v>601</v>
      </c>
      <c r="F47">
        <v>490.7</v>
      </c>
      <c r="G47">
        <v>408.05</v>
      </c>
      <c r="H47" t="s">
        <v>1460</v>
      </c>
      <c r="I47" t="s">
        <v>1461</v>
      </c>
      <c r="J47" t="s">
        <v>203</v>
      </c>
      <c r="K47">
        <v>0</v>
      </c>
      <c r="L47">
        <v>408.55</v>
      </c>
      <c r="M47">
        <v>0</v>
      </c>
      <c r="N47">
        <v>408.55</v>
      </c>
      <c r="O47">
        <v>578.27</v>
      </c>
      <c r="P47">
        <v>0</v>
      </c>
      <c r="Q47">
        <v>57.83</v>
      </c>
      <c r="R47">
        <v>578.27</v>
      </c>
      <c r="S47">
        <v>11.16</v>
      </c>
      <c r="T47">
        <v>0</v>
      </c>
      <c r="U47" s="3">
        <v>1055.81</v>
      </c>
    </row>
    <row r="48" spans="1:21" x14ac:dyDescent="0.25">
      <c r="A48" t="s">
        <v>350</v>
      </c>
      <c r="B48" t="s">
        <v>351</v>
      </c>
      <c r="C48" t="s">
        <v>1089</v>
      </c>
      <c r="D48">
        <v>67.42</v>
      </c>
      <c r="E48" t="s">
        <v>601</v>
      </c>
      <c r="F48">
        <v>490.7</v>
      </c>
      <c r="G48">
        <v>0</v>
      </c>
      <c r="H48" t="s">
        <v>1062</v>
      </c>
      <c r="I48" t="s">
        <v>1440</v>
      </c>
      <c r="J48" t="s">
        <v>203</v>
      </c>
      <c r="K48">
        <v>0</v>
      </c>
      <c r="L48">
        <v>128.97</v>
      </c>
      <c r="M48">
        <v>0</v>
      </c>
      <c r="N48">
        <v>128.97</v>
      </c>
      <c r="O48">
        <v>455.41</v>
      </c>
      <c r="P48">
        <v>0</v>
      </c>
      <c r="Q48">
        <v>45.54</v>
      </c>
      <c r="R48">
        <v>455.41</v>
      </c>
      <c r="S48">
        <v>11.16</v>
      </c>
      <c r="T48">
        <v>0</v>
      </c>
      <c r="U48">
        <v>641.08000000000004</v>
      </c>
    </row>
    <row r="49" spans="1:22" x14ac:dyDescent="0.25">
      <c r="A49" t="s">
        <v>865</v>
      </c>
      <c r="B49" t="s">
        <v>866</v>
      </c>
      <c r="C49" t="s">
        <v>1089</v>
      </c>
      <c r="D49">
        <v>67.42</v>
      </c>
      <c r="E49" t="s">
        <v>601</v>
      </c>
      <c r="F49">
        <v>490.7</v>
      </c>
      <c r="G49">
        <v>0</v>
      </c>
      <c r="H49" t="s">
        <v>1062</v>
      </c>
      <c r="I49" t="s">
        <v>1440</v>
      </c>
      <c r="J49" t="s">
        <v>203</v>
      </c>
      <c r="K49">
        <v>0</v>
      </c>
      <c r="L49">
        <v>0</v>
      </c>
      <c r="M49">
        <v>0</v>
      </c>
      <c r="N49">
        <v>0</v>
      </c>
      <c r="O49">
        <v>584.38</v>
      </c>
      <c r="P49">
        <v>0</v>
      </c>
      <c r="Q49">
        <v>58.44</v>
      </c>
      <c r="R49">
        <v>584.38</v>
      </c>
      <c r="S49">
        <v>11.16</v>
      </c>
      <c r="T49">
        <v>0</v>
      </c>
      <c r="U49">
        <v>653.98</v>
      </c>
    </row>
    <row r="50" spans="1:22" x14ac:dyDescent="0.25">
      <c r="U50" s="3">
        <f>SUM(U29:U49)</f>
        <v>92422.32</v>
      </c>
      <c r="V50" t="s">
        <v>1487</v>
      </c>
    </row>
    <row r="51" spans="1:22" x14ac:dyDescent="0.25">
      <c r="U51" s="3">
        <f>+U13+U17+U22+U26+U50</f>
        <v>103437.36</v>
      </c>
      <c r="V51" t="s">
        <v>1488</v>
      </c>
    </row>
    <row r="52" spans="1:22" x14ac:dyDescent="0.25">
      <c r="U52">
        <f>U51*0.16</f>
        <v>16549.977600000002</v>
      </c>
      <c r="V52" t="s">
        <v>1489</v>
      </c>
    </row>
    <row r="53" spans="1:22" x14ac:dyDescent="0.25">
      <c r="C53" s="3"/>
      <c r="D53" s="3"/>
      <c r="F53" s="3"/>
      <c r="G53" s="3"/>
      <c r="L53" s="3"/>
      <c r="N53" s="3"/>
      <c r="O53" s="3"/>
      <c r="P53" s="3"/>
      <c r="Q53" s="3"/>
      <c r="R53" s="3"/>
      <c r="U53" s="3">
        <f>+U51+U52</f>
        <v>119987.3376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53"/>
  <sheetViews>
    <sheetView topLeftCell="A11" zoomScale="85" zoomScaleNormal="85" workbookViewId="0">
      <selection activeCell="AC53" sqref="AC53"/>
    </sheetView>
  </sheetViews>
  <sheetFormatPr baseColWidth="10" defaultRowHeight="15" x14ac:dyDescent="0.25"/>
  <cols>
    <col min="2" max="26" width="0" hidden="1" customWidth="1"/>
    <col min="27" max="27" width="11" bestFit="1" customWidth="1"/>
  </cols>
  <sheetData>
    <row r="1" spans="1:28" x14ac:dyDescent="0.25">
      <c r="A1" t="s">
        <v>1403</v>
      </c>
      <c r="AA1" t="s">
        <v>1232</v>
      </c>
      <c r="AB1" t="s">
        <v>1404</v>
      </c>
    </row>
    <row r="2" spans="1:28" x14ac:dyDescent="0.25">
      <c r="AB2" t="s">
        <v>4</v>
      </c>
    </row>
    <row r="4" spans="1:28" x14ac:dyDescent="0.25">
      <c r="I4" t="s">
        <v>5</v>
      </c>
      <c r="J4" t="s">
        <v>6</v>
      </c>
      <c r="K4" t="s">
        <v>7</v>
      </c>
      <c r="L4" t="s">
        <v>8</v>
      </c>
    </row>
    <row r="5" spans="1:28" x14ac:dyDescent="0.25">
      <c r="J5" s="1">
        <v>37213</v>
      </c>
      <c r="K5" s="2">
        <v>42332.208333333336</v>
      </c>
    </row>
    <row r="7" spans="1:28" x14ac:dyDescent="0.25">
      <c r="E7" t="s">
        <v>9</v>
      </c>
      <c r="J7" t="s">
        <v>10</v>
      </c>
      <c r="N7" t="s">
        <v>11</v>
      </c>
      <c r="O7" t="s">
        <v>292</v>
      </c>
      <c r="P7" t="s">
        <v>293</v>
      </c>
      <c r="Q7" t="s">
        <v>13</v>
      </c>
      <c r="R7" t="s">
        <v>13</v>
      </c>
      <c r="T7" t="s">
        <v>14</v>
      </c>
      <c r="U7" t="s">
        <v>11</v>
      </c>
      <c r="V7" t="s">
        <v>11</v>
      </c>
      <c r="W7" t="e">
        <f>-   OUTSOU</f>
        <v>#NAME?</v>
      </c>
      <c r="X7" t="s">
        <v>15</v>
      </c>
      <c r="Y7" t="s">
        <v>16</v>
      </c>
      <c r="Z7" t="s">
        <v>17</v>
      </c>
      <c r="AA7" t="s">
        <v>18</v>
      </c>
      <c r="AB7" t="s">
        <v>19</v>
      </c>
    </row>
    <row r="8" spans="1:28" x14ac:dyDescent="0.25">
      <c r="A8" t="s">
        <v>20</v>
      </c>
      <c r="B8" t="s">
        <v>21</v>
      </c>
      <c r="C8" t="s">
        <v>22</v>
      </c>
      <c r="E8" t="s">
        <v>23</v>
      </c>
      <c r="F8" t="s">
        <v>24</v>
      </c>
      <c r="G8" t="s">
        <v>25</v>
      </c>
      <c r="I8" t="s">
        <v>26</v>
      </c>
      <c r="J8" t="s">
        <v>27</v>
      </c>
      <c r="K8" t="s">
        <v>28</v>
      </c>
      <c r="L8" t="s">
        <v>387</v>
      </c>
      <c r="M8" t="s">
        <v>31</v>
      </c>
      <c r="N8" t="s">
        <v>32</v>
      </c>
      <c r="O8" t="s">
        <v>33</v>
      </c>
      <c r="P8" t="s">
        <v>34</v>
      </c>
      <c r="Q8" t="s">
        <v>35</v>
      </c>
      <c r="R8" t="s">
        <v>36</v>
      </c>
      <c r="S8" t="s">
        <v>37</v>
      </c>
      <c r="T8" t="s">
        <v>38</v>
      </c>
      <c r="U8" t="s">
        <v>39</v>
      </c>
      <c r="V8" t="s">
        <v>40</v>
      </c>
      <c r="W8" t="s">
        <v>41</v>
      </c>
      <c r="X8" t="s">
        <v>42</v>
      </c>
      <c r="Y8" t="s">
        <v>43</v>
      </c>
      <c r="Z8" t="s">
        <v>44</v>
      </c>
      <c r="AA8" t="s">
        <v>42</v>
      </c>
      <c r="AB8" t="s">
        <v>45</v>
      </c>
    </row>
    <row r="9" spans="1:28" x14ac:dyDescent="0.25">
      <c r="A9" t="s">
        <v>50</v>
      </c>
      <c r="B9" t="s">
        <v>194</v>
      </c>
      <c r="C9" t="s">
        <v>188</v>
      </c>
      <c r="D9" t="s">
        <v>297</v>
      </c>
      <c r="E9" t="s">
        <v>57</v>
      </c>
      <c r="F9" t="s">
        <v>50</v>
      </c>
      <c r="G9" t="s">
        <v>50</v>
      </c>
      <c r="H9" t="s">
        <v>297</v>
      </c>
      <c r="I9" t="s">
        <v>51</v>
      </c>
      <c r="J9" t="s">
        <v>51</v>
      </c>
      <c r="K9" t="s">
        <v>50</v>
      </c>
      <c r="L9" t="s">
        <v>390</v>
      </c>
      <c r="M9" t="s">
        <v>51</v>
      </c>
      <c r="N9" t="s">
        <v>50</v>
      </c>
      <c r="O9" t="s">
        <v>637</v>
      </c>
      <c r="P9" t="s">
        <v>51</v>
      </c>
      <c r="Q9" t="s">
        <v>51</v>
      </c>
      <c r="R9" t="s">
        <v>50</v>
      </c>
      <c r="S9" t="s">
        <v>50</v>
      </c>
      <c r="T9" t="s">
        <v>50</v>
      </c>
      <c r="U9" t="s">
        <v>52</v>
      </c>
    </row>
    <row r="10" spans="1:28" x14ac:dyDescent="0.25">
      <c r="A10" t="s">
        <v>1405</v>
      </c>
      <c r="B10" t="s">
        <v>1406</v>
      </c>
    </row>
    <row r="11" spans="1:28" x14ac:dyDescent="0.25">
      <c r="A11">
        <v>9</v>
      </c>
      <c r="B11" t="s">
        <v>165</v>
      </c>
      <c r="C11" t="s">
        <v>166</v>
      </c>
      <c r="E11">
        <v>490.7</v>
      </c>
      <c r="F11">
        <v>67.42</v>
      </c>
      <c r="G11">
        <v>0</v>
      </c>
      <c r="I11">
        <v>0</v>
      </c>
      <c r="J11" s="3">
        <v>1633.33</v>
      </c>
      <c r="K11">
        <v>0</v>
      </c>
      <c r="L11" t="s">
        <v>792</v>
      </c>
      <c r="M11">
        <v>58.38</v>
      </c>
      <c r="N11" s="3">
        <v>1691.71</v>
      </c>
      <c r="O11">
        <v>0</v>
      </c>
      <c r="P11">
        <v>0</v>
      </c>
      <c r="Q11">
        <v>0</v>
      </c>
      <c r="R11">
        <v>0</v>
      </c>
      <c r="S11">
        <v>404.15</v>
      </c>
      <c r="T11">
        <v>0</v>
      </c>
      <c r="U11">
        <v>404.15</v>
      </c>
      <c r="V11" s="3">
        <v>1287.56</v>
      </c>
      <c r="W11">
        <v>0</v>
      </c>
      <c r="X11">
        <v>128.76</v>
      </c>
      <c r="Y11" s="3">
        <v>1287.56</v>
      </c>
      <c r="Z11">
        <v>11.16</v>
      </c>
      <c r="AA11">
        <v>0</v>
      </c>
      <c r="AB11" s="3">
        <v>1831.63</v>
      </c>
    </row>
    <row r="12" spans="1:28" x14ac:dyDescent="0.25">
      <c r="A12" t="s">
        <v>78</v>
      </c>
      <c r="B12" t="s">
        <v>79</v>
      </c>
      <c r="C12" t="s">
        <v>80</v>
      </c>
      <c r="E12">
        <v>490.7</v>
      </c>
      <c r="F12">
        <v>67.42</v>
      </c>
      <c r="G12">
        <v>0</v>
      </c>
      <c r="I12">
        <v>0</v>
      </c>
      <c r="J12" s="3">
        <v>1166.67</v>
      </c>
      <c r="K12" s="3">
        <v>1272.68</v>
      </c>
      <c r="L12" t="s">
        <v>1407</v>
      </c>
      <c r="M12">
        <v>0</v>
      </c>
      <c r="N12" s="3">
        <v>2439.35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3">
        <v>2439.35</v>
      </c>
      <c r="W12">
        <v>243.94</v>
      </c>
      <c r="X12">
        <v>0</v>
      </c>
      <c r="Y12" s="3">
        <v>2195.41</v>
      </c>
      <c r="Z12">
        <v>11.16</v>
      </c>
      <c r="AA12">
        <v>0</v>
      </c>
      <c r="AB12" s="3">
        <v>2450.5100000000002</v>
      </c>
    </row>
    <row r="13" spans="1:28" x14ac:dyDescent="0.25">
      <c r="A13" t="s">
        <v>570</v>
      </c>
      <c r="B13" t="s">
        <v>53</v>
      </c>
      <c r="E13">
        <v>981.4</v>
      </c>
      <c r="F13">
        <v>134.84</v>
      </c>
      <c r="G13">
        <v>0</v>
      </c>
      <c r="I13">
        <v>0</v>
      </c>
      <c r="J13" s="3">
        <v>2800</v>
      </c>
      <c r="K13" s="3">
        <v>1272.68</v>
      </c>
      <c r="L13" t="s">
        <v>1408</v>
      </c>
      <c r="M13">
        <v>58.38</v>
      </c>
      <c r="N13" s="3">
        <v>4131.0600000000004</v>
      </c>
      <c r="O13">
        <v>0</v>
      </c>
      <c r="P13">
        <v>0</v>
      </c>
      <c r="Q13">
        <v>0</v>
      </c>
      <c r="R13">
        <v>0</v>
      </c>
      <c r="S13">
        <v>404.15</v>
      </c>
      <c r="T13">
        <v>0</v>
      </c>
      <c r="U13">
        <v>404.15</v>
      </c>
      <c r="V13" s="3">
        <v>3726.91</v>
      </c>
      <c r="W13">
        <v>243.94</v>
      </c>
      <c r="X13">
        <v>128.76</v>
      </c>
      <c r="Y13" s="3">
        <v>3482.97</v>
      </c>
      <c r="Z13">
        <v>22.32</v>
      </c>
      <c r="AA13">
        <v>0</v>
      </c>
      <c r="AB13" s="3">
        <v>4282.1400000000003</v>
      </c>
    </row>
    <row r="15" spans="1:28" x14ac:dyDescent="0.25">
      <c r="A15" t="s">
        <v>568</v>
      </c>
      <c r="B15" t="s">
        <v>569</v>
      </c>
    </row>
    <row r="16" spans="1:28" x14ac:dyDescent="0.25">
      <c r="A16" t="s">
        <v>300</v>
      </c>
      <c r="B16" t="s">
        <v>301</v>
      </c>
      <c r="C16" t="s">
        <v>302</v>
      </c>
      <c r="E16">
        <v>490.7</v>
      </c>
      <c r="F16">
        <v>67.42</v>
      </c>
      <c r="G16">
        <v>0</v>
      </c>
      <c r="I16">
        <v>0</v>
      </c>
      <c r="J16" s="3">
        <v>1750</v>
      </c>
      <c r="K16">
        <v>0</v>
      </c>
      <c r="L16" t="s">
        <v>391</v>
      </c>
      <c r="M16">
        <v>0</v>
      </c>
      <c r="N16" s="3">
        <v>1750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3">
        <v>1750</v>
      </c>
      <c r="W16">
        <v>0</v>
      </c>
      <c r="X16">
        <v>175</v>
      </c>
      <c r="Y16" s="3">
        <v>1750</v>
      </c>
      <c r="Z16">
        <v>11.16</v>
      </c>
      <c r="AA16">
        <v>0</v>
      </c>
      <c r="AB16" s="3">
        <v>1936.16</v>
      </c>
    </row>
    <row r="17" spans="1:28" x14ac:dyDescent="0.25">
      <c r="A17" t="s">
        <v>570</v>
      </c>
      <c r="B17" t="s">
        <v>104</v>
      </c>
      <c r="E17">
        <v>490.7</v>
      </c>
      <c r="F17">
        <v>67.42</v>
      </c>
      <c r="G17">
        <v>0</v>
      </c>
      <c r="I17">
        <v>0</v>
      </c>
      <c r="J17" s="3">
        <v>1750</v>
      </c>
      <c r="K17">
        <v>0</v>
      </c>
      <c r="L17" t="s">
        <v>391</v>
      </c>
      <c r="M17">
        <v>0</v>
      </c>
      <c r="N17" s="3">
        <v>1750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3">
        <v>1750</v>
      </c>
      <c r="W17">
        <v>0</v>
      </c>
      <c r="X17">
        <v>175</v>
      </c>
      <c r="Y17" s="3">
        <v>1750</v>
      </c>
      <c r="Z17">
        <v>11.16</v>
      </c>
      <c r="AA17">
        <v>0</v>
      </c>
      <c r="AB17" s="3">
        <v>1936.16</v>
      </c>
    </row>
    <row r="19" spans="1:28" x14ac:dyDescent="0.25">
      <c r="A19" t="s">
        <v>571</v>
      </c>
      <c r="B19" t="s">
        <v>572</v>
      </c>
      <c r="C19" t="s">
        <v>231</v>
      </c>
    </row>
    <row r="20" spans="1:28" x14ac:dyDescent="0.25">
      <c r="A20">
        <v>10</v>
      </c>
      <c r="B20" t="s">
        <v>307</v>
      </c>
      <c r="C20" t="s">
        <v>308</v>
      </c>
      <c r="E20">
        <v>490.7</v>
      </c>
      <c r="F20">
        <v>67.42</v>
      </c>
      <c r="G20">
        <v>0</v>
      </c>
      <c r="I20">
        <v>0</v>
      </c>
      <c r="J20" s="3">
        <v>1166.6600000000001</v>
      </c>
      <c r="K20" s="3">
        <v>2290.7800000000002</v>
      </c>
      <c r="L20" t="s">
        <v>1409</v>
      </c>
      <c r="M20">
        <v>0</v>
      </c>
      <c r="N20" s="3">
        <v>3457.44</v>
      </c>
      <c r="O20">
        <v>0</v>
      </c>
      <c r="P20">
        <v>0</v>
      </c>
      <c r="Q20">
        <v>0</v>
      </c>
      <c r="R20">
        <v>0</v>
      </c>
      <c r="S20">
        <v>84.78</v>
      </c>
      <c r="T20">
        <v>0</v>
      </c>
      <c r="U20">
        <v>84.78</v>
      </c>
      <c r="V20" s="3">
        <v>3372.66</v>
      </c>
      <c r="W20">
        <v>337.27</v>
      </c>
      <c r="X20">
        <v>0</v>
      </c>
      <c r="Y20" s="3">
        <v>3035.39</v>
      </c>
      <c r="Z20">
        <v>11.16</v>
      </c>
      <c r="AA20">
        <v>0</v>
      </c>
      <c r="AB20" s="3">
        <v>3468.6</v>
      </c>
    </row>
    <row r="21" spans="1:28" x14ac:dyDescent="0.25">
      <c r="A21" t="s">
        <v>309</v>
      </c>
      <c r="B21" t="s">
        <v>310</v>
      </c>
      <c r="C21" t="s">
        <v>308</v>
      </c>
      <c r="E21">
        <v>490.7</v>
      </c>
      <c r="F21">
        <v>67.42</v>
      </c>
      <c r="G21">
        <v>0</v>
      </c>
      <c r="I21">
        <v>0</v>
      </c>
      <c r="J21" s="3">
        <v>1166.6600000000001</v>
      </c>
      <c r="K21" s="3">
        <v>1603.63</v>
      </c>
      <c r="L21" t="s">
        <v>1410</v>
      </c>
      <c r="M21">
        <v>0</v>
      </c>
      <c r="N21" s="3">
        <v>2770.29</v>
      </c>
      <c r="O21">
        <v>0</v>
      </c>
      <c r="P21">
        <v>0</v>
      </c>
      <c r="Q21">
        <v>0</v>
      </c>
      <c r="R21">
        <v>0</v>
      </c>
      <c r="S21">
        <v>471.16</v>
      </c>
      <c r="T21">
        <v>0</v>
      </c>
      <c r="U21">
        <v>471.16</v>
      </c>
      <c r="V21" s="3">
        <v>2299.13</v>
      </c>
      <c r="W21">
        <v>229.91</v>
      </c>
      <c r="X21">
        <v>0</v>
      </c>
      <c r="Y21" s="3">
        <v>2069.2199999999998</v>
      </c>
      <c r="Z21">
        <v>11.16</v>
      </c>
      <c r="AA21">
        <v>0</v>
      </c>
      <c r="AB21" s="3">
        <v>2781.45</v>
      </c>
    </row>
    <row r="22" spans="1:28" x14ac:dyDescent="0.25">
      <c r="A22" t="s">
        <v>570</v>
      </c>
      <c r="B22" t="s">
        <v>117</v>
      </c>
      <c r="E22">
        <v>981.4</v>
      </c>
      <c r="F22">
        <v>134.84</v>
      </c>
      <c r="G22">
        <v>0</v>
      </c>
      <c r="I22">
        <v>0</v>
      </c>
      <c r="J22" s="3">
        <v>2333.3200000000002</v>
      </c>
      <c r="K22" s="3">
        <v>3894.41</v>
      </c>
      <c r="L22" t="s">
        <v>1411</v>
      </c>
      <c r="M22">
        <v>0</v>
      </c>
      <c r="N22" s="3">
        <v>6227.73</v>
      </c>
      <c r="O22">
        <v>0</v>
      </c>
      <c r="P22">
        <v>0</v>
      </c>
      <c r="Q22">
        <v>0</v>
      </c>
      <c r="R22">
        <v>0</v>
      </c>
      <c r="S22">
        <v>555.94000000000005</v>
      </c>
      <c r="T22">
        <v>0</v>
      </c>
      <c r="U22">
        <v>555.94000000000005</v>
      </c>
      <c r="V22" s="3">
        <v>5671.79</v>
      </c>
      <c r="W22">
        <v>567.17999999999995</v>
      </c>
      <c r="X22">
        <v>0</v>
      </c>
      <c r="Y22" s="3">
        <v>5104.6099999999997</v>
      </c>
      <c r="Z22">
        <v>22.32</v>
      </c>
      <c r="AA22">
        <v>0</v>
      </c>
      <c r="AB22" s="3">
        <v>6250.05</v>
      </c>
    </row>
    <row r="24" spans="1:28" x14ac:dyDescent="0.25">
      <c r="A24" t="s">
        <v>573</v>
      </c>
      <c r="B24" t="s">
        <v>574</v>
      </c>
    </row>
    <row r="25" spans="1:28" x14ac:dyDescent="0.25">
      <c r="A25" t="s">
        <v>314</v>
      </c>
      <c r="B25" t="s">
        <v>315</v>
      </c>
      <c r="C25" t="s">
        <v>177</v>
      </c>
      <c r="E25">
        <v>490.7</v>
      </c>
      <c r="F25">
        <v>67.42</v>
      </c>
      <c r="G25">
        <v>0</v>
      </c>
      <c r="I25">
        <v>0</v>
      </c>
      <c r="J25">
        <v>490.7</v>
      </c>
      <c r="K25" s="3">
        <v>1856.46</v>
      </c>
      <c r="L25" t="s">
        <v>1412</v>
      </c>
      <c r="M25">
        <v>0</v>
      </c>
      <c r="N25" s="3">
        <v>2347.16</v>
      </c>
      <c r="O25">
        <v>0</v>
      </c>
      <c r="P25">
        <v>0</v>
      </c>
      <c r="Q25">
        <v>0</v>
      </c>
      <c r="R25">
        <v>0</v>
      </c>
      <c r="S25" s="3">
        <v>1891.75</v>
      </c>
      <c r="T25">
        <v>0</v>
      </c>
      <c r="U25" s="3">
        <v>1891.75</v>
      </c>
      <c r="V25">
        <v>455.41</v>
      </c>
      <c r="W25">
        <v>0</v>
      </c>
      <c r="X25">
        <v>45.54</v>
      </c>
      <c r="Y25">
        <v>455.41</v>
      </c>
      <c r="Z25">
        <v>11.16</v>
      </c>
      <c r="AA25">
        <v>0</v>
      </c>
      <c r="AB25" s="3">
        <v>2403.86</v>
      </c>
    </row>
    <row r="26" spans="1:28" x14ac:dyDescent="0.25">
      <c r="A26" t="s">
        <v>570</v>
      </c>
      <c r="B26" t="s">
        <v>575</v>
      </c>
      <c r="E26">
        <v>490.7</v>
      </c>
      <c r="F26">
        <v>67.42</v>
      </c>
      <c r="G26">
        <v>0</v>
      </c>
      <c r="I26">
        <v>0</v>
      </c>
      <c r="J26">
        <v>490.7</v>
      </c>
      <c r="K26" s="3">
        <v>1856.46</v>
      </c>
      <c r="L26" t="s">
        <v>1412</v>
      </c>
      <c r="M26">
        <v>0</v>
      </c>
      <c r="N26" s="3">
        <v>2347.16</v>
      </c>
      <c r="O26">
        <v>0</v>
      </c>
      <c r="P26">
        <v>0</v>
      </c>
      <c r="Q26">
        <v>0</v>
      </c>
      <c r="R26">
        <v>0</v>
      </c>
      <c r="S26" s="3">
        <v>1891.75</v>
      </c>
      <c r="T26">
        <v>0</v>
      </c>
      <c r="U26" s="3">
        <v>1891.75</v>
      </c>
      <c r="V26">
        <v>455.41</v>
      </c>
      <c r="W26">
        <v>0</v>
      </c>
      <c r="X26">
        <v>45.54</v>
      </c>
      <c r="Y26">
        <v>455.41</v>
      </c>
      <c r="Z26">
        <v>11.16</v>
      </c>
      <c r="AA26">
        <v>0</v>
      </c>
      <c r="AB26" s="3">
        <v>2403.86</v>
      </c>
    </row>
    <row r="28" spans="1:28" x14ac:dyDescent="0.25">
      <c r="A28" t="s">
        <v>576</v>
      </c>
      <c r="B28" t="s">
        <v>424</v>
      </c>
    </row>
    <row r="29" spans="1:28" x14ac:dyDescent="0.25">
      <c r="A29">
        <v>5</v>
      </c>
      <c r="B29" t="s">
        <v>323</v>
      </c>
      <c r="C29" t="s">
        <v>177</v>
      </c>
      <c r="E29">
        <v>490.7</v>
      </c>
      <c r="F29">
        <v>67.42</v>
      </c>
      <c r="G29">
        <v>0</v>
      </c>
      <c r="I29">
        <v>0</v>
      </c>
      <c r="J29">
        <v>490.7</v>
      </c>
      <c r="K29" s="3">
        <v>6209.48</v>
      </c>
      <c r="L29" t="s">
        <v>1413</v>
      </c>
      <c r="M29">
        <v>0</v>
      </c>
      <c r="N29" s="3">
        <v>6700.18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 s="3">
        <v>6700.18</v>
      </c>
      <c r="W29">
        <v>670.02</v>
      </c>
      <c r="X29">
        <v>0</v>
      </c>
      <c r="Y29" s="3">
        <v>6030.16</v>
      </c>
      <c r="Z29">
        <v>11.16</v>
      </c>
      <c r="AA29">
        <v>0</v>
      </c>
      <c r="AB29" s="3">
        <v>6711.34</v>
      </c>
    </row>
    <row r="30" spans="1:28" x14ac:dyDescent="0.25">
      <c r="A30">
        <v>21</v>
      </c>
      <c r="B30" t="s">
        <v>324</v>
      </c>
      <c r="C30" t="s">
        <v>177</v>
      </c>
      <c r="E30">
        <v>490.7</v>
      </c>
      <c r="F30">
        <v>67.42</v>
      </c>
      <c r="G30">
        <v>0</v>
      </c>
      <c r="I30">
        <v>0</v>
      </c>
      <c r="J30" s="3">
        <v>1633.33</v>
      </c>
      <c r="K30" s="3">
        <v>40490.269999999997</v>
      </c>
      <c r="L30" t="s">
        <v>1414</v>
      </c>
      <c r="M30">
        <v>0</v>
      </c>
      <c r="N30" s="3">
        <v>42123.6</v>
      </c>
      <c r="O30">
        <v>0</v>
      </c>
      <c r="P30">
        <v>0</v>
      </c>
      <c r="Q30">
        <v>245.93</v>
      </c>
      <c r="R30">
        <v>0</v>
      </c>
      <c r="S30">
        <v>135.96</v>
      </c>
      <c r="T30">
        <v>0</v>
      </c>
      <c r="U30">
        <v>381.89</v>
      </c>
      <c r="V30" s="3">
        <v>41741.71</v>
      </c>
      <c r="W30" s="3">
        <v>4174.17</v>
      </c>
      <c r="X30">
        <v>0</v>
      </c>
      <c r="Y30" s="3">
        <v>37567.54</v>
      </c>
      <c r="Z30">
        <v>11.16</v>
      </c>
      <c r="AA30">
        <v>0</v>
      </c>
      <c r="AB30" s="3">
        <v>41888.83</v>
      </c>
    </row>
    <row r="31" spans="1:28" x14ac:dyDescent="0.25">
      <c r="A31" t="s">
        <v>845</v>
      </c>
      <c r="B31" t="s">
        <v>846</v>
      </c>
      <c r="C31" t="s">
        <v>177</v>
      </c>
      <c r="E31">
        <v>490.7</v>
      </c>
      <c r="F31">
        <v>67.42</v>
      </c>
      <c r="G31">
        <v>0</v>
      </c>
      <c r="I31">
        <v>0</v>
      </c>
      <c r="J31">
        <v>490.7</v>
      </c>
      <c r="K31">
        <v>0</v>
      </c>
      <c r="L31" t="s">
        <v>1062</v>
      </c>
      <c r="M31">
        <v>93.68</v>
      </c>
      <c r="N31">
        <v>584.38</v>
      </c>
      <c r="O31">
        <v>0</v>
      </c>
      <c r="P31">
        <v>0</v>
      </c>
      <c r="Q31">
        <v>0</v>
      </c>
      <c r="R31">
        <v>0</v>
      </c>
      <c r="S31">
        <v>128.84</v>
      </c>
      <c r="T31">
        <v>0</v>
      </c>
      <c r="U31">
        <v>128.84</v>
      </c>
      <c r="V31">
        <v>455.54</v>
      </c>
      <c r="W31">
        <v>0</v>
      </c>
      <c r="X31">
        <v>45.55</v>
      </c>
      <c r="Y31">
        <v>455.54</v>
      </c>
      <c r="Z31">
        <v>11.16</v>
      </c>
      <c r="AA31">
        <v>0</v>
      </c>
      <c r="AB31">
        <v>641.09</v>
      </c>
    </row>
    <row r="32" spans="1:28" x14ac:dyDescent="0.25">
      <c r="A32" t="s">
        <v>325</v>
      </c>
      <c r="B32" t="s">
        <v>326</v>
      </c>
      <c r="C32" t="s">
        <v>327</v>
      </c>
      <c r="E32">
        <v>490.7</v>
      </c>
      <c r="F32">
        <v>67.42</v>
      </c>
      <c r="G32">
        <v>0</v>
      </c>
      <c r="I32">
        <v>0</v>
      </c>
      <c r="J32" s="3">
        <v>2333.31</v>
      </c>
      <c r="K32" s="3">
        <v>39986.339999999997</v>
      </c>
      <c r="L32" t="s">
        <v>1415</v>
      </c>
      <c r="M32">
        <v>0</v>
      </c>
      <c r="N32" s="3">
        <v>42319.65</v>
      </c>
      <c r="O32">
        <v>0</v>
      </c>
      <c r="P32">
        <v>0</v>
      </c>
      <c r="Q32">
        <v>245.93</v>
      </c>
      <c r="R32">
        <v>0</v>
      </c>
      <c r="S32">
        <v>0</v>
      </c>
      <c r="T32">
        <v>0</v>
      </c>
      <c r="U32">
        <v>245.93</v>
      </c>
      <c r="V32" s="3">
        <v>42073.72</v>
      </c>
      <c r="W32" s="3">
        <v>4207.37</v>
      </c>
      <c r="X32">
        <v>0</v>
      </c>
      <c r="Y32" s="3">
        <v>37866.35</v>
      </c>
      <c r="Z32">
        <v>11.16</v>
      </c>
      <c r="AA32">
        <v>0</v>
      </c>
      <c r="AB32" s="3">
        <v>42084.88</v>
      </c>
    </row>
    <row r="33" spans="1:28" x14ac:dyDescent="0.25">
      <c r="A33" t="s">
        <v>1250</v>
      </c>
      <c r="B33" t="s">
        <v>1251</v>
      </c>
      <c r="C33" t="s">
        <v>177</v>
      </c>
      <c r="E33">
        <v>490.7</v>
      </c>
      <c r="F33">
        <v>67.42</v>
      </c>
      <c r="G33">
        <v>0</v>
      </c>
      <c r="I33">
        <v>0</v>
      </c>
      <c r="J33">
        <v>490.7</v>
      </c>
      <c r="K33">
        <v>0</v>
      </c>
      <c r="L33" t="s">
        <v>1062</v>
      </c>
      <c r="M33">
        <v>93.68</v>
      </c>
      <c r="N33">
        <v>584.38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584.38</v>
      </c>
      <c r="W33">
        <v>0</v>
      </c>
      <c r="X33">
        <v>58.44</v>
      </c>
      <c r="Y33">
        <v>584.38</v>
      </c>
      <c r="Z33">
        <v>11.16</v>
      </c>
      <c r="AA33">
        <v>0</v>
      </c>
      <c r="AB33">
        <v>653.98</v>
      </c>
    </row>
    <row r="34" spans="1:28" x14ac:dyDescent="0.25">
      <c r="A34" t="s">
        <v>330</v>
      </c>
      <c r="B34" t="s">
        <v>331</v>
      </c>
      <c r="C34" t="s">
        <v>177</v>
      </c>
      <c r="E34">
        <v>490.7</v>
      </c>
      <c r="F34">
        <v>67.42</v>
      </c>
      <c r="G34">
        <v>0</v>
      </c>
      <c r="I34">
        <v>0</v>
      </c>
      <c r="J34">
        <v>490.7</v>
      </c>
      <c r="K34" s="3">
        <v>11699.41</v>
      </c>
      <c r="L34" t="s">
        <v>1416</v>
      </c>
      <c r="M34">
        <v>0</v>
      </c>
      <c r="N34" s="3">
        <v>12190.11</v>
      </c>
      <c r="O34">
        <v>0</v>
      </c>
      <c r="P34">
        <v>0</v>
      </c>
      <c r="Q34">
        <v>45.13</v>
      </c>
      <c r="R34">
        <v>0</v>
      </c>
      <c r="S34">
        <v>527.54999999999995</v>
      </c>
      <c r="T34">
        <v>0</v>
      </c>
      <c r="U34">
        <v>572.67999999999995</v>
      </c>
      <c r="V34" s="3">
        <v>11617.43</v>
      </c>
      <c r="W34" s="3">
        <v>1161.74</v>
      </c>
      <c r="X34">
        <v>0</v>
      </c>
      <c r="Y34" s="3">
        <v>10455.69</v>
      </c>
      <c r="Z34">
        <v>11.16</v>
      </c>
      <c r="AA34">
        <v>0</v>
      </c>
      <c r="AB34" s="3">
        <v>12156.14</v>
      </c>
    </row>
    <row r="35" spans="1:28" x14ac:dyDescent="0.25">
      <c r="A35" t="s">
        <v>332</v>
      </c>
      <c r="B35" t="s">
        <v>333</v>
      </c>
      <c r="C35" t="s">
        <v>177</v>
      </c>
      <c r="E35">
        <v>490.7</v>
      </c>
      <c r="F35">
        <v>67.42</v>
      </c>
      <c r="G35">
        <v>0</v>
      </c>
      <c r="I35">
        <v>0</v>
      </c>
      <c r="J35">
        <v>490.7</v>
      </c>
      <c r="K35" s="3">
        <v>25888.66</v>
      </c>
      <c r="L35" t="s">
        <v>1417</v>
      </c>
      <c r="M35">
        <v>0</v>
      </c>
      <c r="N35" s="3">
        <v>26379.360000000001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s="3">
        <v>26379.360000000001</v>
      </c>
      <c r="W35" s="3">
        <v>2637.94</v>
      </c>
      <c r="X35">
        <v>0</v>
      </c>
      <c r="Y35" s="3">
        <v>23741.42</v>
      </c>
      <c r="Z35">
        <v>11.16</v>
      </c>
      <c r="AA35">
        <v>0</v>
      </c>
      <c r="AB35" s="3">
        <v>26390.52</v>
      </c>
    </row>
    <row r="36" spans="1:28" x14ac:dyDescent="0.25">
      <c r="A36" t="s">
        <v>334</v>
      </c>
      <c r="B36" t="s">
        <v>335</v>
      </c>
      <c r="C36" t="s">
        <v>177</v>
      </c>
      <c r="E36">
        <v>490.7</v>
      </c>
      <c r="F36">
        <v>67.42</v>
      </c>
      <c r="G36">
        <v>0</v>
      </c>
      <c r="I36">
        <v>0</v>
      </c>
      <c r="J36">
        <v>490.7</v>
      </c>
      <c r="K36" s="3">
        <v>8828.85</v>
      </c>
      <c r="L36" t="s">
        <v>1418</v>
      </c>
      <c r="M36">
        <v>0</v>
      </c>
      <c r="N36" s="3">
        <v>9319.5499999999993</v>
      </c>
      <c r="O36">
        <v>0</v>
      </c>
      <c r="P36">
        <v>0</v>
      </c>
      <c r="Q36">
        <v>0</v>
      </c>
      <c r="R36">
        <v>0</v>
      </c>
      <c r="S36">
        <v>109.23</v>
      </c>
      <c r="T36">
        <v>0</v>
      </c>
      <c r="U36">
        <v>109.23</v>
      </c>
      <c r="V36" s="3">
        <v>9210.32</v>
      </c>
      <c r="W36">
        <v>921.03</v>
      </c>
      <c r="X36">
        <v>0</v>
      </c>
      <c r="Y36" s="3">
        <v>8289.2900000000009</v>
      </c>
      <c r="Z36">
        <v>11.16</v>
      </c>
      <c r="AA36">
        <v>0</v>
      </c>
      <c r="AB36" s="3">
        <v>9330.7099999999991</v>
      </c>
    </row>
    <row r="37" spans="1:28" x14ac:dyDescent="0.25">
      <c r="A37" t="s">
        <v>336</v>
      </c>
      <c r="B37" t="s">
        <v>337</v>
      </c>
      <c r="C37" t="s">
        <v>177</v>
      </c>
      <c r="E37">
        <v>490.7</v>
      </c>
      <c r="F37">
        <v>67.42</v>
      </c>
      <c r="G37">
        <v>0</v>
      </c>
      <c r="I37">
        <v>0</v>
      </c>
      <c r="J37">
        <v>490.7</v>
      </c>
      <c r="K37" s="3">
        <v>1215.23</v>
      </c>
      <c r="L37" t="s">
        <v>1419</v>
      </c>
      <c r="M37">
        <v>0</v>
      </c>
      <c r="N37" s="3">
        <v>1705.93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3">
        <v>1705.93</v>
      </c>
      <c r="W37">
        <v>0</v>
      </c>
      <c r="X37">
        <v>170.59</v>
      </c>
      <c r="Y37" s="3">
        <v>1705.93</v>
      </c>
      <c r="Z37">
        <v>11.16</v>
      </c>
      <c r="AA37">
        <v>0</v>
      </c>
      <c r="AB37" s="3">
        <v>1887.68</v>
      </c>
    </row>
    <row r="38" spans="1:28" x14ac:dyDescent="0.25">
      <c r="A38" t="s">
        <v>338</v>
      </c>
      <c r="B38" t="s">
        <v>339</v>
      </c>
      <c r="C38" t="s">
        <v>177</v>
      </c>
      <c r="E38">
        <v>490.7</v>
      </c>
      <c r="F38">
        <v>67.42</v>
      </c>
      <c r="G38">
        <v>0</v>
      </c>
      <c r="I38">
        <v>0</v>
      </c>
      <c r="J38">
        <v>490.7</v>
      </c>
      <c r="K38" s="3">
        <v>1440.98</v>
      </c>
      <c r="L38" t="s">
        <v>1420</v>
      </c>
      <c r="M38">
        <v>0</v>
      </c>
      <c r="N38" s="3">
        <v>1931.68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s="3">
        <v>1931.68</v>
      </c>
      <c r="W38">
        <v>0</v>
      </c>
      <c r="X38">
        <v>193.17</v>
      </c>
      <c r="Y38" s="3">
        <v>1931.68</v>
      </c>
      <c r="Z38">
        <v>11.16</v>
      </c>
      <c r="AA38">
        <v>0</v>
      </c>
      <c r="AB38" s="3">
        <v>2136.0100000000002</v>
      </c>
    </row>
    <row r="39" spans="1:28" x14ac:dyDescent="0.25">
      <c r="A39" t="s">
        <v>340</v>
      </c>
      <c r="B39" t="s">
        <v>341</v>
      </c>
      <c r="C39" t="s">
        <v>177</v>
      </c>
      <c r="E39">
        <v>490.7</v>
      </c>
      <c r="F39">
        <v>67.42</v>
      </c>
      <c r="G39">
        <v>0</v>
      </c>
      <c r="I39">
        <v>0</v>
      </c>
      <c r="J39">
        <v>490.7</v>
      </c>
      <c r="K39" s="3">
        <v>8615.69</v>
      </c>
      <c r="L39" t="s">
        <v>1421</v>
      </c>
      <c r="M39">
        <v>0</v>
      </c>
      <c r="N39" s="3">
        <v>9106.39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 s="3">
        <v>9106.39</v>
      </c>
      <c r="W39">
        <v>910.64</v>
      </c>
      <c r="X39">
        <v>0</v>
      </c>
      <c r="Y39" s="3">
        <v>8195.75</v>
      </c>
      <c r="Z39">
        <v>11.16</v>
      </c>
      <c r="AA39">
        <v>0</v>
      </c>
      <c r="AB39" s="3">
        <v>9117.5499999999993</v>
      </c>
    </row>
    <row r="40" spans="1:28" x14ac:dyDescent="0.25">
      <c r="A40" t="s">
        <v>342</v>
      </c>
      <c r="B40" t="s">
        <v>343</v>
      </c>
      <c r="C40" t="s">
        <v>177</v>
      </c>
      <c r="E40">
        <v>490.7</v>
      </c>
      <c r="F40">
        <v>67.42</v>
      </c>
      <c r="G40">
        <v>0</v>
      </c>
      <c r="I40">
        <v>0</v>
      </c>
      <c r="J40">
        <v>490.7</v>
      </c>
      <c r="K40" s="3">
        <v>36107.65</v>
      </c>
      <c r="L40" t="s">
        <v>1422</v>
      </c>
      <c r="M40">
        <v>0</v>
      </c>
      <c r="N40" s="3">
        <v>36598.35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3">
        <v>36598.35</v>
      </c>
      <c r="W40" s="3">
        <v>3659.84</v>
      </c>
      <c r="X40">
        <v>0</v>
      </c>
      <c r="Y40" s="3">
        <v>32938.51</v>
      </c>
      <c r="Z40">
        <v>11.16</v>
      </c>
      <c r="AA40">
        <v>0</v>
      </c>
      <c r="AB40" s="3">
        <v>36609.51</v>
      </c>
    </row>
    <row r="41" spans="1:28" x14ac:dyDescent="0.25">
      <c r="A41" t="s">
        <v>344</v>
      </c>
      <c r="B41" t="s">
        <v>345</v>
      </c>
      <c r="C41" t="s">
        <v>177</v>
      </c>
      <c r="E41">
        <v>490.7</v>
      </c>
      <c r="F41">
        <v>67.42</v>
      </c>
      <c r="G41">
        <v>0</v>
      </c>
      <c r="I41">
        <v>0</v>
      </c>
      <c r="J41">
        <v>490.7</v>
      </c>
      <c r="K41" s="3">
        <v>9444.68</v>
      </c>
      <c r="L41" t="s">
        <v>1423</v>
      </c>
      <c r="M41">
        <v>0</v>
      </c>
      <c r="N41" s="3">
        <v>9935.3799999999992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3">
        <v>9935.3799999999992</v>
      </c>
      <c r="W41">
        <v>993.54</v>
      </c>
      <c r="X41">
        <v>0</v>
      </c>
      <c r="Y41" s="3">
        <v>8941.84</v>
      </c>
      <c r="Z41">
        <v>11.16</v>
      </c>
      <c r="AA41">
        <v>0</v>
      </c>
      <c r="AB41" s="3">
        <v>9946.5400000000009</v>
      </c>
    </row>
    <row r="42" spans="1:28" x14ac:dyDescent="0.25">
      <c r="A42" t="s">
        <v>1252</v>
      </c>
      <c r="B42" t="s">
        <v>1253</v>
      </c>
      <c r="C42" t="s">
        <v>177</v>
      </c>
      <c r="E42">
        <v>490.7</v>
      </c>
      <c r="F42">
        <v>67.42</v>
      </c>
      <c r="G42">
        <v>0</v>
      </c>
      <c r="I42">
        <v>0</v>
      </c>
      <c r="J42">
        <v>490.7</v>
      </c>
      <c r="K42">
        <v>0</v>
      </c>
      <c r="L42" t="s">
        <v>1424</v>
      </c>
      <c r="M42">
        <v>93.68</v>
      </c>
      <c r="N42">
        <v>589.29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589.29</v>
      </c>
      <c r="W42">
        <v>0</v>
      </c>
      <c r="X42">
        <v>58.68</v>
      </c>
      <c r="Y42">
        <v>589.29</v>
      </c>
      <c r="Z42">
        <v>11.16</v>
      </c>
      <c r="AA42">
        <v>0</v>
      </c>
      <c r="AB42">
        <v>659.13</v>
      </c>
    </row>
    <row r="43" spans="1:28" x14ac:dyDescent="0.25">
      <c r="A43" t="s">
        <v>1254</v>
      </c>
      <c r="B43" t="s">
        <v>1255</v>
      </c>
      <c r="C43" t="s">
        <v>177</v>
      </c>
      <c r="E43">
        <v>490.7</v>
      </c>
      <c r="F43">
        <v>67.42</v>
      </c>
      <c r="G43">
        <v>0</v>
      </c>
      <c r="I43">
        <v>0</v>
      </c>
      <c r="J43">
        <v>440.52</v>
      </c>
      <c r="K43" s="3">
        <v>8160.44</v>
      </c>
      <c r="L43" t="s">
        <v>1425</v>
      </c>
      <c r="M43">
        <v>0</v>
      </c>
      <c r="N43" s="3">
        <v>8600.9599999999991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 s="3">
        <v>8600.9599999999991</v>
      </c>
      <c r="W43">
        <v>860.1</v>
      </c>
      <c r="X43">
        <v>0</v>
      </c>
      <c r="Y43" s="3">
        <v>7740.86</v>
      </c>
      <c r="Z43">
        <v>11.16</v>
      </c>
      <c r="AA43">
        <v>0</v>
      </c>
      <c r="AB43" s="3">
        <v>8612.1200000000008</v>
      </c>
    </row>
    <row r="44" spans="1:28" x14ac:dyDescent="0.25">
      <c r="A44" t="s">
        <v>346</v>
      </c>
      <c r="B44" t="s">
        <v>347</v>
      </c>
      <c r="C44" t="s">
        <v>177</v>
      </c>
      <c r="E44">
        <v>490.7</v>
      </c>
      <c r="F44">
        <v>67.42</v>
      </c>
      <c r="G44">
        <v>0</v>
      </c>
      <c r="I44">
        <v>0</v>
      </c>
      <c r="J44">
        <v>490.7</v>
      </c>
      <c r="K44" s="3">
        <v>9446.58</v>
      </c>
      <c r="L44" t="s">
        <v>1426</v>
      </c>
      <c r="M44">
        <v>0</v>
      </c>
      <c r="N44" s="3">
        <v>9937.2800000000007</v>
      </c>
      <c r="O44">
        <v>0</v>
      </c>
      <c r="P44">
        <v>0</v>
      </c>
      <c r="Q44">
        <v>51.25</v>
      </c>
      <c r="R44">
        <v>0</v>
      </c>
      <c r="S44">
        <v>0</v>
      </c>
      <c r="T44">
        <v>0</v>
      </c>
      <c r="U44">
        <v>51.25</v>
      </c>
      <c r="V44" s="3">
        <v>9886.0300000000007</v>
      </c>
      <c r="W44">
        <v>988.6</v>
      </c>
      <c r="X44">
        <v>0</v>
      </c>
      <c r="Y44" s="3">
        <v>8897.43</v>
      </c>
      <c r="Z44">
        <v>11.16</v>
      </c>
      <c r="AA44">
        <v>0</v>
      </c>
      <c r="AB44" s="3">
        <v>9897.19</v>
      </c>
    </row>
    <row r="45" spans="1:28" x14ac:dyDescent="0.25">
      <c r="A45" t="s">
        <v>859</v>
      </c>
      <c r="B45" t="s">
        <v>860</v>
      </c>
      <c r="C45" t="s">
        <v>177</v>
      </c>
      <c r="E45">
        <v>490.7</v>
      </c>
      <c r="F45">
        <v>67.42</v>
      </c>
      <c r="G45">
        <v>0</v>
      </c>
      <c r="I45">
        <v>0</v>
      </c>
      <c r="J45">
        <v>490.7</v>
      </c>
      <c r="K45" s="3">
        <v>5276.57</v>
      </c>
      <c r="L45" t="s">
        <v>1427</v>
      </c>
      <c r="M45">
        <v>0</v>
      </c>
      <c r="N45" s="3">
        <v>5767.27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 s="3">
        <v>5767.27</v>
      </c>
      <c r="W45">
        <v>576.73</v>
      </c>
      <c r="X45">
        <v>0</v>
      </c>
      <c r="Y45" s="3">
        <v>5190.54</v>
      </c>
      <c r="Z45">
        <v>11.16</v>
      </c>
      <c r="AA45">
        <v>0</v>
      </c>
      <c r="AB45" s="3">
        <v>5778.43</v>
      </c>
    </row>
    <row r="46" spans="1:28" x14ac:dyDescent="0.25">
      <c r="A46" t="s">
        <v>348</v>
      </c>
      <c r="B46" t="s">
        <v>349</v>
      </c>
      <c r="C46" t="s">
        <v>177</v>
      </c>
      <c r="E46">
        <v>490.7</v>
      </c>
      <c r="F46">
        <v>67.42</v>
      </c>
      <c r="G46">
        <v>0</v>
      </c>
      <c r="I46">
        <v>0</v>
      </c>
      <c r="J46" s="3">
        <v>1633.33</v>
      </c>
      <c r="K46" s="3">
        <v>64344.4</v>
      </c>
      <c r="L46" t="s">
        <v>1428</v>
      </c>
      <c r="M46">
        <v>0</v>
      </c>
      <c r="N46" s="3">
        <v>65977.73</v>
      </c>
      <c r="O46">
        <v>0</v>
      </c>
      <c r="P46">
        <v>0</v>
      </c>
      <c r="Q46">
        <v>245.93</v>
      </c>
      <c r="R46">
        <v>0</v>
      </c>
      <c r="S46">
        <v>742.44</v>
      </c>
      <c r="T46">
        <v>0</v>
      </c>
      <c r="U46">
        <v>988.37</v>
      </c>
      <c r="V46" s="3">
        <v>64989.36</v>
      </c>
      <c r="W46" s="3">
        <v>6498.94</v>
      </c>
      <c r="X46">
        <v>0</v>
      </c>
      <c r="Y46" s="3">
        <v>58490.42</v>
      </c>
      <c r="Z46">
        <v>11.16</v>
      </c>
      <c r="AA46">
        <v>0</v>
      </c>
      <c r="AB46" s="3">
        <v>65742.960000000006</v>
      </c>
    </row>
    <row r="47" spans="1:28" x14ac:dyDescent="0.25">
      <c r="A47" t="s">
        <v>862</v>
      </c>
      <c r="B47" t="s">
        <v>863</v>
      </c>
      <c r="C47" t="s">
        <v>177</v>
      </c>
      <c r="E47">
        <v>490.7</v>
      </c>
      <c r="F47">
        <v>67.42</v>
      </c>
      <c r="G47">
        <v>0</v>
      </c>
      <c r="I47">
        <v>0</v>
      </c>
      <c r="J47">
        <v>490.7</v>
      </c>
      <c r="K47">
        <v>0</v>
      </c>
      <c r="L47" t="s">
        <v>1062</v>
      </c>
      <c r="M47">
        <v>93.68</v>
      </c>
      <c r="N47">
        <v>584.38</v>
      </c>
      <c r="O47">
        <v>0</v>
      </c>
      <c r="P47">
        <v>0</v>
      </c>
      <c r="Q47">
        <v>0</v>
      </c>
      <c r="R47">
        <v>0</v>
      </c>
      <c r="S47">
        <v>128.84</v>
      </c>
      <c r="T47">
        <v>0</v>
      </c>
      <c r="U47">
        <v>128.84</v>
      </c>
      <c r="V47">
        <v>455.54</v>
      </c>
      <c r="W47">
        <v>0</v>
      </c>
      <c r="X47">
        <v>45.55</v>
      </c>
      <c r="Y47">
        <v>455.54</v>
      </c>
      <c r="Z47">
        <v>11.16</v>
      </c>
      <c r="AA47">
        <v>0</v>
      </c>
      <c r="AB47">
        <v>641.09</v>
      </c>
    </row>
    <row r="48" spans="1:28" x14ac:dyDescent="0.25">
      <c r="A48" t="s">
        <v>350</v>
      </c>
      <c r="B48" t="s">
        <v>351</v>
      </c>
      <c r="C48" t="s">
        <v>177</v>
      </c>
      <c r="E48">
        <v>420.6</v>
      </c>
      <c r="F48">
        <v>71.900000000000006</v>
      </c>
      <c r="G48">
        <v>0</v>
      </c>
      <c r="I48">
        <v>0</v>
      </c>
      <c r="J48">
        <v>490.7</v>
      </c>
      <c r="K48" s="3">
        <v>2000</v>
      </c>
      <c r="L48" t="s">
        <v>1131</v>
      </c>
      <c r="M48">
        <v>0</v>
      </c>
      <c r="N48" s="3">
        <v>2490.6999999999998</v>
      </c>
      <c r="O48">
        <v>1</v>
      </c>
      <c r="P48">
        <v>355.81</v>
      </c>
      <c r="Q48">
        <v>0</v>
      </c>
      <c r="R48">
        <v>0</v>
      </c>
      <c r="S48" s="3">
        <v>1745.09</v>
      </c>
      <c r="T48">
        <v>0</v>
      </c>
      <c r="U48" s="3">
        <v>2100.9</v>
      </c>
      <c r="V48">
        <v>389.8</v>
      </c>
      <c r="W48">
        <v>0</v>
      </c>
      <c r="X48">
        <v>38.979999999999997</v>
      </c>
      <c r="Y48">
        <v>389.8</v>
      </c>
      <c r="Z48">
        <v>9.85</v>
      </c>
      <c r="AA48">
        <v>0</v>
      </c>
      <c r="AB48" s="3">
        <v>2183.7199999999998</v>
      </c>
    </row>
    <row r="49" spans="1:29" x14ac:dyDescent="0.25">
      <c r="A49" t="s">
        <v>865</v>
      </c>
      <c r="B49" t="s">
        <v>866</v>
      </c>
      <c r="C49" t="s">
        <v>177</v>
      </c>
      <c r="E49">
        <v>490.7</v>
      </c>
      <c r="F49">
        <v>67.42</v>
      </c>
      <c r="G49">
        <v>0</v>
      </c>
      <c r="I49">
        <v>0</v>
      </c>
      <c r="J49">
        <v>490.7</v>
      </c>
      <c r="K49" s="3">
        <v>17103.939999999999</v>
      </c>
      <c r="L49" t="s">
        <v>1429</v>
      </c>
      <c r="M49">
        <v>0</v>
      </c>
      <c r="N49" s="3">
        <v>17594.64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 s="3">
        <v>17594.64</v>
      </c>
      <c r="W49" s="3">
        <v>1759.46</v>
      </c>
      <c r="X49">
        <v>0</v>
      </c>
      <c r="Y49" s="3">
        <v>15835.18</v>
      </c>
      <c r="Z49">
        <v>11.16</v>
      </c>
      <c r="AA49">
        <v>0</v>
      </c>
      <c r="AB49" s="3">
        <v>17605.8</v>
      </c>
    </row>
    <row r="50" spans="1:29" x14ac:dyDescent="0.25">
      <c r="A50" t="s">
        <v>570</v>
      </c>
      <c r="B50" t="s">
        <v>173</v>
      </c>
      <c r="E50" s="3">
        <v>10234.6</v>
      </c>
      <c r="F50" s="3">
        <v>1420.3</v>
      </c>
      <c r="G50">
        <v>0</v>
      </c>
      <c r="I50">
        <v>0</v>
      </c>
      <c r="J50" s="3">
        <v>14382.39</v>
      </c>
      <c r="K50" s="3">
        <v>296259.17</v>
      </c>
      <c r="L50" t="s">
        <v>1430</v>
      </c>
      <c r="M50">
        <v>374.72</v>
      </c>
      <c r="N50" s="3">
        <v>311021.19</v>
      </c>
      <c r="O50">
        <v>1</v>
      </c>
      <c r="P50">
        <v>355.81</v>
      </c>
      <c r="Q50">
        <v>834.17</v>
      </c>
      <c r="R50">
        <v>0</v>
      </c>
      <c r="S50" s="3">
        <v>3517.95</v>
      </c>
      <c r="T50">
        <v>0</v>
      </c>
      <c r="U50" s="3">
        <v>4707.93</v>
      </c>
      <c r="V50" s="3">
        <v>306313.26</v>
      </c>
      <c r="W50" s="3">
        <v>30020.12</v>
      </c>
      <c r="X50">
        <v>610.96</v>
      </c>
      <c r="Y50" s="3">
        <v>276293.14</v>
      </c>
      <c r="Z50">
        <v>233.05</v>
      </c>
      <c r="AA50">
        <v>0</v>
      </c>
      <c r="AB50" s="3">
        <v>310675.21999999997</v>
      </c>
    </row>
    <row r="51" spans="1:29" x14ac:dyDescent="0.25">
      <c r="A51" t="s">
        <v>577</v>
      </c>
      <c r="B51" t="s">
        <v>578</v>
      </c>
      <c r="E51" s="3">
        <v>13178.8</v>
      </c>
      <c r="F51" s="3">
        <v>1824.82</v>
      </c>
      <c r="G51">
        <v>0</v>
      </c>
      <c r="I51">
        <v>0</v>
      </c>
      <c r="J51" s="3">
        <v>21756.41</v>
      </c>
      <c r="K51" s="3">
        <v>303282.71999999997</v>
      </c>
      <c r="L51" t="s">
        <v>1431</v>
      </c>
      <c r="M51">
        <v>433.1</v>
      </c>
      <c r="N51" s="3">
        <v>325477.14</v>
      </c>
      <c r="O51">
        <v>1</v>
      </c>
      <c r="P51">
        <v>355.81</v>
      </c>
      <c r="Q51">
        <v>834.17</v>
      </c>
      <c r="R51">
        <v>0</v>
      </c>
      <c r="S51" s="3">
        <v>6369.79</v>
      </c>
      <c r="T51">
        <v>0</v>
      </c>
      <c r="U51" s="3">
        <v>7559.77</v>
      </c>
      <c r="V51" s="3">
        <v>317917.37</v>
      </c>
      <c r="W51" s="3">
        <v>30831.24</v>
      </c>
      <c r="X51">
        <v>960.26</v>
      </c>
      <c r="Y51" s="3">
        <v>287086.13</v>
      </c>
      <c r="Z51">
        <v>300.01</v>
      </c>
      <c r="AA51">
        <v>0</v>
      </c>
      <c r="AB51" s="4">
        <f>+AB13+AB17+AB22+AB26+AB50</f>
        <v>325547.43</v>
      </c>
      <c r="AC51" t="s">
        <v>1490</v>
      </c>
    </row>
    <row r="52" spans="1:29" x14ac:dyDescent="0.25">
      <c r="AB52" s="4">
        <f>AB51*0.16</f>
        <v>52087.588799999998</v>
      </c>
      <c r="AC52" t="s">
        <v>1491</v>
      </c>
    </row>
    <row r="53" spans="1:29" x14ac:dyDescent="0.25">
      <c r="AB53" s="4">
        <f>+AB51+AB52</f>
        <v>377635.01879999996</v>
      </c>
      <c r="AC53" t="s">
        <v>1492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98"/>
  <sheetViews>
    <sheetView topLeftCell="A52" workbookViewId="0">
      <selection activeCell="B36" sqref="B36"/>
    </sheetView>
  </sheetViews>
  <sheetFormatPr baseColWidth="10" defaultRowHeight="15" x14ac:dyDescent="0.25"/>
  <cols>
    <col min="2" max="2" width="28.28515625" bestFit="1" customWidth="1"/>
    <col min="3" max="18" width="0" hidden="1" customWidth="1"/>
  </cols>
  <sheetData>
    <row r="1" spans="1:19" x14ac:dyDescent="0.25">
      <c r="A1" t="s">
        <v>1298</v>
      </c>
      <c r="B1">
        <v>2015</v>
      </c>
      <c r="R1" t="s">
        <v>1232</v>
      </c>
      <c r="S1" t="s">
        <v>1299</v>
      </c>
    </row>
    <row r="2" spans="1:19" x14ac:dyDescent="0.25">
      <c r="S2" t="s">
        <v>4</v>
      </c>
    </row>
    <row r="4" spans="1:19" x14ac:dyDescent="0.25">
      <c r="E4" t="s">
        <v>183</v>
      </c>
      <c r="F4" t="s">
        <v>7</v>
      </c>
      <c r="G4" t="s">
        <v>8</v>
      </c>
    </row>
    <row r="5" spans="1:19" x14ac:dyDescent="0.25">
      <c r="E5" s="1">
        <v>37196</v>
      </c>
      <c r="F5" s="2">
        <v>42323.208333333336</v>
      </c>
    </row>
    <row r="7" spans="1:19" x14ac:dyDescent="0.25">
      <c r="C7" t="s">
        <v>9</v>
      </c>
      <c r="E7" t="s">
        <v>10</v>
      </c>
      <c r="G7" t="s">
        <v>11</v>
      </c>
      <c r="H7" t="s">
        <v>184</v>
      </c>
      <c r="I7" t="s">
        <v>13</v>
      </c>
      <c r="K7" t="s">
        <v>14</v>
      </c>
      <c r="L7" t="s">
        <v>11</v>
      </c>
      <c r="M7" t="s">
        <v>11</v>
      </c>
      <c r="N7" t="e">
        <f>-   OUTSOU</f>
        <v>#NAME?</v>
      </c>
      <c r="O7" t="s">
        <v>15</v>
      </c>
      <c r="P7" t="s">
        <v>16</v>
      </c>
      <c r="Q7" t="s">
        <v>17</v>
      </c>
      <c r="R7" t="s">
        <v>18</v>
      </c>
      <c r="S7" t="s">
        <v>19</v>
      </c>
    </row>
    <row r="8" spans="1:19" x14ac:dyDescent="0.25">
      <c r="A8" t="s">
        <v>20</v>
      </c>
      <c r="B8" t="s">
        <v>21</v>
      </c>
      <c r="C8" t="s">
        <v>596</v>
      </c>
      <c r="D8" t="s">
        <v>24</v>
      </c>
      <c r="E8" t="s">
        <v>185</v>
      </c>
      <c r="F8" t="s">
        <v>28</v>
      </c>
      <c r="G8" t="s">
        <v>186</v>
      </c>
      <c r="H8" t="s">
        <v>187</v>
      </c>
      <c r="I8" t="s">
        <v>36</v>
      </c>
      <c r="J8" t="s">
        <v>37</v>
      </c>
      <c r="K8" t="s">
        <v>38</v>
      </c>
      <c r="L8" t="s">
        <v>39</v>
      </c>
      <c r="M8" t="s">
        <v>40</v>
      </c>
      <c r="N8" t="s">
        <v>41</v>
      </c>
      <c r="O8" t="s">
        <v>42</v>
      </c>
      <c r="P8" t="s">
        <v>43</v>
      </c>
      <c r="Q8" t="s">
        <v>44</v>
      </c>
      <c r="R8" t="s">
        <v>42</v>
      </c>
      <c r="S8" t="s">
        <v>45</v>
      </c>
    </row>
    <row r="9" spans="1:19" x14ac:dyDescent="0.25">
      <c r="A9" t="s">
        <v>46</v>
      </c>
      <c r="B9" t="s">
        <v>47</v>
      </c>
      <c r="C9" t="s">
        <v>1300</v>
      </c>
      <c r="D9" t="s">
        <v>50</v>
      </c>
      <c r="E9" t="s">
        <v>189</v>
      </c>
      <c r="F9" t="s">
        <v>50</v>
      </c>
      <c r="G9" t="s">
        <v>190</v>
      </c>
      <c r="H9" t="s">
        <v>189</v>
      </c>
      <c r="I9" t="s">
        <v>50</v>
      </c>
      <c r="J9" t="s">
        <v>50</v>
      </c>
      <c r="K9" t="s">
        <v>50</v>
      </c>
      <c r="L9" t="s">
        <v>52</v>
      </c>
    </row>
    <row r="10" spans="1:19" x14ac:dyDescent="0.25">
      <c r="A10" t="s">
        <v>53</v>
      </c>
      <c r="B10" t="s">
        <v>54</v>
      </c>
    </row>
    <row r="11" spans="1:19" x14ac:dyDescent="0.25">
      <c r="A11">
        <v>3</v>
      </c>
      <c r="B11" t="s">
        <v>55</v>
      </c>
      <c r="C11" t="s">
        <v>1301</v>
      </c>
      <c r="D11">
        <v>144.46</v>
      </c>
      <c r="E11" t="s">
        <v>908</v>
      </c>
      <c r="F11">
        <v>0</v>
      </c>
      <c r="G11" t="s">
        <v>909</v>
      </c>
      <c r="H11" t="s">
        <v>910</v>
      </c>
      <c r="I11">
        <v>315</v>
      </c>
      <c r="J11">
        <v>306.2</v>
      </c>
      <c r="K11">
        <v>0</v>
      </c>
      <c r="L11" s="3">
        <v>3166.33</v>
      </c>
      <c r="M11" s="3">
        <v>19033.669999999998</v>
      </c>
      <c r="N11" s="3">
        <v>1903.37</v>
      </c>
      <c r="O11">
        <v>0</v>
      </c>
      <c r="P11" s="3">
        <v>17130.3</v>
      </c>
      <c r="Q11">
        <v>23.92</v>
      </c>
      <c r="R11">
        <v>0</v>
      </c>
      <c r="S11" s="3">
        <v>19678.79</v>
      </c>
    </row>
    <row r="12" spans="1:19" x14ac:dyDescent="0.25">
      <c r="A12">
        <v>56</v>
      </c>
      <c r="B12" t="s">
        <v>58</v>
      </c>
      <c r="C12" t="s">
        <v>1302</v>
      </c>
      <c r="D12">
        <v>144.46</v>
      </c>
      <c r="E12" t="s">
        <v>195</v>
      </c>
      <c r="F12" s="3">
        <v>9464.41</v>
      </c>
      <c r="G12" t="s">
        <v>1303</v>
      </c>
      <c r="H12" t="s">
        <v>831</v>
      </c>
      <c r="I12">
        <v>0</v>
      </c>
      <c r="J12">
        <v>0</v>
      </c>
      <c r="K12">
        <v>0</v>
      </c>
      <c r="L12">
        <v>45.13</v>
      </c>
      <c r="M12" s="3">
        <v>11169.28</v>
      </c>
      <c r="N12" s="3">
        <v>1116.93</v>
      </c>
      <c r="O12">
        <v>0</v>
      </c>
      <c r="P12" s="3">
        <v>10052.35</v>
      </c>
      <c r="Q12">
        <v>23.92</v>
      </c>
      <c r="R12">
        <v>0</v>
      </c>
      <c r="S12" s="3">
        <v>11193.2</v>
      </c>
    </row>
    <row r="13" spans="1:19" x14ac:dyDescent="0.25">
      <c r="A13" t="s">
        <v>60</v>
      </c>
      <c r="B13" t="s">
        <v>61</v>
      </c>
      <c r="C13" t="s">
        <v>1304</v>
      </c>
      <c r="D13">
        <v>144.46</v>
      </c>
      <c r="E13" t="s">
        <v>197</v>
      </c>
      <c r="F13" s="3">
        <v>1200</v>
      </c>
      <c r="G13" t="s">
        <v>198</v>
      </c>
      <c r="H13" t="s">
        <v>831</v>
      </c>
      <c r="I13">
        <v>0</v>
      </c>
      <c r="J13">
        <v>0</v>
      </c>
      <c r="K13">
        <v>0</v>
      </c>
      <c r="L13">
        <v>45.13</v>
      </c>
      <c r="M13" s="3">
        <v>2715.17</v>
      </c>
      <c r="N13">
        <v>0</v>
      </c>
      <c r="O13">
        <v>271.52</v>
      </c>
      <c r="P13" s="3">
        <v>2715.17</v>
      </c>
      <c r="Q13">
        <v>23.92</v>
      </c>
      <c r="R13">
        <v>0</v>
      </c>
      <c r="S13" s="3">
        <v>3010.61</v>
      </c>
    </row>
    <row r="14" spans="1:19" x14ac:dyDescent="0.25">
      <c r="A14" t="s">
        <v>63</v>
      </c>
      <c r="B14" t="s">
        <v>64</v>
      </c>
      <c r="C14" t="s">
        <v>1305</v>
      </c>
      <c r="D14">
        <v>144.46</v>
      </c>
      <c r="E14" t="s">
        <v>199</v>
      </c>
      <c r="F14" s="3">
        <v>2000</v>
      </c>
      <c r="G14" t="s">
        <v>1306</v>
      </c>
      <c r="H14" t="s">
        <v>831</v>
      </c>
      <c r="I14">
        <v>0</v>
      </c>
      <c r="J14">
        <v>0</v>
      </c>
      <c r="K14">
        <v>0</v>
      </c>
      <c r="L14">
        <v>45.13</v>
      </c>
      <c r="M14" s="3">
        <v>3329.97</v>
      </c>
      <c r="N14">
        <v>0</v>
      </c>
      <c r="O14">
        <v>333</v>
      </c>
      <c r="P14" s="3">
        <v>3329.97</v>
      </c>
      <c r="Q14">
        <v>23.92</v>
      </c>
      <c r="R14">
        <v>0</v>
      </c>
      <c r="S14" s="3">
        <v>3686.89</v>
      </c>
    </row>
    <row r="15" spans="1:19" x14ac:dyDescent="0.25">
      <c r="A15" t="s">
        <v>66</v>
      </c>
      <c r="B15" t="s">
        <v>67</v>
      </c>
      <c r="C15" t="s">
        <v>1307</v>
      </c>
      <c r="D15">
        <v>144.46</v>
      </c>
      <c r="E15" t="s">
        <v>201</v>
      </c>
      <c r="F15" s="3">
        <v>2000</v>
      </c>
      <c r="G15" t="s">
        <v>200</v>
      </c>
      <c r="H15" t="s">
        <v>203</v>
      </c>
      <c r="I15">
        <v>202.46</v>
      </c>
      <c r="J15">
        <v>850.11</v>
      </c>
      <c r="K15">
        <v>0</v>
      </c>
      <c r="L15" s="3">
        <v>1052.57</v>
      </c>
      <c r="M15" s="3">
        <v>3197.43</v>
      </c>
      <c r="N15">
        <v>0</v>
      </c>
      <c r="O15">
        <v>319.74</v>
      </c>
      <c r="P15" s="3">
        <v>3197.43</v>
      </c>
      <c r="Q15">
        <v>23.92</v>
      </c>
      <c r="R15">
        <v>0</v>
      </c>
      <c r="S15" s="3">
        <v>4593.66</v>
      </c>
    </row>
    <row r="16" spans="1:19" x14ac:dyDescent="0.25">
      <c r="A16" t="s">
        <v>69</v>
      </c>
      <c r="B16" t="s">
        <v>70</v>
      </c>
      <c r="C16" t="s">
        <v>1308</v>
      </c>
      <c r="D16">
        <v>144.46</v>
      </c>
      <c r="E16" t="s">
        <v>204</v>
      </c>
      <c r="F16" s="3">
        <v>8000</v>
      </c>
      <c r="G16" t="s">
        <v>205</v>
      </c>
      <c r="H16" t="s">
        <v>831</v>
      </c>
      <c r="I16">
        <v>341.37</v>
      </c>
      <c r="J16" s="3">
        <v>2059.58</v>
      </c>
      <c r="K16">
        <v>0</v>
      </c>
      <c r="L16" s="3">
        <v>2446.08</v>
      </c>
      <c r="M16" s="3">
        <v>9053.92</v>
      </c>
      <c r="N16">
        <v>905.39</v>
      </c>
      <c r="O16">
        <v>0</v>
      </c>
      <c r="P16" s="3">
        <v>8148.53</v>
      </c>
      <c r="Q16">
        <v>23.92</v>
      </c>
      <c r="R16">
        <v>0</v>
      </c>
      <c r="S16" s="3">
        <v>11478.79</v>
      </c>
    </row>
    <row r="17" spans="1:19" x14ac:dyDescent="0.25">
      <c r="A17" t="s">
        <v>1309</v>
      </c>
      <c r="B17" t="s">
        <v>1310</v>
      </c>
      <c r="C17" t="s">
        <v>1311</v>
      </c>
      <c r="D17">
        <v>148.94999999999999</v>
      </c>
      <c r="E17" t="s">
        <v>219</v>
      </c>
      <c r="F17">
        <v>0</v>
      </c>
      <c r="G17" t="s">
        <v>1312</v>
      </c>
      <c r="H17" t="s">
        <v>203</v>
      </c>
      <c r="I17">
        <v>0</v>
      </c>
      <c r="J17">
        <v>817.43</v>
      </c>
      <c r="K17">
        <v>0</v>
      </c>
      <c r="L17">
        <v>817.43</v>
      </c>
      <c r="M17" s="3">
        <v>2327.9499999999998</v>
      </c>
      <c r="N17">
        <v>0</v>
      </c>
      <c r="O17">
        <v>232.8</v>
      </c>
      <c r="P17" s="3">
        <v>2327.9499999999998</v>
      </c>
      <c r="Q17">
        <v>22.61</v>
      </c>
      <c r="R17">
        <v>0</v>
      </c>
      <c r="S17" s="3">
        <v>3400.79</v>
      </c>
    </row>
    <row r="18" spans="1:19" x14ac:dyDescent="0.25">
      <c r="A18" t="s">
        <v>1313</v>
      </c>
      <c r="B18" t="s">
        <v>1314</v>
      </c>
      <c r="C18" t="s">
        <v>1315</v>
      </c>
      <c r="D18">
        <v>144.46</v>
      </c>
      <c r="E18" t="s">
        <v>255</v>
      </c>
      <c r="F18">
        <v>0</v>
      </c>
      <c r="G18" t="s">
        <v>1316</v>
      </c>
      <c r="H18" t="s">
        <v>203</v>
      </c>
      <c r="I18">
        <v>0</v>
      </c>
      <c r="J18">
        <v>0</v>
      </c>
      <c r="K18">
        <v>0</v>
      </c>
      <c r="L18">
        <v>0</v>
      </c>
      <c r="M18" s="3">
        <v>2660.3</v>
      </c>
      <c r="N18">
        <v>0</v>
      </c>
      <c r="O18">
        <v>266.02999999999997</v>
      </c>
      <c r="P18" s="3">
        <v>2660.3</v>
      </c>
      <c r="Q18">
        <v>23.92</v>
      </c>
      <c r="R18">
        <v>0</v>
      </c>
      <c r="S18" s="3">
        <v>2950.25</v>
      </c>
    </row>
    <row r="19" spans="1:19" x14ac:dyDescent="0.25">
      <c r="A19" t="s">
        <v>1147</v>
      </c>
      <c r="B19" t="s">
        <v>1148</v>
      </c>
      <c r="C19" t="s">
        <v>1317</v>
      </c>
      <c r="D19">
        <v>144.46</v>
      </c>
      <c r="E19" t="s">
        <v>1318</v>
      </c>
      <c r="F19">
        <v>0</v>
      </c>
      <c r="G19" t="s">
        <v>999</v>
      </c>
      <c r="H19" t="s">
        <v>831</v>
      </c>
      <c r="I19">
        <v>0</v>
      </c>
      <c r="J19">
        <v>0</v>
      </c>
      <c r="K19">
        <v>0</v>
      </c>
      <c r="L19">
        <v>45.13</v>
      </c>
      <c r="M19" s="3">
        <v>6454.87</v>
      </c>
      <c r="N19">
        <v>645.49</v>
      </c>
      <c r="O19">
        <v>0</v>
      </c>
      <c r="P19" s="3">
        <v>5809.38</v>
      </c>
      <c r="Q19">
        <v>23.92</v>
      </c>
      <c r="R19">
        <v>0</v>
      </c>
      <c r="S19" s="3">
        <v>6478.79</v>
      </c>
    </row>
    <row r="20" spans="1:19" x14ac:dyDescent="0.25">
      <c r="A20" t="s">
        <v>1319</v>
      </c>
      <c r="B20" t="s">
        <v>1320</v>
      </c>
      <c r="C20" t="s">
        <v>1315</v>
      </c>
      <c r="D20">
        <v>144.46</v>
      </c>
      <c r="E20" t="s">
        <v>255</v>
      </c>
      <c r="F20">
        <v>0</v>
      </c>
      <c r="G20" t="s">
        <v>1321</v>
      </c>
      <c r="H20" t="s">
        <v>203</v>
      </c>
      <c r="I20">
        <v>0</v>
      </c>
      <c r="J20">
        <v>0</v>
      </c>
      <c r="K20">
        <v>0</v>
      </c>
      <c r="L20">
        <v>0</v>
      </c>
      <c r="M20" s="3">
        <v>2671.97</v>
      </c>
      <c r="N20">
        <v>0</v>
      </c>
      <c r="O20">
        <v>266.61</v>
      </c>
      <c r="P20" s="3">
        <v>2671.97</v>
      </c>
      <c r="Q20">
        <v>23.92</v>
      </c>
      <c r="R20">
        <v>0</v>
      </c>
      <c r="S20" s="3">
        <v>2962.5</v>
      </c>
    </row>
    <row r="21" spans="1:19" x14ac:dyDescent="0.25">
      <c r="A21" t="s">
        <v>923</v>
      </c>
      <c r="B21" t="s">
        <v>924</v>
      </c>
      <c r="C21" t="s">
        <v>1322</v>
      </c>
      <c r="D21">
        <v>144.46</v>
      </c>
      <c r="E21" t="s">
        <v>255</v>
      </c>
      <c r="F21" s="3">
        <v>1000</v>
      </c>
      <c r="G21" t="s">
        <v>926</v>
      </c>
      <c r="H21" t="s">
        <v>203</v>
      </c>
      <c r="I21">
        <v>0</v>
      </c>
      <c r="J21" s="3">
        <v>1465.34</v>
      </c>
      <c r="K21">
        <v>0</v>
      </c>
      <c r="L21" s="3">
        <v>1465.34</v>
      </c>
      <c r="M21" s="3">
        <v>2159.7600000000002</v>
      </c>
      <c r="N21">
        <v>0</v>
      </c>
      <c r="O21">
        <v>215.98</v>
      </c>
      <c r="P21" s="3">
        <v>2159.7600000000002</v>
      </c>
      <c r="Q21">
        <v>23.92</v>
      </c>
      <c r="R21">
        <v>0</v>
      </c>
      <c r="S21" s="3">
        <v>3865</v>
      </c>
    </row>
    <row r="22" spans="1:19" x14ac:dyDescent="0.25">
      <c r="A22" t="s">
        <v>75</v>
      </c>
      <c r="B22" t="s">
        <v>76</v>
      </c>
      <c r="C22" t="s">
        <v>1323</v>
      </c>
      <c r="D22">
        <v>144.46</v>
      </c>
      <c r="E22" t="s">
        <v>209</v>
      </c>
      <c r="F22" s="3">
        <v>2465</v>
      </c>
      <c r="G22" t="s">
        <v>1324</v>
      </c>
      <c r="H22" t="s">
        <v>203</v>
      </c>
      <c r="I22">
        <v>0</v>
      </c>
      <c r="J22">
        <v>0</v>
      </c>
      <c r="K22">
        <v>0</v>
      </c>
      <c r="L22">
        <v>0</v>
      </c>
      <c r="M22" s="3">
        <v>5215</v>
      </c>
      <c r="N22">
        <v>521.5</v>
      </c>
      <c r="O22">
        <v>0</v>
      </c>
      <c r="P22" s="3">
        <v>4693.5</v>
      </c>
      <c r="Q22">
        <v>23.92</v>
      </c>
      <c r="R22">
        <v>0</v>
      </c>
      <c r="S22" s="3">
        <v>5238.92</v>
      </c>
    </row>
    <row r="23" spans="1:19" x14ac:dyDescent="0.25">
      <c r="A23" t="s">
        <v>81</v>
      </c>
      <c r="B23" t="s">
        <v>82</v>
      </c>
      <c r="C23" t="s">
        <v>1325</v>
      </c>
      <c r="D23">
        <v>144.46</v>
      </c>
      <c r="E23" t="s">
        <v>213</v>
      </c>
      <c r="F23" s="3">
        <v>3032</v>
      </c>
      <c r="G23" t="s">
        <v>1326</v>
      </c>
      <c r="H23" t="s">
        <v>831</v>
      </c>
      <c r="I23">
        <v>0</v>
      </c>
      <c r="J23">
        <v>296.75</v>
      </c>
      <c r="K23">
        <v>0</v>
      </c>
      <c r="L23">
        <v>341.88</v>
      </c>
      <c r="M23" s="3">
        <v>4690.12</v>
      </c>
      <c r="N23">
        <v>0</v>
      </c>
      <c r="O23">
        <v>469.01</v>
      </c>
      <c r="P23" s="3">
        <v>4690.12</v>
      </c>
      <c r="Q23">
        <v>23.92</v>
      </c>
      <c r="R23">
        <v>0</v>
      </c>
      <c r="S23" s="3">
        <v>5479.8</v>
      </c>
    </row>
    <row r="24" spans="1:19" x14ac:dyDescent="0.25">
      <c r="A24" t="s">
        <v>84</v>
      </c>
      <c r="B24" t="s">
        <v>85</v>
      </c>
      <c r="C24" t="s">
        <v>1327</v>
      </c>
      <c r="D24">
        <v>144.46</v>
      </c>
      <c r="E24" t="s">
        <v>201</v>
      </c>
      <c r="F24" s="3">
        <v>2000</v>
      </c>
      <c r="G24" t="s">
        <v>200</v>
      </c>
      <c r="H24" t="s">
        <v>203</v>
      </c>
      <c r="I24">
        <v>0</v>
      </c>
      <c r="J24">
        <v>0</v>
      </c>
      <c r="K24">
        <v>0</v>
      </c>
      <c r="L24">
        <v>0</v>
      </c>
      <c r="M24" s="3">
        <v>4250</v>
      </c>
      <c r="N24">
        <v>0</v>
      </c>
      <c r="O24">
        <v>425</v>
      </c>
      <c r="P24" s="3">
        <v>4250</v>
      </c>
      <c r="Q24">
        <v>23.92</v>
      </c>
      <c r="R24">
        <v>0</v>
      </c>
      <c r="S24" s="3">
        <v>4698.92</v>
      </c>
    </row>
    <row r="25" spans="1:19" x14ac:dyDescent="0.25">
      <c r="A25" t="s">
        <v>1154</v>
      </c>
      <c r="B25" t="s">
        <v>1155</v>
      </c>
      <c r="C25" t="s">
        <v>1328</v>
      </c>
      <c r="D25">
        <v>144.46</v>
      </c>
      <c r="E25" t="s">
        <v>211</v>
      </c>
      <c r="F25">
        <v>0</v>
      </c>
      <c r="G25" t="s">
        <v>1329</v>
      </c>
      <c r="H25" t="s">
        <v>203</v>
      </c>
      <c r="I25">
        <v>0</v>
      </c>
      <c r="J25">
        <v>0</v>
      </c>
      <c r="K25">
        <v>0</v>
      </c>
      <c r="L25">
        <v>0</v>
      </c>
      <c r="M25" s="3">
        <v>1700.63</v>
      </c>
      <c r="N25">
        <v>0</v>
      </c>
      <c r="O25">
        <v>170.06</v>
      </c>
      <c r="P25" s="3">
        <v>1700.63</v>
      </c>
      <c r="Q25">
        <v>23.92</v>
      </c>
      <c r="R25">
        <v>0</v>
      </c>
      <c r="S25" s="3">
        <v>1894.61</v>
      </c>
    </row>
    <row r="26" spans="1:19" x14ac:dyDescent="0.25">
      <c r="A26" t="s">
        <v>1158</v>
      </c>
      <c r="B26" t="s">
        <v>1159</v>
      </c>
      <c r="C26" t="s">
        <v>1330</v>
      </c>
      <c r="D26">
        <v>144.46</v>
      </c>
      <c r="E26" t="s">
        <v>1331</v>
      </c>
      <c r="F26">
        <v>0</v>
      </c>
      <c r="G26" t="s">
        <v>1332</v>
      </c>
      <c r="H26" t="s">
        <v>203</v>
      </c>
      <c r="I26">
        <v>0</v>
      </c>
      <c r="J26">
        <v>958.08</v>
      </c>
      <c r="K26">
        <v>0</v>
      </c>
      <c r="L26">
        <v>958.08</v>
      </c>
      <c r="M26" s="3">
        <v>5041.92</v>
      </c>
      <c r="N26">
        <v>504.19</v>
      </c>
      <c r="O26">
        <v>0</v>
      </c>
      <c r="P26" s="3">
        <v>4537.7299999999996</v>
      </c>
      <c r="Q26">
        <v>23.92</v>
      </c>
      <c r="R26">
        <v>0</v>
      </c>
      <c r="S26" s="3">
        <v>6023.92</v>
      </c>
    </row>
    <row r="27" spans="1:19" x14ac:dyDescent="0.25">
      <c r="A27" t="s">
        <v>1333</v>
      </c>
      <c r="B27" t="s">
        <v>1334</v>
      </c>
      <c r="C27" t="s">
        <v>1315</v>
      </c>
      <c r="D27">
        <v>144.46</v>
      </c>
      <c r="E27" t="s">
        <v>255</v>
      </c>
      <c r="F27">
        <v>0</v>
      </c>
      <c r="G27" t="s">
        <v>1316</v>
      </c>
      <c r="H27" t="s">
        <v>203</v>
      </c>
      <c r="I27">
        <v>0</v>
      </c>
      <c r="J27">
        <v>0</v>
      </c>
      <c r="K27">
        <v>0</v>
      </c>
      <c r="L27">
        <v>0</v>
      </c>
      <c r="M27" s="3">
        <v>2660.3</v>
      </c>
      <c r="N27">
        <v>0</v>
      </c>
      <c r="O27">
        <v>266.02999999999997</v>
      </c>
      <c r="P27" s="3">
        <v>2660.3</v>
      </c>
      <c r="Q27">
        <v>23.92</v>
      </c>
      <c r="R27">
        <v>0</v>
      </c>
      <c r="S27" s="3">
        <v>2950.25</v>
      </c>
    </row>
    <row r="28" spans="1:19" x14ac:dyDescent="0.25">
      <c r="A28" t="s">
        <v>126</v>
      </c>
      <c r="B28" t="s">
        <v>127</v>
      </c>
      <c r="C28" t="s">
        <v>1335</v>
      </c>
      <c r="D28">
        <v>144.46</v>
      </c>
      <c r="E28" t="s">
        <v>219</v>
      </c>
      <c r="F28" s="3">
        <v>5500</v>
      </c>
      <c r="G28" t="s">
        <v>1336</v>
      </c>
      <c r="H28" t="s">
        <v>831</v>
      </c>
      <c r="I28">
        <v>0</v>
      </c>
      <c r="J28">
        <v>0</v>
      </c>
      <c r="K28">
        <v>0</v>
      </c>
      <c r="L28">
        <v>45.13</v>
      </c>
      <c r="M28" s="3">
        <v>8454.8700000000008</v>
      </c>
      <c r="N28">
        <v>845.49</v>
      </c>
      <c r="O28">
        <v>0</v>
      </c>
      <c r="P28" s="3">
        <v>7609.38</v>
      </c>
      <c r="Q28">
        <v>23.92</v>
      </c>
      <c r="R28">
        <v>0</v>
      </c>
      <c r="S28" s="3">
        <v>8478.7900000000009</v>
      </c>
    </row>
    <row r="29" spans="1:19" x14ac:dyDescent="0.25">
      <c r="A29" t="s">
        <v>92</v>
      </c>
      <c r="B29" t="s">
        <v>93</v>
      </c>
      <c r="C29" t="s">
        <v>1337</v>
      </c>
      <c r="D29">
        <v>144.46</v>
      </c>
      <c r="E29" t="s">
        <v>213</v>
      </c>
      <c r="F29" s="3">
        <v>3021.99</v>
      </c>
      <c r="G29" t="s">
        <v>1338</v>
      </c>
      <c r="H29" t="s">
        <v>831</v>
      </c>
      <c r="I29">
        <v>0</v>
      </c>
      <c r="J29">
        <v>0</v>
      </c>
      <c r="K29">
        <v>0</v>
      </c>
      <c r="L29">
        <v>45.13</v>
      </c>
      <c r="M29" s="3">
        <v>4976.8599999999997</v>
      </c>
      <c r="N29">
        <v>0</v>
      </c>
      <c r="O29">
        <v>497.69</v>
      </c>
      <c r="P29" s="3">
        <v>4976.8599999999997</v>
      </c>
      <c r="Q29">
        <v>23.92</v>
      </c>
      <c r="R29">
        <v>0</v>
      </c>
      <c r="S29" s="3">
        <v>5498.47</v>
      </c>
    </row>
    <row r="30" spans="1:19" x14ac:dyDescent="0.25">
      <c r="A30" t="s">
        <v>940</v>
      </c>
      <c r="B30" t="s">
        <v>941</v>
      </c>
      <c r="C30" t="s">
        <v>1339</v>
      </c>
      <c r="D30">
        <v>144.46</v>
      </c>
      <c r="E30" t="s">
        <v>213</v>
      </c>
      <c r="F30" s="3">
        <v>2000</v>
      </c>
      <c r="G30" t="s">
        <v>222</v>
      </c>
      <c r="H30" t="s">
        <v>203</v>
      </c>
      <c r="I30">
        <v>0</v>
      </c>
      <c r="J30">
        <v>0</v>
      </c>
      <c r="K30">
        <v>0</v>
      </c>
      <c r="L30">
        <v>0</v>
      </c>
      <c r="M30" s="3">
        <v>4000</v>
      </c>
      <c r="N30">
        <v>0</v>
      </c>
      <c r="O30">
        <v>400</v>
      </c>
      <c r="P30" s="3">
        <v>4000</v>
      </c>
      <c r="Q30">
        <v>23.92</v>
      </c>
      <c r="R30">
        <v>0</v>
      </c>
      <c r="S30" s="3">
        <v>4423.92</v>
      </c>
    </row>
    <row r="31" spans="1:19" x14ac:dyDescent="0.25">
      <c r="A31" t="s">
        <v>95</v>
      </c>
      <c r="B31" t="s">
        <v>96</v>
      </c>
      <c r="C31" t="s">
        <v>1340</v>
      </c>
      <c r="D31">
        <v>144.46</v>
      </c>
      <c r="E31" t="s">
        <v>232</v>
      </c>
      <c r="F31">
        <v>0</v>
      </c>
      <c r="G31" t="s">
        <v>938</v>
      </c>
      <c r="H31" t="s">
        <v>203</v>
      </c>
      <c r="I31">
        <v>0</v>
      </c>
      <c r="J31">
        <v>0</v>
      </c>
      <c r="K31">
        <v>0</v>
      </c>
      <c r="L31">
        <v>0</v>
      </c>
      <c r="M31" s="3">
        <v>5000</v>
      </c>
      <c r="N31">
        <v>0</v>
      </c>
      <c r="O31">
        <v>500</v>
      </c>
      <c r="P31" s="3">
        <v>5000</v>
      </c>
      <c r="Q31">
        <v>23.92</v>
      </c>
      <c r="R31">
        <v>0</v>
      </c>
      <c r="S31" s="3">
        <v>5523.92</v>
      </c>
    </row>
    <row r="32" spans="1:19" x14ac:dyDescent="0.25">
      <c r="A32" t="s">
        <v>98</v>
      </c>
      <c r="B32" t="s">
        <v>99</v>
      </c>
      <c r="C32" t="s">
        <v>1341</v>
      </c>
      <c r="D32">
        <v>144.46</v>
      </c>
      <c r="E32" t="s">
        <v>209</v>
      </c>
      <c r="F32" s="3">
        <v>2000</v>
      </c>
      <c r="G32" t="s">
        <v>223</v>
      </c>
      <c r="H32" t="s">
        <v>831</v>
      </c>
      <c r="I32">
        <v>0</v>
      </c>
      <c r="J32">
        <v>0</v>
      </c>
      <c r="K32">
        <v>0</v>
      </c>
      <c r="L32">
        <v>45.13</v>
      </c>
      <c r="M32" s="3">
        <v>4704.87</v>
      </c>
      <c r="N32">
        <v>0</v>
      </c>
      <c r="O32">
        <v>470.49</v>
      </c>
      <c r="P32" s="3">
        <v>4704.87</v>
      </c>
      <c r="Q32">
        <v>23.92</v>
      </c>
      <c r="R32">
        <v>0</v>
      </c>
      <c r="S32" s="3">
        <v>5199.28</v>
      </c>
    </row>
    <row r="33" spans="1:19" x14ac:dyDescent="0.25">
      <c r="A33" t="s">
        <v>101</v>
      </c>
      <c r="B33" t="s">
        <v>102</v>
      </c>
      <c r="C33" t="s">
        <v>1342</v>
      </c>
      <c r="D33">
        <v>144.46</v>
      </c>
      <c r="E33" t="s">
        <v>224</v>
      </c>
      <c r="F33">
        <v>947.7</v>
      </c>
      <c r="G33" t="s">
        <v>1343</v>
      </c>
      <c r="H33" t="s">
        <v>831</v>
      </c>
      <c r="I33">
        <v>298.35000000000002</v>
      </c>
      <c r="J33">
        <v>298.93</v>
      </c>
      <c r="K33">
        <v>0</v>
      </c>
      <c r="L33">
        <v>642.41</v>
      </c>
      <c r="M33" s="3">
        <v>1694</v>
      </c>
      <c r="N33">
        <v>0</v>
      </c>
      <c r="O33">
        <v>169.4</v>
      </c>
      <c r="P33" s="3">
        <v>1694</v>
      </c>
      <c r="Q33">
        <v>23.92</v>
      </c>
      <c r="R33">
        <v>0</v>
      </c>
      <c r="S33" s="3">
        <v>2484.6</v>
      </c>
    </row>
    <row r="34" spans="1:19" x14ac:dyDescent="0.25">
      <c r="A34" t="s">
        <v>103</v>
      </c>
      <c r="B34" t="s">
        <v>665</v>
      </c>
      <c r="C34" s="3">
        <v>24114.400000000001</v>
      </c>
      <c r="D34" s="3">
        <v>3327.07</v>
      </c>
      <c r="E34" t="s">
        <v>1344</v>
      </c>
      <c r="F34" s="3">
        <v>44631.1</v>
      </c>
      <c r="G34" t="s">
        <v>1345</v>
      </c>
      <c r="H34" t="s">
        <v>1346</v>
      </c>
      <c r="I34" s="3">
        <v>1157.18</v>
      </c>
      <c r="J34" s="3">
        <v>7052.42</v>
      </c>
      <c r="K34">
        <v>0</v>
      </c>
      <c r="L34" s="3">
        <v>11206.03</v>
      </c>
      <c r="M34" s="3">
        <v>117162.86</v>
      </c>
      <c r="N34" s="3">
        <v>6442.36</v>
      </c>
      <c r="O34" s="3">
        <v>5273.36</v>
      </c>
      <c r="P34" s="3">
        <v>110720.5</v>
      </c>
      <c r="Q34">
        <v>548.85</v>
      </c>
      <c r="R34">
        <v>0</v>
      </c>
      <c r="S34" s="3">
        <v>131194.67000000001</v>
      </c>
    </row>
    <row r="36" spans="1:19" x14ac:dyDescent="0.25">
      <c r="A36" t="s">
        <v>104</v>
      </c>
      <c r="B36" t="s">
        <v>105</v>
      </c>
    </row>
    <row r="37" spans="1:19" x14ac:dyDescent="0.25">
      <c r="A37" t="s">
        <v>106</v>
      </c>
      <c r="B37" t="s">
        <v>107</v>
      </c>
      <c r="C37" t="s">
        <v>1347</v>
      </c>
      <c r="D37">
        <v>144.46</v>
      </c>
      <c r="E37" t="s">
        <v>225</v>
      </c>
      <c r="F37">
        <v>0</v>
      </c>
      <c r="G37" t="s">
        <v>226</v>
      </c>
      <c r="H37" t="s">
        <v>1348</v>
      </c>
      <c r="I37">
        <v>0</v>
      </c>
      <c r="J37">
        <v>0</v>
      </c>
      <c r="K37">
        <v>0</v>
      </c>
      <c r="L37">
        <v>315.13</v>
      </c>
      <c r="M37" s="3">
        <v>12184.87</v>
      </c>
      <c r="N37" s="3">
        <v>1218.49</v>
      </c>
      <c r="O37">
        <v>0</v>
      </c>
      <c r="P37" s="3">
        <v>10966.38</v>
      </c>
      <c r="Q37">
        <v>23.92</v>
      </c>
      <c r="R37">
        <v>0</v>
      </c>
      <c r="S37" s="3">
        <v>12208.79</v>
      </c>
    </row>
    <row r="38" spans="1:19" x14ac:dyDescent="0.25">
      <c r="A38" t="s">
        <v>103</v>
      </c>
      <c r="B38" t="s">
        <v>669</v>
      </c>
      <c r="C38" s="3">
        <v>1051.5</v>
      </c>
      <c r="D38">
        <v>144.46</v>
      </c>
      <c r="E38" t="s">
        <v>225</v>
      </c>
      <c r="F38">
        <v>0</v>
      </c>
      <c r="G38" t="s">
        <v>226</v>
      </c>
      <c r="H38" t="s">
        <v>1349</v>
      </c>
      <c r="I38">
        <v>0</v>
      </c>
      <c r="J38">
        <v>0</v>
      </c>
      <c r="K38">
        <v>0</v>
      </c>
      <c r="L38">
        <v>315.13</v>
      </c>
      <c r="M38" s="3">
        <v>12184.87</v>
      </c>
      <c r="N38" s="3">
        <v>1218.49</v>
      </c>
      <c r="O38">
        <v>0</v>
      </c>
      <c r="P38" s="3">
        <v>10966.38</v>
      </c>
      <c r="Q38">
        <v>23.92</v>
      </c>
      <c r="R38">
        <v>0</v>
      </c>
      <c r="S38" s="3">
        <v>12208.79</v>
      </c>
    </row>
    <row r="40" spans="1:19" x14ac:dyDescent="0.25">
      <c r="A40" t="s">
        <v>109</v>
      </c>
      <c r="B40" t="s">
        <v>110</v>
      </c>
    </row>
    <row r="41" spans="1:19" x14ac:dyDescent="0.25">
      <c r="A41">
        <v>8</v>
      </c>
      <c r="B41" t="s">
        <v>111</v>
      </c>
      <c r="C41" t="s">
        <v>1350</v>
      </c>
      <c r="D41">
        <v>144.46</v>
      </c>
      <c r="E41" t="s">
        <v>204</v>
      </c>
      <c r="F41" s="3">
        <v>13623.32</v>
      </c>
      <c r="G41" t="s">
        <v>1351</v>
      </c>
      <c r="H41" t="s">
        <v>831</v>
      </c>
      <c r="I41">
        <v>0</v>
      </c>
      <c r="J41">
        <v>0</v>
      </c>
      <c r="K41">
        <v>0</v>
      </c>
      <c r="L41">
        <v>45.13</v>
      </c>
      <c r="M41" s="3">
        <v>17078.189999999999</v>
      </c>
      <c r="N41" s="3">
        <v>1707.82</v>
      </c>
      <c r="O41">
        <v>0</v>
      </c>
      <c r="P41" s="3">
        <v>15370.37</v>
      </c>
      <c r="Q41">
        <v>23.92</v>
      </c>
      <c r="R41">
        <v>0</v>
      </c>
      <c r="S41" s="3">
        <v>17102.11</v>
      </c>
    </row>
    <row r="42" spans="1:19" x14ac:dyDescent="0.25">
      <c r="A42" t="s">
        <v>113</v>
      </c>
      <c r="B42" t="s">
        <v>114</v>
      </c>
      <c r="C42" t="s">
        <v>956</v>
      </c>
      <c r="D42">
        <v>146.21</v>
      </c>
      <c r="E42" t="s">
        <v>213</v>
      </c>
      <c r="F42" s="3">
        <v>5961.99</v>
      </c>
      <c r="G42" t="s">
        <v>1352</v>
      </c>
      <c r="H42" t="s">
        <v>831</v>
      </c>
      <c r="I42">
        <v>0</v>
      </c>
      <c r="J42">
        <v>0</v>
      </c>
      <c r="K42">
        <v>0</v>
      </c>
      <c r="L42">
        <v>45.13</v>
      </c>
      <c r="M42" s="3">
        <v>7916.86</v>
      </c>
      <c r="N42">
        <v>791.69</v>
      </c>
      <c r="O42">
        <v>0</v>
      </c>
      <c r="P42" s="3">
        <v>7125.17</v>
      </c>
      <c r="Q42">
        <v>23.41</v>
      </c>
      <c r="R42">
        <v>0</v>
      </c>
      <c r="S42" s="3">
        <v>7940.27</v>
      </c>
    </row>
    <row r="43" spans="1:19" x14ac:dyDescent="0.25">
      <c r="A43" t="s">
        <v>103</v>
      </c>
      <c r="B43" t="s">
        <v>116</v>
      </c>
      <c r="C43" s="3">
        <v>2075.6999999999998</v>
      </c>
      <c r="D43">
        <v>290.67</v>
      </c>
      <c r="E43" t="s">
        <v>671</v>
      </c>
      <c r="F43" s="3">
        <v>19585.310000000001</v>
      </c>
      <c r="G43" t="s">
        <v>1353</v>
      </c>
      <c r="H43" t="s">
        <v>673</v>
      </c>
      <c r="I43">
        <v>0</v>
      </c>
      <c r="J43">
        <v>0</v>
      </c>
      <c r="K43">
        <v>0</v>
      </c>
      <c r="L43">
        <v>90.26</v>
      </c>
      <c r="M43" s="3">
        <v>24995.05</v>
      </c>
      <c r="N43" s="3">
        <v>2499.5100000000002</v>
      </c>
      <c r="O43">
        <v>0</v>
      </c>
      <c r="P43" s="3">
        <v>22495.54</v>
      </c>
      <c r="Q43">
        <v>47.33</v>
      </c>
      <c r="R43">
        <v>0</v>
      </c>
      <c r="S43" s="3">
        <v>25042.38</v>
      </c>
    </row>
    <row r="45" spans="1:19" x14ac:dyDescent="0.25">
      <c r="A45" t="s">
        <v>117</v>
      </c>
      <c r="B45" t="s">
        <v>118</v>
      </c>
    </row>
    <row r="46" spans="1:19" x14ac:dyDescent="0.25">
      <c r="A46">
        <v>13</v>
      </c>
      <c r="B46" t="s">
        <v>119</v>
      </c>
      <c r="C46" t="s">
        <v>1354</v>
      </c>
      <c r="D46">
        <v>144.46</v>
      </c>
      <c r="E46" t="s">
        <v>232</v>
      </c>
      <c r="F46" s="3">
        <v>27394.91</v>
      </c>
      <c r="G46" t="s">
        <v>1355</v>
      </c>
      <c r="H46" t="s">
        <v>831</v>
      </c>
      <c r="I46">
        <v>0</v>
      </c>
      <c r="J46">
        <v>0</v>
      </c>
      <c r="K46">
        <v>0</v>
      </c>
      <c r="L46">
        <v>45.13</v>
      </c>
      <c r="M46" s="3">
        <v>32349.78</v>
      </c>
      <c r="N46" s="3">
        <v>3234.98</v>
      </c>
      <c r="O46">
        <v>0</v>
      </c>
      <c r="P46" s="3">
        <v>29114.799999999999</v>
      </c>
      <c r="Q46">
        <v>23.92</v>
      </c>
      <c r="R46">
        <v>0</v>
      </c>
      <c r="S46" s="3">
        <v>32373.7</v>
      </c>
    </row>
    <row r="47" spans="1:19" x14ac:dyDescent="0.25">
      <c r="A47">
        <v>18</v>
      </c>
      <c r="B47" t="s">
        <v>121</v>
      </c>
      <c r="C47" t="s">
        <v>1356</v>
      </c>
      <c r="D47">
        <v>144.46</v>
      </c>
      <c r="E47" t="s">
        <v>204</v>
      </c>
      <c r="F47" s="3">
        <v>4432.24</v>
      </c>
      <c r="G47" t="s">
        <v>1357</v>
      </c>
      <c r="H47" t="s">
        <v>831</v>
      </c>
      <c r="I47">
        <v>0</v>
      </c>
      <c r="J47">
        <v>723.31</v>
      </c>
      <c r="K47">
        <v>0</v>
      </c>
      <c r="L47">
        <v>768.44</v>
      </c>
      <c r="M47" s="3">
        <v>7163.8</v>
      </c>
      <c r="N47">
        <v>716.38</v>
      </c>
      <c r="O47">
        <v>0</v>
      </c>
      <c r="P47" s="3">
        <v>6447.42</v>
      </c>
      <c r="Q47">
        <v>23.92</v>
      </c>
      <c r="R47">
        <v>0</v>
      </c>
      <c r="S47" s="3">
        <v>7911.03</v>
      </c>
    </row>
    <row r="48" spans="1:19" x14ac:dyDescent="0.25">
      <c r="A48" t="s">
        <v>123</v>
      </c>
      <c r="B48" t="s">
        <v>124</v>
      </c>
      <c r="C48" t="s">
        <v>1358</v>
      </c>
      <c r="D48">
        <v>144.46</v>
      </c>
      <c r="E48" t="s">
        <v>213</v>
      </c>
      <c r="F48" s="3">
        <v>2050</v>
      </c>
      <c r="G48" t="s">
        <v>1359</v>
      </c>
      <c r="H48" t="s">
        <v>203</v>
      </c>
      <c r="I48">
        <v>0</v>
      </c>
      <c r="J48">
        <v>0</v>
      </c>
      <c r="K48">
        <v>0</v>
      </c>
      <c r="L48">
        <v>0</v>
      </c>
      <c r="M48" s="3">
        <v>4050</v>
      </c>
      <c r="N48">
        <v>0</v>
      </c>
      <c r="O48">
        <v>405</v>
      </c>
      <c r="P48" s="3">
        <v>4050</v>
      </c>
      <c r="Q48">
        <v>23.92</v>
      </c>
      <c r="R48">
        <v>0</v>
      </c>
      <c r="S48" s="3">
        <v>4478.92</v>
      </c>
    </row>
    <row r="49" spans="1:19" x14ac:dyDescent="0.25">
      <c r="A49" t="s">
        <v>103</v>
      </c>
      <c r="B49" t="s">
        <v>674</v>
      </c>
      <c r="C49" s="3">
        <v>3154.5</v>
      </c>
      <c r="D49">
        <v>433.38</v>
      </c>
      <c r="E49" t="s">
        <v>963</v>
      </c>
      <c r="F49" s="3">
        <v>33877.15</v>
      </c>
      <c r="G49" t="s">
        <v>1360</v>
      </c>
      <c r="H49" t="s">
        <v>673</v>
      </c>
      <c r="I49">
        <v>0</v>
      </c>
      <c r="J49">
        <v>723.31</v>
      </c>
      <c r="K49">
        <v>0</v>
      </c>
      <c r="L49">
        <v>813.57</v>
      </c>
      <c r="M49" s="3">
        <v>43563.58</v>
      </c>
      <c r="N49" s="3">
        <v>3951.36</v>
      </c>
      <c r="O49">
        <v>405</v>
      </c>
      <c r="P49" s="3">
        <v>39612.22</v>
      </c>
      <c r="Q49">
        <v>71.760000000000005</v>
      </c>
      <c r="R49">
        <v>0</v>
      </c>
      <c r="S49" s="3">
        <v>44763.65</v>
      </c>
    </row>
    <row r="51" spans="1:19" x14ac:dyDescent="0.25">
      <c r="A51" t="s">
        <v>129</v>
      </c>
      <c r="B51" t="s">
        <v>130</v>
      </c>
    </row>
    <row r="52" spans="1:19" x14ac:dyDescent="0.25">
      <c r="A52">
        <v>12</v>
      </c>
      <c r="B52" t="s">
        <v>131</v>
      </c>
      <c r="C52" t="s">
        <v>1361</v>
      </c>
      <c r="D52">
        <v>144.46</v>
      </c>
      <c r="E52" t="s">
        <v>213</v>
      </c>
      <c r="F52" s="3">
        <v>2495</v>
      </c>
      <c r="G52" t="s">
        <v>1362</v>
      </c>
      <c r="H52" t="s">
        <v>831</v>
      </c>
      <c r="I52">
        <v>0</v>
      </c>
      <c r="J52">
        <v>0</v>
      </c>
      <c r="K52">
        <v>0</v>
      </c>
      <c r="L52">
        <v>45.13</v>
      </c>
      <c r="M52" s="3">
        <v>4449.87</v>
      </c>
      <c r="N52">
        <v>0</v>
      </c>
      <c r="O52">
        <v>444.99</v>
      </c>
      <c r="P52" s="3">
        <v>4449.87</v>
      </c>
      <c r="Q52">
        <v>23.92</v>
      </c>
      <c r="R52">
        <v>0</v>
      </c>
      <c r="S52" s="3">
        <v>4918.78</v>
      </c>
    </row>
    <row r="53" spans="1:19" x14ac:dyDescent="0.25">
      <c r="A53" t="s">
        <v>133</v>
      </c>
      <c r="B53" t="s">
        <v>134</v>
      </c>
      <c r="C53" t="s">
        <v>1304</v>
      </c>
      <c r="D53">
        <v>144.46</v>
      </c>
      <c r="E53" t="s">
        <v>197</v>
      </c>
      <c r="F53" s="3">
        <v>1200</v>
      </c>
      <c r="G53" t="s">
        <v>198</v>
      </c>
      <c r="H53" t="s">
        <v>831</v>
      </c>
      <c r="I53">
        <v>0</v>
      </c>
      <c r="J53">
        <v>0</v>
      </c>
      <c r="K53">
        <v>0</v>
      </c>
      <c r="L53">
        <v>45.13</v>
      </c>
      <c r="M53" s="3">
        <v>2715.17</v>
      </c>
      <c r="N53">
        <v>0</v>
      </c>
      <c r="O53">
        <v>271.52</v>
      </c>
      <c r="P53" s="3">
        <v>2715.17</v>
      </c>
      <c r="Q53">
        <v>23.92</v>
      </c>
      <c r="R53">
        <v>0</v>
      </c>
      <c r="S53" s="3">
        <v>3010.61</v>
      </c>
    </row>
    <row r="54" spans="1:19" x14ac:dyDescent="0.25">
      <c r="A54" t="s">
        <v>967</v>
      </c>
      <c r="B54" t="s">
        <v>968</v>
      </c>
      <c r="C54" t="s">
        <v>1363</v>
      </c>
      <c r="D54">
        <v>144.46</v>
      </c>
      <c r="E54" t="s">
        <v>224</v>
      </c>
      <c r="F54" s="3">
        <v>1780</v>
      </c>
      <c r="G54" t="s">
        <v>1364</v>
      </c>
      <c r="H54" t="s">
        <v>203</v>
      </c>
      <c r="I54">
        <v>0</v>
      </c>
      <c r="J54">
        <v>0</v>
      </c>
      <c r="K54">
        <v>0</v>
      </c>
      <c r="L54">
        <v>0</v>
      </c>
      <c r="M54" s="3">
        <v>3125.38</v>
      </c>
      <c r="N54">
        <v>0</v>
      </c>
      <c r="O54">
        <v>312.54000000000002</v>
      </c>
      <c r="P54" s="3">
        <v>3125.38</v>
      </c>
      <c r="Q54">
        <v>23.92</v>
      </c>
      <c r="R54">
        <v>0</v>
      </c>
      <c r="S54" s="3">
        <v>3461.84</v>
      </c>
    </row>
    <row r="55" spans="1:19" x14ac:dyDescent="0.25">
      <c r="A55" t="s">
        <v>135</v>
      </c>
      <c r="B55" t="s">
        <v>136</v>
      </c>
      <c r="C55" t="s">
        <v>1342</v>
      </c>
      <c r="D55">
        <v>144.46</v>
      </c>
      <c r="E55" t="s">
        <v>224</v>
      </c>
      <c r="F55">
        <v>924.3</v>
      </c>
      <c r="G55" t="s">
        <v>1365</v>
      </c>
      <c r="H55" t="s">
        <v>831</v>
      </c>
      <c r="I55">
        <v>0</v>
      </c>
      <c r="J55">
        <v>0</v>
      </c>
      <c r="K55">
        <v>0</v>
      </c>
      <c r="L55">
        <v>45.13</v>
      </c>
      <c r="M55" s="3">
        <v>2267.88</v>
      </c>
      <c r="N55">
        <v>0</v>
      </c>
      <c r="O55">
        <v>226.79</v>
      </c>
      <c r="P55" s="3">
        <v>2267.88</v>
      </c>
      <c r="Q55">
        <v>23.92</v>
      </c>
      <c r="R55">
        <v>0</v>
      </c>
      <c r="S55" s="3">
        <v>2518.59</v>
      </c>
    </row>
    <row r="56" spans="1:19" x14ac:dyDescent="0.25">
      <c r="A56" t="s">
        <v>137</v>
      </c>
      <c r="B56" t="s">
        <v>138</v>
      </c>
      <c r="C56" t="s">
        <v>1342</v>
      </c>
      <c r="D56">
        <v>144.46</v>
      </c>
      <c r="E56" t="s">
        <v>224</v>
      </c>
      <c r="F56" s="3">
        <v>2293.13</v>
      </c>
      <c r="G56" t="s">
        <v>1366</v>
      </c>
      <c r="H56" t="s">
        <v>831</v>
      </c>
      <c r="I56">
        <v>0</v>
      </c>
      <c r="J56">
        <v>216.19</v>
      </c>
      <c r="K56">
        <v>0</v>
      </c>
      <c r="L56">
        <v>261.32</v>
      </c>
      <c r="M56" s="3">
        <v>3356.91</v>
      </c>
      <c r="N56">
        <v>0</v>
      </c>
      <c r="O56">
        <v>335.69</v>
      </c>
      <c r="P56" s="3">
        <v>3356.91</v>
      </c>
      <c r="Q56">
        <v>23.92</v>
      </c>
      <c r="R56">
        <v>0</v>
      </c>
      <c r="S56" s="3">
        <v>3932.71</v>
      </c>
    </row>
    <row r="57" spans="1:19" x14ac:dyDescent="0.25">
      <c r="A57" t="s">
        <v>139</v>
      </c>
      <c r="B57" t="s">
        <v>140</v>
      </c>
      <c r="C57" t="s">
        <v>1342</v>
      </c>
      <c r="D57">
        <v>144.46</v>
      </c>
      <c r="E57" t="s">
        <v>224</v>
      </c>
      <c r="F57" s="3">
        <v>4158.45</v>
      </c>
      <c r="G57" t="s">
        <v>1367</v>
      </c>
      <c r="H57" t="s">
        <v>831</v>
      </c>
      <c r="I57">
        <v>0</v>
      </c>
      <c r="J57">
        <v>0</v>
      </c>
      <c r="K57">
        <v>0</v>
      </c>
      <c r="L57">
        <v>45.13</v>
      </c>
      <c r="M57" s="3">
        <v>5313.32</v>
      </c>
      <c r="N57">
        <v>531.33000000000004</v>
      </c>
      <c r="O57">
        <v>0</v>
      </c>
      <c r="P57" s="3">
        <v>4781.99</v>
      </c>
      <c r="Q57">
        <v>23.92</v>
      </c>
      <c r="R57">
        <v>0</v>
      </c>
      <c r="S57" s="3">
        <v>5337.24</v>
      </c>
    </row>
    <row r="58" spans="1:19" x14ac:dyDescent="0.25">
      <c r="A58" t="s">
        <v>141</v>
      </c>
      <c r="B58" t="s">
        <v>142</v>
      </c>
      <c r="C58" t="s">
        <v>1363</v>
      </c>
      <c r="D58">
        <v>144.46</v>
      </c>
      <c r="E58" t="s">
        <v>224</v>
      </c>
      <c r="F58" s="3">
        <v>1281.8</v>
      </c>
      <c r="G58" t="s">
        <v>1368</v>
      </c>
      <c r="H58" t="s">
        <v>203</v>
      </c>
      <c r="I58">
        <v>0</v>
      </c>
      <c r="J58">
        <v>0</v>
      </c>
      <c r="K58">
        <v>0</v>
      </c>
      <c r="L58">
        <v>0</v>
      </c>
      <c r="M58" s="3">
        <v>2642.1</v>
      </c>
      <c r="N58">
        <v>0</v>
      </c>
      <c r="O58">
        <v>264.20999999999998</v>
      </c>
      <c r="P58" s="3">
        <v>2642.1</v>
      </c>
      <c r="Q58">
        <v>23.92</v>
      </c>
      <c r="R58">
        <v>0</v>
      </c>
      <c r="S58" s="3">
        <v>2930.23</v>
      </c>
    </row>
    <row r="59" spans="1:19" x14ac:dyDescent="0.25">
      <c r="A59" t="s">
        <v>144</v>
      </c>
      <c r="B59" t="s">
        <v>145</v>
      </c>
      <c r="C59" t="s">
        <v>1369</v>
      </c>
      <c r="D59">
        <v>144.46</v>
      </c>
      <c r="E59" t="s">
        <v>195</v>
      </c>
      <c r="F59" s="3">
        <v>1142.1500000000001</v>
      </c>
      <c r="G59" t="s">
        <v>1370</v>
      </c>
      <c r="H59" t="s">
        <v>831</v>
      </c>
      <c r="I59">
        <v>0</v>
      </c>
      <c r="J59">
        <v>0</v>
      </c>
      <c r="K59">
        <v>0</v>
      </c>
      <c r="L59">
        <v>45.13</v>
      </c>
      <c r="M59" s="3">
        <v>2992.4</v>
      </c>
      <c r="N59">
        <v>0</v>
      </c>
      <c r="O59">
        <v>299.24</v>
      </c>
      <c r="P59" s="3">
        <v>2992.4</v>
      </c>
      <c r="Q59">
        <v>23.92</v>
      </c>
      <c r="R59">
        <v>0</v>
      </c>
      <c r="S59" s="3">
        <v>3315.56</v>
      </c>
    </row>
    <row r="60" spans="1:19" x14ac:dyDescent="0.25">
      <c r="A60" t="s">
        <v>147</v>
      </c>
      <c r="B60" t="s">
        <v>148</v>
      </c>
      <c r="C60" t="s">
        <v>1305</v>
      </c>
      <c r="D60">
        <v>144.46</v>
      </c>
      <c r="E60" t="s">
        <v>1371</v>
      </c>
      <c r="F60">
        <v>0</v>
      </c>
      <c r="G60" t="s">
        <v>1372</v>
      </c>
      <c r="H60" t="s">
        <v>203</v>
      </c>
      <c r="I60">
        <v>0</v>
      </c>
      <c r="J60">
        <v>0</v>
      </c>
      <c r="K60">
        <v>0</v>
      </c>
      <c r="L60">
        <v>0</v>
      </c>
      <c r="M60" s="3">
        <v>1252.24</v>
      </c>
      <c r="N60">
        <v>0</v>
      </c>
      <c r="O60">
        <v>125.22</v>
      </c>
      <c r="P60" s="3">
        <v>1252.24</v>
      </c>
      <c r="Q60">
        <v>23.92</v>
      </c>
      <c r="R60">
        <v>0</v>
      </c>
      <c r="S60" s="3">
        <v>1401.38</v>
      </c>
    </row>
    <row r="61" spans="1:19" x14ac:dyDescent="0.25">
      <c r="A61" t="s">
        <v>149</v>
      </c>
      <c r="B61" t="s">
        <v>150</v>
      </c>
      <c r="C61" t="s">
        <v>1373</v>
      </c>
      <c r="D61">
        <v>144.46</v>
      </c>
      <c r="E61" t="s">
        <v>213</v>
      </c>
      <c r="F61" s="3">
        <v>4432.34</v>
      </c>
      <c r="G61" t="s">
        <v>1374</v>
      </c>
      <c r="H61" t="s">
        <v>203</v>
      </c>
      <c r="I61" s="3">
        <v>1500</v>
      </c>
      <c r="J61" s="3">
        <v>1209.54</v>
      </c>
      <c r="K61">
        <v>0</v>
      </c>
      <c r="L61" s="3">
        <v>2709.54</v>
      </c>
      <c r="M61" s="3">
        <v>3722.8</v>
      </c>
      <c r="N61">
        <v>0</v>
      </c>
      <c r="O61">
        <v>372.28</v>
      </c>
      <c r="P61" s="3">
        <v>3722.8</v>
      </c>
      <c r="Q61">
        <v>23.92</v>
      </c>
      <c r="R61">
        <v>0</v>
      </c>
      <c r="S61" s="3">
        <v>6828.54</v>
      </c>
    </row>
    <row r="62" spans="1:19" x14ac:dyDescent="0.25">
      <c r="A62" t="s">
        <v>152</v>
      </c>
      <c r="B62" t="s">
        <v>153</v>
      </c>
      <c r="C62" t="s">
        <v>1342</v>
      </c>
      <c r="D62">
        <v>144.46</v>
      </c>
      <c r="E62" t="s">
        <v>224</v>
      </c>
      <c r="F62" s="3">
        <v>5796</v>
      </c>
      <c r="G62" t="s">
        <v>1375</v>
      </c>
      <c r="H62" t="s">
        <v>831</v>
      </c>
      <c r="I62">
        <v>0</v>
      </c>
      <c r="J62">
        <v>0</v>
      </c>
      <c r="K62">
        <v>0</v>
      </c>
      <c r="L62">
        <v>45.13</v>
      </c>
      <c r="M62" s="3">
        <v>6950.87</v>
      </c>
      <c r="N62">
        <v>695.09</v>
      </c>
      <c r="O62">
        <v>0</v>
      </c>
      <c r="P62" s="3">
        <v>6255.78</v>
      </c>
      <c r="Q62">
        <v>23.92</v>
      </c>
      <c r="R62">
        <v>0</v>
      </c>
      <c r="S62" s="3">
        <v>6974.79</v>
      </c>
    </row>
    <row r="63" spans="1:19" x14ac:dyDescent="0.25">
      <c r="A63" t="s">
        <v>154</v>
      </c>
      <c r="B63" t="s">
        <v>155</v>
      </c>
      <c r="C63" t="s">
        <v>1376</v>
      </c>
      <c r="D63">
        <v>144.46</v>
      </c>
      <c r="E63" t="s">
        <v>224</v>
      </c>
      <c r="F63" s="3">
        <v>4318.24</v>
      </c>
      <c r="G63" t="s">
        <v>1377</v>
      </c>
      <c r="H63" t="s">
        <v>831</v>
      </c>
      <c r="I63">
        <v>0</v>
      </c>
      <c r="J63">
        <v>332.4</v>
      </c>
      <c r="K63">
        <v>0</v>
      </c>
      <c r="L63">
        <v>377.53</v>
      </c>
      <c r="M63" s="3">
        <v>5140.71</v>
      </c>
      <c r="N63">
        <v>514.07000000000005</v>
      </c>
      <c r="O63">
        <v>0</v>
      </c>
      <c r="P63" s="3">
        <v>4626.6400000000003</v>
      </c>
      <c r="Q63">
        <v>23.92</v>
      </c>
      <c r="R63">
        <v>0</v>
      </c>
      <c r="S63" s="3">
        <v>5497.03</v>
      </c>
    </row>
    <row r="64" spans="1:19" x14ac:dyDescent="0.25">
      <c r="A64" t="s">
        <v>157</v>
      </c>
      <c r="B64" t="s">
        <v>158</v>
      </c>
      <c r="C64" t="s">
        <v>1356</v>
      </c>
      <c r="D64">
        <v>144.46</v>
      </c>
      <c r="E64" t="s">
        <v>224</v>
      </c>
      <c r="F64" s="3">
        <v>3185.66</v>
      </c>
      <c r="G64" t="s">
        <v>1378</v>
      </c>
      <c r="H64" t="s">
        <v>831</v>
      </c>
      <c r="I64">
        <v>0</v>
      </c>
      <c r="J64">
        <v>0</v>
      </c>
      <c r="K64">
        <v>0</v>
      </c>
      <c r="L64">
        <v>45.13</v>
      </c>
      <c r="M64" s="3">
        <v>4340.53</v>
      </c>
      <c r="N64">
        <v>0</v>
      </c>
      <c r="O64">
        <v>434.05</v>
      </c>
      <c r="P64" s="3">
        <v>4340.53</v>
      </c>
      <c r="Q64">
        <v>23.92</v>
      </c>
      <c r="R64">
        <v>0</v>
      </c>
      <c r="S64" s="3">
        <v>4798.5</v>
      </c>
    </row>
    <row r="65" spans="1:19" x14ac:dyDescent="0.25">
      <c r="A65" t="s">
        <v>103</v>
      </c>
      <c r="B65" t="s">
        <v>159</v>
      </c>
      <c r="C65" s="3">
        <v>13669.5</v>
      </c>
      <c r="D65" s="3">
        <v>1877.98</v>
      </c>
      <c r="E65" t="s">
        <v>1379</v>
      </c>
      <c r="F65" s="3">
        <v>33007.07</v>
      </c>
      <c r="G65" t="s">
        <v>1380</v>
      </c>
      <c r="H65" t="s">
        <v>988</v>
      </c>
      <c r="I65" s="3">
        <v>1500</v>
      </c>
      <c r="J65" s="3">
        <v>1758.13</v>
      </c>
      <c r="K65">
        <v>0</v>
      </c>
      <c r="L65" s="3">
        <v>3664.3</v>
      </c>
      <c r="M65" s="3">
        <v>48270.18</v>
      </c>
      <c r="N65" s="3">
        <v>1740.49</v>
      </c>
      <c r="O65" s="3">
        <v>3086.53</v>
      </c>
      <c r="P65" s="3">
        <v>46529.69</v>
      </c>
      <c r="Q65">
        <v>310.95999999999998</v>
      </c>
      <c r="R65">
        <v>0</v>
      </c>
      <c r="S65" s="3">
        <v>54925.8</v>
      </c>
    </row>
    <row r="67" spans="1:19" x14ac:dyDescent="0.25">
      <c r="A67" t="s">
        <v>160</v>
      </c>
      <c r="B67" t="s">
        <v>161</v>
      </c>
    </row>
    <row r="68" spans="1:19" x14ac:dyDescent="0.25">
      <c r="A68" t="s">
        <v>1193</v>
      </c>
      <c r="B68" t="s">
        <v>1194</v>
      </c>
      <c r="C68" t="s">
        <v>1381</v>
      </c>
      <c r="D68">
        <v>144.46</v>
      </c>
      <c r="E68" t="s">
        <v>1382</v>
      </c>
      <c r="F68">
        <v>0</v>
      </c>
      <c r="G68" t="s">
        <v>915</v>
      </c>
      <c r="H68" t="s">
        <v>203</v>
      </c>
      <c r="I68">
        <v>0</v>
      </c>
      <c r="J68">
        <v>0</v>
      </c>
      <c r="K68">
        <v>0</v>
      </c>
      <c r="L68">
        <v>0</v>
      </c>
      <c r="M68" s="3">
        <v>3750</v>
      </c>
      <c r="N68">
        <v>0</v>
      </c>
      <c r="O68">
        <v>375</v>
      </c>
      <c r="P68" s="3">
        <v>3750</v>
      </c>
      <c r="Q68">
        <v>23.92</v>
      </c>
      <c r="R68">
        <v>0</v>
      </c>
      <c r="S68" s="3">
        <v>4148.92</v>
      </c>
    </row>
    <row r="69" spans="1:19" x14ac:dyDescent="0.25">
      <c r="A69">
        <v>23</v>
      </c>
      <c r="B69" t="s">
        <v>131</v>
      </c>
      <c r="C69" t="s">
        <v>1383</v>
      </c>
      <c r="D69">
        <v>144.46</v>
      </c>
      <c r="E69" t="s">
        <v>204</v>
      </c>
      <c r="F69" s="3">
        <v>15087</v>
      </c>
      <c r="G69" t="s">
        <v>1384</v>
      </c>
      <c r="H69" t="s">
        <v>831</v>
      </c>
      <c r="I69">
        <v>0</v>
      </c>
      <c r="J69">
        <v>337.64</v>
      </c>
      <c r="K69">
        <v>0</v>
      </c>
      <c r="L69">
        <v>382.77</v>
      </c>
      <c r="M69" s="3">
        <v>18204.23</v>
      </c>
      <c r="N69" s="3">
        <v>1820.42</v>
      </c>
      <c r="O69">
        <v>0</v>
      </c>
      <c r="P69" s="3">
        <v>16383.81</v>
      </c>
      <c r="Q69">
        <v>23.92</v>
      </c>
      <c r="R69">
        <v>0</v>
      </c>
      <c r="S69" s="3">
        <v>18565.79</v>
      </c>
    </row>
    <row r="70" spans="1:19" x14ac:dyDescent="0.25">
      <c r="A70">
        <v>33</v>
      </c>
      <c r="B70" t="s">
        <v>163</v>
      </c>
      <c r="C70" t="s">
        <v>1385</v>
      </c>
      <c r="D70">
        <v>144.46</v>
      </c>
      <c r="E70" t="s">
        <v>224</v>
      </c>
      <c r="F70" s="3">
        <v>2584.8000000000002</v>
      </c>
      <c r="G70" t="s">
        <v>1386</v>
      </c>
      <c r="H70" t="s">
        <v>203</v>
      </c>
      <c r="I70">
        <v>0</v>
      </c>
      <c r="J70">
        <v>0</v>
      </c>
      <c r="K70">
        <v>0</v>
      </c>
      <c r="L70">
        <v>0</v>
      </c>
      <c r="M70" s="3">
        <v>3784.8</v>
      </c>
      <c r="N70">
        <v>0</v>
      </c>
      <c r="O70">
        <v>378.48</v>
      </c>
      <c r="P70" s="3">
        <v>3784.8</v>
      </c>
      <c r="Q70">
        <v>23.92</v>
      </c>
      <c r="R70">
        <v>0</v>
      </c>
      <c r="S70" s="3">
        <v>4187.2</v>
      </c>
    </row>
    <row r="71" spans="1:19" x14ac:dyDescent="0.25">
      <c r="A71" t="s">
        <v>167</v>
      </c>
      <c r="B71" t="s">
        <v>168</v>
      </c>
      <c r="C71" t="s">
        <v>1363</v>
      </c>
      <c r="D71">
        <v>144.46</v>
      </c>
      <c r="E71" t="s">
        <v>224</v>
      </c>
      <c r="F71" s="3">
        <v>2689.13</v>
      </c>
      <c r="G71" t="s">
        <v>1387</v>
      </c>
      <c r="H71" t="s">
        <v>203</v>
      </c>
      <c r="I71">
        <v>0</v>
      </c>
      <c r="J71">
        <v>0</v>
      </c>
      <c r="K71">
        <v>0</v>
      </c>
      <c r="L71">
        <v>0</v>
      </c>
      <c r="M71" s="3">
        <v>3889.13</v>
      </c>
      <c r="N71">
        <v>0</v>
      </c>
      <c r="O71">
        <v>388.91</v>
      </c>
      <c r="P71" s="3">
        <v>3889.13</v>
      </c>
      <c r="Q71">
        <v>23.92</v>
      </c>
      <c r="R71">
        <v>0</v>
      </c>
      <c r="S71" s="3">
        <v>4301.96</v>
      </c>
    </row>
    <row r="72" spans="1:19" x14ac:dyDescent="0.25">
      <c r="A72" t="s">
        <v>169</v>
      </c>
      <c r="B72" t="s">
        <v>170</v>
      </c>
      <c r="C72" t="s">
        <v>1388</v>
      </c>
      <c r="D72">
        <v>144.46</v>
      </c>
      <c r="E72" t="s">
        <v>209</v>
      </c>
      <c r="F72" s="3">
        <v>5500</v>
      </c>
      <c r="G72" t="s">
        <v>1389</v>
      </c>
      <c r="H72" t="s">
        <v>831</v>
      </c>
      <c r="I72">
        <v>0</v>
      </c>
      <c r="J72">
        <v>0</v>
      </c>
      <c r="K72">
        <v>0</v>
      </c>
      <c r="L72">
        <v>45.13</v>
      </c>
      <c r="M72" s="3">
        <v>8204.8700000000008</v>
      </c>
      <c r="N72">
        <v>820.49</v>
      </c>
      <c r="O72">
        <v>0</v>
      </c>
      <c r="P72" s="3">
        <v>7384.38</v>
      </c>
      <c r="Q72">
        <v>23.92</v>
      </c>
      <c r="R72">
        <v>0</v>
      </c>
      <c r="S72" s="3">
        <v>8228.7900000000009</v>
      </c>
    </row>
    <row r="73" spans="1:19" x14ac:dyDescent="0.25">
      <c r="A73" t="s">
        <v>103</v>
      </c>
      <c r="B73" t="s">
        <v>172</v>
      </c>
      <c r="C73" s="3">
        <v>5257.5</v>
      </c>
      <c r="D73">
        <v>722.3</v>
      </c>
      <c r="E73" t="s">
        <v>1390</v>
      </c>
      <c r="F73" s="3">
        <v>25860.93</v>
      </c>
      <c r="G73" t="s">
        <v>1391</v>
      </c>
      <c r="H73" t="s">
        <v>673</v>
      </c>
      <c r="I73">
        <v>0</v>
      </c>
      <c r="J73">
        <v>337.64</v>
      </c>
      <c r="K73">
        <v>0</v>
      </c>
      <c r="L73">
        <v>427.9</v>
      </c>
      <c r="M73" s="3">
        <v>37833.03</v>
      </c>
      <c r="N73" s="3">
        <v>2640.91</v>
      </c>
      <c r="O73" s="3">
        <v>1142.3900000000001</v>
      </c>
      <c r="P73" s="3">
        <v>35192.120000000003</v>
      </c>
      <c r="Q73">
        <v>119.6</v>
      </c>
      <c r="R73">
        <v>0</v>
      </c>
      <c r="S73" s="3">
        <v>39432.660000000003</v>
      </c>
    </row>
    <row r="75" spans="1:19" x14ac:dyDescent="0.25">
      <c r="A75" t="s">
        <v>173</v>
      </c>
      <c r="B75" t="s">
        <v>174</v>
      </c>
    </row>
    <row r="76" spans="1:19" x14ac:dyDescent="0.25">
      <c r="A76" t="s">
        <v>175</v>
      </c>
      <c r="B76" t="s">
        <v>176</v>
      </c>
      <c r="C76" t="s">
        <v>1392</v>
      </c>
      <c r="D76">
        <v>144.46</v>
      </c>
      <c r="E76" t="s">
        <v>255</v>
      </c>
      <c r="F76" s="3">
        <v>3000</v>
      </c>
      <c r="G76" t="s">
        <v>256</v>
      </c>
      <c r="H76" t="s">
        <v>831</v>
      </c>
      <c r="I76">
        <v>0</v>
      </c>
      <c r="J76">
        <v>0</v>
      </c>
      <c r="K76">
        <v>0</v>
      </c>
      <c r="L76">
        <v>45.13</v>
      </c>
      <c r="M76" s="3">
        <v>5454.87</v>
      </c>
      <c r="N76">
        <v>545.49</v>
      </c>
      <c r="O76">
        <v>0</v>
      </c>
      <c r="P76" s="3">
        <v>4909.38</v>
      </c>
      <c r="Q76">
        <v>23.92</v>
      </c>
      <c r="R76">
        <v>0</v>
      </c>
      <c r="S76" s="3">
        <v>5478.79</v>
      </c>
    </row>
    <row r="77" spans="1:19" x14ac:dyDescent="0.25">
      <c r="A77" t="s">
        <v>839</v>
      </c>
      <c r="B77" t="s">
        <v>840</v>
      </c>
      <c r="C77" t="s">
        <v>1392</v>
      </c>
      <c r="D77">
        <v>144.46</v>
      </c>
      <c r="E77" t="s">
        <v>201</v>
      </c>
      <c r="F77" s="3">
        <v>2000</v>
      </c>
      <c r="G77" t="s">
        <v>200</v>
      </c>
      <c r="H77" t="s">
        <v>203</v>
      </c>
      <c r="I77">
        <v>0</v>
      </c>
      <c r="J77">
        <v>0</v>
      </c>
      <c r="K77">
        <v>0</v>
      </c>
      <c r="L77">
        <v>0</v>
      </c>
      <c r="M77" s="3">
        <v>4250</v>
      </c>
      <c r="N77">
        <v>0</v>
      </c>
      <c r="O77">
        <v>425</v>
      </c>
      <c r="P77" s="3">
        <v>4250</v>
      </c>
      <c r="Q77">
        <v>23.92</v>
      </c>
      <c r="R77">
        <v>0</v>
      </c>
      <c r="S77" s="3">
        <v>4698.92</v>
      </c>
    </row>
    <row r="78" spans="1:19" x14ac:dyDescent="0.25">
      <c r="A78" t="s">
        <v>1393</v>
      </c>
      <c r="B78" t="s">
        <v>1394</v>
      </c>
      <c r="C78" t="s">
        <v>1395</v>
      </c>
      <c r="D78">
        <v>144.46</v>
      </c>
      <c r="E78" t="s">
        <v>1396</v>
      </c>
      <c r="F78" s="3">
        <v>24823.59</v>
      </c>
      <c r="G78" t="s">
        <v>1397</v>
      </c>
      <c r="H78" t="s">
        <v>203</v>
      </c>
      <c r="I78">
        <v>0</v>
      </c>
      <c r="J78">
        <v>0</v>
      </c>
      <c r="K78">
        <v>0</v>
      </c>
      <c r="L78">
        <v>0</v>
      </c>
      <c r="M78" s="3">
        <v>32323.59</v>
      </c>
      <c r="N78" s="3">
        <v>3232.36</v>
      </c>
      <c r="O78">
        <v>0</v>
      </c>
      <c r="P78" s="3">
        <v>29091.23</v>
      </c>
      <c r="Q78">
        <v>23.92</v>
      </c>
      <c r="R78">
        <v>0</v>
      </c>
      <c r="S78" s="3">
        <v>32347.51</v>
      </c>
    </row>
    <row r="79" spans="1:19" x14ac:dyDescent="0.25">
      <c r="A79" t="s">
        <v>103</v>
      </c>
      <c r="B79" t="s">
        <v>178</v>
      </c>
      <c r="C79" s="3">
        <v>3154.5</v>
      </c>
      <c r="D79">
        <v>433.38</v>
      </c>
      <c r="E79" t="s">
        <v>1398</v>
      </c>
      <c r="F79" s="3">
        <v>29823.59</v>
      </c>
      <c r="G79" t="s">
        <v>1399</v>
      </c>
      <c r="H79" t="s">
        <v>670</v>
      </c>
      <c r="I79">
        <v>0</v>
      </c>
      <c r="J79">
        <v>0</v>
      </c>
      <c r="K79">
        <v>0</v>
      </c>
      <c r="L79">
        <v>45.13</v>
      </c>
      <c r="M79" s="3">
        <v>42028.46</v>
      </c>
      <c r="N79" s="3">
        <v>3777.85</v>
      </c>
      <c r="O79">
        <v>425</v>
      </c>
      <c r="P79" s="3">
        <v>38250.61</v>
      </c>
      <c r="Q79">
        <v>71.760000000000005</v>
      </c>
      <c r="R79">
        <v>0</v>
      </c>
      <c r="S79" s="3">
        <v>42525.22</v>
      </c>
    </row>
    <row r="82" spans="1:20" x14ac:dyDescent="0.25">
      <c r="A82" t="s">
        <v>46</v>
      </c>
      <c r="B82" t="s">
        <v>47</v>
      </c>
      <c r="C82" t="s">
        <v>1300</v>
      </c>
      <c r="D82" t="s">
        <v>50</v>
      </c>
      <c r="E82" t="s">
        <v>189</v>
      </c>
      <c r="F82" t="s">
        <v>50</v>
      </c>
      <c r="G82" t="s">
        <v>190</v>
      </c>
      <c r="H82" t="s">
        <v>189</v>
      </c>
      <c r="I82" t="s">
        <v>50</v>
      </c>
      <c r="J82" t="s">
        <v>50</v>
      </c>
      <c r="K82" t="s">
        <v>50</v>
      </c>
      <c r="L82" t="s">
        <v>52</v>
      </c>
    </row>
    <row r="83" spans="1:20" x14ac:dyDescent="0.25">
      <c r="A83" t="s">
        <v>179</v>
      </c>
      <c r="B83" t="s">
        <v>180</v>
      </c>
      <c r="C83" s="3">
        <v>52477.599999999999</v>
      </c>
      <c r="D83" s="3">
        <v>7229.24</v>
      </c>
      <c r="E83" t="s">
        <v>1400</v>
      </c>
      <c r="F83" s="3">
        <v>186785.15</v>
      </c>
      <c r="G83" t="s">
        <v>1401</v>
      </c>
      <c r="H83" t="s">
        <v>1402</v>
      </c>
      <c r="I83" s="3">
        <v>2657.18</v>
      </c>
      <c r="J83" s="3">
        <v>9871.5</v>
      </c>
      <c r="K83">
        <v>0</v>
      </c>
      <c r="L83" s="3">
        <v>16562.32</v>
      </c>
      <c r="M83" s="3">
        <v>326038.03000000003</v>
      </c>
      <c r="N83" s="3">
        <v>22270.97</v>
      </c>
      <c r="O83" s="3">
        <v>10332.280000000001</v>
      </c>
      <c r="P83" s="3">
        <v>303767.06</v>
      </c>
      <c r="Q83" s="3">
        <v>1194.18</v>
      </c>
      <c r="R83">
        <v>0</v>
      </c>
      <c r="S83" s="3">
        <v>350093.17</v>
      </c>
      <c r="T83" t="s">
        <v>1493</v>
      </c>
    </row>
    <row r="84" spans="1:20" x14ac:dyDescent="0.25">
      <c r="S84">
        <f>S83*0.16</f>
        <v>56014.907200000001</v>
      </c>
      <c r="T84" t="s">
        <v>1494</v>
      </c>
    </row>
    <row r="85" spans="1:20" x14ac:dyDescent="0.25">
      <c r="S85" s="3">
        <f>+S83+S84</f>
        <v>406108.0772</v>
      </c>
      <c r="T85" t="s">
        <v>1495</v>
      </c>
    </row>
    <row r="98" spans="5:6" x14ac:dyDescent="0.25">
      <c r="E98" s="1"/>
      <c r="F98" s="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101"/>
  <sheetViews>
    <sheetView topLeftCell="A61" workbookViewId="0">
      <selection activeCell="AB76" sqref="AB76"/>
    </sheetView>
  </sheetViews>
  <sheetFormatPr baseColWidth="10" defaultRowHeight="15" x14ac:dyDescent="0.25"/>
  <cols>
    <col min="3" max="27" width="0" hidden="1" customWidth="1"/>
    <col min="28" max="28" width="11.42578125" style="4"/>
  </cols>
  <sheetData>
    <row r="1" spans="1:28" x14ac:dyDescent="0.25">
      <c r="A1" t="s">
        <v>1257</v>
      </c>
      <c r="AA1" t="s">
        <v>1232</v>
      </c>
      <c r="AB1" s="4" t="s">
        <v>1258</v>
      </c>
    </row>
    <row r="2" spans="1:28" x14ac:dyDescent="0.25">
      <c r="AB2" s="4" t="s">
        <v>4</v>
      </c>
    </row>
    <row r="4" spans="1:28" x14ac:dyDescent="0.25">
      <c r="I4" t="s">
        <v>5</v>
      </c>
      <c r="J4" t="s">
        <v>6</v>
      </c>
      <c r="K4" t="s">
        <v>7</v>
      </c>
      <c r="L4" t="s">
        <v>8</v>
      </c>
    </row>
    <row r="5" spans="1:28" x14ac:dyDescent="0.25">
      <c r="J5" s="1">
        <v>37211</v>
      </c>
      <c r="K5" s="2">
        <v>42338.208333333336</v>
      </c>
    </row>
    <row r="7" spans="1:28" x14ac:dyDescent="0.25">
      <c r="C7" t="s">
        <v>9</v>
      </c>
      <c r="J7" t="s">
        <v>10</v>
      </c>
      <c r="N7" t="s">
        <v>11</v>
      </c>
      <c r="O7" t="s">
        <v>292</v>
      </c>
      <c r="P7" t="s">
        <v>293</v>
      </c>
      <c r="Q7" t="s">
        <v>13</v>
      </c>
      <c r="R7" t="s">
        <v>13</v>
      </c>
      <c r="T7" t="s">
        <v>14</v>
      </c>
      <c r="U7" t="s">
        <v>11</v>
      </c>
      <c r="V7" t="s">
        <v>11</v>
      </c>
      <c r="W7" t="e">
        <f>-   OUTSOU</f>
        <v>#NAME?</v>
      </c>
      <c r="X7" t="s">
        <v>15</v>
      </c>
      <c r="Y7" t="s">
        <v>16</v>
      </c>
      <c r="Z7" t="s">
        <v>17</v>
      </c>
      <c r="AA7" t="s">
        <v>18</v>
      </c>
      <c r="AB7" s="4" t="s">
        <v>19</v>
      </c>
    </row>
    <row r="8" spans="1:28" x14ac:dyDescent="0.25">
      <c r="A8" t="s">
        <v>692</v>
      </c>
      <c r="B8" t="s">
        <v>22</v>
      </c>
      <c r="C8" t="s">
        <v>23</v>
      </c>
      <c r="D8" t="s">
        <v>24</v>
      </c>
      <c r="E8" t="s">
        <v>25</v>
      </c>
      <c r="H8" t="s">
        <v>26</v>
      </c>
      <c r="J8" t="s">
        <v>27</v>
      </c>
      <c r="K8" t="s">
        <v>28</v>
      </c>
      <c r="L8" t="s">
        <v>387</v>
      </c>
      <c r="M8" t="s">
        <v>31</v>
      </c>
      <c r="N8" t="s">
        <v>32</v>
      </c>
      <c r="O8" t="s">
        <v>33</v>
      </c>
      <c r="P8" t="s">
        <v>34</v>
      </c>
      <c r="Q8" t="s">
        <v>35</v>
      </c>
      <c r="R8" t="s">
        <v>36</v>
      </c>
      <c r="S8" t="s">
        <v>37</v>
      </c>
      <c r="T8" t="s">
        <v>38</v>
      </c>
      <c r="U8" t="s">
        <v>39</v>
      </c>
      <c r="V8" t="s">
        <v>40</v>
      </c>
      <c r="W8" t="s">
        <v>41</v>
      </c>
      <c r="X8" t="s">
        <v>42</v>
      </c>
      <c r="Y8" t="s">
        <v>43</v>
      </c>
      <c r="Z8" t="s">
        <v>44</v>
      </c>
      <c r="AA8" t="s">
        <v>42</v>
      </c>
      <c r="AB8" s="4" t="s">
        <v>45</v>
      </c>
    </row>
    <row r="9" spans="1:28" x14ac:dyDescent="0.25">
      <c r="A9" t="s">
        <v>693</v>
      </c>
      <c r="B9" t="s">
        <v>188</v>
      </c>
      <c r="C9" t="s">
        <v>50</v>
      </c>
      <c r="D9" t="s">
        <v>50</v>
      </c>
      <c r="E9" t="s">
        <v>694</v>
      </c>
      <c r="F9" t="s">
        <v>695</v>
      </c>
      <c r="G9" t="s">
        <v>297</v>
      </c>
      <c r="H9" t="s">
        <v>46</v>
      </c>
      <c r="I9" t="s">
        <v>52</v>
      </c>
      <c r="J9" t="s">
        <v>51</v>
      </c>
      <c r="K9" t="s">
        <v>50</v>
      </c>
      <c r="L9" t="s">
        <v>390</v>
      </c>
      <c r="M9" t="s">
        <v>51</v>
      </c>
      <c r="N9" t="s">
        <v>50</v>
      </c>
      <c r="O9" t="s">
        <v>637</v>
      </c>
      <c r="P9" t="s">
        <v>51</v>
      </c>
      <c r="Q9" t="s">
        <v>51</v>
      </c>
      <c r="R9" t="s">
        <v>50</v>
      </c>
      <c r="S9" t="s">
        <v>50</v>
      </c>
      <c r="T9" t="s">
        <v>50</v>
      </c>
      <c r="U9" t="s">
        <v>52</v>
      </c>
    </row>
    <row r="10" spans="1:28" x14ac:dyDescent="0.25">
      <c r="A10" t="s">
        <v>684</v>
      </c>
    </row>
    <row r="11" spans="1:28" x14ac:dyDescent="0.25">
      <c r="A11" t="s">
        <v>1009</v>
      </c>
      <c r="B11" t="s">
        <v>56</v>
      </c>
      <c r="C11" s="3">
        <v>1051.5</v>
      </c>
      <c r="D11">
        <v>144.46</v>
      </c>
      <c r="F11">
        <v>0</v>
      </c>
      <c r="I11">
        <v>0</v>
      </c>
      <c r="J11" s="3">
        <v>22200</v>
      </c>
      <c r="K11">
        <v>0</v>
      </c>
      <c r="L11" t="s">
        <v>1142</v>
      </c>
      <c r="M11">
        <v>0</v>
      </c>
      <c r="N11" s="3">
        <v>22200</v>
      </c>
      <c r="O11">
        <v>0</v>
      </c>
      <c r="P11">
        <v>0</v>
      </c>
      <c r="Q11" s="3">
        <v>2500</v>
      </c>
      <c r="R11">
        <v>0</v>
      </c>
      <c r="S11">
        <v>306.2</v>
      </c>
      <c r="T11">
        <v>0</v>
      </c>
      <c r="U11" s="3">
        <v>2806.2</v>
      </c>
      <c r="V11" s="3">
        <v>19393.8</v>
      </c>
      <c r="W11" s="3">
        <v>1939.38</v>
      </c>
      <c r="X11">
        <v>0</v>
      </c>
      <c r="Y11" s="3">
        <v>17454.419999999998</v>
      </c>
      <c r="Z11">
        <v>23.92</v>
      </c>
      <c r="AA11">
        <v>0</v>
      </c>
      <c r="AB11" s="4">
        <v>19723.919999999998</v>
      </c>
    </row>
    <row r="12" spans="1:28" x14ac:dyDescent="0.25">
      <c r="A12" t="s">
        <v>1010</v>
      </c>
      <c r="B12" t="s">
        <v>59</v>
      </c>
      <c r="C12" s="3">
        <v>1051.5</v>
      </c>
      <c r="D12">
        <v>144.46</v>
      </c>
      <c r="F12">
        <v>0</v>
      </c>
      <c r="I12">
        <v>0</v>
      </c>
      <c r="J12" s="3">
        <v>1750</v>
      </c>
      <c r="K12">
        <v>0</v>
      </c>
      <c r="L12" t="s">
        <v>391</v>
      </c>
      <c r="M12">
        <v>188.71</v>
      </c>
      <c r="N12" s="3">
        <v>1938.71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3">
        <v>1938.71</v>
      </c>
      <c r="W12">
        <v>0</v>
      </c>
      <c r="X12">
        <v>193.87</v>
      </c>
      <c r="Y12" s="3">
        <v>1938.71</v>
      </c>
      <c r="Z12">
        <v>23.92</v>
      </c>
      <c r="AA12">
        <v>0</v>
      </c>
      <c r="AB12" s="4">
        <v>2156.5</v>
      </c>
    </row>
    <row r="13" spans="1:28" x14ac:dyDescent="0.25">
      <c r="A13" t="s">
        <v>791</v>
      </c>
      <c r="B13" t="s">
        <v>166</v>
      </c>
      <c r="C13" s="3">
        <v>1051.5</v>
      </c>
      <c r="D13">
        <v>144.46</v>
      </c>
      <c r="F13">
        <v>0</v>
      </c>
      <c r="I13">
        <v>0</v>
      </c>
      <c r="J13" s="3">
        <v>3500</v>
      </c>
      <c r="K13">
        <v>0</v>
      </c>
      <c r="L13" t="s">
        <v>1259</v>
      </c>
      <c r="M13">
        <v>125.1</v>
      </c>
      <c r="N13" s="3">
        <v>3625.1</v>
      </c>
      <c r="O13">
        <v>0</v>
      </c>
      <c r="P13">
        <v>0</v>
      </c>
      <c r="Q13">
        <v>0</v>
      </c>
      <c r="R13">
        <v>0</v>
      </c>
      <c r="S13">
        <v>857.46</v>
      </c>
      <c r="T13">
        <v>0</v>
      </c>
      <c r="U13">
        <v>857.46</v>
      </c>
      <c r="V13" s="3">
        <v>2767.64</v>
      </c>
      <c r="W13">
        <v>0</v>
      </c>
      <c r="X13">
        <v>276.76</v>
      </c>
      <c r="Y13" s="3">
        <v>2767.64</v>
      </c>
      <c r="Z13">
        <v>23.92</v>
      </c>
      <c r="AA13">
        <v>0</v>
      </c>
      <c r="AB13" s="4">
        <v>3925.78</v>
      </c>
    </row>
    <row r="14" spans="1:28" x14ac:dyDescent="0.25">
      <c r="A14" t="s">
        <v>1011</v>
      </c>
      <c r="B14" t="s">
        <v>62</v>
      </c>
      <c r="C14" s="3">
        <v>1051.5</v>
      </c>
      <c r="D14">
        <v>144.46</v>
      </c>
      <c r="F14">
        <v>0</v>
      </c>
      <c r="I14">
        <v>0</v>
      </c>
      <c r="J14" s="3">
        <v>1400</v>
      </c>
      <c r="K14">
        <v>0</v>
      </c>
      <c r="L14" t="s">
        <v>1260</v>
      </c>
      <c r="M14">
        <v>200.63</v>
      </c>
      <c r="N14" s="3">
        <v>1600.63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 s="3">
        <v>1600.63</v>
      </c>
      <c r="W14">
        <v>0</v>
      </c>
      <c r="X14">
        <v>160.06</v>
      </c>
      <c r="Y14" s="3">
        <v>1600.63</v>
      </c>
      <c r="Z14">
        <v>23.92</v>
      </c>
      <c r="AA14">
        <v>0</v>
      </c>
      <c r="AB14" s="4">
        <v>1784.61</v>
      </c>
    </row>
    <row r="15" spans="1:28" x14ac:dyDescent="0.25">
      <c r="A15" t="s">
        <v>1012</v>
      </c>
      <c r="B15" t="s">
        <v>65</v>
      </c>
      <c r="C15" s="3">
        <v>1051.5</v>
      </c>
      <c r="D15">
        <v>144.46</v>
      </c>
      <c r="F15">
        <v>0</v>
      </c>
      <c r="I15">
        <v>0</v>
      </c>
      <c r="J15" s="3">
        <v>1250</v>
      </c>
      <c r="K15">
        <v>500</v>
      </c>
      <c r="L15" t="s">
        <v>391</v>
      </c>
      <c r="M15">
        <v>188.71</v>
      </c>
      <c r="N15" s="3">
        <v>1938.71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s="3">
        <v>1938.71</v>
      </c>
      <c r="W15">
        <v>0</v>
      </c>
      <c r="X15">
        <v>193.87</v>
      </c>
      <c r="Y15" s="3">
        <v>1938.71</v>
      </c>
      <c r="Z15">
        <v>23.92</v>
      </c>
      <c r="AA15">
        <v>0</v>
      </c>
      <c r="AB15" s="4">
        <v>2156.5</v>
      </c>
    </row>
    <row r="16" spans="1:28" x14ac:dyDescent="0.25">
      <c r="A16" t="s">
        <v>1013</v>
      </c>
      <c r="B16" t="s">
        <v>68</v>
      </c>
      <c r="C16" s="3">
        <v>1051.5</v>
      </c>
      <c r="D16">
        <v>144.46</v>
      </c>
      <c r="F16">
        <v>0</v>
      </c>
      <c r="I16">
        <v>0</v>
      </c>
      <c r="J16" s="3">
        <v>2250</v>
      </c>
      <c r="K16">
        <v>0</v>
      </c>
      <c r="L16" t="s">
        <v>1261</v>
      </c>
      <c r="M16">
        <v>174.78</v>
      </c>
      <c r="N16" s="3">
        <v>2424.7800000000002</v>
      </c>
      <c r="O16">
        <v>0</v>
      </c>
      <c r="P16">
        <v>0</v>
      </c>
      <c r="Q16">
        <v>0</v>
      </c>
      <c r="R16">
        <v>0</v>
      </c>
      <c r="S16">
        <v>852.22</v>
      </c>
      <c r="T16">
        <v>0</v>
      </c>
      <c r="U16">
        <v>852.22</v>
      </c>
      <c r="V16" s="3">
        <v>1572.56</v>
      </c>
      <c r="W16">
        <v>0</v>
      </c>
      <c r="X16">
        <v>157.26</v>
      </c>
      <c r="Y16" s="3">
        <v>1572.56</v>
      </c>
      <c r="Z16">
        <v>23.92</v>
      </c>
      <c r="AA16">
        <v>0</v>
      </c>
      <c r="AB16" s="4">
        <v>2605.96</v>
      </c>
    </row>
    <row r="17" spans="1:28" x14ac:dyDescent="0.25">
      <c r="A17" t="s">
        <v>1014</v>
      </c>
      <c r="B17" t="s">
        <v>71</v>
      </c>
      <c r="C17" s="3">
        <v>1051.5</v>
      </c>
      <c r="D17">
        <v>144.46</v>
      </c>
      <c r="F17">
        <v>0</v>
      </c>
      <c r="I17">
        <v>0</v>
      </c>
      <c r="J17" s="3">
        <v>3500</v>
      </c>
      <c r="K17">
        <v>0</v>
      </c>
      <c r="L17" t="s">
        <v>1259</v>
      </c>
      <c r="M17">
        <v>125.1</v>
      </c>
      <c r="N17" s="3">
        <v>3625.1</v>
      </c>
      <c r="O17">
        <v>0</v>
      </c>
      <c r="P17">
        <v>0</v>
      </c>
      <c r="Q17">
        <v>0</v>
      </c>
      <c r="R17">
        <v>0</v>
      </c>
      <c r="S17" s="3">
        <v>2059.58</v>
      </c>
      <c r="T17">
        <v>0</v>
      </c>
      <c r="U17" s="3">
        <v>2059.58</v>
      </c>
      <c r="V17" s="3">
        <v>1565.52</v>
      </c>
      <c r="W17">
        <v>0</v>
      </c>
      <c r="X17">
        <v>156.55000000000001</v>
      </c>
      <c r="Y17" s="3">
        <v>1565.52</v>
      </c>
      <c r="Z17">
        <v>23.92</v>
      </c>
      <c r="AA17">
        <v>0</v>
      </c>
      <c r="AB17" s="4">
        <v>3805.57</v>
      </c>
    </row>
    <row r="18" spans="1:28" x14ac:dyDescent="0.25">
      <c r="A18" t="s">
        <v>1262</v>
      </c>
      <c r="B18" t="s">
        <v>1027</v>
      </c>
      <c r="C18">
        <v>981.4</v>
      </c>
      <c r="D18">
        <v>148.94999999999999</v>
      </c>
      <c r="F18">
        <v>0</v>
      </c>
      <c r="I18">
        <v>0</v>
      </c>
      <c r="J18" s="3">
        <v>2500</v>
      </c>
      <c r="K18">
        <v>0</v>
      </c>
      <c r="L18" t="s">
        <v>1263</v>
      </c>
      <c r="M18">
        <v>160.30000000000001</v>
      </c>
      <c r="N18" s="3">
        <v>2660.3</v>
      </c>
      <c r="O18">
        <v>1</v>
      </c>
      <c r="P18">
        <v>166.67</v>
      </c>
      <c r="Q18">
        <v>0</v>
      </c>
      <c r="R18">
        <v>0</v>
      </c>
      <c r="S18">
        <v>875.28</v>
      </c>
      <c r="T18">
        <v>0</v>
      </c>
      <c r="U18" s="3">
        <v>1041.95</v>
      </c>
      <c r="V18" s="3">
        <v>1618.35</v>
      </c>
      <c r="W18">
        <v>0</v>
      </c>
      <c r="X18">
        <v>161.84</v>
      </c>
      <c r="Y18" s="3">
        <v>1618.35</v>
      </c>
      <c r="Z18">
        <v>22.61</v>
      </c>
      <c r="AA18">
        <v>0</v>
      </c>
      <c r="AB18" s="4">
        <v>2678.08</v>
      </c>
    </row>
    <row r="19" spans="1:28" x14ac:dyDescent="0.25">
      <c r="A19" t="s">
        <v>1204</v>
      </c>
      <c r="B19" t="s">
        <v>1205</v>
      </c>
      <c r="C19" s="3">
        <v>1051.5</v>
      </c>
      <c r="D19">
        <v>144.46</v>
      </c>
      <c r="F19">
        <v>0</v>
      </c>
      <c r="I19">
        <v>0</v>
      </c>
      <c r="J19" s="3">
        <v>2500</v>
      </c>
      <c r="K19">
        <v>0</v>
      </c>
      <c r="L19" t="s">
        <v>1263</v>
      </c>
      <c r="M19">
        <v>160.30000000000001</v>
      </c>
      <c r="N19" s="3">
        <v>2660.3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 s="3">
        <v>2660.3</v>
      </c>
      <c r="W19">
        <v>0</v>
      </c>
      <c r="X19">
        <v>266.02999999999997</v>
      </c>
      <c r="Y19" s="3">
        <v>2660.3</v>
      </c>
      <c r="Z19">
        <v>23.92</v>
      </c>
      <c r="AA19">
        <v>0</v>
      </c>
      <c r="AB19" s="4">
        <v>2950.25</v>
      </c>
    </row>
    <row r="20" spans="1:28" x14ac:dyDescent="0.25">
      <c r="A20" t="s">
        <v>1206</v>
      </c>
      <c r="B20" t="s">
        <v>1149</v>
      </c>
      <c r="C20" s="3">
        <v>1051.5</v>
      </c>
      <c r="D20">
        <v>144.46</v>
      </c>
      <c r="F20">
        <v>0</v>
      </c>
      <c r="I20">
        <v>0</v>
      </c>
      <c r="J20" s="3">
        <v>6500</v>
      </c>
      <c r="K20">
        <v>0</v>
      </c>
      <c r="L20" t="s">
        <v>1150</v>
      </c>
      <c r="M20">
        <v>0</v>
      </c>
      <c r="N20" s="3">
        <v>6500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s="3">
        <v>6500</v>
      </c>
      <c r="W20">
        <v>650</v>
      </c>
      <c r="X20">
        <v>0</v>
      </c>
      <c r="Y20" s="3">
        <v>5850</v>
      </c>
      <c r="Z20">
        <v>23.92</v>
      </c>
      <c r="AA20">
        <v>0</v>
      </c>
      <c r="AB20" s="4">
        <v>6523.92</v>
      </c>
    </row>
    <row r="21" spans="1:28" x14ac:dyDescent="0.25">
      <c r="A21" t="s">
        <v>1207</v>
      </c>
      <c r="B21" t="s">
        <v>1205</v>
      </c>
      <c r="C21" s="3">
        <v>1051.5</v>
      </c>
      <c r="D21">
        <v>144.46</v>
      </c>
      <c r="F21">
        <v>0</v>
      </c>
      <c r="I21">
        <v>0</v>
      </c>
      <c r="J21" s="3">
        <v>2500</v>
      </c>
      <c r="K21">
        <v>0</v>
      </c>
      <c r="L21" t="s">
        <v>1264</v>
      </c>
      <c r="M21">
        <v>160.30000000000001</v>
      </c>
      <c r="N21" s="3">
        <v>2671.97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 s="3">
        <v>2671.97</v>
      </c>
      <c r="W21">
        <v>0</v>
      </c>
      <c r="X21">
        <v>266.61</v>
      </c>
      <c r="Y21" s="3">
        <v>2671.97</v>
      </c>
      <c r="Z21">
        <v>23.92</v>
      </c>
      <c r="AA21">
        <v>0</v>
      </c>
      <c r="AB21" s="4">
        <v>2962.5</v>
      </c>
    </row>
    <row r="22" spans="1:28" x14ac:dyDescent="0.25">
      <c r="A22" t="s">
        <v>1016</v>
      </c>
      <c r="B22" t="s">
        <v>1017</v>
      </c>
      <c r="C22" s="3">
        <v>1051.5</v>
      </c>
      <c r="D22">
        <v>144.46</v>
      </c>
      <c r="F22">
        <v>0</v>
      </c>
      <c r="I22">
        <v>0</v>
      </c>
      <c r="J22" s="3">
        <v>2500</v>
      </c>
      <c r="K22">
        <v>0</v>
      </c>
      <c r="L22" t="s">
        <v>1265</v>
      </c>
      <c r="M22">
        <v>145.38</v>
      </c>
      <c r="N22" s="3">
        <v>2978.71</v>
      </c>
      <c r="O22">
        <v>0</v>
      </c>
      <c r="P22">
        <v>0</v>
      </c>
      <c r="Q22">
        <v>0</v>
      </c>
      <c r="R22">
        <v>0</v>
      </c>
      <c r="S22" s="3">
        <v>1465.34</v>
      </c>
      <c r="T22">
        <v>0</v>
      </c>
      <c r="U22" s="3">
        <v>1465.34</v>
      </c>
      <c r="V22" s="3">
        <v>1513.37</v>
      </c>
      <c r="W22">
        <v>0</v>
      </c>
      <c r="X22">
        <v>134.66999999999999</v>
      </c>
      <c r="Y22" s="3">
        <v>1513.37</v>
      </c>
      <c r="Z22">
        <v>23.92</v>
      </c>
      <c r="AA22">
        <v>0</v>
      </c>
      <c r="AB22" s="4">
        <v>3137.3</v>
      </c>
    </row>
    <row r="23" spans="1:28" x14ac:dyDescent="0.25">
      <c r="A23" t="s">
        <v>1018</v>
      </c>
      <c r="B23" t="s">
        <v>77</v>
      </c>
      <c r="C23" s="3">
        <v>1051.5</v>
      </c>
      <c r="D23">
        <v>144.46</v>
      </c>
      <c r="F23">
        <v>0</v>
      </c>
      <c r="I23">
        <v>0</v>
      </c>
      <c r="J23" s="3">
        <v>2750</v>
      </c>
      <c r="K23">
        <v>0</v>
      </c>
      <c r="L23" t="s">
        <v>1266</v>
      </c>
      <c r="M23">
        <v>145.38</v>
      </c>
      <c r="N23" s="3">
        <v>2895.38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3">
        <v>2895.38</v>
      </c>
      <c r="W23">
        <v>0</v>
      </c>
      <c r="X23">
        <v>289.54000000000002</v>
      </c>
      <c r="Y23" s="3">
        <v>2895.38</v>
      </c>
      <c r="Z23">
        <v>23.92</v>
      </c>
      <c r="AA23">
        <v>0</v>
      </c>
      <c r="AB23" s="4">
        <v>3208.84</v>
      </c>
    </row>
    <row r="24" spans="1:28" x14ac:dyDescent="0.25">
      <c r="A24" t="s">
        <v>1019</v>
      </c>
      <c r="B24" t="s">
        <v>83</v>
      </c>
      <c r="C24" s="3">
        <v>1051.5</v>
      </c>
      <c r="D24">
        <v>144.46</v>
      </c>
      <c r="F24">
        <v>0</v>
      </c>
      <c r="I24">
        <v>0</v>
      </c>
      <c r="J24" s="3">
        <v>2000</v>
      </c>
      <c r="K24">
        <v>0</v>
      </c>
      <c r="L24" t="s">
        <v>1267</v>
      </c>
      <c r="M24">
        <v>188.71</v>
      </c>
      <c r="N24" s="3">
        <v>2188.71</v>
      </c>
      <c r="O24">
        <v>0</v>
      </c>
      <c r="P24">
        <v>0</v>
      </c>
      <c r="Q24">
        <v>0</v>
      </c>
      <c r="R24">
        <v>0</v>
      </c>
      <c r="S24">
        <v>296.75</v>
      </c>
      <c r="T24">
        <v>0</v>
      </c>
      <c r="U24">
        <v>296.75</v>
      </c>
      <c r="V24" s="3">
        <v>1891.96</v>
      </c>
      <c r="W24">
        <v>0</v>
      </c>
      <c r="X24">
        <v>189.2</v>
      </c>
      <c r="Y24" s="3">
        <v>1891.96</v>
      </c>
      <c r="Z24">
        <v>23.92</v>
      </c>
      <c r="AA24">
        <v>0</v>
      </c>
      <c r="AB24" s="4">
        <v>2401.83</v>
      </c>
    </row>
    <row r="25" spans="1:28" x14ac:dyDescent="0.25">
      <c r="A25" t="s">
        <v>1020</v>
      </c>
      <c r="B25" t="s">
        <v>86</v>
      </c>
      <c r="C25" s="3">
        <v>1051.5</v>
      </c>
      <c r="D25">
        <v>144.46</v>
      </c>
      <c r="F25">
        <v>0</v>
      </c>
      <c r="I25">
        <v>0</v>
      </c>
      <c r="J25" s="3">
        <v>2250</v>
      </c>
      <c r="K25">
        <v>0</v>
      </c>
      <c r="L25" t="s">
        <v>1268</v>
      </c>
      <c r="M25">
        <v>160.30000000000001</v>
      </c>
      <c r="N25" s="3">
        <v>2710.3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s="3">
        <v>2710.3</v>
      </c>
      <c r="W25">
        <v>0</v>
      </c>
      <c r="X25">
        <v>256.02999999999997</v>
      </c>
      <c r="Y25" s="3">
        <v>2710.3</v>
      </c>
      <c r="Z25">
        <v>23.92</v>
      </c>
      <c r="AA25">
        <v>0</v>
      </c>
      <c r="AB25" s="4">
        <v>2990.25</v>
      </c>
    </row>
    <row r="26" spans="1:28" x14ac:dyDescent="0.25">
      <c r="A26" t="s">
        <v>1208</v>
      </c>
      <c r="B26" t="s">
        <v>1156</v>
      </c>
      <c r="C26" s="3">
        <v>1051.5</v>
      </c>
      <c r="D26">
        <v>144.46</v>
      </c>
      <c r="F26">
        <v>0</v>
      </c>
      <c r="I26">
        <v>0</v>
      </c>
      <c r="J26" s="3">
        <v>1500</v>
      </c>
      <c r="K26">
        <v>0</v>
      </c>
      <c r="L26" t="s">
        <v>1269</v>
      </c>
      <c r="M26">
        <v>200.63</v>
      </c>
      <c r="N26" s="3">
        <v>1700.63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s="3">
        <v>1700.63</v>
      </c>
      <c r="W26">
        <v>0</v>
      </c>
      <c r="X26">
        <v>170.06</v>
      </c>
      <c r="Y26" s="3">
        <v>1700.63</v>
      </c>
      <c r="Z26">
        <v>23.92</v>
      </c>
      <c r="AA26">
        <v>0</v>
      </c>
      <c r="AB26" s="4">
        <v>1894.61</v>
      </c>
    </row>
    <row r="27" spans="1:28" x14ac:dyDescent="0.25">
      <c r="A27" t="s">
        <v>1209</v>
      </c>
      <c r="B27" t="s">
        <v>1160</v>
      </c>
      <c r="C27" s="3">
        <v>1051.5</v>
      </c>
      <c r="D27">
        <v>144.46</v>
      </c>
      <c r="F27">
        <v>0</v>
      </c>
      <c r="I27">
        <v>0</v>
      </c>
      <c r="J27" s="3">
        <v>6000</v>
      </c>
      <c r="K27">
        <v>0</v>
      </c>
      <c r="L27" t="s">
        <v>1161</v>
      </c>
      <c r="M27">
        <v>0</v>
      </c>
      <c r="N27" s="3">
        <v>6000</v>
      </c>
      <c r="O27">
        <v>0</v>
      </c>
      <c r="P27">
        <v>0</v>
      </c>
      <c r="Q27">
        <v>0</v>
      </c>
      <c r="R27">
        <v>0</v>
      </c>
      <c r="S27">
        <v>958.08</v>
      </c>
      <c r="T27">
        <v>0</v>
      </c>
      <c r="U27">
        <v>958.08</v>
      </c>
      <c r="V27" s="3">
        <v>5041.92</v>
      </c>
      <c r="W27">
        <v>504.19</v>
      </c>
      <c r="X27">
        <v>0</v>
      </c>
      <c r="Y27" s="3">
        <v>4537.7299999999996</v>
      </c>
      <c r="Z27">
        <v>23.92</v>
      </c>
      <c r="AA27">
        <v>0</v>
      </c>
      <c r="AB27" s="4">
        <v>6023.92</v>
      </c>
    </row>
    <row r="28" spans="1:28" x14ac:dyDescent="0.25">
      <c r="A28" t="s">
        <v>1210</v>
      </c>
      <c r="B28" t="s">
        <v>1205</v>
      </c>
      <c r="C28" s="3">
        <v>1051.5</v>
      </c>
      <c r="D28">
        <v>144.46</v>
      </c>
      <c r="F28">
        <v>0</v>
      </c>
      <c r="I28">
        <v>0</v>
      </c>
      <c r="J28" s="3">
        <v>2500</v>
      </c>
      <c r="K28">
        <v>0</v>
      </c>
      <c r="L28" t="s">
        <v>1263</v>
      </c>
      <c r="M28">
        <v>160.30000000000001</v>
      </c>
      <c r="N28" s="3">
        <v>2660.3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 s="3">
        <v>2660.3</v>
      </c>
      <c r="W28">
        <v>0</v>
      </c>
      <c r="X28">
        <v>266.02999999999997</v>
      </c>
      <c r="Y28" s="3">
        <v>2660.3</v>
      </c>
      <c r="Z28">
        <v>23.92</v>
      </c>
      <c r="AA28">
        <v>0</v>
      </c>
      <c r="AB28" s="4">
        <v>2950.25</v>
      </c>
    </row>
    <row r="29" spans="1:28" x14ac:dyDescent="0.25">
      <c r="A29" t="s">
        <v>1022</v>
      </c>
      <c r="B29" t="s">
        <v>1023</v>
      </c>
      <c r="C29" s="3">
        <v>1051.5</v>
      </c>
      <c r="D29">
        <v>144.46</v>
      </c>
      <c r="F29">
        <v>0</v>
      </c>
      <c r="I29">
        <v>0</v>
      </c>
      <c r="J29" s="3">
        <v>3000</v>
      </c>
      <c r="K29">
        <v>0</v>
      </c>
      <c r="L29" t="s">
        <v>1270</v>
      </c>
      <c r="M29">
        <v>145.38</v>
      </c>
      <c r="N29" s="3">
        <v>3145.38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 s="3">
        <v>3145.38</v>
      </c>
      <c r="W29">
        <v>0</v>
      </c>
      <c r="X29">
        <v>314.54000000000002</v>
      </c>
      <c r="Y29" s="3">
        <v>3145.38</v>
      </c>
      <c r="Z29">
        <v>23.92</v>
      </c>
      <c r="AA29">
        <v>0</v>
      </c>
      <c r="AB29" s="4">
        <v>3483.84</v>
      </c>
    </row>
    <row r="30" spans="1:28" x14ac:dyDescent="0.25">
      <c r="A30" t="s">
        <v>1024</v>
      </c>
      <c r="B30" t="s">
        <v>94</v>
      </c>
      <c r="C30" s="3">
        <v>1051.5</v>
      </c>
      <c r="D30">
        <v>144.46</v>
      </c>
      <c r="F30">
        <v>0</v>
      </c>
      <c r="I30">
        <v>0</v>
      </c>
      <c r="J30" s="3">
        <v>2000</v>
      </c>
      <c r="K30" s="3">
        <v>5000</v>
      </c>
      <c r="L30" t="s">
        <v>1199</v>
      </c>
      <c r="M30">
        <v>0</v>
      </c>
      <c r="N30" s="3">
        <v>7000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s="3">
        <v>7000</v>
      </c>
      <c r="W30">
        <v>700</v>
      </c>
      <c r="X30">
        <v>0</v>
      </c>
      <c r="Y30" s="3">
        <v>6300</v>
      </c>
      <c r="Z30">
        <v>23.92</v>
      </c>
      <c r="AA30">
        <v>0</v>
      </c>
      <c r="AB30" s="4">
        <v>7023.92</v>
      </c>
    </row>
    <row r="31" spans="1:28" x14ac:dyDescent="0.25">
      <c r="A31" t="s">
        <v>1025</v>
      </c>
      <c r="B31" t="s">
        <v>128</v>
      </c>
      <c r="C31" s="3">
        <v>1051.5</v>
      </c>
      <c r="D31">
        <v>144.46</v>
      </c>
      <c r="F31">
        <v>0</v>
      </c>
      <c r="I31">
        <v>0</v>
      </c>
      <c r="J31" s="3">
        <v>2000</v>
      </c>
      <c r="K31">
        <v>0</v>
      </c>
      <c r="L31" t="s">
        <v>1267</v>
      </c>
      <c r="M31">
        <v>188.71</v>
      </c>
      <c r="N31" s="3">
        <v>2188.71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s="3">
        <v>2188.71</v>
      </c>
      <c r="W31">
        <v>0</v>
      </c>
      <c r="X31">
        <v>218.87</v>
      </c>
      <c r="Y31" s="3">
        <v>2188.71</v>
      </c>
      <c r="Z31">
        <v>23.92</v>
      </c>
      <c r="AA31">
        <v>0</v>
      </c>
      <c r="AB31" s="4">
        <v>2431.5</v>
      </c>
    </row>
    <row r="32" spans="1:28" x14ac:dyDescent="0.25">
      <c r="A32" t="s">
        <v>1271</v>
      </c>
      <c r="B32" t="s">
        <v>1272</v>
      </c>
      <c r="C32">
        <v>-70.099999999999994</v>
      </c>
      <c r="D32">
        <v>0</v>
      </c>
      <c r="F32">
        <v>0</v>
      </c>
      <c r="I32">
        <v>0</v>
      </c>
      <c r="J32" s="3">
        <v>2000</v>
      </c>
      <c r="K32">
        <v>0</v>
      </c>
      <c r="L32" t="s">
        <v>1267</v>
      </c>
      <c r="M32">
        <v>188.71</v>
      </c>
      <c r="N32" s="3">
        <v>2188.71</v>
      </c>
      <c r="O32">
        <v>8</v>
      </c>
      <c r="P32" s="3">
        <v>1066.67</v>
      </c>
      <c r="Q32">
        <v>0</v>
      </c>
      <c r="R32">
        <v>0</v>
      </c>
      <c r="S32">
        <v>0</v>
      </c>
      <c r="T32">
        <v>0</v>
      </c>
      <c r="U32" s="3">
        <v>1066.67</v>
      </c>
      <c r="V32" s="3">
        <v>1122.04</v>
      </c>
      <c r="W32">
        <v>0</v>
      </c>
      <c r="X32">
        <v>112.2</v>
      </c>
      <c r="Y32" s="3">
        <v>1122.04</v>
      </c>
      <c r="Z32">
        <v>-1.4</v>
      </c>
      <c r="AA32">
        <v>0</v>
      </c>
      <c r="AB32" s="4">
        <v>1232.8399999999999</v>
      </c>
    </row>
    <row r="33" spans="1:28" x14ac:dyDescent="0.25">
      <c r="A33" t="s">
        <v>1028</v>
      </c>
      <c r="B33" t="s">
        <v>97</v>
      </c>
      <c r="C33" s="3">
        <v>1051.5</v>
      </c>
      <c r="D33">
        <v>144.46</v>
      </c>
      <c r="F33">
        <v>0</v>
      </c>
      <c r="I33">
        <v>0</v>
      </c>
      <c r="J33" s="3">
        <v>5000</v>
      </c>
      <c r="K33">
        <v>0</v>
      </c>
      <c r="L33" t="s">
        <v>1166</v>
      </c>
      <c r="M33">
        <v>0</v>
      </c>
      <c r="N33" s="3">
        <v>5000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s="3">
        <v>5000</v>
      </c>
      <c r="W33">
        <v>0</v>
      </c>
      <c r="X33">
        <v>500</v>
      </c>
      <c r="Y33" s="3">
        <v>5000</v>
      </c>
      <c r="Z33">
        <v>23.92</v>
      </c>
      <c r="AA33">
        <v>0</v>
      </c>
      <c r="AB33" s="4">
        <v>5523.92</v>
      </c>
    </row>
    <row r="34" spans="1:28" x14ac:dyDescent="0.25">
      <c r="A34" t="s">
        <v>1029</v>
      </c>
      <c r="B34" t="s">
        <v>100</v>
      </c>
      <c r="C34" s="3">
        <v>1051.5</v>
      </c>
      <c r="D34">
        <v>144.46</v>
      </c>
      <c r="F34">
        <v>0</v>
      </c>
      <c r="I34">
        <v>0</v>
      </c>
      <c r="J34" s="3">
        <v>2750</v>
      </c>
      <c r="K34">
        <v>0</v>
      </c>
      <c r="L34" t="s">
        <v>1266</v>
      </c>
      <c r="M34">
        <v>145.38</v>
      </c>
      <c r="N34" s="3">
        <v>2895.38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3">
        <v>2895.38</v>
      </c>
      <c r="W34">
        <v>0</v>
      </c>
      <c r="X34">
        <v>289.54000000000002</v>
      </c>
      <c r="Y34" s="3">
        <v>2895.38</v>
      </c>
      <c r="Z34">
        <v>23.92</v>
      </c>
      <c r="AA34">
        <v>0</v>
      </c>
      <c r="AB34" s="4">
        <v>3208.84</v>
      </c>
    </row>
    <row r="35" spans="1:28" x14ac:dyDescent="0.25">
      <c r="A35" t="s">
        <v>1030</v>
      </c>
      <c r="B35" t="s">
        <v>80</v>
      </c>
      <c r="C35" s="3">
        <v>1051.5</v>
      </c>
      <c r="D35">
        <v>144.46</v>
      </c>
      <c r="F35">
        <v>0</v>
      </c>
      <c r="I35">
        <v>0</v>
      </c>
      <c r="J35" s="3">
        <v>1200</v>
      </c>
      <c r="K35" s="3">
        <v>1099.8</v>
      </c>
      <c r="L35" t="s">
        <v>1273</v>
      </c>
      <c r="M35">
        <v>174.78</v>
      </c>
      <c r="N35" s="3">
        <v>2474.58</v>
      </c>
      <c r="O35">
        <v>0</v>
      </c>
      <c r="P35">
        <v>0</v>
      </c>
      <c r="Q35">
        <v>0</v>
      </c>
      <c r="R35">
        <v>0</v>
      </c>
      <c r="S35">
        <v>298.93</v>
      </c>
      <c r="T35">
        <v>0</v>
      </c>
      <c r="U35">
        <v>298.93</v>
      </c>
      <c r="V35" s="3">
        <v>2175.65</v>
      </c>
      <c r="W35">
        <v>0</v>
      </c>
      <c r="X35">
        <v>217.56</v>
      </c>
      <c r="Y35" s="3">
        <v>2175.65</v>
      </c>
      <c r="Z35">
        <v>23.92</v>
      </c>
      <c r="AA35">
        <v>0</v>
      </c>
      <c r="AB35" s="4">
        <v>2716.06</v>
      </c>
    </row>
    <row r="36" spans="1:28" x14ac:dyDescent="0.25">
      <c r="A36" t="s">
        <v>696</v>
      </c>
      <c r="C36" s="3">
        <v>25095.8</v>
      </c>
      <c r="D36" s="3">
        <v>3471.53</v>
      </c>
      <c r="F36">
        <v>0</v>
      </c>
      <c r="I36">
        <v>0</v>
      </c>
      <c r="J36" s="3">
        <v>87300</v>
      </c>
      <c r="K36" s="3">
        <v>6599.8</v>
      </c>
      <c r="L36" t="s">
        <v>1274</v>
      </c>
      <c r="M36" s="3">
        <v>3327.59</v>
      </c>
      <c r="N36" s="3">
        <v>97872.39</v>
      </c>
      <c r="O36">
        <v>9</v>
      </c>
      <c r="P36" s="3">
        <v>1233.3399999999999</v>
      </c>
      <c r="Q36" s="3">
        <v>2500</v>
      </c>
      <c r="R36">
        <v>0</v>
      </c>
      <c r="S36" s="3">
        <v>7969.84</v>
      </c>
      <c r="T36">
        <v>0</v>
      </c>
      <c r="U36" s="3">
        <v>11703.18</v>
      </c>
      <c r="V36" s="3">
        <v>86169.21</v>
      </c>
      <c r="W36" s="3">
        <v>3793.57</v>
      </c>
      <c r="X36" s="3">
        <v>4791.09</v>
      </c>
      <c r="Y36" s="3">
        <v>82375.64</v>
      </c>
      <c r="Z36">
        <v>571.37</v>
      </c>
      <c r="AA36">
        <v>0</v>
      </c>
      <c r="AB36" s="4">
        <v>99501.51</v>
      </c>
    </row>
    <row r="38" spans="1:28" x14ac:dyDescent="0.25">
      <c r="A38" t="s">
        <v>685</v>
      </c>
    </row>
    <row r="39" spans="1:28" x14ac:dyDescent="0.25">
      <c r="A39" t="s">
        <v>1031</v>
      </c>
      <c r="B39" t="s">
        <v>108</v>
      </c>
      <c r="C39" s="3">
        <v>1051.5</v>
      </c>
      <c r="D39">
        <v>144.46</v>
      </c>
      <c r="F39">
        <v>0</v>
      </c>
      <c r="I39">
        <v>0</v>
      </c>
      <c r="J39" s="3">
        <v>12500</v>
      </c>
      <c r="K39">
        <v>0</v>
      </c>
      <c r="L39" t="s">
        <v>1170</v>
      </c>
      <c r="M39">
        <v>0</v>
      </c>
      <c r="N39" s="3">
        <v>12500</v>
      </c>
      <c r="O39">
        <v>0</v>
      </c>
      <c r="P39">
        <v>0</v>
      </c>
      <c r="Q39">
        <v>270</v>
      </c>
      <c r="R39">
        <v>0</v>
      </c>
      <c r="S39">
        <v>0</v>
      </c>
      <c r="T39">
        <v>0</v>
      </c>
      <c r="U39">
        <v>270</v>
      </c>
      <c r="V39" s="3">
        <v>12230</v>
      </c>
      <c r="W39" s="3">
        <v>1223</v>
      </c>
      <c r="X39">
        <v>0</v>
      </c>
      <c r="Y39" s="3">
        <v>11007</v>
      </c>
      <c r="Z39">
        <v>23.92</v>
      </c>
      <c r="AA39">
        <v>0</v>
      </c>
      <c r="AB39" s="4">
        <v>12253.92</v>
      </c>
    </row>
    <row r="40" spans="1:28" x14ac:dyDescent="0.25">
      <c r="A40" t="s">
        <v>697</v>
      </c>
      <c r="C40" s="3">
        <v>1051.5</v>
      </c>
      <c r="D40">
        <v>144.46</v>
      </c>
      <c r="F40">
        <v>0</v>
      </c>
      <c r="I40">
        <v>0</v>
      </c>
      <c r="J40" s="3">
        <v>12500</v>
      </c>
      <c r="K40">
        <v>0</v>
      </c>
      <c r="L40" t="s">
        <v>1170</v>
      </c>
      <c r="M40">
        <v>0</v>
      </c>
      <c r="N40" s="3">
        <v>12500</v>
      </c>
      <c r="O40">
        <v>0</v>
      </c>
      <c r="P40">
        <v>0</v>
      </c>
      <c r="Q40">
        <v>270</v>
      </c>
      <c r="R40">
        <v>0</v>
      </c>
      <c r="S40">
        <v>0</v>
      </c>
      <c r="T40">
        <v>0</v>
      </c>
      <c r="U40">
        <v>270</v>
      </c>
      <c r="V40" s="3">
        <v>12230</v>
      </c>
      <c r="W40" s="3">
        <v>1223</v>
      </c>
      <c r="X40">
        <v>0</v>
      </c>
      <c r="Y40" s="3">
        <v>11007</v>
      </c>
      <c r="Z40">
        <v>23.92</v>
      </c>
      <c r="AA40">
        <v>0</v>
      </c>
      <c r="AB40" s="4">
        <v>12253.92</v>
      </c>
    </row>
    <row r="42" spans="1:28" x14ac:dyDescent="0.25">
      <c r="A42" t="s">
        <v>686</v>
      </c>
    </row>
    <row r="43" spans="1:28" x14ac:dyDescent="0.25">
      <c r="A43" t="s">
        <v>1032</v>
      </c>
      <c r="B43" t="s">
        <v>112</v>
      </c>
      <c r="C43" s="3">
        <v>1051.5</v>
      </c>
      <c r="D43">
        <v>144.46</v>
      </c>
      <c r="F43">
        <v>0</v>
      </c>
      <c r="I43">
        <v>0</v>
      </c>
      <c r="J43" s="3">
        <v>3500</v>
      </c>
      <c r="K43">
        <v>0</v>
      </c>
      <c r="L43" t="s">
        <v>1259</v>
      </c>
      <c r="M43">
        <v>125.1</v>
      </c>
      <c r="N43" s="3">
        <v>3625.1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 s="3">
        <v>3625.1</v>
      </c>
      <c r="W43">
        <v>0</v>
      </c>
      <c r="X43">
        <v>362.51</v>
      </c>
      <c r="Y43" s="3">
        <v>3625.1</v>
      </c>
      <c r="Z43">
        <v>23.92</v>
      </c>
      <c r="AA43">
        <v>0</v>
      </c>
      <c r="AB43" s="4">
        <v>4011.53</v>
      </c>
    </row>
    <row r="44" spans="1:28" x14ac:dyDescent="0.25">
      <c r="A44" t="s">
        <v>1033</v>
      </c>
      <c r="B44" t="s">
        <v>115</v>
      </c>
      <c r="C44" s="3">
        <v>1051.5</v>
      </c>
      <c r="D44">
        <v>144.46</v>
      </c>
      <c r="F44">
        <v>0</v>
      </c>
      <c r="I44">
        <v>0</v>
      </c>
      <c r="J44" s="3">
        <v>2000</v>
      </c>
      <c r="K44">
        <v>0</v>
      </c>
      <c r="L44" t="s">
        <v>1267</v>
      </c>
      <c r="M44">
        <v>188.71</v>
      </c>
      <c r="N44" s="3">
        <v>2188.71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3">
        <v>2188.71</v>
      </c>
      <c r="W44">
        <v>0</v>
      </c>
      <c r="X44">
        <v>218.87</v>
      </c>
      <c r="Y44" s="3">
        <v>2188.71</v>
      </c>
      <c r="Z44">
        <v>23.92</v>
      </c>
      <c r="AA44">
        <v>0</v>
      </c>
      <c r="AB44" s="4">
        <v>2431.5</v>
      </c>
    </row>
    <row r="45" spans="1:28" x14ac:dyDescent="0.25">
      <c r="A45" t="s">
        <v>698</v>
      </c>
      <c r="C45" s="3">
        <v>2103</v>
      </c>
      <c r="D45">
        <v>288.92</v>
      </c>
      <c r="F45">
        <v>0</v>
      </c>
      <c r="I45">
        <v>0</v>
      </c>
      <c r="J45" s="3">
        <v>5500</v>
      </c>
      <c r="K45">
        <v>0</v>
      </c>
      <c r="L45" t="s">
        <v>1165</v>
      </c>
      <c r="M45">
        <v>313.81</v>
      </c>
      <c r="N45" s="3">
        <v>5813.81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 s="3">
        <v>5813.81</v>
      </c>
      <c r="W45">
        <v>0</v>
      </c>
      <c r="X45">
        <v>581.38</v>
      </c>
      <c r="Y45" s="3">
        <v>5813.81</v>
      </c>
      <c r="Z45">
        <v>47.84</v>
      </c>
      <c r="AA45">
        <v>0</v>
      </c>
      <c r="AB45" s="4">
        <v>6443.03</v>
      </c>
    </row>
    <row r="47" spans="1:28" x14ac:dyDescent="0.25">
      <c r="A47" t="s">
        <v>699</v>
      </c>
      <c r="B47" t="s">
        <v>231</v>
      </c>
    </row>
    <row r="48" spans="1:28" x14ac:dyDescent="0.25">
      <c r="A48" t="s">
        <v>1034</v>
      </c>
      <c r="B48" t="s">
        <v>120</v>
      </c>
      <c r="C48" s="3">
        <v>1051.5</v>
      </c>
      <c r="D48">
        <v>144.46</v>
      </c>
      <c r="F48">
        <v>0</v>
      </c>
      <c r="I48">
        <v>0</v>
      </c>
      <c r="J48" s="3">
        <v>5000</v>
      </c>
      <c r="K48">
        <v>0</v>
      </c>
      <c r="L48" t="s">
        <v>1166</v>
      </c>
      <c r="M48">
        <v>0</v>
      </c>
      <c r="N48" s="3">
        <v>5000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 s="3">
        <v>5000</v>
      </c>
      <c r="W48">
        <v>0</v>
      </c>
      <c r="X48">
        <v>500</v>
      </c>
      <c r="Y48" s="3">
        <v>5000</v>
      </c>
      <c r="Z48">
        <v>23.92</v>
      </c>
      <c r="AA48">
        <v>0</v>
      </c>
      <c r="AB48" s="4">
        <v>5523.92</v>
      </c>
    </row>
    <row r="49" spans="1:28" x14ac:dyDescent="0.25">
      <c r="A49" t="s">
        <v>1035</v>
      </c>
      <c r="B49" t="s">
        <v>122</v>
      </c>
      <c r="C49" s="3">
        <v>1051.5</v>
      </c>
      <c r="D49">
        <v>144.46</v>
      </c>
      <c r="F49">
        <v>0</v>
      </c>
      <c r="I49">
        <v>0</v>
      </c>
      <c r="J49" s="3">
        <v>3500</v>
      </c>
      <c r="K49" s="3">
        <v>5500</v>
      </c>
      <c r="L49" t="s">
        <v>1162</v>
      </c>
      <c r="M49">
        <v>0</v>
      </c>
      <c r="N49" s="3">
        <v>9000</v>
      </c>
      <c r="O49">
        <v>0</v>
      </c>
      <c r="P49">
        <v>0</v>
      </c>
      <c r="Q49">
        <v>0</v>
      </c>
      <c r="R49">
        <v>0</v>
      </c>
      <c r="S49">
        <v>723.31</v>
      </c>
      <c r="T49">
        <v>0</v>
      </c>
      <c r="U49">
        <v>723.31</v>
      </c>
      <c r="V49" s="3">
        <v>8276.69</v>
      </c>
      <c r="W49">
        <v>827.67</v>
      </c>
      <c r="X49">
        <v>0</v>
      </c>
      <c r="Y49" s="3">
        <v>7449.02</v>
      </c>
      <c r="Z49">
        <v>23.92</v>
      </c>
      <c r="AA49">
        <v>0</v>
      </c>
      <c r="AB49" s="4">
        <v>9023.92</v>
      </c>
    </row>
    <row r="50" spans="1:28" x14ac:dyDescent="0.25">
      <c r="A50" t="s">
        <v>1036</v>
      </c>
      <c r="B50" t="s">
        <v>125</v>
      </c>
      <c r="C50" s="3">
        <v>1051.5</v>
      </c>
      <c r="D50">
        <v>144.46</v>
      </c>
      <c r="F50">
        <v>0</v>
      </c>
      <c r="I50">
        <v>0</v>
      </c>
      <c r="J50" s="3">
        <v>2000</v>
      </c>
      <c r="K50" s="3">
        <v>2445</v>
      </c>
      <c r="L50" t="s">
        <v>1275</v>
      </c>
      <c r="M50">
        <v>0</v>
      </c>
      <c r="N50" s="3">
        <v>4445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s="3">
        <v>4445</v>
      </c>
      <c r="W50">
        <v>0</v>
      </c>
      <c r="X50">
        <v>444.5</v>
      </c>
      <c r="Y50" s="3">
        <v>4445</v>
      </c>
      <c r="Z50">
        <v>23.92</v>
      </c>
      <c r="AA50">
        <v>0</v>
      </c>
      <c r="AB50" s="4">
        <v>4913.42</v>
      </c>
    </row>
    <row r="51" spans="1:28" x14ac:dyDescent="0.25">
      <c r="A51" t="s">
        <v>700</v>
      </c>
      <c r="C51" s="3">
        <v>3154.5</v>
      </c>
      <c r="D51">
        <v>433.38</v>
      </c>
      <c r="F51">
        <v>0</v>
      </c>
      <c r="I51">
        <v>0</v>
      </c>
      <c r="J51" s="3">
        <v>10500</v>
      </c>
      <c r="K51" s="3">
        <v>7945</v>
      </c>
      <c r="L51" t="s">
        <v>1276</v>
      </c>
      <c r="M51">
        <v>0</v>
      </c>
      <c r="N51" s="3">
        <v>18445</v>
      </c>
      <c r="O51">
        <v>0</v>
      </c>
      <c r="P51">
        <v>0</v>
      </c>
      <c r="Q51">
        <v>0</v>
      </c>
      <c r="R51">
        <v>0</v>
      </c>
      <c r="S51">
        <v>723.31</v>
      </c>
      <c r="T51">
        <v>0</v>
      </c>
      <c r="U51">
        <v>723.31</v>
      </c>
      <c r="V51" s="3">
        <v>17721.689999999999</v>
      </c>
      <c r="W51">
        <v>827.67</v>
      </c>
      <c r="X51">
        <v>944.5</v>
      </c>
      <c r="Y51" s="3">
        <v>16894.02</v>
      </c>
      <c r="Z51">
        <v>71.760000000000005</v>
      </c>
      <c r="AA51">
        <v>0</v>
      </c>
      <c r="AB51" s="4">
        <v>19461.259999999998</v>
      </c>
    </row>
    <row r="53" spans="1:28" x14ac:dyDescent="0.25">
      <c r="A53" t="s">
        <v>687</v>
      </c>
    </row>
    <row r="54" spans="1:28" x14ac:dyDescent="0.25">
      <c r="A54" t="s">
        <v>1037</v>
      </c>
      <c r="B54" t="s">
        <v>132</v>
      </c>
      <c r="C54">
        <v>981.4</v>
      </c>
      <c r="D54">
        <v>148.94999999999999</v>
      </c>
      <c r="F54">
        <v>0</v>
      </c>
      <c r="I54">
        <v>0</v>
      </c>
      <c r="J54" s="3">
        <v>2000</v>
      </c>
      <c r="K54" s="3">
        <v>1330</v>
      </c>
      <c r="L54" t="s">
        <v>1277</v>
      </c>
      <c r="M54">
        <v>125.1</v>
      </c>
      <c r="N54" s="3">
        <v>3455.1</v>
      </c>
      <c r="O54">
        <v>1</v>
      </c>
      <c r="P54">
        <v>222</v>
      </c>
      <c r="Q54">
        <v>0</v>
      </c>
      <c r="R54">
        <v>0</v>
      </c>
      <c r="S54">
        <v>0</v>
      </c>
      <c r="T54">
        <v>0</v>
      </c>
      <c r="U54">
        <v>222</v>
      </c>
      <c r="V54" s="3">
        <v>3233.1</v>
      </c>
      <c r="W54">
        <v>0</v>
      </c>
      <c r="X54">
        <v>323.31</v>
      </c>
      <c r="Y54" s="3">
        <v>3233.1</v>
      </c>
      <c r="Z54">
        <v>22.61</v>
      </c>
      <c r="AA54">
        <v>0</v>
      </c>
      <c r="AB54" s="4">
        <v>3579.02</v>
      </c>
    </row>
    <row r="55" spans="1:28" x14ac:dyDescent="0.25">
      <c r="A55" t="s">
        <v>1038</v>
      </c>
      <c r="B55" t="s">
        <v>62</v>
      </c>
      <c r="C55" s="3">
        <v>1051.5</v>
      </c>
      <c r="D55">
        <v>144.46</v>
      </c>
      <c r="F55">
        <v>0</v>
      </c>
      <c r="I55">
        <v>0</v>
      </c>
      <c r="J55" s="3">
        <v>1400</v>
      </c>
      <c r="K55">
        <v>0</v>
      </c>
      <c r="L55" t="s">
        <v>1260</v>
      </c>
      <c r="M55">
        <v>200.63</v>
      </c>
      <c r="N55" s="3">
        <v>1600.63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 s="3">
        <v>1600.63</v>
      </c>
      <c r="W55">
        <v>0</v>
      </c>
      <c r="X55">
        <v>160.06</v>
      </c>
      <c r="Y55" s="3">
        <v>1600.63</v>
      </c>
      <c r="Z55">
        <v>23.92</v>
      </c>
      <c r="AA55">
        <v>0</v>
      </c>
      <c r="AB55" s="4">
        <v>1784.61</v>
      </c>
    </row>
    <row r="56" spans="1:28" x14ac:dyDescent="0.25">
      <c r="A56" t="s">
        <v>1039</v>
      </c>
      <c r="B56" t="s">
        <v>143</v>
      </c>
      <c r="C56">
        <v>911.3</v>
      </c>
      <c r="D56">
        <v>153.43</v>
      </c>
      <c r="F56">
        <v>0</v>
      </c>
      <c r="I56">
        <v>0</v>
      </c>
      <c r="J56" s="3">
        <v>1200</v>
      </c>
      <c r="K56">
        <v>0</v>
      </c>
      <c r="L56" t="s">
        <v>1278</v>
      </c>
      <c r="M56">
        <v>200.74</v>
      </c>
      <c r="N56" s="3">
        <v>1400.74</v>
      </c>
      <c r="O56">
        <v>2</v>
      </c>
      <c r="P56">
        <v>160</v>
      </c>
      <c r="Q56">
        <v>0</v>
      </c>
      <c r="R56">
        <v>0</v>
      </c>
      <c r="S56">
        <v>0</v>
      </c>
      <c r="T56">
        <v>0</v>
      </c>
      <c r="U56">
        <v>160</v>
      </c>
      <c r="V56" s="3">
        <v>1240.74</v>
      </c>
      <c r="W56">
        <v>0</v>
      </c>
      <c r="X56">
        <v>124.07</v>
      </c>
      <c r="Y56" s="3">
        <v>1240.74</v>
      </c>
      <c r="Z56">
        <v>21.29</v>
      </c>
      <c r="AA56">
        <v>0</v>
      </c>
      <c r="AB56" s="4">
        <v>1386.1</v>
      </c>
    </row>
    <row r="57" spans="1:28" x14ac:dyDescent="0.25">
      <c r="A57" t="s">
        <v>1040</v>
      </c>
      <c r="B57" t="s">
        <v>80</v>
      </c>
      <c r="C57" s="3">
        <v>1051.5</v>
      </c>
      <c r="D57">
        <v>144.46</v>
      </c>
      <c r="F57">
        <v>0</v>
      </c>
      <c r="I57">
        <v>0</v>
      </c>
      <c r="J57" s="3">
        <v>1200</v>
      </c>
      <c r="K57" s="3">
        <v>1006.2</v>
      </c>
      <c r="L57" t="s">
        <v>1279</v>
      </c>
      <c r="M57">
        <v>174.78</v>
      </c>
      <c r="N57" s="3">
        <v>2380.98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 s="3">
        <v>2380.98</v>
      </c>
      <c r="W57">
        <v>0</v>
      </c>
      <c r="X57">
        <v>238.1</v>
      </c>
      <c r="Y57" s="3">
        <v>2380.98</v>
      </c>
      <c r="Z57">
        <v>23.92</v>
      </c>
      <c r="AA57">
        <v>0</v>
      </c>
      <c r="AB57" s="4">
        <v>2643</v>
      </c>
    </row>
    <row r="58" spans="1:28" x14ac:dyDescent="0.25">
      <c r="A58" t="s">
        <v>1041</v>
      </c>
      <c r="B58" t="s">
        <v>80</v>
      </c>
      <c r="C58">
        <v>981.4</v>
      </c>
      <c r="D58">
        <v>148.94999999999999</v>
      </c>
      <c r="F58">
        <v>0</v>
      </c>
      <c r="I58">
        <v>0</v>
      </c>
      <c r="J58" s="3">
        <v>1200</v>
      </c>
      <c r="K58" s="3">
        <v>2239.67</v>
      </c>
      <c r="L58" t="s">
        <v>1280</v>
      </c>
      <c r="M58">
        <v>125.1</v>
      </c>
      <c r="N58" s="3">
        <v>3564.77</v>
      </c>
      <c r="O58">
        <v>1</v>
      </c>
      <c r="P58">
        <v>229.31</v>
      </c>
      <c r="Q58">
        <v>0</v>
      </c>
      <c r="R58">
        <v>0</v>
      </c>
      <c r="S58">
        <v>212.5</v>
      </c>
      <c r="T58">
        <v>0</v>
      </c>
      <c r="U58">
        <v>441.81</v>
      </c>
      <c r="V58" s="3">
        <v>3122.96</v>
      </c>
      <c r="W58">
        <v>0</v>
      </c>
      <c r="X58">
        <v>312.3</v>
      </c>
      <c r="Y58" s="3">
        <v>3122.96</v>
      </c>
      <c r="Z58">
        <v>22.61</v>
      </c>
      <c r="AA58">
        <v>0</v>
      </c>
      <c r="AB58" s="4">
        <v>3670.37</v>
      </c>
    </row>
    <row r="59" spans="1:28" x14ac:dyDescent="0.25">
      <c r="A59" t="s">
        <v>1042</v>
      </c>
      <c r="B59" t="s">
        <v>80</v>
      </c>
      <c r="C59" s="3">
        <v>1051.5</v>
      </c>
      <c r="D59">
        <v>144.46</v>
      </c>
      <c r="F59">
        <v>0</v>
      </c>
      <c r="I59">
        <v>0</v>
      </c>
      <c r="J59" s="3">
        <v>1200</v>
      </c>
      <c r="K59" s="3">
        <v>2190</v>
      </c>
      <c r="L59" t="s">
        <v>1281</v>
      </c>
      <c r="M59">
        <v>125.1</v>
      </c>
      <c r="N59" s="3">
        <v>3515.1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3">
        <v>3515.1</v>
      </c>
      <c r="W59">
        <v>0</v>
      </c>
      <c r="X59">
        <v>351.51</v>
      </c>
      <c r="Y59" s="3">
        <v>3515.1</v>
      </c>
      <c r="Z59">
        <v>23.92</v>
      </c>
      <c r="AA59">
        <v>0</v>
      </c>
      <c r="AB59" s="4">
        <v>3890.53</v>
      </c>
    </row>
    <row r="60" spans="1:28" x14ac:dyDescent="0.25">
      <c r="A60" t="s">
        <v>1043</v>
      </c>
      <c r="B60" t="s">
        <v>143</v>
      </c>
      <c r="C60" s="3">
        <v>1051.5</v>
      </c>
      <c r="D60">
        <v>144.46</v>
      </c>
      <c r="F60">
        <v>0</v>
      </c>
      <c r="I60">
        <v>0</v>
      </c>
      <c r="J60" s="3">
        <v>1200</v>
      </c>
      <c r="K60" s="3">
        <v>1228.5</v>
      </c>
      <c r="L60" t="s">
        <v>1282</v>
      </c>
      <c r="M60">
        <v>160.30000000000001</v>
      </c>
      <c r="N60" s="3">
        <v>2588.8000000000002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 s="3">
        <v>2588.8000000000002</v>
      </c>
      <c r="W60">
        <v>0</v>
      </c>
      <c r="X60">
        <v>258.88</v>
      </c>
      <c r="Y60" s="3">
        <v>2588.8000000000002</v>
      </c>
      <c r="Z60">
        <v>23.92</v>
      </c>
      <c r="AA60">
        <v>0</v>
      </c>
      <c r="AB60" s="4">
        <v>2871.6</v>
      </c>
    </row>
    <row r="61" spans="1:28" x14ac:dyDescent="0.25">
      <c r="A61" t="s">
        <v>1044</v>
      </c>
      <c r="B61" t="s">
        <v>146</v>
      </c>
      <c r="C61" s="3">
        <v>1051.5</v>
      </c>
      <c r="D61">
        <v>144.46</v>
      </c>
      <c r="F61">
        <v>0</v>
      </c>
      <c r="I61">
        <v>0</v>
      </c>
      <c r="J61" s="3">
        <v>1750</v>
      </c>
      <c r="K61" s="3">
        <v>2048.1</v>
      </c>
      <c r="L61" t="s">
        <v>1283</v>
      </c>
      <c r="M61">
        <v>0</v>
      </c>
      <c r="N61" s="3">
        <v>3798.1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 s="3">
        <v>3798.1</v>
      </c>
      <c r="W61">
        <v>0</v>
      </c>
      <c r="X61">
        <v>379.81</v>
      </c>
      <c r="Y61" s="3">
        <v>3798.1</v>
      </c>
      <c r="Z61">
        <v>23.92</v>
      </c>
      <c r="AA61">
        <v>0</v>
      </c>
      <c r="AB61" s="4">
        <v>4201.83</v>
      </c>
    </row>
    <row r="62" spans="1:28" x14ac:dyDescent="0.25">
      <c r="A62" t="s">
        <v>1045</v>
      </c>
      <c r="B62" t="s">
        <v>65</v>
      </c>
      <c r="C62" s="3">
        <v>1051.5</v>
      </c>
      <c r="D62">
        <v>144.46</v>
      </c>
      <c r="F62">
        <v>0</v>
      </c>
      <c r="I62">
        <v>0</v>
      </c>
      <c r="J62" s="3">
        <v>1051.5</v>
      </c>
      <c r="K62">
        <v>0</v>
      </c>
      <c r="L62" t="s">
        <v>1183</v>
      </c>
      <c r="M62">
        <v>200.74</v>
      </c>
      <c r="N62" s="3">
        <v>1252.24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3">
        <v>1252.24</v>
      </c>
      <c r="W62">
        <v>0</v>
      </c>
      <c r="X62">
        <v>125.22</v>
      </c>
      <c r="Y62" s="3">
        <v>1252.24</v>
      </c>
      <c r="Z62">
        <v>23.92</v>
      </c>
      <c r="AA62">
        <v>0</v>
      </c>
      <c r="AB62" s="4">
        <v>1401.38</v>
      </c>
    </row>
    <row r="63" spans="1:28" x14ac:dyDescent="0.25">
      <c r="A63" t="s">
        <v>1046</v>
      </c>
      <c r="B63" t="s">
        <v>151</v>
      </c>
      <c r="C63" s="3">
        <v>1051.5</v>
      </c>
      <c r="D63">
        <v>144.46</v>
      </c>
      <c r="F63">
        <v>0</v>
      </c>
      <c r="I63">
        <v>0</v>
      </c>
      <c r="J63" s="3">
        <v>2000</v>
      </c>
      <c r="K63" s="3">
        <v>5500</v>
      </c>
      <c r="L63" t="s">
        <v>1284</v>
      </c>
      <c r="M63">
        <v>0</v>
      </c>
      <c r="N63" s="3">
        <v>7500</v>
      </c>
      <c r="O63">
        <v>0</v>
      </c>
      <c r="P63">
        <v>0</v>
      </c>
      <c r="Q63">
        <v>0</v>
      </c>
      <c r="R63">
        <v>0</v>
      </c>
      <c r="S63" s="3">
        <v>1209.54</v>
      </c>
      <c r="T63">
        <v>0</v>
      </c>
      <c r="U63" s="3">
        <v>1209.54</v>
      </c>
      <c r="V63" s="3">
        <v>6290.46</v>
      </c>
      <c r="W63">
        <v>629.04999999999995</v>
      </c>
      <c r="X63">
        <v>0</v>
      </c>
      <c r="Y63" s="3">
        <v>5661.41</v>
      </c>
      <c r="Z63">
        <v>23.92</v>
      </c>
      <c r="AA63">
        <v>0</v>
      </c>
      <c r="AB63" s="4">
        <v>7523.92</v>
      </c>
    </row>
    <row r="64" spans="1:28" x14ac:dyDescent="0.25">
      <c r="A64" t="s">
        <v>1047</v>
      </c>
      <c r="B64" t="s">
        <v>80</v>
      </c>
      <c r="C64" s="3">
        <v>1051.5</v>
      </c>
      <c r="D64">
        <v>144.46</v>
      </c>
      <c r="F64">
        <v>0</v>
      </c>
      <c r="I64">
        <v>0</v>
      </c>
      <c r="J64" s="3">
        <v>1200</v>
      </c>
      <c r="K64" s="3">
        <v>2338</v>
      </c>
      <c r="L64" t="s">
        <v>1285</v>
      </c>
      <c r="M64">
        <v>107.37</v>
      </c>
      <c r="N64" s="3">
        <v>3645.37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 s="3">
        <v>3645.37</v>
      </c>
      <c r="W64">
        <v>0</v>
      </c>
      <c r="X64">
        <v>364.54</v>
      </c>
      <c r="Y64" s="3">
        <v>3645.37</v>
      </c>
      <c r="Z64">
        <v>23.92</v>
      </c>
      <c r="AA64">
        <v>0</v>
      </c>
      <c r="AB64" s="4">
        <v>4033.83</v>
      </c>
    </row>
    <row r="65" spans="1:28" x14ac:dyDescent="0.25">
      <c r="A65" t="s">
        <v>1048</v>
      </c>
      <c r="B65" t="s">
        <v>156</v>
      </c>
      <c r="C65" s="3">
        <v>1051.5</v>
      </c>
      <c r="D65">
        <v>144.46</v>
      </c>
      <c r="F65">
        <v>0</v>
      </c>
      <c r="I65">
        <v>0</v>
      </c>
      <c r="J65" s="3">
        <v>1200</v>
      </c>
      <c r="K65" s="3">
        <v>5433.7</v>
      </c>
      <c r="L65" t="s">
        <v>1286</v>
      </c>
      <c r="M65">
        <v>0</v>
      </c>
      <c r="N65" s="3">
        <v>6633.7</v>
      </c>
      <c r="O65">
        <v>0</v>
      </c>
      <c r="P65">
        <v>0</v>
      </c>
      <c r="Q65">
        <v>0</v>
      </c>
      <c r="R65">
        <v>0</v>
      </c>
      <c r="S65">
        <v>332.4</v>
      </c>
      <c r="T65">
        <v>0</v>
      </c>
      <c r="U65">
        <v>332.4</v>
      </c>
      <c r="V65" s="3">
        <v>6301.3</v>
      </c>
      <c r="W65">
        <v>630.13</v>
      </c>
      <c r="X65">
        <v>0</v>
      </c>
      <c r="Y65" s="3">
        <v>5671.17</v>
      </c>
      <c r="Z65">
        <v>23.92</v>
      </c>
      <c r="AA65">
        <v>0</v>
      </c>
      <c r="AB65" s="4">
        <v>6657.62</v>
      </c>
    </row>
    <row r="66" spans="1:28" x14ac:dyDescent="0.25">
      <c r="A66" t="s">
        <v>1049</v>
      </c>
      <c r="B66" t="s">
        <v>122</v>
      </c>
      <c r="C66" s="3">
        <v>1051.5</v>
      </c>
      <c r="D66">
        <v>144.46</v>
      </c>
      <c r="F66">
        <v>0</v>
      </c>
      <c r="I66">
        <v>0</v>
      </c>
      <c r="J66" s="3">
        <v>1200</v>
      </c>
      <c r="K66" s="3">
        <v>5380.03</v>
      </c>
      <c r="L66" t="s">
        <v>1287</v>
      </c>
      <c r="M66">
        <v>0</v>
      </c>
      <c r="N66" s="3">
        <v>6580.03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 s="3">
        <v>6580.03</v>
      </c>
      <c r="W66">
        <v>658</v>
      </c>
      <c r="X66">
        <v>0</v>
      </c>
      <c r="Y66" s="3">
        <v>5922.03</v>
      </c>
      <c r="Z66">
        <v>23.92</v>
      </c>
      <c r="AA66">
        <v>0</v>
      </c>
      <c r="AB66" s="4">
        <v>6603.95</v>
      </c>
    </row>
    <row r="67" spans="1:28" x14ac:dyDescent="0.25">
      <c r="A67" t="s">
        <v>1288</v>
      </c>
      <c r="B67" t="s">
        <v>1289</v>
      </c>
      <c r="C67">
        <v>-70.099999999999994</v>
      </c>
      <c r="D67">
        <v>0</v>
      </c>
      <c r="F67">
        <v>0</v>
      </c>
      <c r="I67">
        <v>0</v>
      </c>
      <c r="J67" s="3">
        <v>1200</v>
      </c>
      <c r="K67">
        <v>0</v>
      </c>
      <c r="L67" t="s">
        <v>1278</v>
      </c>
      <c r="M67">
        <v>200.74</v>
      </c>
      <c r="N67" s="3">
        <v>1400.74</v>
      </c>
      <c r="O67">
        <v>8</v>
      </c>
      <c r="P67">
        <v>640</v>
      </c>
      <c r="Q67">
        <v>0</v>
      </c>
      <c r="R67">
        <v>0</v>
      </c>
      <c r="S67">
        <v>0</v>
      </c>
      <c r="T67">
        <v>0</v>
      </c>
      <c r="U67">
        <v>640</v>
      </c>
      <c r="V67">
        <v>760.74</v>
      </c>
      <c r="W67">
        <v>0</v>
      </c>
      <c r="X67">
        <v>76.069999999999993</v>
      </c>
      <c r="Y67">
        <v>760.74</v>
      </c>
      <c r="Z67">
        <v>-1.4</v>
      </c>
      <c r="AA67">
        <v>0</v>
      </c>
      <c r="AB67" s="4">
        <v>835.41</v>
      </c>
    </row>
    <row r="68" spans="1:28" x14ac:dyDescent="0.25">
      <c r="A68" t="s">
        <v>701</v>
      </c>
      <c r="C68" s="3">
        <v>13319</v>
      </c>
      <c r="D68" s="3">
        <v>1895.93</v>
      </c>
      <c r="F68">
        <v>0</v>
      </c>
      <c r="I68">
        <v>0</v>
      </c>
      <c r="J68" s="3">
        <v>19001.5</v>
      </c>
      <c r="K68" s="3">
        <v>28694.2</v>
      </c>
      <c r="L68" t="s">
        <v>1290</v>
      </c>
      <c r="M68" s="3">
        <v>1620.6</v>
      </c>
      <c r="N68" s="3">
        <v>49316.3</v>
      </c>
      <c r="O68">
        <v>12</v>
      </c>
      <c r="P68" s="3">
        <v>1251.31</v>
      </c>
      <c r="Q68">
        <v>0</v>
      </c>
      <c r="R68">
        <v>0</v>
      </c>
      <c r="S68" s="3">
        <v>1754.44</v>
      </c>
      <c r="T68">
        <v>0</v>
      </c>
      <c r="U68" s="3">
        <v>3005.75</v>
      </c>
      <c r="V68" s="3">
        <v>46310.55</v>
      </c>
      <c r="W68" s="3">
        <v>1917.18</v>
      </c>
      <c r="X68" s="3">
        <v>2713.87</v>
      </c>
      <c r="Y68" s="3">
        <v>44393.37</v>
      </c>
      <c r="Z68">
        <v>304.31</v>
      </c>
      <c r="AA68">
        <v>0</v>
      </c>
      <c r="AB68" s="4">
        <v>51083.17</v>
      </c>
    </row>
    <row r="70" spans="1:28" x14ac:dyDescent="0.25">
      <c r="A70" t="s">
        <v>688</v>
      </c>
    </row>
    <row r="71" spans="1:28" x14ac:dyDescent="0.25">
      <c r="A71" t="s">
        <v>1052</v>
      </c>
      <c r="B71" t="s">
        <v>162</v>
      </c>
      <c r="C71" s="3">
        <v>1051.5</v>
      </c>
      <c r="D71">
        <v>144.46</v>
      </c>
      <c r="F71">
        <v>0</v>
      </c>
      <c r="I71">
        <v>0</v>
      </c>
      <c r="J71" s="3">
        <v>3500</v>
      </c>
      <c r="K71">
        <v>0</v>
      </c>
      <c r="L71" t="s">
        <v>1259</v>
      </c>
      <c r="M71">
        <v>125.1</v>
      </c>
      <c r="N71" s="3">
        <v>3625.1</v>
      </c>
      <c r="O71">
        <v>0</v>
      </c>
      <c r="P71">
        <v>0</v>
      </c>
      <c r="Q71">
        <v>0</v>
      </c>
      <c r="R71">
        <v>0</v>
      </c>
      <c r="S71">
        <v>337.64</v>
      </c>
      <c r="T71">
        <v>0</v>
      </c>
      <c r="U71">
        <v>337.64</v>
      </c>
      <c r="V71" s="3">
        <v>3287.46</v>
      </c>
      <c r="W71">
        <v>0</v>
      </c>
      <c r="X71">
        <v>328.75</v>
      </c>
      <c r="Y71" s="3">
        <v>3287.46</v>
      </c>
      <c r="Z71">
        <v>23.92</v>
      </c>
      <c r="AA71">
        <v>0</v>
      </c>
      <c r="AB71" s="4">
        <v>3977.77</v>
      </c>
    </row>
    <row r="72" spans="1:28" x14ac:dyDescent="0.25">
      <c r="A72" t="s">
        <v>1053</v>
      </c>
      <c r="B72" t="s">
        <v>164</v>
      </c>
      <c r="C72" s="3">
        <v>1051.5</v>
      </c>
      <c r="D72">
        <v>144.46</v>
      </c>
      <c r="F72">
        <v>0</v>
      </c>
      <c r="I72">
        <v>0</v>
      </c>
      <c r="J72" s="3">
        <v>1200</v>
      </c>
      <c r="K72" s="3">
        <v>4777.93</v>
      </c>
      <c r="L72" t="s">
        <v>1291</v>
      </c>
      <c r="M72">
        <v>0</v>
      </c>
      <c r="N72" s="3">
        <v>5977.93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 s="3">
        <v>5977.93</v>
      </c>
      <c r="W72">
        <v>597.79</v>
      </c>
      <c r="X72">
        <v>0</v>
      </c>
      <c r="Y72" s="3">
        <v>5380.14</v>
      </c>
      <c r="Z72">
        <v>23.92</v>
      </c>
      <c r="AA72">
        <v>0</v>
      </c>
      <c r="AB72" s="4">
        <v>6001.85</v>
      </c>
    </row>
    <row r="73" spans="1:28" x14ac:dyDescent="0.25">
      <c r="A73" t="s">
        <v>1054</v>
      </c>
      <c r="B73" t="s">
        <v>143</v>
      </c>
      <c r="C73">
        <v>911.3</v>
      </c>
      <c r="D73">
        <v>153.43</v>
      </c>
      <c r="F73">
        <v>0</v>
      </c>
      <c r="I73">
        <v>0</v>
      </c>
      <c r="J73" s="3">
        <v>1200</v>
      </c>
      <c r="K73" s="3">
        <v>2167.84</v>
      </c>
      <c r="L73" t="s">
        <v>1292</v>
      </c>
      <c r="M73">
        <v>125.1</v>
      </c>
      <c r="N73" s="3">
        <v>3492.94</v>
      </c>
      <c r="O73">
        <v>2</v>
      </c>
      <c r="P73">
        <v>449.05</v>
      </c>
      <c r="Q73">
        <v>0</v>
      </c>
      <c r="R73">
        <v>0</v>
      </c>
      <c r="S73">
        <v>0</v>
      </c>
      <c r="T73">
        <v>0</v>
      </c>
      <c r="U73">
        <v>449.05</v>
      </c>
      <c r="V73" s="3">
        <v>3043.89</v>
      </c>
      <c r="W73">
        <v>0</v>
      </c>
      <c r="X73">
        <v>304.39</v>
      </c>
      <c r="Y73" s="3">
        <v>3043.89</v>
      </c>
      <c r="Z73">
        <v>21.29</v>
      </c>
      <c r="AA73">
        <v>0</v>
      </c>
      <c r="AB73" s="4">
        <v>3369.57</v>
      </c>
    </row>
    <row r="74" spans="1:28" x14ac:dyDescent="0.25">
      <c r="A74" t="s">
        <v>1055</v>
      </c>
      <c r="B74" t="s">
        <v>171</v>
      </c>
      <c r="C74">
        <v>981.4</v>
      </c>
      <c r="D74">
        <v>148.94999999999999</v>
      </c>
      <c r="F74">
        <v>0</v>
      </c>
      <c r="I74">
        <v>0</v>
      </c>
      <c r="J74" s="3">
        <v>2750</v>
      </c>
      <c r="K74">
        <v>0</v>
      </c>
      <c r="L74" t="s">
        <v>1266</v>
      </c>
      <c r="M74">
        <v>145.38</v>
      </c>
      <c r="N74" s="3">
        <v>2895.38</v>
      </c>
      <c r="O74">
        <v>1</v>
      </c>
      <c r="P74">
        <v>183.33</v>
      </c>
      <c r="Q74">
        <v>0</v>
      </c>
      <c r="R74">
        <v>0</v>
      </c>
      <c r="S74">
        <v>0</v>
      </c>
      <c r="T74">
        <v>0</v>
      </c>
      <c r="U74">
        <v>183.33</v>
      </c>
      <c r="V74" s="3">
        <v>2712.05</v>
      </c>
      <c r="W74">
        <v>0</v>
      </c>
      <c r="X74">
        <v>271.2</v>
      </c>
      <c r="Y74" s="3">
        <v>2712.05</v>
      </c>
      <c r="Z74">
        <v>22.61</v>
      </c>
      <c r="AA74">
        <v>0</v>
      </c>
      <c r="AB74" s="4">
        <v>3005.86</v>
      </c>
    </row>
    <row r="75" spans="1:28" x14ac:dyDescent="0.25">
      <c r="A75" t="s">
        <v>1293</v>
      </c>
      <c r="B75" t="s">
        <v>83</v>
      </c>
      <c r="C75" s="3">
        <v>1051.5</v>
      </c>
      <c r="D75">
        <v>144.46</v>
      </c>
      <c r="F75">
        <v>0</v>
      </c>
      <c r="I75">
        <v>0</v>
      </c>
      <c r="J75" s="3">
        <v>2000</v>
      </c>
      <c r="K75">
        <v>0</v>
      </c>
      <c r="L75" t="s">
        <v>1267</v>
      </c>
      <c r="M75">
        <v>188.71</v>
      </c>
      <c r="N75" s="3">
        <v>2188.71</v>
      </c>
      <c r="O75">
        <v>0</v>
      </c>
      <c r="P75">
        <v>0</v>
      </c>
      <c r="Q75">
        <v>92.5</v>
      </c>
      <c r="R75">
        <v>0</v>
      </c>
      <c r="S75">
        <v>327.16000000000003</v>
      </c>
      <c r="T75">
        <v>0</v>
      </c>
      <c r="U75">
        <v>419.66</v>
      </c>
      <c r="V75" s="3">
        <v>1769.05</v>
      </c>
      <c r="W75">
        <v>0</v>
      </c>
      <c r="X75">
        <v>176.91</v>
      </c>
      <c r="Y75" s="3">
        <v>1769.05</v>
      </c>
      <c r="Z75">
        <v>23.92</v>
      </c>
      <c r="AA75">
        <v>0</v>
      </c>
      <c r="AB75" s="4">
        <v>2297.04</v>
      </c>
    </row>
    <row r="76" spans="1:28" x14ac:dyDescent="0.25">
      <c r="A76" t="s">
        <v>702</v>
      </c>
      <c r="C76" s="3">
        <v>5047.2</v>
      </c>
      <c r="D76">
        <v>735.76</v>
      </c>
      <c r="F76">
        <v>0</v>
      </c>
      <c r="I76">
        <v>0</v>
      </c>
      <c r="J76" s="3">
        <v>10650</v>
      </c>
      <c r="K76" s="3">
        <v>6945.77</v>
      </c>
      <c r="L76" t="s">
        <v>1294</v>
      </c>
      <c r="M76">
        <v>584.29</v>
      </c>
      <c r="N76" s="3">
        <v>18180.060000000001</v>
      </c>
      <c r="O76">
        <v>3</v>
      </c>
      <c r="P76">
        <v>632.38</v>
      </c>
      <c r="Q76">
        <v>92.5</v>
      </c>
      <c r="R76">
        <v>0</v>
      </c>
      <c r="S76">
        <v>664.8</v>
      </c>
      <c r="T76">
        <v>0</v>
      </c>
      <c r="U76" s="3">
        <v>1389.68</v>
      </c>
      <c r="V76" s="3">
        <v>16790.38</v>
      </c>
      <c r="W76">
        <v>597.79</v>
      </c>
      <c r="X76" s="3">
        <v>1081.25</v>
      </c>
      <c r="Y76" s="3">
        <v>16192.59</v>
      </c>
      <c r="Z76">
        <v>115.66</v>
      </c>
      <c r="AA76">
        <v>0</v>
      </c>
      <c r="AB76" s="4">
        <v>18652.09</v>
      </c>
    </row>
    <row r="78" spans="1:28" x14ac:dyDescent="0.25">
      <c r="A78" t="s">
        <v>689</v>
      </c>
    </row>
    <row r="79" spans="1:28" x14ac:dyDescent="0.25">
      <c r="A79" t="s">
        <v>1056</v>
      </c>
      <c r="B79" t="s">
        <v>177</v>
      </c>
      <c r="C79" s="3">
        <v>1051.5</v>
      </c>
      <c r="D79">
        <v>144.46</v>
      </c>
      <c r="F79">
        <v>0</v>
      </c>
      <c r="I79">
        <v>0</v>
      </c>
      <c r="J79" s="3">
        <v>2500</v>
      </c>
      <c r="K79">
        <v>0</v>
      </c>
      <c r="L79" t="s">
        <v>1263</v>
      </c>
      <c r="M79">
        <v>160.30000000000001</v>
      </c>
      <c r="N79" s="3">
        <v>2660.3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3">
        <v>2660.3</v>
      </c>
      <c r="W79">
        <v>0</v>
      </c>
      <c r="X79">
        <v>266.02999999999997</v>
      </c>
      <c r="Y79" s="3">
        <v>2660.3</v>
      </c>
      <c r="Z79">
        <v>23.92</v>
      </c>
      <c r="AA79">
        <v>0</v>
      </c>
      <c r="AB79" s="4">
        <v>2950.25</v>
      </c>
    </row>
    <row r="80" spans="1:28" x14ac:dyDescent="0.25">
      <c r="A80" t="s">
        <v>785</v>
      </c>
      <c r="B80" t="s">
        <v>177</v>
      </c>
      <c r="C80" s="3">
        <v>1051.5</v>
      </c>
      <c r="D80">
        <v>144.46</v>
      </c>
      <c r="F80">
        <v>0</v>
      </c>
      <c r="I80">
        <v>0</v>
      </c>
      <c r="J80" s="3">
        <v>2250</v>
      </c>
      <c r="K80">
        <v>0</v>
      </c>
      <c r="L80" t="s">
        <v>1261</v>
      </c>
      <c r="M80">
        <v>174.78</v>
      </c>
      <c r="N80" s="3">
        <v>2424.7800000000002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 s="3">
        <v>2424.7800000000002</v>
      </c>
      <c r="W80">
        <v>0</v>
      </c>
      <c r="X80">
        <v>242.48</v>
      </c>
      <c r="Y80" s="3">
        <v>2424.7800000000002</v>
      </c>
      <c r="Z80">
        <v>23.92</v>
      </c>
      <c r="AA80">
        <v>0</v>
      </c>
      <c r="AB80" s="4">
        <v>2691.18</v>
      </c>
    </row>
    <row r="81" spans="1:29" x14ac:dyDescent="0.25">
      <c r="A81" t="s">
        <v>1295</v>
      </c>
      <c r="B81" t="s">
        <v>74</v>
      </c>
      <c r="C81" s="3">
        <v>1051.5</v>
      </c>
      <c r="D81">
        <v>144.46</v>
      </c>
      <c r="F81">
        <v>0</v>
      </c>
      <c r="I81">
        <v>0</v>
      </c>
      <c r="J81" s="3">
        <v>7500</v>
      </c>
      <c r="K81">
        <v>0</v>
      </c>
      <c r="L81" t="s">
        <v>1284</v>
      </c>
      <c r="M81">
        <v>0</v>
      </c>
      <c r="N81" s="3">
        <v>7500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s="3">
        <v>7500</v>
      </c>
      <c r="W81">
        <v>750</v>
      </c>
      <c r="X81">
        <v>0</v>
      </c>
      <c r="Y81" s="3">
        <v>6750</v>
      </c>
      <c r="Z81">
        <v>23.92</v>
      </c>
      <c r="AA81">
        <v>0</v>
      </c>
      <c r="AB81" s="4">
        <v>7523.92</v>
      </c>
    </row>
    <row r="82" spans="1:29" x14ac:dyDescent="0.25">
      <c r="A82" t="s">
        <v>703</v>
      </c>
      <c r="C82" s="3">
        <v>3154.5</v>
      </c>
      <c r="D82">
        <v>433.38</v>
      </c>
      <c r="F82">
        <v>0</v>
      </c>
      <c r="I82">
        <v>0</v>
      </c>
      <c r="J82" s="3">
        <v>12250</v>
      </c>
      <c r="K82">
        <v>0</v>
      </c>
      <c r="L82" t="s">
        <v>1296</v>
      </c>
      <c r="M82">
        <v>335.08</v>
      </c>
      <c r="N82" s="3">
        <v>12585.08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3">
        <v>12585.08</v>
      </c>
      <c r="W82">
        <v>750</v>
      </c>
      <c r="X82">
        <v>508.51</v>
      </c>
      <c r="Y82" s="3">
        <v>11835.08</v>
      </c>
      <c r="Z82">
        <v>71.760000000000005</v>
      </c>
      <c r="AA82">
        <v>0</v>
      </c>
      <c r="AB82" s="4">
        <v>13165.35</v>
      </c>
    </row>
    <row r="85" spans="1:29" x14ac:dyDescent="0.25">
      <c r="A85" t="s">
        <v>693</v>
      </c>
      <c r="B85" t="s">
        <v>188</v>
      </c>
      <c r="C85" t="s">
        <v>50</v>
      </c>
      <c r="D85" t="s">
        <v>50</v>
      </c>
      <c r="E85" t="s">
        <v>694</v>
      </c>
      <c r="F85" t="s">
        <v>695</v>
      </c>
      <c r="G85" t="s">
        <v>297</v>
      </c>
      <c r="H85" t="s">
        <v>46</v>
      </c>
      <c r="I85" t="s">
        <v>52</v>
      </c>
      <c r="J85" t="s">
        <v>51</v>
      </c>
      <c r="K85" t="s">
        <v>50</v>
      </c>
      <c r="L85" t="s">
        <v>390</v>
      </c>
      <c r="M85" t="s">
        <v>51</v>
      </c>
      <c r="N85" t="s">
        <v>50</v>
      </c>
      <c r="O85" t="s">
        <v>637</v>
      </c>
      <c r="P85" t="s">
        <v>51</v>
      </c>
      <c r="Q85" t="s">
        <v>51</v>
      </c>
      <c r="R85" t="s">
        <v>50</v>
      </c>
      <c r="S85" t="s">
        <v>50</v>
      </c>
      <c r="T85" t="s">
        <v>50</v>
      </c>
      <c r="U85" t="s">
        <v>52</v>
      </c>
    </row>
    <row r="86" spans="1:29" x14ac:dyDescent="0.25">
      <c r="A86" t="s">
        <v>704</v>
      </c>
      <c r="C86" s="3">
        <v>52925.5</v>
      </c>
      <c r="D86" s="3">
        <v>7403.36</v>
      </c>
      <c r="F86">
        <v>0</v>
      </c>
      <c r="I86">
        <v>0</v>
      </c>
      <c r="J86" s="3">
        <v>157701.5</v>
      </c>
      <c r="K86" s="3">
        <v>50184.77</v>
      </c>
      <c r="L86" t="s">
        <v>1297</v>
      </c>
      <c r="M86" s="3">
        <v>6181.37</v>
      </c>
      <c r="N86" s="3">
        <v>214712.64</v>
      </c>
      <c r="O86">
        <v>24</v>
      </c>
      <c r="P86" s="3">
        <v>3117.03</v>
      </c>
      <c r="Q86" s="3">
        <v>2862.5</v>
      </c>
      <c r="R86">
        <v>0</v>
      </c>
      <c r="S86" s="3">
        <v>11112.39</v>
      </c>
      <c r="T86">
        <v>0</v>
      </c>
      <c r="U86" s="3">
        <v>17091.919999999998</v>
      </c>
      <c r="V86" s="3">
        <v>197620.72</v>
      </c>
      <c r="W86" s="3">
        <v>9109.2099999999991</v>
      </c>
      <c r="X86" s="3">
        <v>10620.6</v>
      </c>
      <c r="Y86" s="3">
        <v>188511.51</v>
      </c>
      <c r="Z86" s="3">
        <v>1206.6199999999999</v>
      </c>
      <c r="AA86">
        <v>0</v>
      </c>
      <c r="AB86" s="4">
        <v>220560.33</v>
      </c>
      <c r="AC86" t="s">
        <v>1490</v>
      </c>
    </row>
    <row r="87" spans="1:29" x14ac:dyDescent="0.25">
      <c r="AB87" s="4">
        <f>AB86*0.16</f>
        <v>35289.652799999996</v>
      </c>
      <c r="AC87" t="s">
        <v>1496</v>
      </c>
    </row>
    <row r="88" spans="1:29" x14ac:dyDescent="0.25">
      <c r="AB88" s="4">
        <f>+AB86+AB87</f>
        <v>255849.9828</v>
      </c>
      <c r="AC88" t="s">
        <v>1497</v>
      </c>
    </row>
    <row r="101" spans="10:11" x14ac:dyDescent="0.25">
      <c r="J101" s="1"/>
      <c r="K101" s="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G16:K30"/>
  <sheetViews>
    <sheetView topLeftCell="F1" workbookViewId="0">
      <selection activeCell="S34" sqref="S34"/>
    </sheetView>
  </sheetViews>
  <sheetFormatPr baseColWidth="10" defaultRowHeight="15" x14ac:dyDescent="0.25"/>
  <cols>
    <col min="7" max="7" width="13.28515625" customWidth="1"/>
  </cols>
  <sheetData>
    <row r="16" spans="9:10" x14ac:dyDescent="0.25">
      <c r="I16" s="4">
        <v>83342.34</v>
      </c>
      <c r="J16" s="4"/>
    </row>
    <row r="17" spans="7:11" x14ac:dyDescent="0.25">
      <c r="I17" s="4"/>
      <c r="J17" s="4"/>
    </row>
    <row r="18" spans="7:11" x14ac:dyDescent="0.25">
      <c r="G18" t="s">
        <v>765</v>
      </c>
      <c r="I18" s="4">
        <f t="shared" ref="I18:I23" si="0">$I$16*K18</f>
        <v>25002.701999999997</v>
      </c>
      <c r="J18" s="4"/>
      <c r="K18" s="26">
        <v>0.3</v>
      </c>
    </row>
    <row r="19" spans="7:11" x14ac:dyDescent="0.25">
      <c r="G19" t="s">
        <v>1498</v>
      </c>
      <c r="I19" s="4">
        <f t="shared" si="0"/>
        <v>8334.2340000000004</v>
      </c>
      <c r="J19" s="4"/>
      <c r="K19" s="26">
        <v>0.1</v>
      </c>
    </row>
    <row r="20" spans="7:11" x14ac:dyDescent="0.25">
      <c r="G20" t="s">
        <v>759</v>
      </c>
      <c r="I20" s="4">
        <f t="shared" si="0"/>
        <v>16668.468000000001</v>
      </c>
      <c r="J20" s="4"/>
      <c r="K20" s="26">
        <v>0.2</v>
      </c>
    </row>
    <row r="21" spans="7:11" x14ac:dyDescent="0.25">
      <c r="G21" t="s">
        <v>761</v>
      </c>
      <c r="I21" s="4">
        <f t="shared" si="0"/>
        <v>8334.2340000000004</v>
      </c>
      <c r="J21" s="4"/>
      <c r="K21" s="26">
        <v>0.1</v>
      </c>
    </row>
    <row r="22" spans="7:11" x14ac:dyDescent="0.25">
      <c r="G22" t="s">
        <v>762</v>
      </c>
      <c r="I22" s="4">
        <f t="shared" si="0"/>
        <v>25002.701999999997</v>
      </c>
      <c r="J22" s="4"/>
      <c r="K22" s="26">
        <v>0.3</v>
      </c>
    </row>
    <row r="23" spans="7:11" x14ac:dyDescent="0.25">
      <c r="G23" t="s">
        <v>1499</v>
      </c>
      <c r="I23" s="4">
        <f t="shared" si="0"/>
        <v>13334.7744</v>
      </c>
      <c r="J23" s="4"/>
      <c r="K23" s="26">
        <v>0.16</v>
      </c>
    </row>
    <row r="24" spans="7:11" ht="15.75" thickBot="1" x14ac:dyDescent="0.3">
      <c r="G24" t="s">
        <v>1500</v>
      </c>
      <c r="H24" s="25"/>
      <c r="I24" s="25"/>
      <c r="J24" s="25">
        <v>96677.11</v>
      </c>
      <c r="K24" s="25"/>
    </row>
    <row r="25" spans="7:11" x14ac:dyDescent="0.25">
      <c r="I25" s="4">
        <f>SUM(I18:I24)</f>
        <v>96677.114399999991</v>
      </c>
      <c r="J25" s="4">
        <f>SUM(J18:J24)</f>
        <v>96677.11</v>
      </c>
      <c r="K25" s="26">
        <f>SUM(K18:K24)</f>
        <v>1.1599999999999999</v>
      </c>
    </row>
    <row r="26" spans="7:11" x14ac:dyDescent="0.25">
      <c r="I26" s="4"/>
      <c r="J26" s="4"/>
    </row>
    <row r="27" spans="7:11" x14ac:dyDescent="0.25">
      <c r="I27" t="s">
        <v>1501</v>
      </c>
    </row>
    <row r="28" spans="7:11" x14ac:dyDescent="0.25">
      <c r="I28" t="s">
        <v>1502</v>
      </c>
    </row>
    <row r="29" spans="7:11" x14ac:dyDescent="0.25">
      <c r="I29" t="s">
        <v>1503</v>
      </c>
    </row>
    <row r="30" spans="7:11" x14ac:dyDescent="0.25">
      <c r="I30" t="s">
        <v>1504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56"/>
  <sheetViews>
    <sheetView tabSelected="1" workbookViewId="0">
      <selection activeCell="AD53" sqref="AD53"/>
    </sheetView>
  </sheetViews>
  <sheetFormatPr baseColWidth="10" defaultRowHeight="15" x14ac:dyDescent="0.25"/>
  <cols>
    <col min="1" max="1" width="13.85546875" bestFit="1" customWidth="1"/>
    <col min="2" max="2" width="24.7109375" bestFit="1" customWidth="1"/>
    <col min="3" max="26" width="0" hidden="1" customWidth="1"/>
    <col min="27" max="27" width="11.42578125" style="4"/>
  </cols>
  <sheetData>
    <row r="1" spans="1:27" x14ac:dyDescent="0.25">
      <c r="A1" t="s">
        <v>1505</v>
      </c>
      <c r="Z1" t="s">
        <v>1506</v>
      </c>
      <c r="AA1" s="4" t="s">
        <v>1507</v>
      </c>
    </row>
    <row r="2" spans="1:27" x14ac:dyDescent="0.25">
      <c r="AA2" s="4" t="s">
        <v>4</v>
      </c>
    </row>
    <row r="4" spans="1:27" x14ac:dyDescent="0.25">
      <c r="G4" t="s">
        <v>5</v>
      </c>
      <c r="H4" t="s">
        <v>6</v>
      </c>
      <c r="I4" t="s">
        <v>7</v>
      </c>
      <c r="J4" t="s">
        <v>8</v>
      </c>
    </row>
    <row r="5" spans="1:27" x14ac:dyDescent="0.25">
      <c r="H5" s="1">
        <v>37227</v>
      </c>
      <c r="I5" s="2">
        <v>42346.208333333336</v>
      </c>
    </row>
    <row r="7" spans="1:27" x14ac:dyDescent="0.25">
      <c r="D7" t="s">
        <v>9</v>
      </c>
      <c r="H7" t="s">
        <v>10</v>
      </c>
      <c r="M7" t="s">
        <v>11</v>
      </c>
      <c r="N7" t="s">
        <v>292</v>
      </c>
      <c r="O7" t="s">
        <v>293</v>
      </c>
      <c r="P7" t="s">
        <v>13</v>
      </c>
      <c r="Q7" t="s">
        <v>13</v>
      </c>
      <c r="S7" t="s">
        <v>14</v>
      </c>
      <c r="T7" t="s">
        <v>11</v>
      </c>
      <c r="U7" t="s">
        <v>11</v>
      </c>
      <c r="V7" t="e">
        <f>-   OUTSOU</f>
        <v>#NAME?</v>
      </c>
      <c r="W7" t="s">
        <v>15</v>
      </c>
      <c r="X7" t="s">
        <v>16</v>
      </c>
      <c r="Y7" t="s">
        <v>17</v>
      </c>
      <c r="Z7" t="s">
        <v>18</v>
      </c>
      <c r="AA7" s="4" t="s">
        <v>19</v>
      </c>
    </row>
    <row r="8" spans="1:27" x14ac:dyDescent="0.25">
      <c r="A8" t="s">
        <v>20</v>
      </c>
      <c r="B8" t="s">
        <v>21</v>
      </c>
      <c r="C8" t="s">
        <v>22</v>
      </c>
      <c r="D8" t="s">
        <v>23</v>
      </c>
      <c r="E8" t="s">
        <v>24</v>
      </c>
      <c r="F8" t="s">
        <v>25</v>
      </c>
      <c r="G8" t="s">
        <v>26</v>
      </c>
      <c r="H8" t="s">
        <v>27</v>
      </c>
      <c r="I8" t="s">
        <v>28</v>
      </c>
      <c r="J8" t="s">
        <v>29</v>
      </c>
      <c r="K8" t="s">
        <v>30</v>
      </c>
      <c r="L8" t="s">
        <v>31</v>
      </c>
      <c r="M8" t="s">
        <v>32</v>
      </c>
      <c r="N8" t="s">
        <v>33</v>
      </c>
      <c r="O8" t="s">
        <v>34</v>
      </c>
      <c r="P8" t="s">
        <v>35</v>
      </c>
      <c r="Q8" t="s">
        <v>36</v>
      </c>
      <c r="R8" t="s">
        <v>37</v>
      </c>
      <c r="S8" t="s">
        <v>38</v>
      </c>
      <c r="T8" t="s">
        <v>39</v>
      </c>
      <c r="U8" t="s">
        <v>40</v>
      </c>
      <c r="V8" t="s">
        <v>41</v>
      </c>
      <c r="W8" t="s">
        <v>42</v>
      </c>
      <c r="X8" t="s">
        <v>43</v>
      </c>
      <c r="Y8" t="s">
        <v>44</v>
      </c>
      <c r="Z8" t="s">
        <v>42</v>
      </c>
      <c r="AA8" s="4" t="s">
        <v>45</v>
      </c>
    </row>
    <row r="9" spans="1:27" x14ac:dyDescent="0.25">
      <c r="A9" t="s">
        <v>50</v>
      </c>
      <c r="B9" t="s">
        <v>194</v>
      </c>
      <c r="C9" t="s">
        <v>188</v>
      </c>
      <c r="D9" t="s">
        <v>50</v>
      </c>
      <c r="E9" t="s">
        <v>50</v>
      </c>
      <c r="F9" t="s">
        <v>50</v>
      </c>
      <c r="G9" t="s">
        <v>49</v>
      </c>
      <c r="H9" t="s">
        <v>51</v>
      </c>
      <c r="I9" t="s">
        <v>50</v>
      </c>
      <c r="J9" t="s">
        <v>50</v>
      </c>
      <c r="K9" t="s">
        <v>49</v>
      </c>
      <c r="L9" t="s">
        <v>51</v>
      </c>
      <c r="M9" t="s">
        <v>50</v>
      </c>
      <c r="N9" t="s">
        <v>637</v>
      </c>
      <c r="O9" t="s">
        <v>51</v>
      </c>
      <c r="P9" t="s">
        <v>51</v>
      </c>
      <c r="Q9" t="s">
        <v>50</v>
      </c>
      <c r="R9" t="s">
        <v>50</v>
      </c>
      <c r="S9" t="s">
        <v>50</v>
      </c>
      <c r="T9" t="s">
        <v>52</v>
      </c>
    </row>
    <row r="10" spans="1:27" x14ac:dyDescent="0.25">
      <c r="A10" t="s">
        <v>1405</v>
      </c>
      <c r="B10" t="s">
        <v>1406</v>
      </c>
    </row>
    <row r="11" spans="1:27" x14ac:dyDescent="0.25">
      <c r="A11" t="s">
        <v>78</v>
      </c>
      <c r="B11" t="s">
        <v>79</v>
      </c>
      <c r="C11" t="s">
        <v>80</v>
      </c>
      <c r="D11">
        <v>490.7</v>
      </c>
      <c r="E11">
        <v>67.42</v>
      </c>
      <c r="F11">
        <v>0</v>
      </c>
      <c r="G11">
        <v>0</v>
      </c>
      <c r="H11" s="3">
        <v>1166.67</v>
      </c>
      <c r="I11" s="3">
        <v>2524.7600000000002</v>
      </c>
      <c r="J11">
        <v>0</v>
      </c>
      <c r="K11" s="3">
        <v>3691.43</v>
      </c>
      <c r="L11">
        <v>0</v>
      </c>
      <c r="M11" s="3">
        <v>3691.43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3">
        <v>3691.43</v>
      </c>
      <c r="V11">
        <v>369.14</v>
      </c>
      <c r="W11">
        <v>0</v>
      </c>
      <c r="X11" s="3">
        <v>3322.29</v>
      </c>
      <c r="Y11">
        <v>11.16</v>
      </c>
      <c r="Z11">
        <v>0</v>
      </c>
      <c r="AA11" s="4">
        <v>3702.59</v>
      </c>
    </row>
    <row r="12" spans="1:27" x14ac:dyDescent="0.25">
      <c r="A12" t="s">
        <v>570</v>
      </c>
      <c r="B12" t="s">
        <v>53</v>
      </c>
      <c r="D12">
        <v>490.7</v>
      </c>
      <c r="E12">
        <v>67.42</v>
      </c>
      <c r="F12">
        <v>0</v>
      </c>
      <c r="G12">
        <v>0</v>
      </c>
      <c r="H12" s="3">
        <v>1166.67</v>
      </c>
      <c r="I12" s="3">
        <v>2524.7600000000002</v>
      </c>
      <c r="J12">
        <v>0</v>
      </c>
      <c r="K12" s="3">
        <v>3691.43</v>
      </c>
      <c r="L12">
        <v>0</v>
      </c>
      <c r="M12" s="3">
        <v>3691.43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3">
        <v>3691.43</v>
      </c>
      <c r="V12">
        <v>369.14</v>
      </c>
      <c r="W12">
        <v>0</v>
      </c>
      <c r="X12" s="3">
        <v>3322.29</v>
      </c>
      <c r="Y12">
        <v>11.16</v>
      </c>
      <c r="Z12">
        <v>0</v>
      </c>
      <c r="AA12" s="4">
        <v>3702.59</v>
      </c>
    </row>
    <row r="14" spans="1:27" x14ac:dyDescent="0.25">
      <c r="A14" t="s">
        <v>568</v>
      </c>
      <c r="B14" t="s">
        <v>569</v>
      </c>
    </row>
    <row r="15" spans="1:27" x14ac:dyDescent="0.25">
      <c r="A15" t="s">
        <v>300</v>
      </c>
      <c r="B15" t="s">
        <v>301</v>
      </c>
      <c r="C15" t="s">
        <v>302</v>
      </c>
      <c r="D15">
        <v>490.7</v>
      </c>
      <c r="E15">
        <v>67.42</v>
      </c>
      <c r="F15">
        <v>0</v>
      </c>
      <c r="G15">
        <v>0</v>
      </c>
      <c r="H15" s="3">
        <v>1750</v>
      </c>
      <c r="I15">
        <v>0</v>
      </c>
      <c r="J15">
        <v>0</v>
      </c>
      <c r="K15" s="3">
        <v>1750</v>
      </c>
      <c r="L15">
        <v>0</v>
      </c>
      <c r="M15" s="3">
        <v>1750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3">
        <v>1750</v>
      </c>
      <c r="V15">
        <v>0</v>
      </c>
      <c r="W15">
        <v>175</v>
      </c>
      <c r="X15" s="3">
        <v>1750</v>
      </c>
      <c r="Y15">
        <v>11.16</v>
      </c>
      <c r="Z15">
        <v>0</v>
      </c>
      <c r="AA15" s="4">
        <v>1936.16</v>
      </c>
    </row>
    <row r="16" spans="1:27" x14ac:dyDescent="0.25">
      <c r="A16" t="s">
        <v>570</v>
      </c>
      <c r="B16" t="s">
        <v>104</v>
      </c>
      <c r="D16">
        <v>490.7</v>
      </c>
      <c r="E16">
        <v>67.42</v>
      </c>
      <c r="F16">
        <v>0</v>
      </c>
      <c r="G16">
        <v>0</v>
      </c>
      <c r="H16" s="3">
        <v>1750</v>
      </c>
      <c r="I16">
        <v>0</v>
      </c>
      <c r="J16">
        <v>0</v>
      </c>
      <c r="K16" s="3">
        <v>1750</v>
      </c>
      <c r="L16">
        <v>0</v>
      </c>
      <c r="M16" s="3">
        <v>1750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3">
        <v>1750</v>
      </c>
      <c r="V16">
        <v>0</v>
      </c>
      <c r="W16">
        <v>175</v>
      </c>
      <c r="X16" s="3">
        <v>1750</v>
      </c>
      <c r="Y16">
        <v>11.16</v>
      </c>
      <c r="Z16">
        <v>0</v>
      </c>
      <c r="AA16" s="4">
        <v>1936.16</v>
      </c>
    </row>
    <row r="18" spans="1:27" x14ac:dyDescent="0.25">
      <c r="A18" t="s">
        <v>571</v>
      </c>
      <c r="B18" t="s">
        <v>572</v>
      </c>
      <c r="C18" t="s">
        <v>231</v>
      </c>
    </row>
    <row r="19" spans="1:27" x14ac:dyDescent="0.25">
      <c r="A19">
        <v>10</v>
      </c>
      <c r="B19" t="s">
        <v>307</v>
      </c>
      <c r="C19" t="s">
        <v>308</v>
      </c>
      <c r="D19">
        <v>490.7</v>
      </c>
      <c r="E19">
        <v>67.42</v>
      </c>
      <c r="F19">
        <v>0</v>
      </c>
      <c r="G19">
        <v>0</v>
      </c>
      <c r="H19" s="3">
        <v>1166.6600000000001</v>
      </c>
      <c r="I19" s="3">
        <v>4078.96</v>
      </c>
      <c r="J19">
        <v>0</v>
      </c>
      <c r="K19" s="3">
        <v>5245.62</v>
      </c>
      <c r="L19">
        <v>0</v>
      </c>
      <c r="M19" s="3">
        <v>5245.62</v>
      </c>
      <c r="N19">
        <v>0</v>
      </c>
      <c r="O19">
        <v>0</v>
      </c>
      <c r="P19">
        <v>0</v>
      </c>
      <c r="Q19">
        <v>0</v>
      </c>
      <c r="R19">
        <v>84.78</v>
      </c>
      <c r="S19">
        <v>0</v>
      </c>
      <c r="T19">
        <v>84.78</v>
      </c>
      <c r="U19" s="3">
        <v>5160.84</v>
      </c>
      <c r="V19">
        <v>516.08000000000004</v>
      </c>
      <c r="W19">
        <v>0</v>
      </c>
      <c r="X19" s="3">
        <v>4644.76</v>
      </c>
      <c r="Y19">
        <v>11.16</v>
      </c>
      <c r="Z19">
        <v>0</v>
      </c>
      <c r="AA19" s="4">
        <v>5256.78</v>
      </c>
    </row>
    <row r="20" spans="1:27" x14ac:dyDescent="0.25">
      <c r="A20" t="s">
        <v>309</v>
      </c>
      <c r="B20" t="s">
        <v>310</v>
      </c>
      <c r="C20" t="s">
        <v>308</v>
      </c>
      <c r="D20">
        <v>490.7</v>
      </c>
      <c r="E20">
        <v>67.42</v>
      </c>
      <c r="F20">
        <v>0</v>
      </c>
      <c r="G20">
        <v>0</v>
      </c>
      <c r="H20" s="3">
        <v>1166.6600000000001</v>
      </c>
      <c r="I20" s="3">
        <v>4046</v>
      </c>
      <c r="J20">
        <v>0</v>
      </c>
      <c r="K20" s="3">
        <v>5212.66</v>
      </c>
      <c r="L20">
        <v>0</v>
      </c>
      <c r="M20" s="3">
        <v>5212.66</v>
      </c>
      <c r="N20">
        <v>0</v>
      </c>
      <c r="O20">
        <v>0</v>
      </c>
      <c r="P20">
        <v>0</v>
      </c>
      <c r="Q20">
        <v>0</v>
      </c>
      <c r="R20">
        <v>471.16</v>
      </c>
      <c r="S20">
        <v>0</v>
      </c>
      <c r="T20">
        <v>471.16</v>
      </c>
      <c r="U20" s="3">
        <v>4741.5</v>
      </c>
      <c r="V20">
        <v>474.15</v>
      </c>
      <c r="W20">
        <v>0</v>
      </c>
      <c r="X20" s="3">
        <v>4267.3500000000004</v>
      </c>
      <c r="Y20">
        <v>11.16</v>
      </c>
      <c r="Z20">
        <v>0</v>
      </c>
      <c r="AA20" s="4">
        <v>5223.82</v>
      </c>
    </row>
    <row r="21" spans="1:27" x14ac:dyDescent="0.25">
      <c r="A21" t="s">
        <v>570</v>
      </c>
      <c r="B21" t="s">
        <v>117</v>
      </c>
      <c r="D21">
        <v>981.4</v>
      </c>
      <c r="E21">
        <v>134.84</v>
      </c>
      <c r="F21">
        <v>0</v>
      </c>
      <c r="G21">
        <v>0</v>
      </c>
      <c r="H21" s="3">
        <v>2333.3200000000002</v>
      </c>
      <c r="I21" s="3">
        <v>8124.96</v>
      </c>
      <c r="J21">
        <v>0</v>
      </c>
      <c r="K21" s="3">
        <v>10458.280000000001</v>
      </c>
      <c r="L21">
        <v>0</v>
      </c>
      <c r="M21" s="3">
        <v>10458.280000000001</v>
      </c>
      <c r="N21">
        <v>0</v>
      </c>
      <c r="O21">
        <v>0</v>
      </c>
      <c r="P21">
        <v>0</v>
      </c>
      <c r="Q21">
        <v>0</v>
      </c>
      <c r="R21">
        <v>555.94000000000005</v>
      </c>
      <c r="S21">
        <v>0</v>
      </c>
      <c r="T21">
        <v>555.94000000000005</v>
      </c>
      <c r="U21" s="3">
        <v>9902.34</v>
      </c>
      <c r="V21">
        <v>990.23</v>
      </c>
      <c r="W21">
        <v>0</v>
      </c>
      <c r="X21" s="3">
        <v>8912.11</v>
      </c>
      <c r="Y21">
        <v>22.32</v>
      </c>
      <c r="Z21">
        <v>0</v>
      </c>
      <c r="AA21" s="4">
        <v>10480.6</v>
      </c>
    </row>
    <row r="23" spans="1:27" x14ac:dyDescent="0.25">
      <c r="A23" t="s">
        <v>573</v>
      </c>
      <c r="B23" t="s">
        <v>574</v>
      </c>
    </row>
    <row r="24" spans="1:27" x14ac:dyDescent="0.25">
      <c r="A24" t="s">
        <v>314</v>
      </c>
      <c r="B24" t="s">
        <v>315</v>
      </c>
      <c r="C24" t="s">
        <v>177</v>
      </c>
      <c r="D24">
        <v>490.7</v>
      </c>
      <c r="E24">
        <v>67.42</v>
      </c>
      <c r="F24">
        <v>0</v>
      </c>
      <c r="G24">
        <v>0</v>
      </c>
      <c r="H24">
        <v>490.7</v>
      </c>
      <c r="I24" s="3">
        <v>2241.9499999999998</v>
      </c>
      <c r="J24">
        <v>0</v>
      </c>
      <c r="K24" s="3">
        <v>2732.65</v>
      </c>
      <c r="L24">
        <v>0</v>
      </c>
      <c r="M24" s="3">
        <v>2732.65</v>
      </c>
      <c r="N24">
        <v>0</v>
      </c>
      <c r="O24">
        <v>0</v>
      </c>
      <c r="P24">
        <v>90.26</v>
      </c>
      <c r="Q24">
        <v>500</v>
      </c>
      <c r="R24" s="3">
        <v>1271.28</v>
      </c>
      <c r="S24">
        <v>0</v>
      </c>
      <c r="T24" s="3">
        <v>1861.54</v>
      </c>
      <c r="U24">
        <v>871.11</v>
      </c>
      <c r="V24">
        <v>0</v>
      </c>
      <c r="W24">
        <v>87.11</v>
      </c>
      <c r="X24">
        <v>871.11</v>
      </c>
      <c r="Y24">
        <v>11.16</v>
      </c>
      <c r="Z24">
        <v>0</v>
      </c>
      <c r="AA24" s="4">
        <v>2740.66</v>
      </c>
    </row>
    <row r="25" spans="1:27" x14ac:dyDescent="0.25">
      <c r="A25" t="s">
        <v>570</v>
      </c>
      <c r="B25" t="s">
        <v>575</v>
      </c>
      <c r="D25">
        <v>490.7</v>
      </c>
      <c r="E25">
        <v>67.42</v>
      </c>
      <c r="F25">
        <v>0</v>
      </c>
      <c r="G25">
        <v>0</v>
      </c>
      <c r="H25">
        <v>490.7</v>
      </c>
      <c r="I25" s="3">
        <v>2241.9499999999998</v>
      </c>
      <c r="J25">
        <v>0</v>
      </c>
      <c r="K25" s="3">
        <v>2732.65</v>
      </c>
      <c r="L25">
        <v>0</v>
      </c>
      <c r="M25" s="3">
        <v>2732.65</v>
      </c>
      <c r="N25">
        <v>0</v>
      </c>
      <c r="O25">
        <v>0</v>
      </c>
      <c r="P25">
        <v>90.26</v>
      </c>
      <c r="Q25">
        <v>500</v>
      </c>
      <c r="R25" s="3">
        <v>1271.28</v>
      </c>
      <c r="S25">
        <v>0</v>
      </c>
      <c r="T25" s="3">
        <v>1861.54</v>
      </c>
      <c r="U25">
        <v>871.11</v>
      </c>
      <c r="V25">
        <v>0</v>
      </c>
      <c r="W25">
        <v>87.11</v>
      </c>
      <c r="X25">
        <v>871.11</v>
      </c>
      <c r="Y25">
        <v>11.16</v>
      </c>
      <c r="Z25">
        <v>0</v>
      </c>
      <c r="AA25" s="4">
        <v>2740.66</v>
      </c>
    </row>
    <row r="27" spans="1:27" x14ac:dyDescent="0.25">
      <c r="A27" t="s">
        <v>576</v>
      </c>
      <c r="B27" t="s">
        <v>424</v>
      </c>
    </row>
    <row r="28" spans="1:27" hidden="1" x14ac:dyDescent="0.25">
      <c r="A28" t="s">
        <v>1252</v>
      </c>
      <c r="B28" t="s">
        <v>1253</v>
      </c>
      <c r="C28" t="s">
        <v>1027</v>
      </c>
      <c r="D28">
        <v>490.7</v>
      </c>
      <c r="E28">
        <v>67.42</v>
      </c>
      <c r="F28">
        <v>0</v>
      </c>
      <c r="G28">
        <v>0</v>
      </c>
      <c r="H28">
        <v>490.7</v>
      </c>
      <c r="I28">
        <v>0</v>
      </c>
      <c r="J28">
        <v>4.91</v>
      </c>
      <c r="K28">
        <v>495.61</v>
      </c>
      <c r="L28">
        <v>93.68</v>
      </c>
      <c r="M28">
        <v>589.29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589.29</v>
      </c>
      <c r="V28">
        <v>0</v>
      </c>
      <c r="W28">
        <v>58.68</v>
      </c>
      <c r="X28">
        <v>589.29</v>
      </c>
      <c r="Y28">
        <v>11.16</v>
      </c>
      <c r="Z28">
        <v>0</v>
      </c>
      <c r="AA28" s="4">
        <v>659.13</v>
      </c>
    </row>
    <row r="29" spans="1:27" hidden="1" x14ac:dyDescent="0.25">
      <c r="A29">
        <v>5</v>
      </c>
      <c r="B29" t="s">
        <v>323</v>
      </c>
      <c r="C29" t="s">
        <v>177</v>
      </c>
      <c r="D29">
        <v>490.7</v>
      </c>
      <c r="E29">
        <v>67.42</v>
      </c>
      <c r="F29">
        <v>0</v>
      </c>
      <c r="G29">
        <v>0</v>
      </c>
      <c r="H29">
        <v>490.7</v>
      </c>
      <c r="I29" s="3">
        <v>19564.45</v>
      </c>
      <c r="J29">
        <v>0</v>
      </c>
      <c r="K29" s="3">
        <v>20055.150000000001</v>
      </c>
      <c r="L29">
        <v>0</v>
      </c>
      <c r="M29" s="3">
        <v>20055.150000000001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3">
        <v>20055.150000000001</v>
      </c>
      <c r="V29" s="3">
        <v>2005.52</v>
      </c>
      <c r="W29">
        <v>0</v>
      </c>
      <c r="X29" s="3">
        <v>18049.63</v>
      </c>
      <c r="Y29">
        <v>11.16</v>
      </c>
      <c r="Z29">
        <v>0</v>
      </c>
      <c r="AA29" s="4">
        <v>20066.310000000001</v>
      </c>
    </row>
    <row r="30" spans="1:27" hidden="1" x14ac:dyDescent="0.25">
      <c r="A30">
        <v>21</v>
      </c>
      <c r="B30" t="s">
        <v>324</v>
      </c>
      <c r="C30" t="s">
        <v>177</v>
      </c>
      <c r="D30">
        <v>490.7</v>
      </c>
      <c r="E30">
        <v>67.42</v>
      </c>
      <c r="F30">
        <v>0</v>
      </c>
      <c r="G30">
        <v>0</v>
      </c>
      <c r="H30" s="3">
        <v>1633.33</v>
      </c>
      <c r="I30" s="3">
        <v>2995.52</v>
      </c>
      <c r="J30">
        <v>0</v>
      </c>
      <c r="K30" s="3">
        <v>4628.8500000000004</v>
      </c>
      <c r="L30">
        <v>0</v>
      </c>
      <c r="M30" s="3">
        <v>4628.8500000000004</v>
      </c>
      <c r="N30">
        <v>0</v>
      </c>
      <c r="O30">
        <v>0</v>
      </c>
      <c r="P30">
        <v>770.1</v>
      </c>
      <c r="Q30">
        <v>0</v>
      </c>
      <c r="R30">
        <v>135.96</v>
      </c>
      <c r="S30">
        <v>0</v>
      </c>
      <c r="T30">
        <v>906.06</v>
      </c>
      <c r="U30" s="3">
        <v>3722.79</v>
      </c>
      <c r="V30">
        <v>372.28</v>
      </c>
      <c r="W30">
        <v>0</v>
      </c>
      <c r="X30" s="3">
        <v>3350.51</v>
      </c>
      <c r="Y30">
        <v>11.16</v>
      </c>
      <c r="Z30">
        <v>0</v>
      </c>
      <c r="AA30" s="4">
        <v>3869.91</v>
      </c>
    </row>
    <row r="31" spans="1:27" hidden="1" x14ac:dyDescent="0.25">
      <c r="A31" t="s">
        <v>845</v>
      </c>
      <c r="B31" t="s">
        <v>846</v>
      </c>
      <c r="C31" t="s">
        <v>177</v>
      </c>
      <c r="D31">
        <v>490.7</v>
      </c>
      <c r="E31">
        <v>67.42</v>
      </c>
      <c r="F31">
        <v>0</v>
      </c>
      <c r="G31">
        <v>0</v>
      </c>
      <c r="H31">
        <v>490.7</v>
      </c>
      <c r="I31" s="3">
        <v>7566.25</v>
      </c>
      <c r="J31">
        <v>0</v>
      </c>
      <c r="K31" s="3">
        <v>8056.95</v>
      </c>
      <c r="L31">
        <v>0</v>
      </c>
      <c r="M31" s="3">
        <v>8056.95</v>
      </c>
      <c r="N31">
        <v>0</v>
      </c>
      <c r="O31">
        <v>0</v>
      </c>
      <c r="P31">
        <v>0</v>
      </c>
      <c r="Q31">
        <v>0</v>
      </c>
      <c r="R31">
        <v>407.9</v>
      </c>
      <c r="S31">
        <v>0</v>
      </c>
      <c r="T31">
        <v>407.9</v>
      </c>
      <c r="U31" s="3">
        <v>7649.05</v>
      </c>
      <c r="V31">
        <v>764.9</v>
      </c>
      <c r="W31">
        <v>0</v>
      </c>
      <c r="X31" s="3">
        <v>6884.15</v>
      </c>
      <c r="Y31">
        <v>11.16</v>
      </c>
      <c r="Z31">
        <v>0</v>
      </c>
      <c r="AA31" s="4">
        <v>8068.11</v>
      </c>
    </row>
    <row r="32" spans="1:27" hidden="1" x14ac:dyDescent="0.25">
      <c r="A32" t="s">
        <v>325</v>
      </c>
      <c r="B32" t="s">
        <v>326</v>
      </c>
      <c r="C32" t="s">
        <v>327</v>
      </c>
      <c r="D32">
        <v>490.7</v>
      </c>
      <c r="E32">
        <v>67.42</v>
      </c>
      <c r="F32">
        <v>0</v>
      </c>
      <c r="G32">
        <v>0</v>
      </c>
      <c r="H32" s="3">
        <v>2333.31</v>
      </c>
      <c r="I32">
        <v>930.22</v>
      </c>
      <c r="J32">
        <v>0</v>
      </c>
      <c r="K32" s="3">
        <v>3263.53</v>
      </c>
      <c r="L32">
        <v>0</v>
      </c>
      <c r="M32" s="3">
        <v>3263.53</v>
      </c>
      <c r="N32">
        <v>0</v>
      </c>
      <c r="O32">
        <v>0</v>
      </c>
      <c r="P32">
        <v>245.93</v>
      </c>
      <c r="Q32">
        <v>0</v>
      </c>
      <c r="R32">
        <v>0</v>
      </c>
      <c r="S32">
        <v>0</v>
      </c>
      <c r="T32">
        <v>245.93</v>
      </c>
      <c r="U32" s="3">
        <v>3017.6</v>
      </c>
      <c r="V32">
        <v>301.76</v>
      </c>
      <c r="W32">
        <v>0</v>
      </c>
      <c r="X32" s="3">
        <v>2715.84</v>
      </c>
      <c r="Y32">
        <v>11.16</v>
      </c>
      <c r="Z32">
        <v>0</v>
      </c>
      <c r="AA32" s="4">
        <v>3028.76</v>
      </c>
    </row>
    <row r="33" spans="1:27" hidden="1" x14ac:dyDescent="0.25">
      <c r="A33" t="s">
        <v>1250</v>
      </c>
      <c r="B33" t="s">
        <v>1251</v>
      </c>
      <c r="C33" t="s">
        <v>177</v>
      </c>
      <c r="D33">
        <v>490.7</v>
      </c>
      <c r="E33">
        <v>67.42</v>
      </c>
      <c r="F33">
        <v>0</v>
      </c>
      <c r="G33">
        <v>0</v>
      </c>
      <c r="H33">
        <v>490.7</v>
      </c>
      <c r="I33">
        <v>0</v>
      </c>
      <c r="J33">
        <v>0</v>
      </c>
      <c r="K33">
        <v>490.7</v>
      </c>
      <c r="L33">
        <v>93.68</v>
      </c>
      <c r="M33">
        <v>584.38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584.38</v>
      </c>
      <c r="V33">
        <v>0</v>
      </c>
      <c r="W33">
        <v>58.44</v>
      </c>
      <c r="X33">
        <v>584.38</v>
      </c>
      <c r="Y33">
        <v>11.16</v>
      </c>
      <c r="Z33">
        <v>0</v>
      </c>
      <c r="AA33" s="4">
        <v>653.98</v>
      </c>
    </row>
    <row r="34" spans="1:27" hidden="1" x14ac:dyDescent="0.25">
      <c r="A34" t="s">
        <v>330</v>
      </c>
      <c r="B34" t="s">
        <v>331</v>
      </c>
      <c r="C34" t="s">
        <v>177</v>
      </c>
      <c r="D34">
        <v>490.7</v>
      </c>
      <c r="E34">
        <v>67.42</v>
      </c>
      <c r="F34">
        <v>0</v>
      </c>
      <c r="G34">
        <v>0</v>
      </c>
      <c r="H34">
        <v>490.7</v>
      </c>
      <c r="I34">
        <v>0</v>
      </c>
      <c r="J34">
        <v>0</v>
      </c>
      <c r="K34">
        <v>490.7</v>
      </c>
      <c r="L34">
        <v>93.68</v>
      </c>
      <c r="M34">
        <v>584.38</v>
      </c>
      <c r="N34">
        <v>0</v>
      </c>
      <c r="O34">
        <v>0</v>
      </c>
      <c r="P34">
        <v>0</v>
      </c>
      <c r="Q34">
        <v>0</v>
      </c>
      <c r="R34">
        <v>128.97</v>
      </c>
      <c r="S34">
        <v>0</v>
      </c>
      <c r="T34">
        <v>128.97</v>
      </c>
      <c r="U34">
        <v>455.41</v>
      </c>
      <c r="V34">
        <v>0</v>
      </c>
      <c r="W34">
        <v>45.54</v>
      </c>
      <c r="X34">
        <v>455.41</v>
      </c>
      <c r="Y34">
        <v>11.16</v>
      </c>
      <c r="Z34">
        <v>0</v>
      </c>
      <c r="AA34" s="4">
        <v>641.08000000000004</v>
      </c>
    </row>
    <row r="35" spans="1:27" hidden="1" x14ac:dyDescent="0.25">
      <c r="A35" t="s">
        <v>332</v>
      </c>
      <c r="B35" t="s">
        <v>333</v>
      </c>
      <c r="C35" t="s">
        <v>177</v>
      </c>
      <c r="D35">
        <v>490.7</v>
      </c>
      <c r="E35">
        <v>67.42</v>
      </c>
      <c r="F35">
        <v>0</v>
      </c>
      <c r="G35">
        <v>0</v>
      </c>
      <c r="H35">
        <v>490.7</v>
      </c>
      <c r="I35" s="3">
        <v>2108.36</v>
      </c>
      <c r="J35">
        <v>0</v>
      </c>
      <c r="K35" s="3">
        <v>2599.06</v>
      </c>
      <c r="L35">
        <v>0</v>
      </c>
      <c r="M35" s="3">
        <v>2599.06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3">
        <v>2599.06</v>
      </c>
      <c r="V35">
        <v>259.91000000000003</v>
      </c>
      <c r="W35">
        <v>0</v>
      </c>
      <c r="X35" s="3">
        <v>2339.15</v>
      </c>
      <c r="Y35">
        <v>11.16</v>
      </c>
      <c r="Z35">
        <v>0</v>
      </c>
      <c r="AA35" s="4">
        <v>2610.2199999999998</v>
      </c>
    </row>
    <row r="36" spans="1:27" hidden="1" x14ac:dyDescent="0.25">
      <c r="A36" t="s">
        <v>334</v>
      </c>
      <c r="B36" t="s">
        <v>335</v>
      </c>
      <c r="C36" t="s">
        <v>177</v>
      </c>
      <c r="D36">
        <v>490.7</v>
      </c>
      <c r="E36">
        <v>67.42</v>
      </c>
      <c r="F36">
        <v>0</v>
      </c>
      <c r="G36">
        <v>0</v>
      </c>
      <c r="H36">
        <v>490.7</v>
      </c>
      <c r="I36" s="3">
        <v>1485.23</v>
      </c>
      <c r="J36">
        <v>0</v>
      </c>
      <c r="K36" s="3">
        <v>1975.93</v>
      </c>
      <c r="L36">
        <v>0</v>
      </c>
      <c r="M36" s="3">
        <v>1975.93</v>
      </c>
      <c r="N36">
        <v>0</v>
      </c>
      <c r="O36">
        <v>0</v>
      </c>
      <c r="P36">
        <v>0</v>
      </c>
      <c r="Q36">
        <v>0</v>
      </c>
      <c r="R36">
        <v>109.23</v>
      </c>
      <c r="S36">
        <v>0</v>
      </c>
      <c r="T36">
        <v>109.23</v>
      </c>
      <c r="U36" s="3">
        <v>1866.7</v>
      </c>
      <c r="V36">
        <v>0</v>
      </c>
      <c r="W36">
        <v>186.67</v>
      </c>
      <c r="X36" s="3">
        <v>1866.7</v>
      </c>
      <c r="Y36">
        <v>11.16</v>
      </c>
      <c r="Z36">
        <v>0</v>
      </c>
      <c r="AA36" s="4">
        <v>2173.7600000000002</v>
      </c>
    </row>
    <row r="37" spans="1:27" hidden="1" x14ac:dyDescent="0.25">
      <c r="A37" t="s">
        <v>336</v>
      </c>
      <c r="B37" t="s">
        <v>337</v>
      </c>
      <c r="C37" t="s">
        <v>177</v>
      </c>
      <c r="D37">
        <v>490.7</v>
      </c>
      <c r="E37">
        <v>67.42</v>
      </c>
      <c r="F37">
        <v>0</v>
      </c>
      <c r="G37">
        <v>0</v>
      </c>
      <c r="H37">
        <v>490.7</v>
      </c>
      <c r="I37" s="3">
        <v>2597.25</v>
      </c>
      <c r="J37">
        <v>0</v>
      </c>
      <c r="K37" s="3">
        <v>3087.95</v>
      </c>
      <c r="L37">
        <v>0</v>
      </c>
      <c r="M37" s="3">
        <v>3087.95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3">
        <v>3087.95</v>
      </c>
      <c r="V37">
        <v>308.8</v>
      </c>
      <c r="W37">
        <v>0</v>
      </c>
      <c r="X37" s="3">
        <v>2779.15</v>
      </c>
      <c r="Y37">
        <v>11.16</v>
      </c>
      <c r="Z37">
        <v>0</v>
      </c>
      <c r="AA37" s="4">
        <v>3099.11</v>
      </c>
    </row>
    <row r="38" spans="1:27" hidden="1" x14ac:dyDescent="0.25">
      <c r="A38" t="s">
        <v>338</v>
      </c>
      <c r="B38" t="s">
        <v>339</v>
      </c>
      <c r="C38" t="s">
        <v>177</v>
      </c>
      <c r="D38">
        <v>490.7</v>
      </c>
      <c r="E38">
        <v>67.42</v>
      </c>
      <c r="F38">
        <v>0</v>
      </c>
      <c r="G38">
        <v>0</v>
      </c>
      <c r="H38">
        <v>490.7</v>
      </c>
      <c r="I38" s="3">
        <v>2000</v>
      </c>
      <c r="J38">
        <v>0</v>
      </c>
      <c r="K38" s="3">
        <v>2490.6999999999998</v>
      </c>
      <c r="L38">
        <v>0</v>
      </c>
      <c r="M38" s="3">
        <v>2490.6999999999998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3">
        <v>2490.6999999999998</v>
      </c>
      <c r="V38">
        <v>249.07</v>
      </c>
      <c r="W38">
        <v>0</v>
      </c>
      <c r="X38" s="3">
        <v>2241.63</v>
      </c>
      <c r="Y38">
        <v>11.16</v>
      </c>
      <c r="Z38">
        <v>0</v>
      </c>
      <c r="AA38" s="4">
        <v>2501.86</v>
      </c>
    </row>
    <row r="39" spans="1:27" hidden="1" x14ac:dyDescent="0.25">
      <c r="A39" t="s">
        <v>342</v>
      </c>
      <c r="B39" t="s">
        <v>343</v>
      </c>
      <c r="C39" t="s">
        <v>177</v>
      </c>
      <c r="D39">
        <v>490.7</v>
      </c>
      <c r="E39">
        <v>67.42</v>
      </c>
      <c r="F39">
        <v>0</v>
      </c>
      <c r="G39">
        <v>0</v>
      </c>
      <c r="H39">
        <v>490.7</v>
      </c>
      <c r="I39" s="3">
        <v>1252.51</v>
      </c>
      <c r="J39">
        <v>0</v>
      </c>
      <c r="K39" s="3">
        <v>1743.21</v>
      </c>
      <c r="L39">
        <v>0</v>
      </c>
      <c r="M39" s="3">
        <v>1743.21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3">
        <v>1743.21</v>
      </c>
      <c r="V39">
        <v>0</v>
      </c>
      <c r="W39">
        <v>174.32</v>
      </c>
      <c r="X39" s="3">
        <v>1743.21</v>
      </c>
      <c r="Y39">
        <v>11.16</v>
      </c>
      <c r="Z39">
        <v>0</v>
      </c>
      <c r="AA39" s="4">
        <v>1928.69</v>
      </c>
    </row>
    <row r="40" spans="1:27" hidden="1" x14ac:dyDescent="0.25">
      <c r="A40" t="s">
        <v>344</v>
      </c>
      <c r="B40" t="s">
        <v>345</v>
      </c>
      <c r="C40" t="s">
        <v>177</v>
      </c>
      <c r="D40">
        <v>420.6</v>
      </c>
      <c r="E40">
        <v>71.900000000000006</v>
      </c>
      <c r="F40">
        <v>0</v>
      </c>
      <c r="G40">
        <v>0</v>
      </c>
      <c r="H40">
        <v>490.7</v>
      </c>
      <c r="I40">
        <v>999.04</v>
      </c>
      <c r="J40">
        <v>0</v>
      </c>
      <c r="K40" s="3">
        <v>1489.74</v>
      </c>
      <c r="L40">
        <v>58.38</v>
      </c>
      <c r="M40" s="3">
        <v>1548.12</v>
      </c>
      <c r="N40">
        <v>1</v>
      </c>
      <c r="O40">
        <v>212.82</v>
      </c>
      <c r="P40">
        <v>0</v>
      </c>
      <c r="Q40">
        <v>0</v>
      </c>
      <c r="R40">
        <v>0</v>
      </c>
      <c r="S40">
        <v>0</v>
      </c>
      <c r="T40">
        <v>212.82</v>
      </c>
      <c r="U40" s="3">
        <v>1335.3</v>
      </c>
      <c r="V40">
        <v>0</v>
      </c>
      <c r="W40">
        <v>133.53</v>
      </c>
      <c r="X40" s="3">
        <v>1335.3</v>
      </c>
      <c r="Y40">
        <v>9.85</v>
      </c>
      <c r="Z40">
        <v>0</v>
      </c>
      <c r="AA40" s="4">
        <v>1478.68</v>
      </c>
    </row>
    <row r="41" spans="1:27" hidden="1" x14ac:dyDescent="0.25">
      <c r="A41" t="s">
        <v>1508</v>
      </c>
      <c r="B41" t="s">
        <v>1509</v>
      </c>
      <c r="C41" t="s">
        <v>177</v>
      </c>
      <c r="D41">
        <v>-210.3</v>
      </c>
      <c r="E41">
        <v>0</v>
      </c>
      <c r="F41">
        <v>0</v>
      </c>
      <c r="G41">
        <v>0</v>
      </c>
      <c r="H41">
        <v>490.7</v>
      </c>
      <c r="I41">
        <v>750</v>
      </c>
      <c r="J41">
        <v>0</v>
      </c>
      <c r="K41" s="3">
        <v>1240.7</v>
      </c>
      <c r="L41">
        <v>67.84</v>
      </c>
      <c r="M41" s="3">
        <v>1308.54</v>
      </c>
      <c r="N41">
        <v>5</v>
      </c>
      <c r="O41">
        <v>350.5</v>
      </c>
      <c r="P41">
        <v>0</v>
      </c>
      <c r="Q41">
        <v>0</v>
      </c>
      <c r="R41">
        <v>0</v>
      </c>
      <c r="S41">
        <v>0</v>
      </c>
      <c r="T41">
        <v>350.5</v>
      </c>
      <c r="U41">
        <v>958.04</v>
      </c>
      <c r="V41">
        <v>0</v>
      </c>
      <c r="W41">
        <v>95.8</v>
      </c>
      <c r="X41">
        <v>958.04</v>
      </c>
      <c r="Y41">
        <v>-4.21</v>
      </c>
      <c r="Z41">
        <v>0</v>
      </c>
      <c r="AA41" s="4">
        <v>1049.6300000000001</v>
      </c>
    </row>
    <row r="42" spans="1:27" hidden="1" x14ac:dyDescent="0.25">
      <c r="A42" t="s">
        <v>1254</v>
      </c>
      <c r="B42" t="s">
        <v>1255</v>
      </c>
      <c r="C42" t="s">
        <v>177</v>
      </c>
      <c r="D42">
        <v>490.7</v>
      </c>
      <c r="E42">
        <v>67.42</v>
      </c>
      <c r="F42">
        <v>0</v>
      </c>
      <c r="G42">
        <v>0</v>
      </c>
      <c r="H42">
        <v>440.52</v>
      </c>
      <c r="I42" s="3">
        <v>6202.27</v>
      </c>
      <c r="J42">
        <v>0</v>
      </c>
      <c r="K42" s="3">
        <v>6642.79</v>
      </c>
      <c r="L42">
        <v>0</v>
      </c>
      <c r="M42" s="3">
        <v>6642.79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3">
        <v>6642.79</v>
      </c>
      <c r="V42">
        <v>664.28</v>
      </c>
      <c r="W42">
        <v>0</v>
      </c>
      <c r="X42" s="3">
        <v>5978.51</v>
      </c>
      <c r="Y42">
        <v>11.16</v>
      </c>
      <c r="Z42">
        <v>0</v>
      </c>
      <c r="AA42" s="4">
        <v>6653.95</v>
      </c>
    </row>
    <row r="43" spans="1:27" hidden="1" x14ac:dyDescent="0.25">
      <c r="A43" t="s">
        <v>346</v>
      </c>
      <c r="B43" t="s">
        <v>347</v>
      </c>
      <c r="C43" t="s">
        <v>177</v>
      </c>
      <c r="D43">
        <v>490.7</v>
      </c>
      <c r="E43">
        <v>67.42</v>
      </c>
      <c r="F43">
        <v>0</v>
      </c>
      <c r="G43">
        <v>0</v>
      </c>
      <c r="H43">
        <v>490.7</v>
      </c>
      <c r="I43">
        <v>517.24</v>
      </c>
      <c r="J43">
        <v>0</v>
      </c>
      <c r="K43" s="3">
        <v>1007.94</v>
      </c>
      <c r="L43">
        <v>88.07</v>
      </c>
      <c r="M43" s="3">
        <v>1096.01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3">
        <v>1096.01</v>
      </c>
      <c r="V43">
        <v>0</v>
      </c>
      <c r="W43">
        <v>109.6</v>
      </c>
      <c r="X43" s="3">
        <v>1096.01</v>
      </c>
      <c r="Y43">
        <v>11.16</v>
      </c>
      <c r="Z43">
        <v>0</v>
      </c>
      <c r="AA43" s="4">
        <v>1216.77</v>
      </c>
    </row>
    <row r="44" spans="1:27" hidden="1" x14ac:dyDescent="0.25">
      <c r="A44" t="s">
        <v>859</v>
      </c>
      <c r="B44" t="s">
        <v>860</v>
      </c>
      <c r="C44" t="s">
        <v>177</v>
      </c>
      <c r="D44">
        <v>490.7</v>
      </c>
      <c r="E44">
        <v>67.42</v>
      </c>
      <c r="F44">
        <v>0</v>
      </c>
      <c r="G44">
        <v>0</v>
      </c>
      <c r="H44">
        <v>490.7</v>
      </c>
      <c r="I44">
        <v>0</v>
      </c>
      <c r="J44">
        <v>0</v>
      </c>
      <c r="K44">
        <v>490.7</v>
      </c>
      <c r="L44">
        <v>93.68</v>
      </c>
      <c r="M44">
        <v>584.38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584.38</v>
      </c>
      <c r="V44">
        <v>0</v>
      </c>
      <c r="W44">
        <v>58.44</v>
      </c>
      <c r="X44">
        <v>584.38</v>
      </c>
      <c r="Y44">
        <v>11.16</v>
      </c>
      <c r="Z44">
        <v>0</v>
      </c>
      <c r="AA44" s="4">
        <v>653.98</v>
      </c>
    </row>
    <row r="45" spans="1:27" hidden="1" x14ac:dyDescent="0.25">
      <c r="A45" t="s">
        <v>348</v>
      </c>
      <c r="B45" t="s">
        <v>349</v>
      </c>
      <c r="C45" t="s">
        <v>177</v>
      </c>
      <c r="D45">
        <v>490.7</v>
      </c>
      <c r="E45">
        <v>67.42</v>
      </c>
      <c r="F45">
        <v>0</v>
      </c>
      <c r="G45">
        <v>0</v>
      </c>
      <c r="H45" s="3">
        <v>1633.33</v>
      </c>
      <c r="I45" s="3">
        <v>2187.15</v>
      </c>
      <c r="J45">
        <v>0</v>
      </c>
      <c r="K45" s="3">
        <v>3820.48</v>
      </c>
      <c r="L45">
        <v>0</v>
      </c>
      <c r="M45" s="3">
        <v>3820.48</v>
      </c>
      <c r="N45">
        <v>0</v>
      </c>
      <c r="O45">
        <v>0</v>
      </c>
      <c r="P45">
        <v>245.93</v>
      </c>
      <c r="Q45">
        <v>0</v>
      </c>
      <c r="R45">
        <v>742.44</v>
      </c>
      <c r="S45">
        <v>0</v>
      </c>
      <c r="T45">
        <v>988.37</v>
      </c>
      <c r="U45" s="3">
        <v>2832.11</v>
      </c>
      <c r="V45">
        <v>283.20999999999998</v>
      </c>
      <c r="W45">
        <v>0</v>
      </c>
      <c r="X45" s="3">
        <v>2548.9</v>
      </c>
      <c r="Y45">
        <v>11.16</v>
      </c>
      <c r="Z45">
        <v>0</v>
      </c>
      <c r="AA45" s="4">
        <v>3585.71</v>
      </c>
    </row>
    <row r="46" spans="1:27" hidden="1" x14ac:dyDescent="0.25">
      <c r="A46" t="s">
        <v>862</v>
      </c>
      <c r="B46" t="s">
        <v>863</v>
      </c>
      <c r="C46" t="s">
        <v>177</v>
      </c>
      <c r="D46">
        <v>490.7</v>
      </c>
      <c r="E46">
        <v>67.42</v>
      </c>
      <c r="F46">
        <v>0</v>
      </c>
      <c r="G46">
        <v>0</v>
      </c>
      <c r="H46">
        <v>490.7</v>
      </c>
      <c r="I46">
        <v>395.31</v>
      </c>
      <c r="J46">
        <v>0</v>
      </c>
      <c r="K46">
        <v>886.01</v>
      </c>
      <c r="L46">
        <v>88.07</v>
      </c>
      <c r="M46">
        <v>974.08</v>
      </c>
      <c r="N46">
        <v>0</v>
      </c>
      <c r="O46">
        <v>0</v>
      </c>
      <c r="P46">
        <v>0</v>
      </c>
      <c r="Q46">
        <v>0</v>
      </c>
      <c r="R46">
        <v>518.54</v>
      </c>
      <c r="S46">
        <v>0</v>
      </c>
      <c r="T46">
        <v>518.54</v>
      </c>
      <c r="U46">
        <v>455.54</v>
      </c>
      <c r="V46">
        <v>0</v>
      </c>
      <c r="W46">
        <v>45.55</v>
      </c>
      <c r="X46">
        <v>455.54</v>
      </c>
      <c r="Y46">
        <v>11.16</v>
      </c>
      <c r="Z46">
        <v>0</v>
      </c>
      <c r="AA46" s="4">
        <v>1030.79</v>
      </c>
    </row>
    <row r="47" spans="1:27" hidden="1" x14ac:dyDescent="0.25">
      <c r="A47" t="s">
        <v>350</v>
      </c>
      <c r="B47" t="s">
        <v>351</v>
      </c>
      <c r="C47" t="s">
        <v>177</v>
      </c>
      <c r="D47">
        <v>490.7</v>
      </c>
      <c r="E47">
        <v>67.42</v>
      </c>
      <c r="F47">
        <v>0</v>
      </c>
      <c r="G47">
        <v>0</v>
      </c>
      <c r="H47">
        <v>490.7</v>
      </c>
      <c r="I47" s="3">
        <v>4434.9399999999996</v>
      </c>
      <c r="J47">
        <v>0</v>
      </c>
      <c r="K47" s="3">
        <v>4925.6400000000003</v>
      </c>
      <c r="L47">
        <v>0</v>
      </c>
      <c r="M47" s="3">
        <v>4925.6400000000003</v>
      </c>
      <c r="N47">
        <v>0</v>
      </c>
      <c r="O47">
        <v>0</v>
      </c>
      <c r="P47">
        <v>0</v>
      </c>
      <c r="Q47">
        <v>0</v>
      </c>
      <c r="R47">
        <v>606.15</v>
      </c>
      <c r="S47">
        <v>0</v>
      </c>
      <c r="T47">
        <v>606.15</v>
      </c>
      <c r="U47" s="3">
        <v>4319.49</v>
      </c>
      <c r="V47">
        <v>431.95</v>
      </c>
      <c r="W47">
        <v>0</v>
      </c>
      <c r="X47" s="3">
        <v>3887.54</v>
      </c>
      <c r="Y47">
        <v>11.16</v>
      </c>
      <c r="Z47">
        <v>0</v>
      </c>
      <c r="AA47" s="4">
        <v>4936.8</v>
      </c>
    </row>
    <row r="48" spans="1:27" hidden="1" x14ac:dyDescent="0.25">
      <c r="A48" t="s">
        <v>865</v>
      </c>
      <c r="B48" t="s">
        <v>866</v>
      </c>
      <c r="C48" t="s">
        <v>177</v>
      </c>
      <c r="D48">
        <v>490.7</v>
      </c>
      <c r="E48">
        <v>67.42</v>
      </c>
      <c r="F48">
        <v>0</v>
      </c>
      <c r="G48">
        <v>0</v>
      </c>
      <c r="H48">
        <v>490.7</v>
      </c>
      <c r="I48" s="3">
        <v>2686.44</v>
      </c>
      <c r="J48">
        <v>0</v>
      </c>
      <c r="K48" s="3">
        <v>3177.14</v>
      </c>
      <c r="L48">
        <v>0</v>
      </c>
      <c r="M48" s="3">
        <v>3177.14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 s="3">
        <v>3177.14</v>
      </c>
      <c r="V48">
        <v>317.70999999999998</v>
      </c>
      <c r="W48">
        <v>0</v>
      </c>
      <c r="X48" s="3">
        <v>2859.43</v>
      </c>
      <c r="Y48">
        <v>11.16</v>
      </c>
      <c r="Z48">
        <v>0</v>
      </c>
      <c r="AA48" s="4">
        <v>3188.3</v>
      </c>
    </row>
    <row r="49" spans="1:31" x14ac:dyDescent="0.25">
      <c r="A49" t="s">
        <v>570</v>
      </c>
      <c r="B49" t="s">
        <v>173</v>
      </c>
      <c r="D49" s="3">
        <v>9533.6</v>
      </c>
      <c r="E49" s="3">
        <v>1352.88</v>
      </c>
      <c r="F49">
        <v>0</v>
      </c>
      <c r="G49">
        <v>0</v>
      </c>
      <c r="H49" s="3">
        <v>14382.39</v>
      </c>
      <c r="I49" s="3">
        <v>58672.18</v>
      </c>
      <c r="J49">
        <v>4.91</v>
      </c>
      <c r="K49" s="3">
        <v>73059.48</v>
      </c>
      <c r="L49">
        <v>677.08</v>
      </c>
      <c r="M49" s="3">
        <v>73736.56</v>
      </c>
      <c r="N49">
        <v>6</v>
      </c>
      <c r="O49">
        <v>563.32000000000005</v>
      </c>
      <c r="P49" s="3">
        <v>1261.96</v>
      </c>
      <c r="Q49">
        <v>0</v>
      </c>
      <c r="R49" s="3">
        <v>2649.19</v>
      </c>
      <c r="S49">
        <v>0</v>
      </c>
      <c r="T49" s="3">
        <v>4474.47</v>
      </c>
      <c r="U49" s="3">
        <v>69262.09</v>
      </c>
      <c r="V49" s="3">
        <v>5959.39</v>
      </c>
      <c r="W49">
        <v>966.57</v>
      </c>
      <c r="X49" s="3">
        <v>63302.7</v>
      </c>
      <c r="Y49">
        <v>217.68</v>
      </c>
      <c r="Z49">
        <v>0</v>
      </c>
      <c r="AA49" s="4">
        <v>73095.53</v>
      </c>
    </row>
    <row r="50" spans="1:31" x14ac:dyDescent="0.25">
      <c r="A50" t="s">
        <v>577</v>
      </c>
      <c r="B50" t="s">
        <v>578</v>
      </c>
      <c r="D50" s="3">
        <v>11987.1</v>
      </c>
      <c r="E50" s="3">
        <v>1689.98</v>
      </c>
      <c r="F50">
        <v>0</v>
      </c>
      <c r="G50">
        <v>0</v>
      </c>
      <c r="H50" s="3">
        <v>20123.080000000002</v>
      </c>
      <c r="I50" s="3">
        <v>71563.850000000006</v>
      </c>
      <c r="J50">
        <v>4.91</v>
      </c>
      <c r="K50" s="3">
        <v>91691.839999999997</v>
      </c>
      <c r="L50">
        <v>677.08</v>
      </c>
      <c r="M50" s="3">
        <v>92368.92</v>
      </c>
      <c r="N50">
        <v>6</v>
      </c>
      <c r="O50">
        <v>563.32000000000005</v>
      </c>
      <c r="P50" s="3">
        <v>1352.22</v>
      </c>
      <c r="Q50">
        <v>500</v>
      </c>
      <c r="R50" s="3">
        <v>4476.41</v>
      </c>
      <c r="S50">
        <v>0</v>
      </c>
      <c r="T50" s="3">
        <v>6891.95</v>
      </c>
      <c r="U50" s="3">
        <v>85476.97</v>
      </c>
      <c r="V50" s="3">
        <v>7318.76</v>
      </c>
      <c r="W50" s="3">
        <v>1228.68</v>
      </c>
      <c r="X50" s="3">
        <v>78158.210000000006</v>
      </c>
      <c r="Y50">
        <v>273.48</v>
      </c>
      <c r="Z50">
        <v>0</v>
      </c>
      <c r="AA50" s="4">
        <f>+AA12+AA16+AA21+AA25+AA49</f>
        <v>91955.540000000008</v>
      </c>
    </row>
    <row r="51" spans="1:31" x14ac:dyDescent="0.25">
      <c r="AA51" s="4">
        <f>AA50*0.16</f>
        <v>14712.886400000001</v>
      </c>
    </row>
    <row r="52" spans="1:31" x14ac:dyDescent="0.25">
      <c r="AA52" s="4">
        <f>AA50+AA51</f>
        <v>106668.42640000001</v>
      </c>
      <c r="AB52" s="4"/>
      <c r="AC52" s="27"/>
      <c r="AD52" t="s">
        <v>1646</v>
      </c>
      <c r="AE52" t="s">
        <v>1643</v>
      </c>
    </row>
    <row r="53" spans="1:31" x14ac:dyDescent="0.25">
      <c r="AB53" s="4"/>
      <c r="AC53" s="4"/>
      <c r="AD53" t="s">
        <v>1645</v>
      </c>
      <c r="AE53" t="s">
        <v>1644</v>
      </c>
    </row>
    <row r="54" spans="1:31" x14ac:dyDescent="0.25">
      <c r="AB54" s="4"/>
      <c r="AC54" s="4"/>
    </row>
    <row r="55" spans="1:31" x14ac:dyDescent="0.25">
      <c r="AB55" s="4"/>
      <c r="AC55" s="4"/>
    </row>
    <row r="56" spans="1:31" x14ac:dyDescent="0.25">
      <c r="AB56" s="4"/>
      <c r="AC56" s="4"/>
    </row>
  </sheetData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D53"/>
  <sheetViews>
    <sheetView topLeftCell="A28" workbookViewId="0">
      <selection activeCell="AI61" sqref="AI61"/>
    </sheetView>
  </sheetViews>
  <sheetFormatPr baseColWidth="10" defaultRowHeight="15" x14ac:dyDescent="0.25"/>
  <cols>
    <col min="1" max="1" width="13.85546875" bestFit="1" customWidth="1"/>
    <col min="2" max="2" width="24.7109375" bestFit="1" customWidth="1"/>
    <col min="3" max="26" width="0" hidden="1" customWidth="1"/>
    <col min="27" max="27" width="11.42578125" style="4"/>
  </cols>
  <sheetData>
    <row r="1" spans="1:27" x14ac:dyDescent="0.25">
      <c r="A1" t="s">
        <v>1510</v>
      </c>
      <c r="Z1" t="s">
        <v>1506</v>
      </c>
      <c r="AA1" s="4" t="s">
        <v>1511</v>
      </c>
    </row>
    <row r="2" spans="1:27" x14ac:dyDescent="0.25">
      <c r="AA2" s="4" t="s">
        <v>4</v>
      </c>
    </row>
    <row r="4" spans="1:27" x14ac:dyDescent="0.25">
      <c r="G4" t="s">
        <v>5</v>
      </c>
      <c r="H4" t="s">
        <v>6</v>
      </c>
      <c r="I4" t="s">
        <v>7</v>
      </c>
      <c r="J4" t="s">
        <v>8</v>
      </c>
    </row>
    <row r="5" spans="1:27" x14ac:dyDescent="0.25">
      <c r="H5" s="1">
        <v>37234</v>
      </c>
      <c r="I5" s="2">
        <v>42353.208333333336</v>
      </c>
    </row>
    <row r="7" spans="1:27" x14ac:dyDescent="0.25">
      <c r="D7" t="s">
        <v>9</v>
      </c>
      <c r="H7" t="s">
        <v>10</v>
      </c>
      <c r="L7" t="s">
        <v>11</v>
      </c>
      <c r="N7" t="s">
        <v>292</v>
      </c>
      <c r="O7" t="s">
        <v>293</v>
      </c>
      <c r="P7" t="s">
        <v>13</v>
      </c>
      <c r="Q7" t="s">
        <v>13</v>
      </c>
      <c r="S7" t="s">
        <v>14</v>
      </c>
      <c r="T7" t="s">
        <v>11</v>
      </c>
      <c r="U7" t="s">
        <v>11</v>
      </c>
      <c r="V7" t="e">
        <f>-   OUTSOU</f>
        <v>#NAME?</v>
      </c>
      <c r="W7" t="s">
        <v>15</v>
      </c>
      <c r="X7" t="s">
        <v>16</v>
      </c>
      <c r="Y7" t="s">
        <v>17</v>
      </c>
      <c r="Z7" t="s">
        <v>18</v>
      </c>
      <c r="AA7" s="4" t="s">
        <v>19</v>
      </c>
    </row>
    <row r="8" spans="1:27" x14ac:dyDescent="0.25">
      <c r="A8" t="s">
        <v>20</v>
      </c>
      <c r="B8" t="s">
        <v>21</v>
      </c>
      <c r="C8" t="s">
        <v>22</v>
      </c>
      <c r="D8" t="s">
        <v>23</v>
      </c>
      <c r="E8" t="s">
        <v>24</v>
      </c>
      <c r="F8" t="s">
        <v>25</v>
      </c>
      <c r="G8" t="s">
        <v>26</v>
      </c>
      <c r="H8" t="s">
        <v>27</v>
      </c>
      <c r="I8" t="s">
        <v>28</v>
      </c>
      <c r="J8" t="s">
        <v>387</v>
      </c>
      <c r="K8" t="s">
        <v>31</v>
      </c>
      <c r="L8" t="s">
        <v>32</v>
      </c>
      <c r="M8" t="s">
        <v>33</v>
      </c>
      <c r="O8" t="s">
        <v>34</v>
      </c>
      <c r="P8" t="s">
        <v>35</v>
      </c>
      <c r="Q8" t="s">
        <v>36</v>
      </c>
      <c r="R8" t="s">
        <v>37</v>
      </c>
      <c r="S8" t="s">
        <v>38</v>
      </c>
      <c r="T8" t="s">
        <v>39</v>
      </c>
      <c r="U8" t="s">
        <v>40</v>
      </c>
      <c r="V8" t="s">
        <v>41</v>
      </c>
      <c r="W8" t="s">
        <v>42</v>
      </c>
      <c r="X8" t="s">
        <v>43</v>
      </c>
      <c r="Y8" t="s">
        <v>44</v>
      </c>
      <c r="Z8" t="s">
        <v>42</v>
      </c>
      <c r="AA8" s="4" t="s">
        <v>45</v>
      </c>
    </row>
    <row r="9" spans="1:27" x14ac:dyDescent="0.25">
      <c r="A9" t="s">
        <v>50</v>
      </c>
      <c r="B9" t="s">
        <v>194</v>
      </c>
      <c r="C9" t="s">
        <v>188</v>
      </c>
      <c r="D9" t="s">
        <v>50</v>
      </c>
      <c r="E9" t="s">
        <v>50</v>
      </c>
      <c r="F9" t="s">
        <v>50</v>
      </c>
      <c r="G9" t="s">
        <v>49</v>
      </c>
      <c r="H9" t="s">
        <v>51</v>
      </c>
      <c r="I9" t="s">
        <v>50</v>
      </c>
      <c r="J9" t="s">
        <v>390</v>
      </c>
      <c r="K9" t="s">
        <v>51</v>
      </c>
      <c r="L9" t="s">
        <v>50</v>
      </c>
      <c r="M9" t="s">
        <v>50</v>
      </c>
      <c r="N9" t="s">
        <v>297</v>
      </c>
      <c r="O9" t="s">
        <v>51</v>
      </c>
      <c r="P9" t="s">
        <v>51</v>
      </c>
      <c r="Q9" t="s">
        <v>50</v>
      </c>
      <c r="R9" t="s">
        <v>50</v>
      </c>
      <c r="S9" t="s">
        <v>50</v>
      </c>
      <c r="T9" t="s">
        <v>52</v>
      </c>
    </row>
    <row r="10" spans="1:27" x14ac:dyDescent="0.25">
      <c r="A10" t="s">
        <v>1405</v>
      </c>
      <c r="B10" t="s">
        <v>1406</v>
      </c>
    </row>
    <row r="11" spans="1:27" x14ac:dyDescent="0.25">
      <c r="A11" t="s">
        <v>78</v>
      </c>
      <c r="B11" t="s">
        <v>79</v>
      </c>
      <c r="C11" t="s">
        <v>80</v>
      </c>
      <c r="D11">
        <v>490.7</v>
      </c>
      <c r="E11">
        <v>67.42</v>
      </c>
      <c r="F11">
        <v>0</v>
      </c>
      <c r="G11">
        <v>0</v>
      </c>
      <c r="H11" s="3">
        <v>1166.67</v>
      </c>
      <c r="I11" s="3">
        <v>1065.44</v>
      </c>
      <c r="J11" t="s">
        <v>1512</v>
      </c>
      <c r="K11">
        <v>0</v>
      </c>
      <c r="L11" s="3">
        <v>2232.11</v>
      </c>
      <c r="M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3">
        <v>2232.11</v>
      </c>
      <c r="V11">
        <v>223.21</v>
      </c>
      <c r="W11">
        <v>0</v>
      </c>
      <c r="X11" s="3">
        <v>2008.9</v>
      </c>
      <c r="Y11">
        <v>11.16</v>
      </c>
      <c r="Z11">
        <v>0</v>
      </c>
      <c r="AA11" s="4">
        <v>2243.27</v>
      </c>
    </row>
    <row r="12" spans="1:27" x14ac:dyDescent="0.25">
      <c r="A12" t="s">
        <v>570</v>
      </c>
      <c r="B12" t="s">
        <v>53</v>
      </c>
      <c r="D12">
        <v>490.7</v>
      </c>
      <c r="E12">
        <v>67.42</v>
      </c>
      <c r="F12">
        <v>0</v>
      </c>
      <c r="G12">
        <v>0</v>
      </c>
      <c r="H12" s="3">
        <v>1166.67</v>
      </c>
      <c r="I12" s="3">
        <v>1065.44</v>
      </c>
      <c r="J12" t="s">
        <v>1512</v>
      </c>
      <c r="K12">
        <v>0</v>
      </c>
      <c r="L12" s="3">
        <v>2232.11</v>
      </c>
      <c r="M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3">
        <v>2232.11</v>
      </c>
      <c r="V12">
        <v>223.21</v>
      </c>
      <c r="W12">
        <v>0</v>
      </c>
      <c r="X12" s="3">
        <v>2008.9</v>
      </c>
      <c r="Y12">
        <v>11.16</v>
      </c>
      <c r="Z12">
        <v>0</v>
      </c>
      <c r="AA12" s="4">
        <v>2243.27</v>
      </c>
    </row>
    <row r="14" spans="1:27" x14ac:dyDescent="0.25">
      <c r="A14" t="s">
        <v>568</v>
      </c>
      <c r="B14" t="s">
        <v>569</v>
      </c>
    </row>
    <row r="15" spans="1:27" x14ac:dyDescent="0.25">
      <c r="A15" t="s">
        <v>300</v>
      </c>
      <c r="B15" t="s">
        <v>301</v>
      </c>
      <c r="C15" t="s">
        <v>302</v>
      </c>
      <c r="D15">
        <v>490.7</v>
      </c>
      <c r="E15">
        <v>67.42</v>
      </c>
      <c r="F15">
        <v>0</v>
      </c>
      <c r="G15">
        <v>0</v>
      </c>
      <c r="H15" s="3">
        <v>1750</v>
      </c>
      <c r="I15">
        <v>0</v>
      </c>
      <c r="J15" t="s">
        <v>391</v>
      </c>
      <c r="K15">
        <v>0</v>
      </c>
      <c r="L15" s="3">
        <v>1750</v>
      </c>
      <c r="M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3">
        <v>1750</v>
      </c>
      <c r="V15">
        <v>0</v>
      </c>
      <c r="W15">
        <v>175</v>
      </c>
      <c r="X15" s="3">
        <v>1750</v>
      </c>
      <c r="Y15">
        <v>11.16</v>
      </c>
      <c r="Z15">
        <v>0</v>
      </c>
      <c r="AA15" s="4">
        <v>1936.16</v>
      </c>
    </row>
    <row r="16" spans="1:27" x14ac:dyDescent="0.25">
      <c r="A16" t="s">
        <v>570</v>
      </c>
      <c r="B16" t="s">
        <v>104</v>
      </c>
      <c r="D16">
        <v>490.7</v>
      </c>
      <c r="E16">
        <v>67.42</v>
      </c>
      <c r="F16">
        <v>0</v>
      </c>
      <c r="G16">
        <v>0</v>
      </c>
      <c r="H16" s="3">
        <v>1750</v>
      </c>
      <c r="I16">
        <v>0</v>
      </c>
      <c r="J16" t="s">
        <v>391</v>
      </c>
      <c r="K16">
        <v>0</v>
      </c>
      <c r="L16" s="3">
        <v>1750</v>
      </c>
      <c r="M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3">
        <v>1750</v>
      </c>
      <c r="V16">
        <v>0</v>
      </c>
      <c r="W16">
        <v>175</v>
      </c>
      <c r="X16" s="3">
        <v>1750</v>
      </c>
      <c r="Y16">
        <v>11.16</v>
      </c>
      <c r="Z16">
        <v>0</v>
      </c>
      <c r="AA16" s="4">
        <v>1936.16</v>
      </c>
    </row>
    <row r="18" spans="1:30" x14ac:dyDescent="0.25">
      <c r="A18" t="s">
        <v>571</v>
      </c>
      <c r="B18" t="s">
        <v>572</v>
      </c>
      <c r="C18" t="s">
        <v>231</v>
      </c>
    </row>
    <row r="19" spans="1:30" x14ac:dyDescent="0.25">
      <c r="A19">
        <v>10</v>
      </c>
      <c r="B19" t="s">
        <v>307</v>
      </c>
      <c r="C19" t="s">
        <v>308</v>
      </c>
      <c r="D19">
        <v>490.7</v>
      </c>
      <c r="E19">
        <v>67.42</v>
      </c>
      <c r="F19">
        <v>0</v>
      </c>
      <c r="G19">
        <v>0</v>
      </c>
      <c r="H19" s="3">
        <v>1166.6600000000001</v>
      </c>
      <c r="I19" s="3">
        <v>1707.3</v>
      </c>
      <c r="J19" t="s">
        <v>1513</v>
      </c>
      <c r="K19">
        <v>0</v>
      </c>
      <c r="L19" s="3">
        <v>2873.96</v>
      </c>
      <c r="M19">
        <v>0</v>
      </c>
      <c r="O19">
        <v>0</v>
      </c>
      <c r="P19">
        <v>0</v>
      </c>
      <c r="Q19">
        <v>0</v>
      </c>
      <c r="R19">
        <v>84.78</v>
      </c>
      <c r="S19">
        <v>0</v>
      </c>
      <c r="T19">
        <v>84.78</v>
      </c>
      <c r="U19" s="3">
        <v>2789.18</v>
      </c>
      <c r="V19">
        <v>278.92</v>
      </c>
      <c r="W19">
        <v>0</v>
      </c>
      <c r="X19" s="3">
        <v>2510.2600000000002</v>
      </c>
      <c r="Y19">
        <v>11.16</v>
      </c>
      <c r="Z19">
        <v>0</v>
      </c>
      <c r="AA19" s="4">
        <v>2885.12</v>
      </c>
    </row>
    <row r="20" spans="1:30" x14ac:dyDescent="0.25">
      <c r="A20" t="s">
        <v>309</v>
      </c>
      <c r="B20" t="s">
        <v>310</v>
      </c>
      <c r="C20" t="s">
        <v>308</v>
      </c>
      <c r="D20">
        <v>490.7</v>
      </c>
      <c r="E20">
        <v>67.42</v>
      </c>
      <c r="F20">
        <v>0</v>
      </c>
      <c r="G20">
        <v>0</v>
      </c>
      <c r="H20" s="3">
        <v>1166.6600000000001</v>
      </c>
      <c r="I20" s="3">
        <v>1898.69</v>
      </c>
      <c r="J20" t="s">
        <v>1514</v>
      </c>
      <c r="K20">
        <v>0</v>
      </c>
      <c r="L20" s="3">
        <v>3065.35</v>
      </c>
      <c r="M20">
        <v>0</v>
      </c>
      <c r="O20">
        <v>0</v>
      </c>
      <c r="P20">
        <v>0</v>
      </c>
      <c r="Q20">
        <v>0</v>
      </c>
      <c r="R20">
        <v>471.16</v>
      </c>
      <c r="S20">
        <v>0</v>
      </c>
      <c r="T20">
        <v>471.16</v>
      </c>
      <c r="U20" s="3">
        <v>2594.19</v>
      </c>
      <c r="V20">
        <v>259.42</v>
      </c>
      <c r="W20">
        <v>0</v>
      </c>
      <c r="X20" s="3">
        <v>2334.77</v>
      </c>
      <c r="Y20">
        <v>11.16</v>
      </c>
      <c r="Z20">
        <v>0</v>
      </c>
      <c r="AA20" s="4">
        <v>3076.51</v>
      </c>
    </row>
    <row r="21" spans="1:30" x14ac:dyDescent="0.25">
      <c r="A21" t="s">
        <v>570</v>
      </c>
      <c r="B21" t="s">
        <v>117</v>
      </c>
      <c r="D21">
        <v>981.4</v>
      </c>
      <c r="E21">
        <v>134.84</v>
      </c>
      <c r="F21">
        <v>0</v>
      </c>
      <c r="G21">
        <v>0</v>
      </c>
      <c r="H21" s="3">
        <v>2333.3200000000002</v>
      </c>
      <c r="I21" s="3">
        <v>3605.99</v>
      </c>
      <c r="J21" t="s">
        <v>1515</v>
      </c>
      <c r="K21">
        <v>0</v>
      </c>
      <c r="L21" s="3">
        <v>5939.31</v>
      </c>
      <c r="M21">
        <v>0</v>
      </c>
      <c r="O21">
        <v>0</v>
      </c>
      <c r="P21">
        <v>0</v>
      </c>
      <c r="Q21">
        <v>0</v>
      </c>
      <c r="R21">
        <v>555.94000000000005</v>
      </c>
      <c r="S21">
        <v>0</v>
      </c>
      <c r="T21">
        <v>555.94000000000005</v>
      </c>
      <c r="U21" s="3">
        <v>5383.37</v>
      </c>
      <c r="V21">
        <v>538.34</v>
      </c>
      <c r="W21">
        <v>0</v>
      </c>
      <c r="X21" s="3">
        <v>4845.03</v>
      </c>
      <c r="Y21">
        <v>22.32</v>
      </c>
      <c r="Z21">
        <v>0</v>
      </c>
      <c r="AA21" s="4">
        <v>5961.63</v>
      </c>
    </row>
    <row r="23" spans="1:30" x14ac:dyDescent="0.25">
      <c r="A23" t="s">
        <v>573</v>
      </c>
      <c r="B23" t="s">
        <v>574</v>
      </c>
    </row>
    <row r="24" spans="1:30" x14ac:dyDescent="0.25">
      <c r="A24" t="s">
        <v>314</v>
      </c>
      <c r="B24" t="s">
        <v>315</v>
      </c>
      <c r="C24" t="s">
        <v>177</v>
      </c>
      <c r="D24">
        <v>490.7</v>
      </c>
      <c r="E24">
        <v>67.42</v>
      </c>
      <c r="F24">
        <v>0</v>
      </c>
      <c r="G24">
        <v>0</v>
      </c>
      <c r="H24">
        <v>490.7</v>
      </c>
      <c r="I24" s="3">
        <v>12135.76</v>
      </c>
      <c r="J24" t="s">
        <v>1516</v>
      </c>
      <c r="K24">
        <v>0</v>
      </c>
      <c r="L24" s="3">
        <v>12626.46</v>
      </c>
      <c r="M24">
        <v>0</v>
      </c>
      <c r="O24">
        <v>0</v>
      </c>
      <c r="P24">
        <v>0</v>
      </c>
      <c r="Q24">
        <v>0</v>
      </c>
      <c r="R24">
        <v>584.46</v>
      </c>
      <c r="S24">
        <v>0</v>
      </c>
      <c r="T24">
        <v>584.46</v>
      </c>
      <c r="U24" s="3">
        <v>12042</v>
      </c>
      <c r="V24" s="3">
        <v>1204.2</v>
      </c>
      <c r="W24">
        <v>0</v>
      </c>
      <c r="X24" s="3">
        <v>10837.8</v>
      </c>
      <c r="Y24">
        <v>11.16</v>
      </c>
      <c r="Z24">
        <v>0</v>
      </c>
      <c r="AA24" s="4">
        <v>12637.62</v>
      </c>
    </row>
    <row r="25" spans="1:30" x14ac:dyDescent="0.25">
      <c r="A25" t="s">
        <v>570</v>
      </c>
      <c r="B25" t="s">
        <v>575</v>
      </c>
      <c r="D25">
        <v>490.7</v>
      </c>
      <c r="E25">
        <v>67.42</v>
      </c>
      <c r="F25">
        <v>0</v>
      </c>
      <c r="G25">
        <v>0</v>
      </c>
      <c r="H25">
        <v>490.7</v>
      </c>
      <c r="I25" s="3">
        <v>12135.76</v>
      </c>
      <c r="J25" t="s">
        <v>1516</v>
      </c>
      <c r="K25">
        <v>0</v>
      </c>
      <c r="L25" s="3">
        <v>12626.46</v>
      </c>
      <c r="M25">
        <v>0</v>
      </c>
      <c r="O25">
        <v>0</v>
      </c>
      <c r="P25">
        <v>0</v>
      </c>
      <c r="Q25">
        <v>0</v>
      </c>
      <c r="R25">
        <v>584.46</v>
      </c>
      <c r="S25">
        <v>0</v>
      </c>
      <c r="T25">
        <v>584.46</v>
      </c>
      <c r="U25" s="3">
        <v>12042</v>
      </c>
      <c r="V25" s="3">
        <v>1204.2</v>
      </c>
      <c r="W25">
        <v>0</v>
      </c>
      <c r="X25" s="3">
        <v>10837.8</v>
      </c>
      <c r="Y25">
        <v>11.16</v>
      </c>
      <c r="Z25">
        <v>0</v>
      </c>
      <c r="AA25" s="4">
        <v>12637.62</v>
      </c>
    </row>
    <row r="27" spans="1:30" x14ac:dyDescent="0.25">
      <c r="A27" t="s">
        <v>576</v>
      </c>
      <c r="B27" t="s">
        <v>424</v>
      </c>
    </row>
    <row r="28" spans="1:30" x14ac:dyDescent="0.25">
      <c r="A28" t="s">
        <v>1252</v>
      </c>
      <c r="B28" t="s">
        <v>1253</v>
      </c>
      <c r="C28" t="s">
        <v>1027</v>
      </c>
      <c r="D28">
        <v>490.7</v>
      </c>
      <c r="E28">
        <v>67.42</v>
      </c>
      <c r="F28">
        <v>0</v>
      </c>
      <c r="G28">
        <v>0</v>
      </c>
      <c r="H28">
        <v>490.7</v>
      </c>
      <c r="I28" s="3">
        <v>4351.3</v>
      </c>
      <c r="J28" t="s">
        <v>1517</v>
      </c>
      <c r="K28">
        <v>0</v>
      </c>
      <c r="L28" s="3">
        <v>4890.42</v>
      </c>
      <c r="M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3">
        <v>4890.42</v>
      </c>
      <c r="V28">
        <v>484.2</v>
      </c>
      <c r="W28">
        <v>2.42</v>
      </c>
      <c r="X28" s="3">
        <v>4406.22</v>
      </c>
      <c r="Y28">
        <v>11.16</v>
      </c>
      <c r="Z28">
        <v>0</v>
      </c>
      <c r="AA28" s="4">
        <v>4904</v>
      </c>
      <c r="AD28">
        <v>10</v>
      </c>
    </row>
    <row r="29" spans="1:30" x14ac:dyDescent="0.25">
      <c r="A29">
        <v>5</v>
      </c>
      <c r="B29" t="s">
        <v>323</v>
      </c>
      <c r="C29" t="s">
        <v>177</v>
      </c>
      <c r="D29">
        <v>490.7</v>
      </c>
      <c r="E29">
        <v>67.42</v>
      </c>
      <c r="F29">
        <v>0</v>
      </c>
      <c r="G29">
        <v>0</v>
      </c>
      <c r="H29">
        <v>490.7</v>
      </c>
      <c r="I29" s="3">
        <v>2738.67</v>
      </c>
      <c r="J29" t="s">
        <v>1518</v>
      </c>
      <c r="K29">
        <v>0</v>
      </c>
      <c r="L29" s="3">
        <v>3229.37</v>
      </c>
      <c r="M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3">
        <v>3229.37</v>
      </c>
      <c r="V29">
        <v>322.94</v>
      </c>
      <c r="W29">
        <v>0</v>
      </c>
      <c r="X29" s="3">
        <v>2906.43</v>
      </c>
      <c r="Y29">
        <v>11.16</v>
      </c>
      <c r="Z29">
        <v>0</v>
      </c>
      <c r="AA29" s="4">
        <v>3240.53</v>
      </c>
    </row>
    <row r="30" spans="1:30" x14ac:dyDescent="0.25">
      <c r="A30">
        <v>21</v>
      </c>
      <c r="B30" t="s">
        <v>324</v>
      </c>
      <c r="C30" t="s">
        <v>177</v>
      </c>
      <c r="D30">
        <v>490.7</v>
      </c>
      <c r="E30">
        <v>67.42</v>
      </c>
      <c r="F30">
        <v>0</v>
      </c>
      <c r="G30">
        <v>0</v>
      </c>
      <c r="H30" s="3">
        <v>1633.33</v>
      </c>
      <c r="I30" s="3">
        <v>1411.8</v>
      </c>
      <c r="J30" t="s">
        <v>1519</v>
      </c>
      <c r="K30">
        <v>0</v>
      </c>
      <c r="L30" s="3">
        <v>3045.13</v>
      </c>
      <c r="M30">
        <v>0</v>
      </c>
      <c r="O30">
        <v>0</v>
      </c>
      <c r="P30">
        <v>770.1</v>
      </c>
      <c r="Q30">
        <v>0</v>
      </c>
      <c r="R30">
        <v>135.96</v>
      </c>
      <c r="S30">
        <v>0</v>
      </c>
      <c r="T30">
        <v>906.06</v>
      </c>
      <c r="U30" s="3">
        <v>2139.0700000000002</v>
      </c>
      <c r="V30">
        <v>0</v>
      </c>
      <c r="W30">
        <v>213.91</v>
      </c>
      <c r="X30" s="3">
        <v>2139.0700000000002</v>
      </c>
      <c r="Y30">
        <v>11.16</v>
      </c>
      <c r="Z30">
        <v>0</v>
      </c>
      <c r="AA30" s="4">
        <v>2500.1</v>
      </c>
    </row>
    <row r="31" spans="1:30" x14ac:dyDescent="0.25">
      <c r="A31" t="s">
        <v>845</v>
      </c>
      <c r="B31" t="s">
        <v>846</v>
      </c>
      <c r="C31" t="s">
        <v>177</v>
      </c>
      <c r="D31">
        <v>490.7</v>
      </c>
      <c r="E31">
        <v>67.42</v>
      </c>
      <c r="F31">
        <v>0</v>
      </c>
      <c r="G31">
        <v>0</v>
      </c>
      <c r="H31">
        <v>490.7</v>
      </c>
      <c r="I31" s="3">
        <v>8236.2900000000009</v>
      </c>
      <c r="J31" t="s">
        <v>1520</v>
      </c>
      <c r="K31">
        <v>0</v>
      </c>
      <c r="L31" s="3">
        <v>8726.99</v>
      </c>
      <c r="M31">
        <v>0</v>
      </c>
      <c r="O31">
        <v>0</v>
      </c>
      <c r="P31">
        <v>0</v>
      </c>
      <c r="Q31">
        <v>0</v>
      </c>
      <c r="R31">
        <v>407.9</v>
      </c>
      <c r="S31">
        <v>0</v>
      </c>
      <c r="T31">
        <v>407.9</v>
      </c>
      <c r="U31" s="3">
        <v>8319.09</v>
      </c>
      <c r="V31">
        <v>831.91</v>
      </c>
      <c r="W31">
        <v>0</v>
      </c>
      <c r="X31" s="3">
        <v>7487.18</v>
      </c>
      <c r="Y31">
        <v>11.16</v>
      </c>
      <c r="Z31">
        <v>0</v>
      </c>
      <c r="AA31" s="4">
        <v>8738.15</v>
      </c>
    </row>
    <row r="32" spans="1:30" x14ac:dyDescent="0.25">
      <c r="A32" t="s">
        <v>325</v>
      </c>
      <c r="B32" t="s">
        <v>326</v>
      </c>
      <c r="C32" t="s">
        <v>327</v>
      </c>
      <c r="D32">
        <v>490.7</v>
      </c>
      <c r="E32">
        <v>67.42</v>
      </c>
      <c r="F32">
        <v>0</v>
      </c>
      <c r="G32">
        <v>0</v>
      </c>
      <c r="H32" s="3">
        <v>2333.31</v>
      </c>
      <c r="I32" s="3">
        <v>2441.15</v>
      </c>
      <c r="J32" t="s">
        <v>1521</v>
      </c>
      <c r="K32">
        <v>0</v>
      </c>
      <c r="L32" s="3">
        <v>4774.46</v>
      </c>
      <c r="M32">
        <v>0</v>
      </c>
      <c r="O32">
        <v>0</v>
      </c>
      <c r="P32">
        <v>245.93</v>
      </c>
      <c r="Q32">
        <v>0</v>
      </c>
      <c r="R32">
        <v>0</v>
      </c>
      <c r="S32">
        <v>0</v>
      </c>
      <c r="T32">
        <v>245.93</v>
      </c>
      <c r="U32" s="3">
        <v>4528.53</v>
      </c>
      <c r="V32">
        <v>452.85</v>
      </c>
      <c r="W32">
        <v>0</v>
      </c>
      <c r="X32" s="3">
        <v>4075.68</v>
      </c>
      <c r="Y32">
        <v>11.16</v>
      </c>
      <c r="Z32">
        <v>0</v>
      </c>
      <c r="AA32" s="4">
        <v>4539.6899999999996</v>
      </c>
    </row>
    <row r="33" spans="1:27" x14ac:dyDescent="0.25">
      <c r="A33" t="s">
        <v>1250</v>
      </c>
      <c r="B33" t="s">
        <v>1251</v>
      </c>
      <c r="C33" t="s">
        <v>177</v>
      </c>
      <c r="D33">
        <v>490.7</v>
      </c>
      <c r="E33">
        <v>67.42</v>
      </c>
      <c r="F33">
        <v>0</v>
      </c>
      <c r="G33">
        <v>0</v>
      </c>
      <c r="H33">
        <v>490.7</v>
      </c>
      <c r="I33">
        <v>0</v>
      </c>
      <c r="J33" t="s">
        <v>1062</v>
      </c>
      <c r="K33">
        <v>93.68</v>
      </c>
      <c r="L33">
        <v>584.38</v>
      </c>
      <c r="M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584.38</v>
      </c>
      <c r="V33">
        <v>0</v>
      </c>
      <c r="W33">
        <v>58.44</v>
      </c>
      <c r="X33">
        <v>584.38</v>
      </c>
      <c r="Y33">
        <v>11.16</v>
      </c>
      <c r="Z33">
        <v>0</v>
      </c>
      <c r="AA33" s="4">
        <v>653.98</v>
      </c>
    </row>
    <row r="34" spans="1:27" x14ac:dyDescent="0.25">
      <c r="A34" t="s">
        <v>330</v>
      </c>
      <c r="B34" t="s">
        <v>331</v>
      </c>
      <c r="C34" t="s">
        <v>177</v>
      </c>
      <c r="D34">
        <v>490.7</v>
      </c>
      <c r="E34">
        <v>67.42</v>
      </c>
      <c r="F34">
        <v>0</v>
      </c>
      <c r="G34">
        <v>0</v>
      </c>
      <c r="H34">
        <v>490.7</v>
      </c>
      <c r="I34">
        <v>0</v>
      </c>
      <c r="J34" t="s">
        <v>1062</v>
      </c>
      <c r="K34">
        <v>93.68</v>
      </c>
      <c r="L34">
        <v>584.38</v>
      </c>
      <c r="M34">
        <v>0</v>
      </c>
      <c r="O34">
        <v>0</v>
      </c>
      <c r="P34">
        <v>0</v>
      </c>
      <c r="Q34">
        <v>0</v>
      </c>
      <c r="R34">
        <v>128.97</v>
      </c>
      <c r="S34">
        <v>0</v>
      </c>
      <c r="T34">
        <v>128.97</v>
      </c>
      <c r="U34">
        <v>455.41</v>
      </c>
      <c r="V34">
        <v>0</v>
      </c>
      <c r="W34">
        <v>45.54</v>
      </c>
      <c r="X34">
        <v>455.41</v>
      </c>
      <c r="Y34">
        <v>11.16</v>
      </c>
      <c r="Z34">
        <v>0</v>
      </c>
      <c r="AA34" s="4">
        <v>641.08000000000004</v>
      </c>
    </row>
    <row r="35" spans="1:27" x14ac:dyDescent="0.25">
      <c r="A35" t="s">
        <v>332</v>
      </c>
      <c r="B35" t="s">
        <v>333</v>
      </c>
      <c r="C35" t="s">
        <v>177</v>
      </c>
      <c r="D35">
        <v>490.7</v>
      </c>
      <c r="E35">
        <v>67.42</v>
      </c>
      <c r="F35">
        <v>0</v>
      </c>
      <c r="G35">
        <v>0</v>
      </c>
      <c r="H35">
        <v>490.7</v>
      </c>
      <c r="I35" s="3">
        <v>7445.6</v>
      </c>
      <c r="J35" t="s">
        <v>1522</v>
      </c>
      <c r="K35">
        <v>0</v>
      </c>
      <c r="L35" s="3">
        <v>7936.3</v>
      </c>
      <c r="M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3">
        <v>7936.3</v>
      </c>
      <c r="V35">
        <v>793.63</v>
      </c>
      <c r="W35">
        <v>0</v>
      </c>
      <c r="X35" s="3">
        <v>7142.67</v>
      </c>
      <c r="Y35">
        <v>11.16</v>
      </c>
      <c r="Z35">
        <v>0</v>
      </c>
      <c r="AA35" s="4">
        <v>7947.46</v>
      </c>
    </row>
    <row r="36" spans="1:27" x14ac:dyDescent="0.25">
      <c r="A36" t="s">
        <v>334</v>
      </c>
      <c r="B36" t="s">
        <v>335</v>
      </c>
      <c r="C36" t="s">
        <v>177</v>
      </c>
      <c r="D36">
        <v>490.7</v>
      </c>
      <c r="E36">
        <v>67.42</v>
      </c>
      <c r="F36">
        <v>0</v>
      </c>
      <c r="G36">
        <v>0</v>
      </c>
      <c r="H36">
        <v>490.7</v>
      </c>
      <c r="I36" s="3">
        <v>4449.3900000000003</v>
      </c>
      <c r="J36" t="s">
        <v>1523</v>
      </c>
      <c r="K36">
        <v>0</v>
      </c>
      <c r="L36" s="3">
        <v>4940.09</v>
      </c>
      <c r="M36">
        <v>0</v>
      </c>
      <c r="O36">
        <v>0</v>
      </c>
      <c r="P36">
        <v>0</v>
      </c>
      <c r="Q36">
        <v>0</v>
      </c>
      <c r="R36">
        <v>109.23</v>
      </c>
      <c r="S36">
        <v>0</v>
      </c>
      <c r="T36">
        <v>109.23</v>
      </c>
      <c r="U36" s="3">
        <v>4830.8599999999997</v>
      </c>
      <c r="V36">
        <v>483.09</v>
      </c>
      <c r="W36">
        <v>0</v>
      </c>
      <c r="X36" s="3">
        <v>4347.7700000000004</v>
      </c>
      <c r="Y36">
        <v>11.16</v>
      </c>
      <c r="Z36">
        <v>0</v>
      </c>
      <c r="AA36" s="4">
        <v>4951.25</v>
      </c>
    </row>
    <row r="37" spans="1:27" x14ac:dyDescent="0.25">
      <c r="A37" t="s">
        <v>336</v>
      </c>
      <c r="B37" t="s">
        <v>337</v>
      </c>
      <c r="C37" t="s">
        <v>177</v>
      </c>
      <c r="D37">
        <v>490.7</v>
      </c>
      <c r="E37">
        <v>67.42</v>
      </c>
      <c r="F37">
        <v>0</v>
      </c>
      <c r="G37">
        <v>0</v>
      </c>
      <c r="H37">
        <v>490.7</v>
      </c>
      <c r="I37" s="3">
        <v>4159.6000000000004</v>
      </c>
      <c r="J37" t="s">
        <v>1524</v>
      </c>
      <c r="K37">
        <v>0</v>
      </c>
      <c r="L37" s="3">
        <v>4650.3</v>
      </c>
      <c r="M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3">
        <v>4650.3</v>
      </c>
      <c r="V37">
        <v>465.03</v>
      </c>
      <c r="W37">
        <v>0</v>
      </c>
      <c r="X37" s="3">
        <v>4185.2700000000004</v>
      </c>
      <c r="Y37">
        <v>11.16</v>
      </c>
      <c r="Z37">
        <v>0</v>
      </c>
      <c r="AA37" s="4">
        <v>4661.46</v>
      </c>
    </row>
    <row r="38" spans="1:27" x14ac:dyDescent="0.25">
      <c r="A38" t="s">
        <v>338</v>
      </c>
      <c r="B38" t="s">
        <v>339</v>
      </c>
      <c r="C38" t="s">
        <v>177</v>
      </c>
      <c r="D38">
        <v>490.7</v>
      </c>
      <c r="E38">
        <v>67.42</v>
      </c>
      <c r="F38">
        <v>0</v>
      </c>
      <c r="G38">
        <v>0</v>
      </c>
      <c r="H38">
        <v>490.7</v>
      </c>
      <c r="I38" s="3">
        <v>6169.32</v>
      </c>
      <c r="J38" t="s">
        <v>1525</v>
      </c>
      <c r="K38">
        <v>0</v>
      </c>
      <c r="L38" s="3">
        <v>6660.02</v>
      </c>
      <c r="M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3">
        <v>6660.02</v>
      </c>
      <c r="V38">
        <v>666</v>
      </c>
      <c r="W38">
        <v>0</v>
      </c>
      <c r="X38" s="3">
        <v>5994.02</v>
      </c>
      <c r="Y38">
        <v>11.16</v>
      </c>
      <c r="Z38">
        <v>0</v>
      </c>
      <c r="AA38" s="4">
        <v>6671.18</v>
      </c>
    </row>
    <row r="39" spans="1:27" x14ac:dyDescent="0.25">
      <c r="A39" t="s">
        <v>342</v>
      </c>
      <c r="B39" t="s">
        <v>343</v>
      </c>
      <c r="C39" t="s">
        <v>177</v>
      </c>
      <c r="D39">
        <v>490.7</v>
      </c>
      <c r="E39">
        <v>67.42</v>
      </c>
      <c r="F39">
        <v>0</v>
      </c>
      <c r="G39">
        <v>0</v>
      </c>
      <c r="H39">
        <v>490.7</v>
      </c>
      <c r="I39" s="3">
        <v>14219.49</v>
      </c>
      <c r="J39" t="s">
        <v>1526</v>
      </c>
      <c r="K39">
        <v>0</v>
      </c>
      <c r="L39" s="3">
        <v>14710.19</v>
      </c>
      <c r="M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3">
        <v>14710.19</v>
      </c>
      <c r="V39" s="3">
        <v>1471.02</v>
      </c>
      <c r="W39">
        <v>0</v>
      </c>
      <c r="X39" s="3">
        <v>13239.17</v>
      </c>
      <c r="Y39">
        <v>11.16</v>
      </c>
      <c r="Z39">
        <v>0</v>
      </c>
      <c r="AA39" s="4">
        <v>14721.35</v>
      </c>
    </row>
    <row r="40" spans="1:27" x14ac:dyDescent="0.25">
      <c r="A40" t="s">
        <v>344</v>
      </c>
      <c r="B40" t="s">
        <v>345</v>
      </c>
      <c r="C40" t="s">
        <v>177</v>
      </c>
      <c r="D40">
        <v>490.7</v>
      </c>
      <c r="E40">
        <v>67.42</v>
      </c>
      <c r="F40">
        <v>0</v>
      </c>
      <c r="G40">
        <v>0</v>
      </c>
      <c r="H40">
        <v>490.7</v>
      </c>
      <c r="I40" s="3">
        <v>4653.8999999999996</v>
      </c>
      <c r="J40" t="s">
        <v>1527</v>
      </c>
      <c r="K40">
        <v>0</v>
      </c>
      <c r="L40" s="3">
        <v>5144.6000000000004</v>
      </c>
      <c r="M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3">
        <v>5144.6000000000004</v>
      </c>
      <c r="V40">
        <v>514.46</v>
      </c>
      <c r="W40">
        <v>0</v>
      </c>
      <c r="X40" s="3">
        <v>4630.1400000000003</v>
      </c>
      <c r="Y40">
        <v>11.16</v>
      </c>
      <c r="Z40">
        <v>0</v>
      </c>
      <c r="AA40" s="4">
        <v>5155.76</v>
      </c>
    </row>
    <row r="41" spans="1:27" x14ac:dyDescent="0.25">
      <c r="A41" t="s">
        <v>1508</v>
      </c>
      <c r="B41" t="s">
        <v>1509</v>
      </c>
      <c r="C41" t="s">
        <v>177</v>
      </c>
      <c r="D41">
        <v>490.7</v>
      </c>
      <c r="E41">
        <v>67.42</v>
      </c>
      <c r="F41">
        <v>0</v>
      </c>
      <c r="G41">
        <v>0</v>
      </c>
      <c r="H41">
        <v>700</v>
      </c>
      <c r="I41">
        <v>0</v>
      </c>
      <c r="J41" t="s">
        <v>1528</v>
      </c>
      <c r="K41">
        <v>93.63</v>
      </c>
      <c r="L41">
        <v>793.63</v>
      </c>
      <c r="M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793.63</v>
      </c>
      <c r="V41">
        <v>0</v>
      </c>
      <c r="W41">
        <v>79.36</v>
      </c>
      <c r="X41">
        <v>793.63</v>
      </c>
      <c r="Y41">
        <v>11.16</v>
      </c>
      <c r="Z41">
        <v>0</v>
      </c>
      <c r="AA41" s="4">
        <v>884.15</v>
      </c>
    </row>
    <row r="42" spans="1:27" x14ac:dyDescent="0.25">
      <c r="A42" t="s">
        <v>1254</v>
      </c>
      <c r="B42" t="s">
        <v>1255</v>
      </c>
      <c r="C42" t="s">
        <v>177</v>
      </c>
      <c r="D42">
        <v>490.7</v>
      </c>
      <c r="E42">
        <v>67.42</v>
      </c>
      <c r="F42">
        <v>0</v>
      </c>
      <c r="G42">
        <v>0</v>
      </c>
      <c r="H42">
        <v>440.52</v>
      </c>
      <c r="I42" s="3">
        <v>11046.04</v>
      </c>
      <c r="J42" t="s">
        <v>1529</v>
      </c>
      <c r="K42">
        <v>0</v>
      </c>
      <c r="L42" s="3">
        <v>11486.56</v>
      </c>
      <c r="M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3">
        <v>11486.56</v>
      </c>
      <c r="V42" s="3">
        <v>1148.6600000000001</v>
      </c>
      <c r="W42">
        <v>0</v>
      </c>
      <c r="X42" s="3">
        <v>10337.9</v>
      </c>
      <c r="Y42">
        <v>11.16</v>
      </c>
      <c r="Z42">
        <v>0</v>
      </c>
      <c r="AA42" s="4">
        <v>11497.72</v>
      </c>
    </row>
    <row r="43" spans="1:27" x14ac:dyDescent="0.25">
      <c r="A43" t="s">
        <v>346</v>
      </c>
      <c r="B43" t="s">
        <v>347</v>
      </c>
      <c r="C43" t="s">
        <v>177</v>
      </c>
      <c r="D43">
        <v>490.7</v>
      </c>
      <c r="E43">
        <v>67.42</v>
      </c>
      <c r="F43">
        <v>0</v>
      </c>
      <c r="G43">
        <v>0</v>
      </c>
      <c r="H43">
        <v>490.7</v>
      </c>
      <c r="I43" s="3">
        <v>8136.61</v>
      </c>
      <c r="J43" t="s">
        <v>1530</v>
      </c>
      <c r="K43">
        <v>0</v>
      </c>
      <c r="L43" s="3">
        <v>8627.31</v>
      </c>
      <c r="M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3">
        <v>8627.31</v>
      </c>
      <c r="V43">
        <v>862.73</v>
      </c>
      <c r="W43">
        <v>0</v>
      </c>
      <c r="X43" s="3">
        <v>7764.58</v>
      </c>
      <c r="Y43">
        <v>11.16</v>
      </c>
      <c r="Z43">
        <v>0</v>
      </c>
      <c r="AA43" s="4">
        <v>8638.4699999999993</v>
      </c>
    </row>
    <row r="44" spans="1:27" x14ac:dyDescent="0.25">
      <c r="A44" t="s">
        <v>859</v>
      </c>
      <c r="B44" t="s">
        <v>860</v>
      </c>
      <c r="C44" t="s">
        <v>177</v>
      </c>
      <c r="D44">
        <v>490.7</v>
      </c>
      <c r="E44">
        <v>67.42</v>
      </c>
      <c r="F44">
        <v>0</v>
      </c>
      <c r="G44">
        <v>0</v>
      </c>
      <c r="H44">
        <v>490.7</v>
      </c>
      <c r="I44">
        <v>0</v>
      </c>
      <c r="J44" t="s">
        <v>1062</v>
      </c>
      <c r="K44">
        <v>93.68</v>
      </c>
      <c r="L44">
        <v>584.38</v>
      </c>
      <c r="M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584.38</v>
      </c>
      <c r="V44">
        <v>0</v>
      </c>
      <c r="W44">
        <v>58.44</v>
      </c>
      <c r="X44">
        <v>584.38</v>
      </c>
      <c r="Y44">
        <v>11.16</v>
      </c>
      <c r="Z44">
        <v>0</v>
      </c>
      <c r="AA44" s="4">
        <v>653.98</v>
      </c>
    </row>
    <row r="45" spans="1:27" x14ac:dyDescent="0.25">
      <c r="A45" t="s">
        <v>348</v>
      </c>
      <c r="B45" t="s">
        <v>349</v>
      </c>
      <c r="C45" t="s">
        <v>177</v>
      </c>
      <c r="D45">
        <v>490.7</v>
      </c>
      <c r="E45">
        <v>67.42</v>
      </c>
      <c r="F45">
        <v>0</v>
      </c>
      <c r="G45">
        <v>0</v>
      </c>
      <c r="H45" s="3">
        <v>1633.33</v>
      </c>
      <c r="I45" s="3">
        <v>8190.39</v>
      </c>
      <c r="J45" t="s">
        <v>1531</v>
      </c>
      <c r="K45">
        <v>0</v>
      </c>
      <c r="L45" s="3">
        <v>9823.7199999999993</v>
      </c>
      <c r="M45">
        <v>0</v>
      </c>
      <c r="O45">
        <v>0</v>
      </c>
      <c r="P45">
        <v>245.93</v>
      </c>
      <c r="Q45">
        <v>0</v>
      </c>
      <c r="R45">
        <v>742.44</v>
      </c>
      <c r="S45">
        <v>0</v>
      </c>
      <c r="T45">
        <v>988.37</v>
      </c>
      <c r="U45" s="3">
        <v>8835.35</v>
      </c>
      <c r="V45">
        <v>883.54</v>
      </c>
      <c r="W45">
        <v>0</v>
      </c>
      <c r="X45" s="3">
        <v>7951.81</v>
      </c>
      <c r="Y45">
        <v>11.16</v>
      </c>
      <c r="Z45">
        <v>0</v>
      </c>
      <c r="AA45" s="4">
        <v>9588.9500000000007</v>
      </c>
    </row>
    <row r="46" spans="1:27" x14ac:dyDescent="0.25">
      <c r="A46" t="s">
        <v>862</v>
      </c>
      <c r="B46" t="s">
        <v>863</v>
      </c>
      <c r="C46" t="s">
        <v>177</v>
      </c>
      <c r="D46">
        <v>490.7</v>
      </c>
      <c r="E46">
        <v>67.42</v>
      </c>
      <c r="F46">
        <v>0</v>
      </c>
      <c r="G46">
        <v>0</v>
      </c>
      <c r="H46">
        <v>490.7</v>
      </c>
      <c r="I46">
        <v>0</v>
      </c>
      <c r="J46" t="s">
        <v>1062</v>
      </c>
      <c r="K46">
        <v>93.68</v>
      </c>
      <c r="L46">
        <v>584.38</v>
      </c>
      <c r="M46">
        <v>0</v>
      </c>
      <c r="O46">
        <v>0</v>
      </c>
      <c r="P46">
        <v>0</v>
      </c>
      <c r="Q46">
        <v>0</v>
      </c>
      <c r="R46">
        <v>128.84</v>
      </c>
      <c r="S46">
        <v>0</v>
      </c>
      <c r="T46">
        <v>128.84</v>
      </c>
      <c r="U46">
        <v>455.54</v>
      </c>
      <c r="V46">
        <v>0</v>
      </c>
      <c r="W46">
        <v>45.55</v>
      </c>
      <c r="X46">
        <v>455.54</v>
      </c>
      <c r="Y46">
        <v>11.16</v>
      </c>
      <c r="Z46">
        <v>0</v>
      </c>
      <c r="AA46" s="4">
        <v>641.09</v>
      </c>
    </row>
    <row r="47" spans="1:27" x14ac:dyDescent="0.25">
      <c r="A47" t="s">
        <v>350</v>
      </c>
      <c r="B47" t="s">
        <v>351</v>
      </c>
      <c r="C47" t="s">
        <v>177</v>
      </c>
      <c r="D47">
        <v>490.7</v>
      </c>
      <c r="E47">
        <v>67.42</v>
      </c>
      <c r="F47">
        <v>0</v>
      </c>
      <c r="G47">
        <v>0</v>
      </c>
      <c r="H47">
        <v>490.7</v>
      </c>
      <c r="I47" s="3">
        <v>6213.97</v>
      </c>
      <c r="J47" t="s">
        <v>1532</v>
      </c>
      <c r="K47">
        <v>0</v>
      </c>
      <c r="L47" s="3">
        <v>6704.67</v>
      </c>
      <c r="M47">
        <v>0</v>
      </c>
      <c r="O47">
        <v>0</v>
      </c>
      <c r="P47">
        <v>0</v>
      </c>
      <c r="Q47">
        <v>0</v>
      </c>
      <c r="R47">
        <v>606.15</v>
      </c>
      <c r="S47">
        <v>0</v>
      </c>
      <c r="T47">
        <v>606.15</v>
      </c>
      <c r="U47" s="3">
        <v>6098.52</v>
      </c>
      <c r="V47">
        <v>609.85</v>
      </c>
      <c r="W47">
        <v>0</v>
      </c>
      <c r="X47" s="3">
        <v>5488.67</v>
      </c>
      <c r="Y47">
        <v>11.16</v>
      </c>
      <c r="Z47">
        <v>0</v>
      </c>
      <c r="AA47" s="4">
        <v>6715.83</v>
      </c>
    </row>
    <row r="48" spans="1:27" x14ac:dyDescent="0.25">
      <c r="A48" t="s">
        <v>865</v>
      </c>
      <c r="B48" t="s">
        <v>866</v>
      </c>
      <c r="C48" t="s">
        <v>177</v>
      </c>
      <c r="D48">
        <v>490.7</v>
      </c>
      <c r="E48">
        <v>67.42</v>
      </c>
      <c r="F48">
        <v>0</v>
      </c>
      <c r="G48">
        <v>0</v>
      </c>
      <c r="H48">
        <v>490.7</v>
      </c>
      <c r="I48">
        <v>0</v>
      </c>
      <c r="J48" t="s">
        <v>1062</v>
      </c>
      <c r="K48">
        <v>93.68</v>
      </c>
      <c r="L48">
        <v>584.38</v>
      </c>
      <c r="M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584.38</v>
      </c>
      <c r="V48">
        <v>0</v>
      </c>
      <c r="W48">
        <v>58.44</v>
      </c>
      <c r="X48">
        <v>584.38</v>
      </c>
      <c r="Y48">
        <v>11.16</v>
      </c>
      <c r="Z48">
        <v>0</v>
      </c>
      <c r="AA48" s="4">
        <v>653.98</v>
      </c>
    </row>
    <row r="49" spans="1:29" x14ac:dyDescent="0.25">
      <c r="A49" t="s">
        <v>570</v>
      </c>
      <c r="B49" t="s">
        <v>173</v>
      </c>
      <c r="D49" s="3">
        <v>10304.700000000001</v>
      </c>
      <c r="E49" s="3">
        <v>1415.82</v>
      </c>
      <c r="F49">
        <v>0</v>
      </c>
      <c r="G49">
        <v>0</v>
      </c>
      <c r="H49" s="3">
        <v>14591.69</v>
      </c>
      <c r="I49" s="3">
        <v>93863.52</v>
      </c>
      <c r="J49" t="s">
        <v>1533</v>
      </c>
      <c r="K49">
        <v>562.03</v>
      </c>
      <c r="L49" s="3">
        <v>109065.66</v>
      </c>
      <c r="M49">
        <v>0</v>
      </c>
      <c r="O49">
        <v>0</v>
      </c>
      <c r="P49" s="3">
        <v>1261.96</v>
      </c>
      <c r="Q49">
        <v>0</v>
      </c>
      <c r="R49" s="3">
        <v>2259.4899999999998</v>
      </c>
      <c r="S49">
        <v>0</v>
      </c>
      <c r="T49" s="3">
        <v>3521.45</v>
      </c>
      <c r="U49" s="3">
        <v>105544.21</v>
      </c>
      <c r="V49" s="3">
        <v>9989.91</v>
      </c>
      <c r="W49">
        <v>562.1</v>
      </c>
      <c r="X49" s="3">
        <v>95554.3</v>
      </c>
      <c r="Y49">
        <v>234.36</v>
      </c>
      <c r="Z49">
        <v>0</v>
      </c>
      <c r="AA49" s="4">
        <v>108600.16</v>
      </c>
    </row>
    <row r="50" spans="1:29" x14ac:dyDescent="0.25">
      <c r="A50" t="s">
        <v>577</v>
      </c>
      <c r="B50" t="s">
        <v>578</v>
      </c>
      <c r="D50" s="3">
        <v>12758.2</v>
      </c>
      <c r="E50" s="3">
        <v>1752.92</v>
      </c>
      <c r="F50">
        <v>0</v>
      </c>
      <c r="G50">
        <v>0</v>
      </c>
      <c r="H50" s="3">
        <v>20332.38</v>
      </c>
      <c r="I50" s="3">
        <v>110670.71</v>
      </c>
      <c r="J50" t="s">
        <v>1534</v>
      </c>
      <c r="K50">
        <v>562.03</v>
      </c>
      <c r="L50" s="3">
        <v>131613.54</v>
      </c>
      <c r="M50">
        <v>0</v>
      </c>
      <c r="O50">
        <v>0</v>
      </c>
      <c r="P50" s="3">
        <v>1261.96</v>
      </c>
      <c r="Q50">
        <v>0</v>
      </c>
      <c r="R50" s="3">
        <v>3399.89</v>
      </c>
      <c r="S50">
        <v>0</v>
      </c>
      <c r="T50" s="3">
        <v>4661.8500000000004</v>
      </c>
      <c r="U50" s="3">
        <v>126951.69</v>
      </c>
      <c r="V50" s="3">
        <v>11955.66</v>
      </c>
      <c r="W50">
        <v>737.1</v>
      </c>
      <c r="X50" s="3">
        <v>114996.03</v>
      </c>
      <c r="Y50">
        <v>290.16000000000003</v>
      </c>
      <c r="Z50">
        <v>0</v>
      </c>
      <c r="AA50" s="4">
        <f>+AA12+AA16+AA21+AA25+AA49</f>
        <v>131378.84</v>
      </c>
    </row>
    <row r="51" spans="1:29" x14ac:dyDescent="0.25">
      <c r="AA51" s="4">
        <f>AA50*0.16</f>
        <v>21020.614399999999</v>
      </c>
    </row>
    <row r="52" spans="1:29" x14ac:dyDescent="0.25">
      <c r="AA52" s="4">
        <f>+AA50+AA51</f>
        <v>152399.45439999999</v>
      </c>
      <c r="AB52" t="s">
        <v>1535</v>
      </c>
      <c r="AC52" t="s">
        <v>1537</v>
      </c>
    </row>
    <row r="53" spans="1:29" x14ac:dyDescent="0.25">
      <c r="AB53" t="s">
        <v>1536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C51"/>
  <sheetViews>
    <sheetView workbookViewId="0">
      <selection activeCell="AC54" sqref="AC54"/>
    </sheetView>
  </sheetViews>
  <sheetFormatPr baseColWidth="10" defaultRowHeight="15" x14ac:dyDescent="0.25"/>
  <cols>
    <col min="2" max="2" width="24.7109375" bestFit="1" customWidth="1"/>
    <col min="3" max="3" width="22.7109375" bestFit="1" customWidth="1"/>
    <col min="4" max="25" width="0" hidden="1" customWidth="1"/>
    <col min="26" max="26" width="10.7109375" bestFit="1" customWidth="1"/>
    <col min="27" max="27" width="11.42578125" style="4"/>
  </cols>
  <sheetData>
    <row r="1" spans="1:27" x14ac:dyDescent="0.25">
      <c r="A1" t="s">
        <v>1538</v>
      </c>
      <c r="Z1" t="s">
        <v>1506</v>
      </c>
      <c r="AA1" s="4" t="s">
        <v>1539</v>
      </c>
    </row>
    <row r="2" spans="1:27" x14ac:dyDescent="0.25">
      <c r="AA2" s="4" t="s">
        <v>4</v>
      </c>
    </row>
    <row r="4" spans="1:27" x14ac:dyDescent="0.25">
      <c r="G4" t="s">
        <v>5</v>
      </c>
      <c r="H4" t="s">
        <v>6</v>
      </c>
      <c r="I4" t="s">
        <v>7</v>
      </c>
      <c r="J4" t="s">
        <v>8</v>
      </c>
    </row>
    <row r="5" spans="1:27" x14ac:dyDescent="0.25">
      <c r="H5" s="1">
        <v>37241</v>
      </c>
      <c r="I5" s="2">
        <v>42360.208333333336</v>
      </c>
    </row>
    <row r="7" spans="1:27" x14ac:dyDescent="0.25">
      <c r="C7" t="s">
        <v>424</v>
      </c>
      <c r="D7" t="s">
        <v>1540</v>
      </c>
      <c r="H7" t="s">
        <v>10</v>
      </c>
      <c r="M7" t="s">
        <v>11</v>
      </c>
      <c r="N7" t="s">
        <v>292</v>
      </c>
      <c r="O7" t="s">
        <v>293</v>
      </c>
      <c r="P7" t="s">
        <v>13</v>
      </c>
      <c r="Q7" t="s">
        <v>13</v>
      </c>
      <c r="S7" t="s">
        <v>14</v>
      </c>
      <c r="T7" t="s">
        <v>11</v>
      </c>
      <c r="U7" t="s">
        <v>11</v>
      </c>
      <c r="V7" t="e">
        <f>-   OUTSOU</f>
        <v>#NAME?</v>
      </c>
      <c r="W7" t="s">
        <v>15</v>
      </c>
      <c r="X7" t="s">
        <v>16</v>
      </c>
      <c r="Y7" t="s">
        <v>17</v>
      </c>
      <c r="Z7" t="s">
        <v>18</v>
      </c>
      <c r="AA7" s="4" t="s">
        <v>19</v>
      </c>
    </row>
    <row r="8" spans="1:27" x14ac:dyDescent="0.25">
      <c r="A8" t="s">
        <v>20</v>
      </c>
      <c r="B8" t="s">
        <v>21</v>
      </c>
      <c r="C8" t="s">
        <v>1541</v>
      </c>
      <c r="D8" t="s">
        <v>1542</v>
      </c>
      <c r="E8" t="s">
        <v>24</v>
      </c>
      <c r="F8" t="s">
        <v>25</v>
      </c>
      <c r="G8" t="s">
        <v>26</v>
      </c>
      <c r="H8" t="s">
        <v>27</v>
      </c>
      <c r="I8" t="s">
        <v>28</v>
      </c>
      <c r="J8" t="s">
        <v>29</v>
      </c>
      <c r="K8" t="s">
        <v>30</v>
      </c>
      <c r="L8" t="s">
        <v>31</v>
      </c>
      <c r="M8" t="s">
        <v>32</v>
      </c>
      <c r="N8" t="s">
        <v>33</v>
      </c>
      <c r="O8" t="s">
        <v>34</v>
      </c>
      <c r="P8" t="s">
        <v>35</v>
      </c>
      <c r="Q8" t="s">
        <v>36</v>
      </c>
      <c r="R8" t="s">
        <v>37</v>
      </c>
      <c r="S8" t="s">
        <v>38</v>
      </c>
      <c r="T8" t="s">
        <v>39</v>
      </c>
      <c r="U8" t="s">
        <v>40</v>
      </c>
      <c r="V8" t="s">
        <v>41</v>
      </c>
      <c r="W8" t="s">
        <v>42</v>
      </c>
      <c r="X8" t="s">
        <v>43</v>
      </c>
      <c r="Y8" t="s">
        <v>44</v>
      </c>
      <c r="Z8" t="s">
        <v>42</v>
      </c>
      <c r="AA8" s="4" t="s">
        <v>45</v>
      </c>
    </row>
    <row r="9" spans="1:27" x14ac:dyDescent="0.25">
      <c r="A9" t="s">
        <v>50</v>
      </c>
      <c r="B9" t="s">
        <v>194</v>
      </c>
      <c r="C9" t="s">
        <v>1543</v>
      </c>
      <c r="D9" t="s">
        <v>694</v>
      </c>
      <c r="E9" t="s">
        <v>50</v>
      </c>
      <c r="F9" t="s">
        <v>50</v>
      </c>
      <c r="G9" t="s">
        <v>49</v>
      </c>
      <c r="H9" t="s">
        <v>51</v>
      </c>
      <c r="I9" t="s">
        <v>50</v>
      </c>
      <c r="J9" t="s">
        <v>50</v>
      </c>
      <c r="K9" t="s">
        <v>49</v>
      </c>
      <c r="L9" t="s">
        <v>51</v>
      </c>
      <c r="M9" t="s">
        <v>50</v>
      </c>
      <c r="N9" t="s">
        <v>637</v>
      </c>
      <c r="O9" t="s">
        <v>51</v>
      </c>
      <c r="P9" t="s">
        <v>51</v>
      </c>
      <c r="Q9" t="s">
        <v>50</v>
      </c>
      <c r="R9" t="s">
        <v>50</v>
      </c>
      <c r="S9" t="s">
        <v>50</v>
      </c>
      <c r="T9" t="s">
        <v>52</v>
      </c>
    </row>
    <row r="10" spans="1:27" x14ac:dyDescent="0.25">
      <c r="A10" t="s">
        <v>1405</v>
      </c>
      <c r="B10" t="s">
        <v>1406</v>
      </c>
    </row>
    <row r="11" spans="1:27" x14ac:dyDescent="0.25">
      <c r="A11" t="s">
        <v>78</v>
      </c>
      <c r="B11" t="s">
        <v>79</v>
      </c>
      <c r="C11" t="s">
        <v>80</v>
      </c>
      <c r="D11">
        <v>490.7</v>
      </c>
      <c r="E11">
        <v>67.42</v>
      </c>
      <c r="F11">
        <v>0</v>
      </c>
      <c r="G11">
        <v>0</v>
      </c>
      <c r="H11" s="3">
        <v>1166.67</v>
      </c>
      <c r="I11" s="3">
        <v>1402.37</v>
      </c>
      <c r="J11">
        <v>0</v>
      </c>
      <c r="K11" s="3">
        <v>2569.04</v>
      </c>
      <c r="L11">
        <v>0</v>
      </c>
      <c r="M11" s="3">
        <v>2569.04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3">
        <v>2569.04</v>
      </c>
      <c r="V11">
        <v>256.89999999999998</v>
      </c>
      <c r="W11">
        <v>0</v>
      </c>
      <c r="X11" s="3">
        <v>2312.14</v>
      </c>
      <c r="Y11">
        <v>11.16</v>
      </c>
      <c r="Z11">
        <v>0</v>
      </c>
      <c r="AA11" s="4">
        <v>2580.1999999999998</v>
      </c>
    </row>
    <row r="12" spans="1:27" x14ac:dyDescent="0.25">
      <c r="A12" t="s">
        <v>570</v>
      </c>
      <c r="B12" t="s">
        <v>53</v>
      </c>
      <c r="D12">
        <v>490.7</v>
      </c>
      <c r="E12">
        <v>67.42</v>
      </c>
      <c r="F12">
        <v>0</v>
      </c>
      <c r="G12">
        <v>0</v>
      </c>
      <c r="H12" s="3">
        <v>1166.67</v>
      </c>
      <c r="I12" s="3">
        <v>1402.37</v>
      </c>
      <c r="J12">
        <v>0</v>
      </c>
      <c r="K12" s="3">
        <v>2569.04</v>
      </c>
      <c r="L12">
        <v>0</v>
      </c>
      <c r="M12" s="3">
        <v>2569.04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3">
        <v>2569.04</v>
      </c>
      <c r="V12">
        <v>256.89999999999998</v>
      </c>
      <c r="W12">
        <v>0</v>
      </c>
      <c r="X12" s="3">
        <v>2312.14</v>
      </c>
      <c r="Y12">
        <v>11.16</v>
      </c>
      <c r="Z12">
        <v>0</v>
      </c>
      <c r="AA12" s="4">
        <v>2580.1999999999998</v>
      </c>
    </row>
    <row r="14" spans="1:27" x14ac:dyDescent="0.25">
      <c r="A14" t="s">
        <v>568</v>
      </c>
      <c r="B14" t="s">
        <v>569</v>
      </c>
    </row>
    <row r="15" spans="1:27" x14ac:dyDescent="0.25">
      <c r="A15" t="s">
        <v>300</v>
      </c>
      <c r="B15" t="s">
        <v>301</v>
      </c>
      <c r="C15" t="s">
        <v>302</v>
      </c>
      <c r="D15">
        <v>490.7</v>
      </c>
      <c r="E15">
        <v>67.42</v>
      </c>
      <c r="F15">
        <v>0</v>
      </c>
      <c r="G15">
        <v>0</v>
      </c>
      <c r="H15" s="3">
        <v>1750</v>
      </c>
      <c r="I15">
        <v>0</v>
      </c>
      <c r="J15">
        <v>0</v>
      </c>
      <c r="K15" s="3">
        <v>1750</v>
      </c>
      <c r="L15">
        <v>0</v>
      </c>
      <c r="M15" s="3">
        <v>1750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3">
        <v>1750</v>
      </c>
      <c r="V15">
        <v>0</v>
      </c>
      <c r="W15">
        <v>175</v>
      </c>
      <c r="X15" s="3">
        <v>1750</v>
      </c>
      <c r="Y15">
        <v>11.16</v>
      </c>
      <c r="Z15">
        <v>0</v>
      </c>
      <c r="AA15" s="4">
        <v>1936.16</v>
      </c>
    </row>
    <row r="16" spans="1:27" x14ac:dyDescent="0.25">
      <c r="A16" t="s">
        <v>570</v>
      </c>
      <c r="B16" t="s">
        <v>104</v>
      </c>
      <c r="D16">
        <v>490.7</v>
      </c>
      <c r="E16">
        <v>67.42</v>
      </c>
      <c r="F16">
        <v>0</v>
      </c>
      <c r="G16">
        <v>0</v>
      </c>
      <c r="H16" s="3">
        <v>1750</v>
      </c>
      <c r="I16">
        <v>0</v>
      </c>
      <c r="J16">
        <v>0</v>
      </c>
      <c r="K16" s="3">
        <v>1750</v>
      </c>
      <c r="L16">
        <v>0</v>
      </c>
      <c r="M16" s="3">
        <v>1750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3">
        <v>1750</v>
      </c>
      <c r="V16">
        <v>0</v>
      </c>
      <c r="W16">
        <v>175</v>
      </c>
      <c r="X16" s="3">
        <v>1750</v>
      </c>
      <c r="Y16">
        <v>11.16</v>
      </c>
      <c r="Z16">
        <v>0</v>
      </c>
      <c r="AA16" s="4">
        <v>1936.16</v>
      </c>
    </row>
    <row r="18" spans="1:27" x14ac:dyDescent="0.25">
      <c r="A18" t="s">
        <v>571</v>
      </c>
      <c r="B18" t="s">
        <v>572</v>
      </c>
      <c r="C18" t="s">
        <v>231</v>
      </c>
    </row>
    <row r="19" spans="1:27" x14ac:dyDescent="0.25">
      <c r="A19">
        <v>10</v>
      </c>
      <c r="B19" t="s">
        <v>307</v>
      </c>
      <c r="C19" t="s">
        <v>308</v>
      </c>
      <c r="D19">
        <v>490.7</v>
      </c>
      <c r="E19">
        <v>67.42</v>
      </c>
      <c r="F19">
        <v>0</v>
      </c>
      <c r="G19">
        <v>0</v>
      </c>
      <c r="H19" s="3">
        <v>1166.6600000000001</v>
      </c>
      <c r="I19" s="3">
        <v>2491.1799999999998</v>
      </c>
      <c r="J19">
        <v>0</v>
      </c>
      <c r="K19" s="3">
        <v>3657.84</v>
      </c>
      <c r="L19">
        <v>0</v>
      </c>
      <c r="M19" s="3">
        <v>3657.84</v>
      </c>
      <c r="N19">
        <v>0</v>
      </c>
      <c r="O19">
        <v>0</v>
      </c>
      <c r="P19">
        <v>45.13</v>
      </c>
      <c r="Q19">
        <v>0</v>
      </c>
      <c r="R19">
        <v>84.78</v>
      </c>
      <c r="S19">
        <v>0</v>
      </c>
      <c r="T19">
        <v>129.91</v>
      </c>
      <c r="U19" s="3">
        <v>3527.93</v>
      </c>
      <c r="V19">
        <v>352.79</v>
      </c>
      <c r="W19">
        <v>0</v>
      </c>
      <c r="X19" s="3">
        <v>3175.14</v>
      </c>
      <c r="Y19">
        <v>11.16</v>
      </c>
      <c r="Z19">
        <v>0</v>
      </c>
      <c r="AA19" s="4">
        <v>3623.87</v>
      </c>
    </row>
    <row r="20" spans="1:27" x14ac:dyDescent="0.25">
      <c r="A20" t="s">
        <v>309</v>
      </c>
      <c r="B20" t="s">
        <v>310</v>
      </c>
      <c r="C20" t="s">
        <v>308</v>
      </c>
      <c r="D20">
        <v>490.7</v>
      </c>
      <c r="E20">
        <v>67.42</v>
      </c>
      <c r="F20">
        <v>0</v>
      </c>
      <c r="G20">
        <v>0</v>
      </c>
      <c r="H20" s="3">
        <v>1166.6600000000001</v>
      </c>
      <c r="I20" s="3">
        <v>5159.38</v>
      </c>
      <c r="J20">
        <v>0</v>
      </c>
      <c r="K20" s="3">
        <v>6326.04</v>
      </c>
      <c r="L20">
        <v>0</v>
      </c>
      <c r="M20" s="3">
        <v>6326.04</v>
      </c>
      <c r="N20">
        <v>0</v>
      </c>
      <c r="O20">
        <v>0</v>
      </c>
      <c r="P20">
        <v>45.13</v>
      </c>
      <c r="Q20">
        <v>0</v>
      </c>
      <c r="R20">
        <v>471.16</v>
      </c>
      <c r="S20">
        <v>0</v>
      </c>
      <c r="T20">
        <v>516.29</v>
      </c>
      <c r="U20" s="3">
        <v>5809.75</v>
      </c>
      <c r="V20">
        <v>580.98</v>
      </c>
      <c r="W20">
        <v>0</v>
      </c>
      <c r="X20" s="3">
        <v>5228.7700000000004</v>
      </c>
      <c r="Y20">
        <v>11.16</v>
      </c>
      <c r="Z20">
        <v>0</v>
      </c>
      <c r="AA20" s="4">
        <v>6292.07</v>
      </c>
    </row>
    <row r="21" spans="1:27" x14ac:dyDescent="0.25">
      <c r="A21" t="s">
        <v>570</v>
      </c>
      <c r="B21" t="s">
        <v>117</v>
      </c>
      <c r="D21">
        <v>981.4</v>
      </c>
      <c r="E21">
        <v>134.84</v>
      </c>
      <c r="F21">
        <v>0</v>
      </c>
      <c r="G21">
        <v>0</v>
      </c>
      <c r="H21" s="3">
        <v>2333.3200000000002</v>
      </c>
      <c r="I21" s="3">
        <v>7650.56</v>
      </c>
      <c r="J21">
        <v>0</v>
      </c>
      <c r="K21" s="3">
        <v>9983.8799999999992</v>
      </c>
      <c r="L21">
        <v>0</v>
      </c>
      <c r="M21" s="3">
        <v>9983.8799999999992</v>
      </c>
      <c r="N21">
        <v>0</v>
      </c>
      <c r="O21">
        <v>0</v>
      </c>
      <c r="P21">
        <v>90.26</v>
      </c>
      <c r="Q21">
        <v>0</v>
      </c>
      <c r="R21">
        <v>555.94000000000005</v>
      </c>
      <c r="S21">
        <v>0</v>
      </c>
      <c r="T21">
        <v>646.20000000000005</v>
      </c>
      <c r="U21" s="3">
        <v>9337.68</v>
      </c>
      <c r="V21">
        <v>933.77</v>
      </c>
      <c r="W21">
        <v>0</v>
      </c>
      <c r="X21" s="3">
        <v>8403.91</v>
      </c>
      <c r="Y21">
        <v>22.32</v>
      </c>
      <c r="Z21">
        <v>0</v>
      </c>
      <c r="AA21" s="4">
        <v>9915.94</v>
      </c>
    </row>
    <row r="23" spans="1:27" x14ac:dyDescent="0.25">
      <c r="A23" t="s">
        <v>573</v>
      </c>
      <c r="B23" t="s">
        <v>574</v>
      </c>
    </row>
    <row r="24" spans="1:27" x14ac:dyDescent="0.25">
      <c r="A24" t="s">
        <v>314</v>
      </c>
      <c r="B24" t="s">
        <v>315</v>
      </c>
      <c r="C24" t="s">
        <v>177</v>
      </c>
      <c r="D24">
        <v>490.7</v>
      </c>
      <c r="E24">
        <v>67.42</v>
      </c>
      <c r="F24">
        <v>0</v>
      </c>
      <c r="G24">
        <v>0</v>
      </c>
      <c r="H24">
        <v>490.7</v>
      </c>
      <c r="I24">
        <v>0</v>
      </c>
      <c r="J24">
        <v>0</v>
      </c>
      <c r="K24">
        <v>490.7</v>
      </c>
      <c r="L24">
        <v>93.68</v>
      </c>
      <c r="M24">
        <v>584.38</v>
      </c>
      <c r="N24">
        <v>0</v>
      </c>
      <c r="O24">
        <v>0</v>
      </c>
      <c r="P24">
        <v>0</v>
      </c>
      <c r="Q24">
        <v>0</v>
      </c>
      <c r="R24">
        <v>128.97</v>
      </c>
      <c r="S24">
        <v>0</v>
      </c>
      <c r="T24">
        <v>128.97</v>
      </c>
      <c r="U24">
        <v>455.41</v>
      </c>
      <c r="V24">
        <v>0</v>
      </c>
      <c r="W24">
        <v>45.54</v>
      </c>
      <c r="X24">
        <v>455.41</v>
      </c>
      <c r="Y24">
        <v>11.16</v>
      </c>
      <c r="Z24">
        <v>0</v>
      </c>
      <c r="AA24" s="4">
        <v>641.08000000000004</v>
      </c>
    </row>
    <row r="25" spans="1:27" x14ac:dyDescent="0.25">
      <c r="A25" t="s">
        <v>570</v>
      </c>
      <c r="B25" t="s">
        <v>575</v>
      </c>
      <c r="D25">
        <v>490.7</v>
      </c>
      <c r="E25">
        <v>67.42</v>
      </c>
      <c r="F25">
        <v>0</v>
      </c>
      <c r="G25">
        <v>0</v>
      </c>
      <c r="H25">
        <v>490.7</v>
      </c>
      <c r="I25">
        <v>0</v>
      </c>
      <c r="J25">
        <v>0</v>
      </c>
      <c r="K25">
        <v>490.7</v>
      </c>
      <c r="L25">
        <v>93.68</v>
      </c>
      <c r="M25">
        <v>584.38</v>
      </c>
      <c r="N25">
        <v>0</v>
      </c>
      <c r="O25">
        <v>0</v>
      </c>
      <c r="P25">
        <v>0</v>
      </c>
      <c r="Q25">
        <v>0</v>
      </c>
      <c r="R25">
        <v>128.97</v>
      </c>
      <c r="S25">
        <v>0</v>
      </c>
      <c r="T25">
        <v>128.97</v>
      </c>
      <c r="U25">
        <v>455.41</v>
      </c>
      <c r="V25">
        <v>0</v>
      </c>
      <c r="W25">
        <v>45.54</v>
      </c>
      <c r="X25">
        <v>455.41</v>
      </c>
      <c r="Y25">
        <v>11.16</v>
      </c>
      <c r="Z25">
        <v>0</v>
      </c>
      <c r="AA25" s="4">
        <v>641.08000000000004</v>
      </c>
    </row>
    <row r="27" spans="1:27" x14ac:dyDescent="0.25">
      <c r="A27" t="s">
        <v>576</v>
      </c>
      <c r="B27" t="s">
        <v>424</v>
      </c>
    </row>
    <row r="28" spans="1:27" hidden="1" x14ac:dyDescent="0.25">
      <c r="A28">
        <v>5</v>
      </c>
      <c r="B28" t="s">
        <v>323</v>
      </c>
      <c r="C28" t="s">
        <v>177</v>
      </c>
      <c r="D28">
        <v>490.7</v>
      </c>
      <c r="E28">
        <v>67.42</v>
      </c>
      <c r="F28">
        <v>0</v>
      </c>
      <c r="G28">
        <v>0</v>
      </c>
      <c r="H28">
        <v>490.7</v>
      </c>
      <c r="I28">
        <v>0</v>
      </c>
      <c r="J28">
        <v>0</v>
      </c>
      <c r="K28">
        <v>490.7</v>
      </c>
      <c r="L28">
        <v>93.68</v>
      </c>
      <c r="M28">
        <v>584.38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584.38</v>
      </c>
      <c r="V28">
        <v>0</v>
      </c>
      <c r="W28">
        <v>58.44</v>
      </c>
      <c r="X28">
        <v>584.38</v>
      </c>
      <c r="Y28">
        <v>11.16</v>
      </c>
      <c r="Z28">
        <v>0</v>
      </c>
      <c r="AA28" s="4">
        <v>653.98</v>
      </c>
    </row>
    <row r="29" spans="1:27" hidden="1" x14ac:dyDescent="0.25">
      <c r="A29">
        <v>21</v>
      </c>
      <c r="B29" t="s">
        <v>324</v>
      </c>
      <c r="C29" t="s">
        <v>177</v>
      </c>
      <c r="D29">
        <v>490.7</v>
      </c>
      <c r="E29">
        <v>67.42</v>
      </c>
      <c r="F29">
        <v>0</v>
      </c>
      <c r="G29">
        <v>0</v>
      </c>
      <c r="H29" s="3">
        <v>1633.33</v>
      </c>
      <c r="I29" s="3">
        <v>7532.18</v>
      </c>
      <c r="J29">
        <v>0</v>
      </c>
      <c r="K29" s="3">
        <v>9165.51</v>
      </c>
      <c r="L29">
        <v>0</v>
      </c>
      <c r="M29" s="3">
        <v>9165.51</v>
      </c>
      <c r="N29">
        <v>0</v>
      </c>
      <c r="O29">
        <v>0</v>
      </c>
      <c r="P29">
        <v>815.23</v>
      </c>
      <c r="Q29">
        <v>0</v>
      </c>
      <c r="R29">
        <v>135.96</v>
      </c>
      <c r="S29">
        <v>0</v>
      </c>
      <c r="T29">
        <v>951.19</v>
      </c>
      <c r="U29" s="3">
        <v>8214.32</v>
      </c>
      <c r="V29">
        <v>821.43</v>
      </c>
      <c r="W29">
        <v>0</v>
      </c>
      <c r="X29" s="3">
        <v>7392.89</v>
      </c>
      <c r="Y29">
        <v>11.16</v>
      </c>
      <c r="Z29">
        <v>0</v>
      </c>
      <c r="AA29" s="4">
        <v>8361.44</v>
      </c>
    </row>
    <row r="30" spans="1:27" hidden="1" x14ac:dyDescent="0.25">
      <c r="A30" t="s">
        <v>845</v>
      </c>
      <c r="B30" t="s">
        <v>846</v>
      </c>
      <c r="C30" t="s">
        <v>177</v>
      </c>
      <c r="D30">
        <v>490.7</v>
      </c>
      <c r="E30">
        <v>67.42</v>
      </c>
      <c r="F30">
        <v>0</v>
      </c>
      <c r="G30">
        <v>0</v>
      </c>
      <c r="H30">
        <v>490.7</v>
      </c>
      <c r="I30">
        <v>0</v>
      </c>
      <c r="J30">
        <v>0</v>
      </c>
      <c r="K30">
        <v>490.7</v>
      </c>
      <c r="L30">
        <v>93.68</v>
      </c>
      <c r="M30">
        <v>584.38</v>
      </c>
      <c r="N30">
        <v>0</v>
      </c>
      <c r="O30">
        <v>0</v>
      </c>
      <c r="P30">
        <v>0</v>
      </c>
      <c r="Q30">
        <v>0</v>
      </c>
      <c r="R30">
        <v>128.84</v>
      </c>
      <c r="S30">
        <v>0</v>
      </c>
      <c r="T30">
        <v>128.84</v>
      </c>
      <c r="U30">
        <v>455.54</v>
      </c>
      <c r="V30">
        <v>0</v>
      </c>
      <c r="W30">
        <v>45.55</v>
      </c>
      <c r="X30">
        <v>455.54</v>
      </c>
      <c r="Y30">
        <v>11.16</v>
      </c>
      <c r="Z30">
        <v>0</v>
      </c>
      <c r="AA30" s="4">
        <v>641.09</v>
      </c>
    </row>
    <row r="31" spans="1:27" hidden="1" x14ac:dyDescent="0.25">
      <c r="A31" t="s">
        <v>325</v>
      </c>
      <c r="B31" t="s">
        <v>326</v>
      </c>
      <c r="C31" t="s">
        <v>327</v>
      </c>
      <c r="D31">
        <v>490.7</v>
      </c>
      <c r="E31">
        <v>67.42</v>
      </c>
      <c r="F31">
        <v>0</v>
      </c>
      <c r="G31">
        <v>0</v>
      </c>
      <c r="H31" s="3">
        <v>2333.31</v>
      </c>
      <c r="I31" s="3">
        <v>22751.06</v>
      </c>
      <c r="J31">
        <v>0</v>
      </c>
      <c r="K31" s="3">
        <v>25084.37</v>
      </c>
      <c r="L31">
        <v>0</v>
      </c>
      <c r="M31" s="3">
        <v>25084.37</v>
      </c>
      <c r="N31">
        <v>0</v>
      </c>
      <c r="O31">
        <v>0</v>
      </c>
      <c r="P31">
        <v>291.06</v>
      </c>
      <c r="Q31">
        <v>0</v>
      </c>
      <c r="R31">
        <v>0</v>
      </c>
      <c r="S31">
        <v>0</v>
      </c>
      <c r="T31">
        <v>291.06</v>
      </c>
      <c r="U31" s="3">
        <v>24793.31</v>
      </c>
      <c r="V31" s="3">
        <v>2479.33</v>
      </c>
      <c r="W31">
        <v>0</v>
      </c>
      <c r="X31" s="3">
        <v>22313.98</v>
      </c>
      <c r="Y31">
        <v>11.16</v>
      </c>
      <c r="Z31">
        <v>0</v>
      </c>
      <c r="AA31" s="4">
        <v>24804.47</v>
      </c>
    </row>
    <row r="32" spans="1:27" hidden="1" x14ac:dyDescent="0.25">
      <c r="A32" t="s">
        <v>1250</v>
      </c>
      <c r="B32" t="s">
        <v>1251</v>
      </c>
      <c r="C32" t="s">
        <v>177</v>
      </c>
      <c r="D32">
        <v>490.7</v>
      </c>
      <c r="E32">
        <v>67.42</v>
      </c>
      <c r="F32">
        <v>0</v>
      </c>
      <c r="G32">
        <v>0</v>
      </c>
      <c r="H32">
        <v>490.7</v>
      </c>
      <c r="I32" s="3">
        <v>6960.68</v>
      </c>
      <c r="J32">
        <v>0</v>
      </c>
      <c r="K32" s="3">
        <v>7451.38</v>
      </c>
      <c r="L32">
        <v>0</v>
      </c>
      <c r="M32" s="3">
        <v>7451.38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3">
        <v>7451.38</v>
      </c>
      <c r="V32">
        <v>745.14</v>
      </c>
      <c r="W32">
        <v>0</v>
      </c>
      <c r="X32" s="3">
        <v>6706.24</v>
      </c>
      <c r="Y32">
        <v>11.16</v>
      </c>
      <c r="Z32">
        <v>0</v>
      </c>
      <c r="AA32" s="4">
        <v>7462.54</v>
      </c>
    </row>
    <row r="33" spans="1:27" hidden="1" x14ac:dyDescent="0.25">
      <c r="A33" t="s">
        <v>330</v>
      </c>
      <c r="B33" t="s">
        <v>331</v>
      </c>
      <c r="C33" t="s">
        <v>177</v>
      </c>
      <c r="D33">
        <v>490.7</v>
      </c>
      <c r="E33">
        <v>67.42</v>
      </c>
      <c r="F33">
        <v>0</v>
      </c>
      <c r="G33">
        <v>0</v>
      </c>
      <c r="H33">
        <v>490.7</v>
      </c>
      <c r="I33">
        <v>0</v>
      </c>
      <c r="J33">
        <v>0</v>
      </c>
      <c r="K33">
        <v>490.7</v>
      </c>
      <c r="L33">
        <v>93.68</v>
      </c>
      <c r="M33">
        <v>584.38</v>
      </c>
      <c r="N33">
        <v>0</v>
      </c>
      <c r="O33">
        <v>0</v>
      </c>
      <c r="P33">
        <v>0</v>
      </c>
      <c r="Q33">
        <v>0</v>
      </c>
      <c r="R33">
        <v>128.97</v>
      </c>
      <c r="S33">
        <v>0</v>
      </c>
      <c r="T33">
        <v>128.97</v>
      </c>
      <c r="U33">
        <v>455.41</v>
      </c>
      <c r="V33">
        <v>0</v>
      </c>
      <c r="W33">
        <v>45.54</v>
      </c>
      <c r="X33">
        <v>455.41</v>
      </c>
      <c r="Y33">
        <v>11.16</v>
      </c>
      <c r="Z33">
        <v>0</v>
      </c>
      <c r="AA33" s="4">
        <v>641.08000000000004</v>
      </c>
    </row>
    <row r="34" spans="1:27" hidden="1" x14ac:dyDescent="0.25">
      <c r="A34" t="s">
        <v>332</v>
      </c>
      <c r="B34" t="s">
        <v>333</v>
      </c>
      <c r="C34" t="s">
        <v>177</v>
      </c>
      <c r="D34">
        <v>490.7</v>
      </c>
      <c r="E34">
        <v>67.42</v>
      </c>
      <c r="F34">
        <v>0</v>
      </c>
      <c r="G34">
        <v>0</v>
      </c>
      <c r="H34">
        <v>490.7</v>
      </c>
      <c r="I34" s="3">
        <v>10900.63</v>
      </c>
      <c r="J34">
        <v>0</v>
      </c>
      <c r="K34" s="3">
        <v>11391.33</v>
      </c>
      <c r="L34">
        <v>0</v>
      </c>
      <c r="M34" s="3">
        <v>11391.33</v>
      </c>
      <c r="N34">
        <v>0</v>
      </c>
      <c r="O34">
        <v>0</v>
      </c>
      <c r="P34">
        <v>45.13</v>
      </c>
      <c r="Q34">
        <v>0</v>
      </c>
      <c r="R34">
        <v>0</v>
      </c>
      <c r="S34">
        <v>0</v>
      </c>
      <c r="T34">
        <v>45.13</v>
      </c>
      <c r="U34" s="3">
        <v>11346.2</v>
      </c>
      <c r="V34" s="3">
        <v>1134.6199999999999</v>
      </c>
      <c r="W34">
        <v>0</v>
      </c>
      <c r="X34" s="3">
        <v>10211.58</v>
      </c>
      <c r="Y34">
        <v>11.16</v>
      </c>
      <c r="Z34">
        <v>0</v>
      </c>
      <c r="AA34" s="4">
        <v>11357.36</v>
      </c>
    </row>
    <row r="35" spans="1:27" hidden="1" x14ac:dyDescent="0.25">
      <c r="A35" t="s">
        <v>334</v>
      </c>
      <c r="B35" t="s">
        <v>335</v>
      </c>
      <c r="C35" t="s">
        <v>177</v>
      </c>
      <c r="D35">
        <v>490.7</v>
      </c>
      <c r="E35">
        <v>67.42</v>
      </c>
      <c r="F35">
        <v>0</v>
      </c>
      <c r="G35">
        <v>0</v>
      </c>
      <c r="H35">
        <v>490.7</v>
      </c>
      <c r="I35" s="3">
        <v>8336.26</v>
      </c>
      <c r="J35">
        <v>0</v>
      </c>
      <c r="K35" s="3">
        <v>8826.9599999999991</v>
      </c>
      <c r="L35">
        <v>0</v>
      </c>
      <c r="M35" s="3">
        <v>8826.9599999999991</v>
      </c>
      <c r="N35">
        <v>0</v>
      </c>
      <c r="O35">
        <v>0</v>
      </c>
      <c r="P35">
        <v>0</v>
      </c>
      <c r="Q35">
        <v>0</v>
      </c>
      <c r="R35">
        <v>109.23</v>
      </c>
      <c r="S35">
        <v>0</v>
      </c>
      <c r="T35">
        <v>109.23</v>
      </c>
      <c r="U35" s="3">
        <v>8717.73</v>
      </c>
      <c r="V35">
        <v>871.77</v>
      </c>
      <c r="W35">
        <v>0</v>
      </c>
      <c r="X35" s="3">
        <v>7845.96</v>
      </c>
      <c r="Y35">
        <v>11.16</v>
      </c>
      <c r="Z35">
        <v>0</v>
      </c>
      <c r="AA35" s="4">
        <v>8838.1200000000008</v>
      </c>
    </row>
    <row r="36" spans="1:27" hidden="1" x14ac:dyDescent="0.25">
      <c r="A36" t="s">
        <v>336</v>
      </c>
      <c r="B36" t="s">
        <v>337</v>
      </c>
      <c r="C36" t="s">
        <v>177</v>
      </c>
      <c r="D36">
        <v>490.7</v>
      </c>
      <c r="E36">
        <v>67.42</v>
      </c>
      <c r="F36">
        <v>0</v>
      </c>
      <c r="G36">
        <v>0</v>
      </c>
      <c r="H36">
        <v>490.7</v>
      </c>
      <c r="I36" s="3">
        <v>5696.49</v>
      </c>
      <c r="J36">
        <v>0</v>
      </c>
      <c r="K36" s="3">
        <v>6187.19</v>
      </c>
      <c r="L36">
        <v>0</v>
      </c>
      <c r="M36" s="3">
        <v>6187.19</v>
      </c>
      <c r="N36">
        <v>0</v>
      </c>
      <c r="O36">
        <v>0</v>
      </c>
      <c r="P36">
        <v>45.13</v>
      </c>
      <c r="Q36">
        <v>0</v>
      </c>
      <c r="R36">
        <v>0</v>
      </c>
      <c r="S36">
        <v>0</v>
      </c>
      <c r="T36">
        <v>45.13</v>
      </c>
      <c r="U36" s="3">
        <v>6142.06</v>
      </c>
      <c r="V36">
        <v>614.21</v>
      </c>
      <c r="W36">
        <v>0</v>
      </c>
      <c r="X36" s="3">
        <v>5527.85</v>
      </c>
      <c r="Y36">
        <v>11.16</v>
      </c>
      <c r="Z36">
        <v>0</v>
      </c>
      <c r="AA36" s="4">
        <v>6153.22</v>
      </c>
    </row>
    <row r="37" spans="1:27" hidden="1" x14ac:dyDescent="0.25">
      <c r="A37" t="s">
        <v>338</v>
      </c>
      <c r="B37" t="s">
        <v>339</v>
      </c>
      <c r="C37" t="s">
        <v>177</v>
      </c>
      <c r="D37">
        <v>490.7</v>
      </c>
      <c r="E37">
        <v>67.42</v>
      </c>
      <c r="F37">
        <v>0</v>
      </c>
      <c r="G37">
        <v>0</v>
      </c>
      <c r="H37">
        <v>490.7</v>
      </c>
      <c r="I37" s="3">
        <v>16701.48</v>
      </c>
      <c r="J37">
        <v>0</v>
      </c>
      <c r="K37" s="3">
        <v>17192.18</v>
      </c>
      <c r="L37">
        <v>0</v>
      </c>
      <c r="M37" s="3">
        <v>17192.18</v>
      </c>
      <c r="N37">
        <v>0</v>
      </c>
      <c r="O37">
        <v>0</v>
      </c>
      <c r="P37">
        <v>45.13</v>
      </c>
      <c r="Q37">
        <v>0</v>
      </c>
      <c r="R37">
        <v>0</v>
      </c>
      <c r="S37">
        <v>0</v>
      </c>
      <c r="T37">
        <v>45.13</v>
      </c>
      <c r="U37" s="3">
        <v>17147.05</v>
      </c>
      <c r="V37" s="3">
        <v>1714.71</v>
      </c>
      <c r="W37">
        <v>0</v>
      </c>
      <c r="X37" s="3">
        <v>15432.34</v>
      </c>
      <c r="Y37">
        <v>11.16</v>
      </c>
      <c r="Z37">
        <v>0</v>
      </c>
      <c r="AA37" s="4">
        <v>17158.21</v>
      </c>
    </row>
    <row r="38" spans="1:27" hidden="1" x14ac:dyDescent="0.25">
      <c r="A38" t="s">
        <v>342</v>
      </c>
      <c r="B38" t="s">
        <v>343</v>
      </c>
      <c r="C38" t="s">
        <v>177</v>
      </c>
      <c r="D38">
        <v>490.7</v>
      </c>
      <c r="E38">
        <v>67.42</v>
      </c>
      <c r="F38">
        <v>0</v>
      </c>
      <c r="G38">
        <v>0</v>
      </c>
      <c r="H38">
        <v>490.7</v>
      </c>
      <c r="I38" s="3">
        <v>9330.7000000000007</v>
      </c>
      <c r="J38">
        <v>0</v>
      </c>
      <c r="K38" s="3">
        <v>9821.4</v>
      </c>
      <c r="L38">
        <v>0</v>
      </c>
      <c r="M38" s="3">
        <v>9821.4</v>
      </c>
      <c r="N38">
        <v>0</v>
      </c>
      <c r="O38">
        <v>0</v>
      </c>
      <c r="P38">
        <v>45.13</v>
      </c>
      <c r="Q38">
        <v>0</v>
      </c>
      <c r="R38">
        <v>0</v>
      </c>
      <c r="S38">
        <v>0</v>
      </c>
      <c r="T38">
        <v>45.13</v>
      </c>
      <c r="U38" s="3">
        <v>9776.27</v>
      </c>
      <c r="V38">
        <v>977.63</v>
      </c>
      <c r="W38">
        <v>0</v>
      </c>
      <c r="X38" s="3">
        <v>8798.64</v>
      </c>
      <c r="Y38">
        <v>11.16</v>
      </c>
      <c r="Z38">
        <v>0</v>
      </c>
      <c r="AA38" s="4">
        <v>9787.43</v>
      </c>
    </row>
    <row r="39" spans="1:27" hidden="1" x14ac:dyDescent="0.25">
      <c r="A39" t="s">
        <v>344</v>
      </c>
      <c r="B39" t="s">
        <v>345</v>
      </c>
      <c r="C39" t="s">
        <v>177</v>
      </c>
      <c r="D39">
        <v>490.7</v>
      </c>
      <c r="E39">
        <v>67.42</v>
      </c>
      <c r="F39">
        <v>0</v>
      </c>
      <c r="G39">
        <v>0</v>
      </c>
      <c r="H39">
        <v>490.7</v>
      </c>
      <c r="I39" s="3">
        <v>19486.73</v>
      </c>
      <c r="J39">
        <v>0</v>
      </c>
      <c r="K39" s="3">
        <v>19977.43</v>
      </c>
      <c r="L39">
        <v>0</v>
      </c>
      <c r="M39" s="3">
        <v>19977.43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3">
        <v>19977.43</v>
      </c>
      <c r="V39" s="3">
        <v>1997.74</v>
      </c>
      <c r="W39">
        <v>0</v>
      </c>
      <c r="X39" s="3">
        <v>17979.689999999999</v>
      </c>
      <c r="Y39">
        <v>11.16</v>
      </c>
      <c r="Z39">
        <v>0</v>
      </c>
      <c r="AA39" s="4">
        <v>19988.59</v>
      </c>
    </row>
    <row r="40" spans="1:27" hidden="1" x14ac:dyDescent="0.25">
      <c r="A40" t="s">
        <v>1508</v>
      </c>
      <c r="B40" t="s">
        <v>1509</v>
      </c>
      <c r="C40" t="s">
        <v>177</v>
      </c>
      <c r="D40">
        <v>490.7</v>
      </c>
      <c r="E40">
        <v>67.42</v>
      </c>
      <c r="F40">
        <v>0</v>
      </c>
      <c r="G40">
        <v>0</v>
      </c>
      <c r="H40">
        <v>700</v>
      </c>
      <c r="I40">
        <v>872.16</v>
      </c>
      <c r="J40">
        <v>0</v>
      </c>
      <c r="K40" s="3">
        <v>1572.16</v>
      </c>
      <c r="L40">
        <v>58.38</v>
      </c>
      <c r="M40" s="3">
        <v>1630.54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3">
        <v>1630.54</v>
      </c>
      <c r="V40">
        <v>0</v>
      </c>
      <c r="W40">
        <v>163.05000000000001</v>
      </c>
      <c r="X40" s="3">
        <v>1630.54</v>
      </c>
      <c r="Y40">
        <v>11.16</v>
      </c>
      <c r="Z40">
        <v>0</v>
      </c>
      <c r="AA40" s="4">
        <v>1804.75</v>
      </c>
    </row>
    <row r="41" spans="1:27" hidden="1" x14ac:dyDescent="0.25">
      <c r="A41" t="s">
        <v>1254</v>
      </c>
      <c r="B41" t="s">
        <v>1255</v>
      </c>
      <c r="C41" t="s">
        <v>177</v>
      </c>
      <c r="D41">
        <v>490.7</v>
      </c>
      <c r="E41">
        <v>67.42</v>
      </c>
      <c r="F41">
        <v>0</v>
      </c>
      <c r="G41">
        <v>0</v>
      </c>
      <c r="H41">
        <v>440.52</v>
      </c>
      <c r="I41">
        <v>0</v>
      </c>
      <c r="J41">
        <v>0</v>
      </c>
      <c r="K41">
        <v>440.52</v>
      </c>
      <c r="L41">
        <v>93.68</v>
      </c>
      <c r="M41">
        <v>534.20000000000005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534.20000000000005</v>
      </c>
      <c r="V41">
        <v>0</v>
      </c>
      <c r="W41">
        <v>53.42</v>
      </c>
      <c r="X41">
        <v>534.20000000000005</v>
      </c>
      <c r="Y41">
        <v>11.16</v>
      </c>
      <c r="Z41">
        <v>0</v>
      </c>
      <c r="AA41" s="4">
        <v>598.78</v>
      </c>
    </row>
    <row r="42" spans="1:27" hidden="1" x14ac:dyDescent="0.25">
      <c r="A42" t="s">
        <v>346</v>
      </c>
      <c r="B42" t="s">
        <v>347</v>
      </c>
      <c r="C42" t="s">
        <v>177</v>
      </c>
      <c r="D42">
        <v>490.7</v>
      </c>
      <c r="E42">
        <v>67.42</v>
      </c>
      <c r="F42">
        <v>0</v>
      </c>
      <c r="G42">
        <v>0</v>
      </c>
      <c r="H42">
        <v>490.7</v>
      </c>
      <c r="I42" s="3">
        <v>9511.33</v>
      </c>
      <c r="J42">
        <v>0</v>
      </c>
      <c r="K42" s="3">
        <v>10002.030000000001</v>
      </c>
      <c r="L42">
        <v>0</v>
      </c>
      <c r="M42" s="3">
        <v>10002.030000000001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3">
        <v>10002.030000000001</v>
      </c>
      <c r="V42" s="3">
        <v>1000.2</v>
      </c>
      <c r="W42">
        <v>0</v>
      </c>
      <c r="X42" s="3">
        <v>9001.83</v>
      </c>
      <c r="Y42">
        <v>11.16</v>
      </c>
      <c r="Z42">
        <v>0</v>
      </c>
      <c r="AA42" s="4">
        <v>10013.19</v>
      </c>
    </row>
    <row r="43" spans="1:27" hidden="1" x14ac:dyDescent="0.25">
      <c r="A43" t="s">
        <v>859</v>
      </c>
      <c r="B43" t="s">
        <v>860</v>
      </c>
      <c r="C43" t="s">
        <v>177</v>
      </c>
      <c r="D43">
        <v>490.7</v>
      </c>
      <c r="E43">
        <v>67.42</v>
      </c>
      <c r="F43">
        <v>0</v>
      </c>
      <c r="G43">
        <v>0</v>
      </c>
      <c r="H43">
        <v>490.7</v>
      </c>
      <c r="I43">
        <v>0</v>
      </c>
      <c r="J43">
        <v>0</v>
      </c>
      <c r="K43">
        <v>490.7</v>
      </c>
      <c r="L43">
        <v>93.68</v>
      </c>
      <c r="M43">
        <v>584.38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584.38</v>
      </c>
      <c r="V43">
        <v>0</v>
      </c>
      <c r="W43">
        <v>58.44</v>
      </c>
      <c r="X43">
        <v>584.38</v>
      </c>
      <c r="Y43">
        <v>11.16</v>
      </c>
      <c r="Z43">
        <v>0</v>
      </c>
      <c r="AA43" s="4">
        <v>653.98</v>
      </c>
    </row>
    <row r="44" spans="1:27" hidden="1" x14ac:dyDescent="0.25">
      <c r="A44" t="s">
        <v>348</v>
      </c>
      <c r="B44" t="s">
        <v>349</v>
      </c>
      <c r="C44" t="s">
        <v>177</v>
      </c>
      <c r="D44">
        <v>490.7</v>
      </c>
      <c r="E44">
        <v>67.42</v>
      </c>
      <c r="F44">
        <v>0</v>
      </c>
      <c r="G44">
        <v>0</v>
      </c>
      <c r="H44" s="3">
        <v>1633.33</v>
      </c>
      <c r="I44" s="3">
        <v>19795.400000000001</v>
      </c>
      <c r="J44">
        <v>0</v>
      </c>
      <c r="K44" s="3">
        <v>21428.73</v>
      </c>
      <c r="L44">
        <v>0</v>
      </c>
      <c r="M44" s="3">
        <v>21428.73</v>
      </c>
      <c r="N44">
        <v>0</v>
      </c>
      <c r="O44">
        <v>0</v>
      </c>
      <c r="P44">
        <v>291.06</v>
      </c>
      <c r="Q44">
        <v>0</v>
      </c>
      <c r="R44">
        <v>742.44</v>
      </c>
      <c r="S44">
        <v>0</v>
      </c>
      <c r="T44" s="3">
        <v>1033.5</v>
      </c>
      <c r="U44" s="3">
        <v>20395.23</v>
      </c>
      <c r="V44" s="3">
        <v>2039.52</v>
      </c>
      <c r="W44">
        <v>0</v>
      </c>
      <c r="X44" s="3">
        <v>18355.71</v>
      </c>
      <c r="Y44">
        <v>11.16</v>
      </c>
      <c r="Z44">
        <v>0</v>
      </c>
      <c r="AA44" s="4">
        <v>21148.83</v>
      </c>
    </row>
    <row r="45" spans="1:27" hidden="1" x14ac:dyDescent="0.25">
      <c r="A45" t="s">
        <v>862</v>
      </c>
      <c r="B45" t="s">
        <v>863</v>
      </c>
      <c r="C45" t="s">
        <v>177</v>
      </c>
      <c r="D45">
        <v>490.7</v>
      </c>
      <c r="E45">
        <v>67.42</v>
      </c>
      <c r="F45">
        <v>0</v>
      </c>
      <c r="G45">
        <v>0</v>
      </c>
      <c r="H45">
        <v>490.7</v>
      </c>
      <c r="I45" s="3">
        <v>4235.24</v>
      </c>
      <c r="J45">
        <v>0</v>
      </c>
      <c r="K45" s="3">
        <v>4725.9399999999996</v>
      </c>
      <c r="L45">
        <v>0</v>
      </c>
      <c r="M45" s="3">
        <v>4725.9399999999996</v>
      </c>
      <c r="N45">
        <v>0</v>
      </c>
      <c r="O45">
        <v>0</v>
      </c>
      <c r="P45">
        <v>0</v>
      </c>
      <c r="Q45">
        <v>0</v>
      </c>
      <c r="R45" s="3">
        <v>1137.69</v>
      </c>
      <c r="S45">
        <v>0</v>
      </c>
      <c r="T45" s="3">
        <v>1137.69</v>
      </c>
      <c r="U45" s="3">
        <v>3588.25</v>
      </c>
      <c r="V45">
        <v>358.82</v>
      </c>
      <c r="W45">
        <v>0</v>
      </c>
      <c r="X45" s="3">
        <v>3229.43</v>
      </c>
      <c r="Y45">
        <v>11.16</v>
      </c>
      <c r="Z45">
        <v>0</v>
      </c>
      <c r="AA45" s="4">
        <v>4737.1000000000004</v>
      </c>
    </row>
    <row r="46" spans="1:27" hidden="1" x14ac:dyDescent="0.25">
      <c r="A46" t="s">
        <v>350</v>
      </c>
      <c r="B46" t="s">
        <v>351</v>
      </c>
      <c r="C46" t="s">
        <v>177</v>
      </c>
      <c r="D46">
        <v>490.7</v>
      </c>
      <c r="E46">
        <v>67.42</v>
      </c>
      <c r="F46">
        <v>0</v>
      </c>
      <c r="G46">
        <v>0</v>
      </c>
      <c r="H46">
        <v>490.7</v>
      </c>
      <c r="I46" s="3">
        <v>17249.150000000001</v>
      </c>
      <c r="J46">
        <v>0</v>
      </c>
      <c r="K46" s="3">
        <v>17739.849999999999</v>
      </c>
      <c r="L46">
        <v>0</v>
      </c>
      <c r="M46" s="3">
        <v>17739.849999999999</v>
      </c>
      <c r="N46">
        <v>0</v>
      </c>
      <c r="O46">
        <v>0</v>
      </c>
      <c r="P46">
        <v>45.13</v>
      </c>
      <c r="Q46">
        <v>0</v>
      </c>
      <c r="R46">
        <v>606.15</v>
      </c>
      <c r="S46">
        <v>0</v>
      </c>
      <c r="T46">
        <v>651.28</v>
      </c>
      <c r="U46" s="3">
        <v>17088.57</v>
      </c>
      <c r="V46" s="3">
        <v>1708.86</v>
      </c>
      <c r="W46">
        <v>0</v>
      </c>
      <c r="X46" s="3">
        <v>15379.71</v>
      </c>
      <c r="Y46">
        <v>11.16</v>
      </c>
      <c r="Z46">
        <v>0</v>
      </c>
      <c r="AA46" s="4">
        <v>17705.88</v>
      </c>
    </row>
    <row r="47" spans="1:27" hidden="1" x14ac:dyDescent="0.25">
      <c r="A47" t="s">
        <v>865</v>
      </c>
      <c r="B47" t="s">
        <v>866</v>
      </c>
      <c r="C47" t="s">
        <v>177</v>
      </c>
      <c r="D47">
        <v>490.7</v>
      </c>
      <c r="E47">
        <v>67.42</v>
      </c>
      <c r="F47">
        <v>0</v>
      </c>
      <c r="G47">
        <v>0</v>
      </c>
      <c r="H47">
        <v>490.7</v>
      </c>
      <c r="I47" s="3">
        <v>6046.69</v>
      </c>
      <c r="J47">
        <v>0</v>
      </c>
      <c r="K47" s="3">
        <v>6537.39</v>
      </c>
      <c r="L47">
        <v>0</v>
      </c>
      <c r="M47" s="3">
        <v>6537.39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3">
        <v>6537.39</v>
      </c>
      <c r="V47">
        <v>653.74</v>
      </c>
      <c r="W47">
        <v>0</v>
      </c>
      <c r="X47" s="3">
        <v>5883.65</v>
      </c>
      <c r="Y47">
        <v>11.16</v>
      </c>
      <c r="Z47">
        <v>0</v>
      </c>
      <c r="AA47" s="4">
        <v>6548.55</v>
      </c>
    </row>
    <row r="48" spans="1:27" x14ac:dyDescent="0.25">
      <c r="A48" t="s">
        <v>570</v>
      </c>
      <c r="B48" t="s">
        <v>173</v>
      </c>
      <c r="D48" s="3">
        <v>9814</v>
      </c>
      <c r="E48" s="3">
        <v>1348.4</v>
      </c>
      <c r="F48">
        <v>0</v>
      </c>
      <c r="G48">
        <v>0</v>
      </c>
      <c r="H48" s="3">
        <v>14100.99</v>
      </c>
      <c r="I48" s="3">
        <v>165406.18</v>
      </c>
      <c r="J48">
        <v>0</v>
      </c>
      <c r="K48" s="3">
        <v>179507.17</v>
      </c>
      <c r="L48">
        <v>526.78</v>
      </c>
      <c r="M48" s="3">
        <v>180033.95</v>
      </c>
      <c r="N48">
        <v>0</v>
      </c>
      <c r="O48">
        <v>0</v>
      </c>
      <c r="P48" s="3">
        <v>1623</v>
      </c>
      <c r="Q48">
        <v>0</v>
      </c>
      <c r="R48" s="3">
        <v>2989.28</v>
      </c>
      <c r="S48">
        <v>0</v>
      </c>
      <c r="T48" s="3">
        <v>4612.28</v>
      </c>
      <c r="U48" s="3">
        <v>175421.67</v>
      </c>
      <c r="V48" s="3">
        <v>17117.72</v>
      </c>
      <c r="W48">
        <v>424.44</v>
      </c>
      <c r="X48" s="3">
        <v>158303.95000000001</v>
      </c>
      <c r="Y48">
        <v>223.2</v>
      </c>
      <c r="Z48">
        <v>0</v>
      </c>
      <c r="AA48" s="4">
        <v>179058.59</v>
      </c>
    </row>
    <row r="49" spans="1:29" x14ac:dyDescent="0.25">
      <c r="A49" t="s">
        <v>577</v>
      </c>
      <c r="B49" t="s">
        <v>578</v>
      </c>
      <c r="D49" s="3">
        <v>2267.5</v>
      </c>
      <c r="E49" s="3">
        <v>1685.5</v>
      </c>
      <c r="F49">
        <v>0</v>
      </c>
      <c r="G49">
        <v>0</v>
      </c>
      <c r="H49" s="3">
        <v>19841.68</v>
      </c>
      <c r="I49" s="3">
        <v>174459.11</v>
      </c>
      <c r="J49">
        <v>0</v>
      </c>
      <c r="K49" s="3">
        <v>194300.79</v>
      </c>
      <c r="L49">
        <v>620.46</v>
      </c>
      <c r="M49" s="3">
        <v>194921.25</v>
      </c>
      <c r="N49">
        <v>0</v>
      </c>
      <c r="O49">
        <v>0</v>
      </c>
      <c r="P49" s="3">
        <v>1713.26</v>
      </c>
      <c r="Q49">
        <v>0</v>
      </c>
      <c r="R49" s="3">
        <v>3674.19</v>
      </c>
      <c r="S49">
        <v>0</v>
      </c>
      <c r="T49" s="3">
        <v>5387.45</v>
      </c>
      <c r="U49" s="3">
        <v>189533.8</v>
      </c>
      <c r="V49" s="3">
        <v>18308.39</v>
      </c>
      <c r="W49">
        <v>644.98</v>
      </c>
      <c r="X49" s="3">
        <v>171225.41</v>
      </c>
      <c r="Y49">
        <v>279</v>
      </c>
      <c r="Z49">
        <v>0</v>
      </c>
      <c r="AA49" s="4">
        <f>+AA12+AA16+AA21+AA25+AA48</f>
        <v>194131.97</v>
      </c>
      <c r="AB49" t="s">
        <v>1544</v>
      </c>
    </row>
    <row r="50" spans="1:29" x14ac:dyDescent="0.25">
      <c r="AA50" s="4">
        <f>AA49*0.16</f>
        <v>31061.1152</v>
      </c>
    </row>
    <row r="51" spans="1:29" x14ac:dyDescent="0.25">
      <c r="AA51" s="4">
        <f>+AA49+AA50</f>
        <v>225193.0852</v>
      </c>
      <c r="AB51" t="s">
        <v>1545</v>
      </c>
      <c r="AC51" t="s">
        <v>1546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opLeftCell="A13" workbookViewId="0">
      <selection activeCell="AE41" sqref="AE41"/>
    </sheetView>
  </sheetViews>
  <sheetFormatPr baseColWidth="10" defaultRowHeight="15" x14ac:dyDescent="0.25"/>
  <cols>
    <col min="5" max="25" width="0" hidden="1" customWidth="1"/>
    <col min="28" max="28" width="11.42578125" style="4"/>
  </cols>
  <sheetData>
    <row r="1" spans="1:28" x14ac:dyDescent="0.25">
      <c r="A1" t="s">
        <v>384</v>
      </c>
      <c r="AA1" t="s">
        <v>290</v>
      </c>
      <c r="AB1" s="4" t="s">
        <v>567</v>
      </c>
    </row>
    <row r="2" spans="1:28" x14ac:dyDescent="0.25">
      <c r="AB2" s="4" t="s">
        <v>4</v>
      </c>
    </row>
    <row r="4" spans="1:28" x14ac:dyDescent="0.25">
      <c r="H4" t="s">
        <v>5</v>
      </c>
      <c r="I4" t="s">
        <v>6</v>
      </c>
      <c r="J4" t="s">
        <v>7</v>
      </c>
      <c r="K4" t="s">
        <v>8</v>
      </c>
    </row>
    <row r="5" spans="1:28" x14ac:dyDescent="0.25">
      <c r="I5" s="1">
        <v>37017</v>
      </c>
      <c r="J5" s="2">
        <v>42136.208333333336</v>
      </c>
    </row>
    <row r="7" spans="1:28" x14ac:dyDescent="0.25">
      <c r="E7" t="s">
        <v>9</v>
      </c>
      <c r="I7" t="s">
        <v>10</v>
      </c>
      <c r="M7" t="s">
        <v>11</v>
      </c>
      <c r="N7" t="s">
        <v>292</v>
      </c>
      <c r="O7" t="s">
        <v>293</v>
      </c>
      <c r="P7" t="s">
        <v>13</v>
      </c>
      <c r="Q7" t="s">
        <v>13</v>
      </c>
      <c r="S7" t="s">
        <v>14</v>
      </c>
      <c r="T7" t="s">
        <v>385</v>
      </c>
      <c r="U7" t="s">
        <v>386</v>
      </c>
      <c r="V7" t="s">
        <v>11</v>
      </c>
      <c r="W7" t="e">
        <f>-   OUTSOU</f>
        <v>#NAME?</v>
      </c>
      <c r="X7" t="s">
        <v>15</v>
      </c>
      <c r="Y7" t="s">
        <v>16</v>
      </c>
      <c r="Z7" t="s">
        <v>17</v>
      </c>
      <c r="AA7" t="s">
        <v>18</v>
      </c>
      <c r="AB7" s="4" t="s">
        <v>19</v>
      </c>
    </row>
    <row r="8" spans="1:28" x14ac:dyDescent="0.25">
      <c r="A8" t="s">
        <v>20</v>
      </c>
      <c r="B8" t="s">
        <v>21</v>
      </c>
      <c r="C8" t="s">
        <v>22</v>
      </c>
      <c r="E8" t="s">
        <v>23</v>
      </c>
      <c r="F8" t="s">
        <v>24</v>
      </c>
      <c r="G8" t="s">
        <v>25</v>
      </c>
      <c r="H8" t="s">
        <v>26</v>
      </c>
      <c r="I8" t="s">
        <v>27</v>
      </c>
      <c r="J8" t="s">
        <v>28</v>
      </c>
      <c r="K8" t="s">
        <v>387</v>
      </c>
      <c r="L8" t="s">
        <v>31</v>
      </c>
      <c r="M8" t="s">
        <v>32</v>
      </c>
      <c r="N8" t="s">
        <v>33</v>
      </c>
      <c r="O8" t="s">
        <v>34</v>
      </c>
      <c r="P8" t="s">
        <v>35</v>
      </c>
      <c r="Q8" t="s">
        <v>36</v>
      </c>
      <c r="R8" t="s">
        <v>37</v>
      </c>
      <c r="S8" t="s">
        <v>38</v>
      </c>
      <c r="T8" t="s">
        <v>388</v>
      </c>
      <c r="U8" t="s">
        <v>389</v>
      </c>
      <c r="V8" t="s">
        <v>40</v>
      </c>
      <c r="W8" t="s">
        <v>41</v>
      </c>
      <c r="X8" t="s">
        <v>42</v>
      </c>
      <c r="Y8" t="s">
        <v>43</v>
      </c>
      <c r="Z8" t="s">
        <v>44</v>
      </c>
      <c r="AA8" t="s">
        <v>42</v>
      </c>
      <c r="AB8" s="4" t="s">
        <v>45</v>
      </c>
    </row>
    <row r="9" spans="1:28" x14ac:dyDescent="0.25">
      <c r="A9" t="s">
        <v>50</v>
      </c>
      <c r="B9" t="s">
        <v>194</v>
      </c>
      <c r="C9" t="s">
        <v>188</v>
      </c>
      <c r="D9" t="s">
        <v>297</v>
      </c>
      <c r="E9" t="s">
        <v>57</v>
      </c>
      <c r="F9" t="s">
        <v>50</v>
      </c>
      <c r="G9" t="s">
        <v>50</v>
      </c>
      <c r="H9" t="s">
        <v>49</v>
      </c>
      <c r="I9" t="s">
        <v>51</v>
      </c>
      <c r="J9" t="s">
        <v>50</v>
      </c>
      <c r="K9" t="s">
        <v>390</v>
      </c>
      <c r="L9" t="s">
        <v>51</v>
      </c>
      <c r="M9" t="s">
        <v>49</v>
      </c>
      <c r="N9" t="s">
        <v>49</v>
      </c>
      <c r="O9" t="s">
        <v>51</v>
      </c>
      <c r="P9" t="s">
        <v>51</v>
      </c>
      <c r="Q9" t="s">
        <v>50</v>
      </c>
      <c r="R9" t="s">
        <v>50</v>
      </c>
      <c r="S9" t="s">
        <v>50</v>
      </c>
      <c r="T9" t="s">
        <v>52</v>
      </c>
    </row>
    <row r="10" spans="1:28" x14ac:dyDescent="0.25">
      <c r="A10" t="s">
        <v>568</v>
      </c>
      <c r="B10" t="s">
        <v>569</v>
      </c>
    </row>
    <row r="11" spans="1:28" x14ac:dyDescent="0.25">
      <c r="A11" t="s">
        <v>300</v>
      </c>
      <c r="B11" t="s">
        <v>301</v>
      </c>
      <c r="C11" t="s">
        <v>302</v>
      </c>
      <c r="E11">
        <v>477.96</v>
      </c>
      <c r="F11">
        <v>68.23</v>
      </c>
      <c r="G11">
        <v>0</v>
      </c>
      <c r="H11">
        <v>0</v>
      </c>
      <c r="I11" s="3">
        <v>1750</v>
      </c>
      <c r="J11">
        <v>0</v>
      </c>
      <c r="K11" t="s">
        <v>391</v>
      </c>
      <c r="L11">
        <v>0</v>
      </c>
      <c r="M11" s="3">
        <v>1750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 s="3">
        <v>1750</v>
      </c>
      <c r="W11">
        <v>0</v>
      </c>
      <c r="X11">
        <v>175</v>
      </c>
      <c r="Y11" s="3">
        <v>1750</v>
      </c>
      <c r="Z11">
        <v>10.92</v>
      </c>
      <c r="AA11">
        <v>0</v>
      </c>
      <c r="AB11" s="4">
        <v>1935.92</v>
      </c>
    </row>
    <row r="12" spans="1:28" x14ac:dyDescent="0.25">
      <c r="A12" t="s">
        <v>570</v>
      </c>
      <c r="B12" t="s">
        <v>104</v>
      </c>
      <c r="E12">
        <v>477.96</v>
      </c>
      <c r="F12">
        <v>68.23</v>
      </c>
      <c r="G12">
        <v>0</v>
      </c>
      <c r="H12">
        <v>0</v>
      </c>
      <c r="I12" s="3">
        <v>1750</v>
      </c>
      <c r="J12">
        <v>0</v>
      </c>
      <c r="K12" t="s">
        <v>391</v>
      </c>
      <c r="L12">
        <v>0</v>
      </c>
      <c r="M12" s="3">
        <v>1750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 s="3">
        <v>1750</v>
      </c>
      <c r="W12">
        <v>0</v>
      </c>
      <c r="X12">
        <v>175</v>
      </c>
      <c r="Y12" s="3">
        <v>1750</v>
      </c>
      <c r="Z12">
        <v>10.92</v>
      </c>
      <c r="AA12">
        <v>0</v>
      </c>
      <c r="AB12" s="4">
        <v>1935.92</v>
      </c>
    </row>
    <row r="14" spans="1:28" x14ac:dyDescent="0.25">
      <c r="A14" t="s">
        <v>571</v>
      </c>
      <c r="B14" t="s">
        <v>572</v>
      </c>
      <c r="C14" t="s">
        <v>231</v>
      </c>
    </row>
    <row r="15" spans="1:28" x14ac:dyDescent="0.25">
      <c r="A15">
        <v>10</v>
      </c>
      <c r="B15" t="s">
        <v>307</v>
      </c>
      <c r="C15" t="s">
        <v>308</v>
      </c>
      <c r="E15">
        <v>477.96</v>
      </c>
      <c r="F15">
        <v>68.23</v>
      </c>
      <c r="G15">
        <v>0</v>
      </c>
      <c r="H15">
        <v>0</v>
      </c>
      <c r="I15" s="3">
        <v>1166.6600000000001</v>
      </c>
      <c r="J15" s="3">
        <v>2461.08</v>
      </c>
      <c r="K15" t="s">
        <v>392</v>
      </c>
      <c r="L15">
        <v>0</v>
      </c>
      <c r="M15" s="3">
        <v>3627.74</v>
      </c>
      <c r="N15">
        <v>0</v>
      </c>
      <c r="O15">
        <v>0</v>
      </c>
      <c r="P15">
        <v>0</v>
      </c>
      <c r="Q15">
        <v>0</v>
      </c>
      <c r="R15">
        <v>84.78</v>
      </c>
      <c r="S15">
        <v>0</v>
      </c>
      <c r="U15">
        <v>84.78</v>
      </c>
      <c r="V15" s="3">
        <v>3542.96</v>
      </c>
      <c r="W15">
        <v>354.3</v>
      </c>
      <c r="X15">
        <v>0</v>
      </c>
      <c r="Y15" s="3">
        <v>3188.66</v>
      </c>
      <c r="Z15">
        <v>10.92</v>
      </c>
      <c r="AA15">
        <v>0</v>
      </c>
      <c r="AB15" s="4">
        <v>3638.66</v>
      </c>
    </row>
    <row r="16" spans="1:28" x14ac:dyDescent="0.25">
      <c r="A16" t="s">
        <v>309</v>
      </c>
      <c r="B16" t="s">
        <v>310</v>
      </c>
      <c r="C16" t="s">
        <v>308</v>
      </c>
      <c r="E16">
        <v>477.96</v>
      </c>
      <c r="F16">
        <v>68.23</v>
      </c>
      <c r="G16">
        <v>0</v>
      </c>
      <c r="H16">
        <v>0</v>
      </c>
      <c r="I16" s="3">
        <v>1166.6600000000001</v>
      </c>
      <c r="J16" s="3">
        <v>2169.08</v>
      </c>
      <c r="K16" t="s">
        <v>393</v>
      </c>
      <c r="L16">
        <v>0</v>
      </c>
      <c r="M16" s="3">
        <v>3335.74</v>
      </c>
      <c r="N16">
        <v>0</v>
      </c>
      <c r="O16">
        <v>0</v>
      </c>
      <c r="P16">
        <v>0</v>
      </c>
      <c r="Q16">
        <v>0</v>
      </c>
      <c r="R16">
        <v>471.16</v>
      </c>
      <c r="S16">
        <v>0</v>
      </c>
      <c r="U16">
        <v>471.16</v>
      </c>
      <c r="V16" s="3">
        <v>2864.58</v>
      </c>
      <c r="W16">
        <v>286.45999999999998</v>
      </c>
      <c r="X16">
        <v>0</v>
      </c>
      <c r="Y16" s="3">
        <v>2578.12</v>
      </c>
      <c r="Z16">
        <v>10.92</v>
      </c>
      <c r="AA16">
        <v>0</v>
      </c>
      <c r="AB16" s="4">
        <v>3346.66</v>
      </c>
    </row>
    <row r="17" spans="1:28" x14ac:dyDescent="0.25">
      <c r="A17" t="s">
        <v>570</v>
      </c>
      <c r="B17" t="s">
        <v>117</v>
      </c>
      <c r="E17">
        <v>955.92</v>
      </c>
      <c r="F17">
        <v>136.46</v>
      </c>
      <c r="G17">
        <v>0</v>
      </c>
      <c r="H17">
        <v>0</v>
      </c>
      <c r="I17" s="3">
        <v>2333.3200000000002</v>
      </c>
      <c r="J17" s="3">
        <v>4630.16</v>
      </c>
      <c r="K17" t="s">
        <v>394</v>
      </c>
      <c r="L17">
        <v>0</v>
      </c>
      <c r="M17" s="3">
        <v>6963.48</v>
      </c>
      <c r="N17">
        <v>0</v>
      </c>
      <c r="O17">
        <v>0</v>
      </c>
      <c r="P17">
        <v>0</v>
      </c>
      <c r="Q17">
        <v>0</v>
      </c>
      <c r="R17">
        <v>555.94000000000005</v>
      </c>
      <c r="S17">
        <v>0</v>
      </c>
      <c r="U17">
        <v>555.94000000000005</v>
      </c>
      <c r="V17" s="3">
        <v>6407.54</v>
      </c>
      <c r="W17">
        <v>640.76</v>
      </c>
      <c r="X17">
        <v>0</v>
      </c>
      <c r="Y17" s="3">
        <v>5766.78</v>
      </c>
      <c r="Z17">
        <v>21.84</v>
      </c>
      <c r="AA17">
        <v>0</v>
      </c>
      <c r="AB17" s="4">
        <v>6985.32</v>
      </c>
    </row>
    <row r="19" spans="1:28" x14ac:dyDescent="0.25">
      <c r="A19" t="s">
        <v>573</v>
      </c>
      <c r="B19" t="s">
        <v>574</v>
      </c>
    </row>
    <row r="20" spans="1:28" x14ac:dyDescent="0.25">
      <c r="A20" t="s">
        <v>314</v>
      </c>
      <c r="B20" t="s">
        <v>315</v>
      </c>
      <c r="C20" t="s">
        <v>177</v>
      </c>
      <c r="E20">
        <v>477.96</v>
      </c>
      <c r="F20">
        <v>68.23</v>
      </c>
      <c r="G20">
        <v>0</v>
      </c>
      <c r="H20">
        <v>0</v>
      </c>
      <c r="I20">
        <v>477.96</v>
      </c>
      <c r="J20" s="3">
        <v>8884.15</v>
      </c>
      <c r="K20" t="s">
        <v>395</v>
      </c>
      <c r="L20">
        <v>0</v>
      </c>
      <c r="M20" s="3">
        <v>9362.11</v>
      </c>
      <c r="N20">
        <v>0</v>
      </c>
      <c r="O20">
        <v>0</v>
      </c>
      <c r="P20">
        <v>100.44</v>
      </c>
      <c r="Q20">
        <v>0</v>
      </c>
      <c r="R20" s="3">
        <v>2100.73</v>
      </c>
      <c r="S20">
        <v>0</v>
      </c>
      <c r="T20">
        <v>2</v>
      </c>
      <c r="U20" t="s">
        <v>396</v>
      </c>
      <c r="V20" s="3">
        <v>7160.94</v>
      </c>
      <c r="W20">
        <v>716.09</v>
      </c>
      <c r="X20">
        <v>0</v>
      </c>
      <c r="Y20" s="3">
        <v>6444.85</v>
      </c>
      <c r="Z20">
        <v>10.92</v>
      </c>
      <c r="AA20">
        <v>0</v>
      </c>
      <c r="AB20" s="4">
        <v>9272.59</v>
      </c>
    </row>
    <row r="22" spans="1:28" x14ac:dyDescent="0.25">
      <c r="A22" t="s">
        <v>570</v>
      </c>
      <c r="B22" t="s">
        <v>575</v>
      </c>
      <c r="E22">
        <v>477.96</v>
      </c>
      <c r="F22">
        <v>68.23</v>
      </c>
      <c r="G22">
        <v>0</v>
      </c>
      <c r="H22">
        <v>0</v>
      </c>
      <c r="I22">
        <v>477.96</v>
      </c>
      <c r="J22" s="3">
        <v>8884.15</v>
      </c>
      <c r="K22" t="s">
        <v>395</v>
      </c>
      <c r="L22">
        <v>0</v>
      </c>
      <c r="M22" s="3">
        <v>9362.11</v>
      </c>
      <c r="N22">
        <v>0</v>
      </c>
      <c r="O22">
        <v>0</v>
      </c>
      <c r="P22">
        <v>100.44</v>
      </c>
      <c r="Q22">
        <v>0</v>
      </c>
      <c r="R22" s="3">
        <v>2100.73</v>
      </c>
      <c r="S22">
        <v>0</v>
      </c>
      <c r="T22">
        <v>2</v>
      </c>
      <c r="U22" t="s">
        <v>396</v>
      </c>
      <c r="V22" s="3">
        <v>7160.94</v>
      </c>
      <c r="W22">
        <v>716.09</v>
      </c>
      <c r="X22">
        <v>0</v>
      </c>
      <c r="Y22" s="3">
        <v>6444.85</v>
      </c>
      <c r="Z22">
        <v>10.92</v>
      </c>
      <c r="AA22">
        <v>0</v>
      </c>
      <c r="AB22" s="4">
        <v>9272.59</v>
      </c>
    </row>
    <row r="24" spans="1:28" x14ac:dyDescent="0.25">
      <c r="A24" t="s">
        <v>576</v>
      </c>
      <c r="B24" t="s">
        <v>424</v>
      </c>
    </row>
    <row r="25" spans="1:28" x14ac:dyDescent="0.25">
      <c r="A25" t="s">
        <v>397</v>
      </c>
      <c r="B25" t="s">
        <v>398</v>
      </c>
      <c r="C25" t="s">
        <v>177</v>
      </c>
      <c r="E25">
        <v>-204.84</v>
      </c>
      <c r="F25">
        <v>0</v>
      </c>
      <c r="G25">
        <v>0</v>
      </c>
      <c r="H25">
        <v>0</v>
      </c>
      <c r="I25" s="3">
        <v>1166.6600000000001</v>
      </c>
      <c r="J25">
        <v>0</v>
      </c>
      <c r="K25" t="s">
        <v>399</v>
      </c>
      <c r="L25">
        <v>74.81</v>
      </c>
      <c r="M25" s="3">
        <v>1241.47</v>
      </c>
      <c r="N25">
        <v>5</v>
      </c>
      <c r="O25">
        <v>833.33</v>
      </c>
      <c r="P25">
        <v>0</v>
      </c>
      <c r="Q25">
        <v>0</v>
      </c>
      <c r="R25">
        <v>0</v>
      </c>
      <c r="S25">
        <v>0</v>
      </c>
      <c r="U25">
        <v>833.33</v>
      </c>
      <c r="V25">
        <v>408.14</v>
      </c>
      <c r="W25">
        <v>0</v>
      </c>
      <c r="X25">
        <v>40.81</v>
      </c>
      <c r="Y25">
        <v>408.14</v>
      </c>
      <c r="Z25">
        <v>-4.0999999999999996</v>
      </c>
      <c r="AA25">
        <v>0</v>
      </c>
      <c r="AB25" s="4">
        <v>444.85</v>
      </c>
    </row>
    <row r="26" spans="1:28" x14ac:dyDescent="0.25">
      <c r="A26" t="s">
        <v>319</v>
      </c>
      <c r="B26" t="s">
        <v>320</v>
      </c>
      <c r="C26" t="s">
        <v>177</v>
      </c>
      <c r="E26">
        <v>477.96</v>
      </c>
      <c r="F26">
        <v>68.23</v>
      </c>
      <c r="G26">
        <v>0</v>
      </c>
      <c r="H26">
        <v>0</v>
      </c>
      <c r="I26">
        <v>477.96</v>
      </c>
      <c r="J26">
        <v>0</v>
      </c>
      <c r="K26" t="s">
        <v>400</v>
      </c>
      <c r="L26">
        <v>93.68</v>
      </c>
      <c r="M26">
        <v>571.64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571.64</v>
      </c>
      <c r="W26">
        <v>0</v>
      </c>
      <c r="X26">
        <v>57.16</v>
      </c>
      <c r="Y26">
        <v>571.64</v>
      </c>
      <c r="Z26">
        <v>10.92</v>
      </c>
      <c r="AA26">
        <v>0</v>
      </c>
      <c r="AB26" s="4">
        <v>639.72</v>
      </c>
    </row>
    <row r="27" spans="1:28" x14ac:dyDescent="0.25">
      <c r="A27">
        <v>5</v>
      </c>
      <c r="B27" t="s">
        <v>323</v>
      </c>
      <c r="C27" t="s">
        <v>177</v>
      </c>
      <c r="E27">
        <v>477.96</v>
      </c>
      <c r="F27">
        <v>68.23</v>
      </c>
      <c r="G27">
        <v>0</v>
      </c>
      <c r="H27">
        <v>0</v>
      </c>
      <c r="I27">
        <v>477.96</v>
      </c>
      <c r="J27" s="3">
        <v>9673.99</v>
      </c>
      <c r="K27" t="s">
        <v>401</v>
      </c>
      <c r="L27">
        <v>0</v>
      </c>
      <c r="M27" s="3">
        <v>10151.950000000001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 s="3">
        <v>10151.950000000001</v>
      </c>
      <c r="W27" s="3">
        <v>1015.2</v>
      </c>
      <c r="X27">
        <v>0</v>
      </c>
      <c r="Y27" s="3">
        <v>9136.75</v>
      </c>
      <c r="Z27">
        <v>10.92</v>
      </c>
      <c r="AA27">
        <v>0</v>
      </c>
      <c r="AB27" s="4">
        <v>10162.870000000001</v>
      </c>
    </row>
    <row r="28" spans="1:28" x14ac:dyDescent="0.25">
      <c r="A28">
        <v>21</v>
      </c>
      <c r="B28" t="s">
        <v>324</v>
      </c>
      <c r="C28" t="s">
        <v>177</v>
      </c>
      <c r="E28">
        <v>477.96</v>
      </c>
      <c r="F28">
        <v>68.23</v>
      </c>
      <c r="G28">
        <v>0</v>
      </c>
      <c r="H28">
        <v>0</v>
      </c>
      <c r="I28" s="3">
        <v>1633.33</v>
      </c>
      <c r="J28" s="3">
        <v>5532.54</v>
      </c>
      <c r="K28" t="s">
        <v>402</v>
      </c>
      <c r="L28">
        <v>0</v>
      </c>
      <c r="M28" s="3">
        <v>7165.87</v>
      </c>
      <c r="N28">
        <v>0</v>
      </c>
      <c r="O28">
        <v>0</v>
      </c>
      <c r="P28">
        <v>396.29</v>
      </c>
      <c r="Q28">
        <v>0</v>
      </c>
      <c r="R28">
        <v>135.96</v>
      </c>
      <c r="S28">
        <v>0</v>
      </c>
      <c r="U28">
        <v>532.25</v>
      </c>
      <c r="V28" s="3">
        <v>6633.62</v>
      </c>
      <c r="W28">
        <v>663.36</v>
      </c>
      <c r="X28">
        <v>0</v>
      </c>
      <c r="Y28" s="3">
        <v>5970.26</v>
      </c>
      <c r="Z28">
        <v>10.92</v>
      </c>
      <c r="AA28">
        <v>0</v>
      </c>
      <c r="AB28" s="4">
        <v>6780.5</v>
      </c>
    </row>
    <row r="29" spans="1:28" x14ac:dyDescent="0.25">
      <c r="A29" t="s">
        <v>325</v>
      </c>
      <c r="B29" t="s">
        <v>326</v>
      </c>
      <c r="C29" t="s">
        <v>327</v>
      </c>
      <c r="E29">
        <v>477.96</v>
      </c>
      <c r="F29">
        <v>68.23</v>
      </c>
      <c r="G29">
        <v>0</v>
      </c>
      <c r="H29">
        <v>0</v>
      </c>
      <c r="I29" s="3">
        <v>2333.31</v>
      </c>
      <c r="J29" s="3">
        <v>2546.5300000000002</v>
      </c>
      <c r="K29" t="s">
        <v>403</v>
      </c>
      <c r="L29">
        <v>0</v>
      </c>
      <c r="M29" s="3">
        <v>4879.84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 s="3">
        <v>4879.84</v>
      </c>
      <c r="W29">
        <v>487.98</v>
      </c>
      <c r="X29">
        <v>0</v>
      </c>
      <c r="Y29" s="3">
        <v>4391.8599999999997</v>
      </c>
      <c r="Z29">
        <v>10.92</v>
      </c>
      <c r="AA29">
        <v>0</v>
      </c>
      <c r="AB29" s="4">
        <v>4890.76</v>
      </c>
    </row>
    <row r="30" spans="1:28" x14ac:dyDescent="0.25">
      <c r="A30" t="s">
        <v>328</v>
      </c>
      <c r="B30" t="s">
        <v>329</v>
      </c>
      <c r="C30" t="s">
        <v>177</v>
      </c>
      <c r="E30">
        <v>477.96</v>
      </c>
      <c r="F30">
        <v>68.23</v>
      </c>
      <c r="G30">
        <v>0</v>
      </c>
      <c r="H30">
        <v>0</v>
      </c>
      <c r="I30">
        <v>477.96</v>
      </c>
      <c r="J30">
        <v>0</v>
      </c>
      <c r="K30" t="s">
        <v>400</v>
      </c>
      <c r="L30">
        <v>93.68</v>
      </c>
      <c r="M30">
        <v>571.64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571.64</v>
      </c>
      <c r="W30">
        <v>0</v>
      </c>
      <c r="X30">
        <v>57.16</v>
      </c>
      <c r="Y30">
        <v>571.64</v>
      </c>
      <c r="Z30">
        <v>10.92</v>
      </c>
      <c r="AA30">
        <v>0</v>
      </c>
      <c r="AB30" s="4">
        <v>639.72</v>
      </c>
    </row>
    <row r="31" spans="1:28" x14ac:dyDescent="0.25">
      <c r="A31" t="s">
        <v>330</v>
      </c>
      <c r="B31" t="s">
        <v>331</v>
      </c>
      <c r="C31" t="s">
        <v>177</v>
      </c>
      <c r="E31">
        <v>477.96</v>
      </c>
      <c r="F31">
        <v>68.23</v>
      </c>
      <c r="G31">
        <v>0</v>
      </c>
      <c r="H31">
        <v>0</v>
      </c>
      <c r="I31">
        <v>477.96</v>
      </c>
      <c r="J31">
        <v>0</v>
      </c>
      <c r="K31" t="s">
        <v>400</v>
      </c>
      <c r="L31">
        <v>93.68</v>
      </c>
      <c r="M31">
        <v>571.64</v>
      </c>
      <c r="N31">
        <v>0</v>
      </c>
      <c r="O31">
        <v>0</v>
      </c>
      <c r="P31">
        <v>0</v>
      </c>
      <c r="Q31">
        <v>0</v>
      </c>
      <c r="R31">
        <v>125.36</v>
      </c>
      <c r="S31">
        <v>0</v>
      </c>
      <c r="U31">
        <v>125.36</v>
      </c>
      <c r="V31">
        <v>446.28</v>
      </c>
      <c r="W31">
        <v>0</v>
      </c>
      <c r="X31">
        <v>44.63</v>
      </c>
      <c r="Y31">
        <v>446.28</v>
      </c>
      <c r="Z31">
        <v>10.92</v>
      </c>
      <c r="AA31">
        <v>0</v>
      </c>
      <c r="AB31" s="4">
        <v>627.19000000000005</v>
      </c>
    </row>
    <row r="32" spans="1:28" x14ac:dyDescent="0.25">
      <c r="A32" t="s">
        <v>332</v>
      </c>
      <c r="B32" t="s">
        <v>333</v>
      </c>
      <c r="C32" t="s">
        <v>177</v>
      </c>
      <c r="E32">
        <v>477.96</v>
      </c>
      <c r="F32">
        <v>68.23</v>
      </c>
      <c r="G32">
        <v>0</v>
      </c>
      <c r="H32">
        <v>0</v>
      </c>
      <c r="I32">
        <v>477.96</v>
      </c>
      <c r="J32" s="3">
        <v>13660.47</v>
      </c>
      <c r="K32" t="s">
        <v>404</v>
      </c>
      <c r="L32">
        <v>0</v>
      </c>
      <c r="M32" s="3">
        <v>14138.43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 s="3">
        <v>14138.43</v>
      </c>
      <c r="W32" s="3">
        <v>1413.84</v>
      </c>
      <c r="X32">
        <v>0</v>
      </c>
      <c r="Y32" s="3">
        <v>12724.59</v>
      </c>
      <c r="Z32">
        <v>10.92</v>
      </c>
      <c r="AA32">
        <v>0</v>
      </c>
      <c r="AB32" s="4">
        <v>14149.35</v>
      </c>
    </row>
    <row r="33" spans="1:28" x14ac:dyDescent="0.25">
      <c r="A33" t="s">
        <v>334</v>
      </c>
      <c r="B33" t="s">
        <v>335</v>
      </c>
      <c r="C33" t="s">
        <v>177</v>
      </c>
      <c r="E33">
        <v>477.96</v>
      </c>
      <c r="F33">
        <v>68.23</v>
      </c>
      <c r="G33">
        <v>0</v>
      </c>
      <c r="H33">
        <v>0</v>
      </c>
      <c r="I33">
        <v>477.96</v>
      </c>
      <c r="J33" s="3">
        <v>3809.37</v>
      </c>
      <c r="K33" t="s">
        <v>405</v>
      </c>
      <c r="L33">
        <v>0</v>
      </c>
      <c r="M33" s="3">
        <v>4287.33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 s="3">
        <v>4287.33</v>
      </c>
      <c r="W33">
        <v>428.73</v>
      </c>
      <c r="X33">
        <v>0</v>
      </c>
      <c r="Y33" s="3">
        <v>3858.6</v>
      </c>
      <c r="Z33">
        <v>10.92</v>
      </c>
      <c r="AA33">
        <v>0</v>
      </c>
      <c r="AB33" s="4">
        <v>4298.25</v>
      </c>
    </row>
    <row r="34" spans="1:28" x14ac:dyDescent="0.25">
      <c r="A34" t="s">
        <v>336</v>
      </c>
      <c r="B34" t="s">
        <v>337</v>
      </c>
      <c r="C34" t="s">
        <v>177</v>
      </c>
      <c r="E34">
        <v>477.96</v>
      </c>
      <c r="F34">
        <v>68.23</v>
      </c>
      <c r="G34">
        <v>0</v>
      </c>
      <c r="H34">
        <v>0</v>
      </c>
      <c r="I34">
        <v>477.96</v>
      </c>
      <c r="J34">
        <v>0</v>
      </c>
      <c r="K34" t="s">
        <v>400</v>
      </c>
      <c r="L34">
        <v>93.68</v>
      </c>
      <c r="M34">
        <v>571.64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571.64</v>
      </c>
      <c r="W34">
        <v>0</v>
      </c>
      <c r="X34">
        <v>57.16</v>
      </c>
      <c r="Y34">
        <v>571.64</v>
      </c>
      <c r="Z34">
        <v>10.92</v>
      </c>
      <c r="AA34">
        <v>0</v>
      </c>
      <c r="AB34" s="4">
        <v>639.72</v>
      </c>
    </row>
    <row r="35" spans="1:28" x14ac:dyDescent="0.25">
      <c r="A35" t="s">
        <v>338</v>
      </c>
      <c r="B35" t="s">
        <v>339</v>
      </c>
      <c r="C35" t="s">
        <v>177</v>
      </c>
      <c r="E35">
        <v>477.96</v>
      </c>
      <c r="F35">
        <v>68.23</v>
      </c>
      <c r="G35">
        <v>0</v>
      </c>
      <c r="H35">
        <v>0</v>
      </c>
      <c r="I35">
        <v>477.96</v>
      </c>
      <c r="J35">
        <v>0</v>
      </c>
      <c r="K35" t="s">
        <v>400</v>
      </c>
      <c r="L35">
        <v>93.68</v>
      </c>
      <c r="M35">
        <v>571.64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571.64</v>
      </c>
      <c r="W35">
        <v>0</v>
      </c>
      <c r="X35">
        <v>57.16</v>
      </c>
      <c r="Y35">
        <v>571.64</v>
      </c>
      <c r="Z35">
        <v>10.92</v>
      </c>
      <c r="AA35">
        <v>0</v>
      </c>
      <c r="AB35" s="4">
        <v>639.72</v>
      </c>
    </row>
    <row r="36" spans="1:28" x14ac:dyDescent="0.25">
      <c r="A36" t="s">
        <v>340</v>
      </c>
      <c r="B36" t="s">
        <v>341</v>
      </c>
      <c r="C36" t="s">
        <v>177</v>
      </c>
      <c r="E36">
        <v>477.96</v>
      </c>
      <c r="F36">
        <v>68.23</v>
      </c>
      <c r="G36">
        <v>0</v>
      </c>
      <c r="H36">
        <v>0</v>
      </c>
      <c r="I36">
        <v>477.96</v>
      </c>
      <c r="J36" s="3">
        <v>13711.53</v>
      </c>
      <c r="K36" t="s">
        <v>406</v>
      </c>
      <c r="L36">
        <v>0</v>
      </c>
      <c r="M36" s="3">
        <v>14189.49</v>
      </c>
      <c r="N36">
        <v>0</v>
      </c>
      <c r="O36">
        <v>0</v>
      </c>
      <c r="P36" s="3">
        <v>2499</v>
      </c>
      <c r="Q36">
        <v>0</v>
      </c>
      <c r="R36">
        <v>0</v>
      </c>
      <c r="S36">
        <v>0</v>
      </c>
      <c r="T36">
        <v>2</v>
      </c>
      <c r="U36" t="s">
        <v>407</v>
      </c>
      <c r="V36" s="3">
        <v>11690.49</v>
      </c>
      <c r="W36" s="3">
        <v>1169.05</v>
      </c>
      <c r="X36">
        <v>0</v>
      </c>
      <c r="Y36" s="3">
        <v>10521.44</v>
      </c>
      <c r="Z36">
        <v>10.92</v>
      </c>
      <c r="AA36">
        <v>0</v>
      </c>
      <c r="AB36" s="4">
        <v>11701.41</v>
      </c>
    </row>
    <row r="37" spans="1:28" x14ac:dyDescent="0.25">
      <c r="A37" t="s">
        <v>342</v>
      </c>
      <c r="B37" t="s">
        <v>343</v>
      </c>
      <c r="C37" t="s">
        <v>177</v>
      </c>
      <c r="E37">
        <v>477.96</v>
      </c>
      <c r="F37">
        <v>68.23</v>
      </c>
      <c r="G37">
        <v>0</v>
      </c>
      <c r="H37">
        <v>0</v>
      </c>
      <c r="I37">
        <v>477.96</v>
      </c>
      <c r="J37">
        <v>0</v>
      </c>
      <c r="K37" t="s">
        <v>400</v>
      </c>
      <c r="L37">
        <v>93.68</v>
      </c>
      <c r="M37">
        <v>571.64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571.64</v>
      </c>
      <c r="W37">
        <v>0</v>
      </c>
      <c r="X37">
        <v>57.16</v>
      </c>
      <c r="Y37">
        <v>571.64</v>
      </c>
      <c r="Z37">
        <v>10.92</v>
      </c>
      <c r="AA37">
        <v>0</v>
      </c>
      <c r="AB37" s="4">
        <v>639.72</v>
      </c>
    </row>
    <row r="38" spans="1:28" x14ac:dyDescent="0.25">
      <c r="A38" t="s">
        <v>344</v>
      </c>
      <c r="B38" t="s">
        <v>345</v>
      </c>
      <c r="C38" t="s">
        <v>177</v>
      </c>
      <c r="E38">
        <v>477.96</v>
      </c>
      <c r="F38">
        <v>68.23</v>
      </c>
      <c r="G38">
        <v>0</v>
      </c>
      <c r="H38">
        <v>0</v>
      </c>
      <c r="I38">
        <v>477.96</v>
      </c>
      <c r="J38" s="3">
        <v>2000</v>
      </c>
      <c r="K38" t="s">
        <v>408</v>
      </c>
      <c r="L38">
        <v>0</v>
      </c>
      <c r="M38" s="3">
        <v>2477.96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 s="3">
        <v>2477.96</v>
      </c>
      <c r="W38">
        <v>247.8</v>
      </c>
      <c r="X38">
        <v>0</v>
      </c>
      <c r="Y38" s="3">
        <v>2230.16</v>
      </c>
      <c r="Z38">
        <v>10.92</v>
      </c>
      <c r="AA38">
        <v>0</v>
      </c>
      <c r="AB38" s="4">
        <v>2488.88</v>
      </c>
    </row>
    <row r="39" spans="1:28" x14ac:dyDescent="0.25">
      <c r="A39" t="s">
        <v>346</v>
      </c>
      <c r="B39" t="s">
        <v>347</v>
      </c>
      <c r="C39" t="s">
        <v>177</v>
      </c>
      <c r="E39">
        <v>477.96</v>
      </c>
      <c r="F39">
        <v>68.23</v>
      </c>
      <c r="G39">
        <v>0</v>
      </c>
      <c r="H39">
        <v>0</v>
      </c>
      <c r="I39">
        <v>477.96</v>
      </c>
      <c r="J39" s="3">
        <v>2554.7800000000002</v>
      </c>
      <c r="K39" t="s">
        <v>409</v>
      </c>
      <c r="L39">
        <v>0</v>
      </c>
      <c r="M39" s="3">
        <v>3032.74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 s="3">
        <v>3032.74</v>
      </c>
      <c r="W39">
        <v>303.27</v>
      </c>
      <c r="X39">
        <v>0</v>
      </c>
      <c r="Y39" s="3">
        <v>2729.47</v>
      </c>
      <c r="Z39">
        <v>10.92</v>
      </c>
      <c r="AA39">
        <v>0</v>
      </c>
      <c r="AB39" s="4">
        <v>3043.66</v>
      </c>
    </row>
    <row r="40" spans="1:28" x14ac:dyDescent="0.25">
      <c r="A40" t="s">
        <v>348</v>
      </c>
      <c r="B40" t="s">
        <v>349</v>
      </c>
      <c r="C40" t="s">
        <v>177</v>
      </c>
      <c r="E40">
        <v>477.96</v>
      </c>
      <c r="F40">
        <v>68.23</v>
      </c>
      <c r="G40">
        <v>0</v>
      </c>
      <c r="H40">
        <v>0</v>
      </c>
      <c r="I40" s="3">
        <v>1633.33</v>
      </c>
      <c r="J40" s="3">
        <v>9710.51</v>
      </c>
      <c r="K40" t="s">
        <v>410</v>
      </c>
      <c r="L40">
        <v>0</v>
      </c>
      <c r="M40" s="3">
        <v>11343.84</v>
      </c>
      <c r="N40">
        <v>0</v>
      </c>
      <c r="O40">
        <v>0</v>
      </c>
      <c r="P40">
        <v>446.53</v>
      </c>
      <c r="Q40">
        <v>0</v>
      </c>
      <c r="R40">
        <v>742.44</v>
      </c>
      <c r="S40">
        <v>0</v>
      </c>
      <c r="T40">
        <v>1</v>
      </c>
      <c r="U40" t="s">
        <v>411</v>
      </c>
      <c r="V40" s="3">
        <v>10154.870000000001</v>
      </c>
      <c r="W40" s="3">
        <v>1015.49</v>
      </c>
      <c r="X40">
        <v>0</v>
      </c>
      <c r="Y40" s="3">
        <v>9139.3799999999992</v>
      </c>
      <c r="Z40">
        <v>10.92</v>
      </c>
      <c r="AA40">
        <v>0</v>
      </c>
      <c r="AB40" s="4">
        <v>10908.23</v>
      </c>
    </row>
    <row r="41" spans="1:28" x14ac:dyDescent="0.25">
      <c r="A41" t="s">
        <v>350</v>
      </c>
      <c r="B41" t="s">
        <v>351</v>
      </c>
      <c r="C41" t="s">
        <v>177</v>
      </c>
      <c r="E41">
        <v>477.96</v>
      </c>
      <c r="F41">
        <v>68.23</v>
      </c>
      <c r="G41">
        <v>0</v>
      </c>
      <c r="H41">
        <v>0</v>
      </c>
      <c r="I41">
        <v>477.96</v>
      </c>
      <c r="J41" s="3">
        <v>3899.66</v>
      </c>
      <c r="K41" t="s">
        <v>412</v>
      </c>
      <c r="L41">
        <v>0</v>
      </c>
      <c r="M41" s="3">
        <v>4377.62</v>
      </c>
      <c r="N41">
        <v>0</v>
      </c>
      <c r="O41">
        <v>0</v>
      </c>
      <c r="P41">
        <v>100.44</v>
      </c>
      <c r="Q41">
        <v>0</v>
      </c>
      <c r="R41" s="3">
        <v>3026.71</v>
      </c>
      <c r="S41">
        <v>0</v>
      </c>
      <c r="T41">
        <v>3</v>
      </c>
      <c r="U41" t="s">
        <v>413</v>
      </c>
      <c r="V41" s="3">
        <v>1250.47</v>
      </c>
      <c r="W41">
        <v>0</v>
      </c>
      <c r="X41">
        <v>125.05</v>
      </c>
      <c r="Y41" s="3">
        <v>1250.47</v>
      </c>
      <c r="Z41">
        <v>10.92</v>
      </c>
      <c r="AA41">
        <v>0</v>
      </c>
      <c r="AB41" s="4">
        <v>4413.1499999999996</v>
      </c>
    </row>
    <row r="42" spans="1:28" x14ac:dyDescent="0.25">
      <c r="A42" t="s">
        <v>570</v>
      </c>
      <c r="B42" t="s">
        <v>173</v>
      </c>
      <c r="E42" s="3">
        <v>7442.52</v>
      </c>
      <c r="F42" s="3">
        <v>1091.68</v>
      </c>
      <c r="G42">
        <v>0</v>
      </c>
      <c r="H42">
        <v>0</v>
      </c>
      <c r="I42" s="3">
        <v>12980.11</v>
      </c>
      <c r="J42" s="3">
        <v>67099.38</v>
      </c>
      <c r="K42" t="s">
        <v>414</v>
      </c>
      <c r="L42">
        <v>636.89</v>
      </c>
      <c r="M42" s="3">
        <v>80716.38</v>
      </c>
      <c r="N42">
        <v>5</v>
      </c>
      <c r="O42">
        <v>833.33</v>
      </c>
      <c r="P42" s="3">
        <v>3442.26</v>
      </c>
      <c r="Q42">
        <v>0</v>
      </c>
      <c r="R42" s="3">
        <v>4030.47</v>
      </c>
      <c r="S42">
        <v>0</v>
      </c>
      <c r="T42">
        <v>8</v>
      </c>
      <c r="U42" t="s">
        <v>415</v>
      </c>
      <c r="V42" s="3">
        <v>72410.320000000007</v>
      </c>
      <c r="W42" s="3">
        <v>6744.72</v>
      </c>
      <c r="X42">
        <v>496.29</v>
      </c>
      <c r="Y42" s="3">
        <v>65665.600000000006</v>
      </c>
      <c r="Z42">
        <v>170.62</v>
      </c>
      <c r="AA42">
        <v>0</v>
      </c>
      <c r="AB42" s="4">
        <v>77107.7</v>
      </c>
    </row>
    <row r="45" spans="1:28" x14ac:dyDescent="0.25">
      <c r="A45" t="s">
        <v>50</v>
      </c>
      <c r="B45" t="s">
        <v>194</v>
      </c>
      <c r="C45" t="s">
        <v>188</v>
      </c>
      <c r="D45" t="s">
        <v>297</v>
      </c>
      <c r="E45" t="s">
        <v>57</v>
      </c>
      <c r="F45" t="s">
        <v>50</v>
      </c>
      <c r="G45" t="s">
        <v>50</v>
      </c>
      <c r="H45" t="s">
        <v>49</v>
      </c>
      <c r="I45" t="s">
        <v>51</v>
      </c>
      <c r="J45" t="s">
        <v>50</v>
      </c>
      <c r="K45" t="s">
        <v>390</v>
      </c>
      <c r="L45" t="s">
        <v>51</v>
      </c>
      <c r="M45" t="s">
        <v>49</v>
      </c>
      <c r="N45" t="s">
        <v>49</v>
      </c>
      <c r="O45" t="s">
        <v>51</v>
      </c>
      <c r="P45" t="s">
        <v>51</v>
      </c>
      <c r="Q45" t="s">
        <v>50</v>
      </c>
      <c r="R45" t="s">
        <v>50</v>
      </c>
      <c r="S45" t="s">
        <v>50</v>
      </c>
      <c r="T45" t="s">
        <v>52</v>
      </c>
    </row>
    <row r="46" spans="1:28" x14ac:dyDescent="0.25">
      <c r="A46" t="s">
        <v>577</v>
      </c>
      <c r="B46" t="s">
        <v>578</v>
      </c>
      <c r="E46" s="3">
        <v>9354.36</v>
      </c>
      <c r="F46" s="3">
        <v>1364.6</v>
      </c>
      <c r="G46">
        <v>0</v>
      </c>
      <c r="H46">
        <v>0</v>
      </c>
      <c r="I46" s="3">
        <v>17541.39</v>
      </c>
      <c r="J46" s="3">
        <v>80613.69</v>
      </c>
      <c r="K46" t="s">
        <v>416</v>
      </c>
      <c r="L46">
        <v>636.89</v>
      </c>
      <c r="M46" s="3">
        <v>98791.97</v>
      </c>
      <c r="N46">
        <v>5</v>
      </c>
      <c r="O46">
        <v>833.33</v>
      </c>
      <c r="P46" s="3">
        <v>3542.7</v>
      </c>
      <c r="Q46">
        <v>0</v>
      </c>
      <c r="R46" s="3">
        <v>6687.14</v>
      </c>
      <c r="S46">
        <v>0</v>
      </c>
      <c r="T46">
        <v>11</v>
      </c>
      <c r="U46" t="s">
        <v>417</v>
      </c>
      <c r="V46" s="3">
        <v>87728.8</v>
      </c>
      <c r="W46" s="3">
        <v>8101.57</v>
      </c>
      <c r="X46">
        <v>671.29</v>
      </c>
      <c r="Y46" s="3">
        <v>79627.23</v>
      </c>
      <c r="Z46">
        <v>214.3</v>
      </c>
      <c r="AA46">
        <v>0</v>
      </c>
      <c r="AB46" s="4">
        <v>95301.53</v>
      </c>
    </row>
    <row r="47" spans="1:28" x14ac:dyDescent="0.25">
      <c r="AB47" s="4">
        <f>AB46*0.16</f>
        <v>15248.2448</v>
      </c>
    </row>
    <row r="48" spans="1:28" x14ac:dyDescent="0.25">
      <c r="A48" t="e">
        <f>--- NOTAS I</f>
        <v>#NAME?</v>
      </c>
      <c r="B48" t="s">
        <v>579</v>
      </c>
      <c r="C48" t="s">
        <v>188</v>
      </c>
      <c r="D48" t="s">
        <v>297</v>
      </c>
      <c r="E48" t="s">
        <v>57</v>
      </c>
      <c r="F48" t="s">
        <v>50</v>
      </c>
      <c r="G48" t="s">
        <v>50</v>
      </c>
      <c r="H48" t="s">
        <v>49</v>
      </c>
      <c r="I48" t="s">
        <v>356</v>
      </c>
      <c r="AB48" s="4">
        <f>+AB46+AB47</f>
        <v>110549.7748</v>
      </c>
    </row>
    <row r="50" spans="1:10" x14ac:dyDescent="0.25">
      <c r="A50" t="s">
        <v>580</v>
      </c>
      <c r="B50" t="s">
        <v>581</v>
      </c>
      <c r="C50" t="s">
        <v>264</v>
      </c>
    </row>
    <row r="51" spans="1:10" x14ac:dyDescent="0.25">
      <c r="A51" t="s">
        <v>582</v>
      </c>
      <c r="B51" t="s">
        <v>583</v>
      </c>
      <c r="C51" t="s">
        <v>267</v>
      </c>
    </row>
    <row r="52" spans="1:10" x14ac:dyDescent="0.25">
      <c r="A52" t="s">
        <v>584</v>
      </c>
      <c r="B52" t="s">
        <v>585</v>
      </c>
      <c r="C52" t="s">
        <v>270</v>
      </c>
      <c r="D52" t="s">
        <v>418</v>
      </c>
      <c r="E52" t="s">
        <v>419</v>
      </c>
      <c r="F52" t="s">
        <v>272</v>
      </c>
      <c r="G52" t="s">
        <v>420</v>
      </c>
      <c r="H52" t="s">
        <v>369</v>
      </c>
    </row>
    <row r="53" spans="1:10" x14ac:dyDescent="0.25">
      <c r="A53" t="s">
        <v>586</v>
      </c>
      <c r="B53" t="s">
        <v>587</v>
      </c>
      <c r="C53" t="s">
        <v>276</v>
      </c>
      <c r="D53" t="s">
        <v>277</v>
      </c>
    </row>
    <row r="54" spans="1:10" x14ac:dyDescent="0.25">
      <c r="A54" t="s">
        <v>588</v>
      </c>
      <c r="B54" t="s">
        <v>589</v>
      </c>
      <c r="C54" t="e">
        <f>- OUTSOURCING EMPLEADO</f>
        <v>#NAME?</v>
      </c>
    </row>
    <row r="55" spans="1:10" x14ac:dyDescent="0.25">
      <c r="A55" t="s">
        <v>590</v>
      </c>
      <c r="B55" t="s">
        <v>591</v>
      </c>
      <c r="C55" t="e">
        <f>+ Infonavit + OUTSOURCING</f>
        <v>#NAME?</v>
      </c>
      <c r="D55" t="s">
        <v>421</v>
      </c>
      <c r="E55" t="s">
        <v>422</v>
      </c>
      <c r="F55" t="s">
        <v>283</v>
      </c>
      <c r="G55" t="s">
        <v>423</v>
      </c>
      <c r="H55" t="s">
        <v>381</v>
      </c>
      <c r="I55" t="e">
        <f>+ Aportaci</f>
        <v>#NAME?</v>
      </c>
      <c r="J55" t="s">
        <v>285</v>
      </c>
    </row>
    <row r="56" spans="1:10" x14ac:dyDescent="0.25">
      <c r="A56" t="s">
        <v>592</v>
      </c>
      <c r="B56" t="s">
        <v>593</v>
      </c>
      <c r="C56" t="s">
        <v>288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B51"/>
  <sheetViews>
    <sheetView topLeftCell="A6" workbookViewId="0">
      <selection activeCell="AE52" sqref="AE52"/>
    </sheetView>
  </sheetViews>
  <sheetFormatPr baseColWidth="10" defaultRowHeight="15" x14ac:dyDescent="0.25"/>
  <cols>
    <col min="1" max="1" width="13.85546875" bestFit="1" customWidth="1"/>
    <col min="2" max="2" width="24.7109375" bestFit="1" customWidth="1"/>
    <col min="4" max="25" width="0" hidden="1" customWidth="1"/>
    <col min="26" max="26" width="11.42578125" style="4"/>
  </cols>
  <sheetData>
    <row r="1" spans="1:26" x14ac:dyDescent="0.25">
      <c r="A1" t="s">
        <v>1547</v>
      </c>
      <c r="Y1" t="s">
        <v>1506</v>
      </c>
      <c r="Z1" s="4" t="s">
        <v>1548</v>
      </c>
    </row>
    <row r="2" spans="1:26" x14ac:dyDescent="0.25">
      <c r="Z2" s="4" t="s">
        <v>4</v>
      </c>
    </row>
    <row r="4" spans="1:26" x14ac:dyDescent="0.25">
      <c r="G4" t="s">
        <v>5</v>
      </c>
      <c r="H4" t="s">
        <v>6</v>
      </c>
      <c r="I4" t="s">
        <v>7</v>
      </c>
      <c r="J4" t="s">
        <v>8</v>
      </c>
    </row>
    <row r="5" spans="1:26" x14ac:dyDescent="0.25">
      <c r="H5" s="1">
        <v>37248</v>
      </c>
      <c r="I5" s="2">
        <v>42367.208333333336</v>
      </c>
    </row>
    <row r="7" spans="1:26" x14ac:dyDescent="0.25">
      <c r="D7" t="s">
        <v>9</v>
      </c>
      <c r="H7" t="s">
        <v>10</v>
      </c>
      <c r="L7" t="s">
        <v>11</v>
      </c>
      <c r="M7" t="s">
        <v>292</v>
      </c>
      <c r="N7" t="s">
        <v>293</v>
      </c>
      <c r="O7" t="s">
        <v>13</v>
      </c>
      <c r="P7" t="s">
        <v>13</v>
      </c>
      <c r="R7" t="s">
        <v>14</v>
      </c>
      <c r="S7" t="s">
        <v>11</v>
      </c>
      <c r="T7" t="s">
        <v>11</v>
      </c>
      <c r="U7" t="e">
        <f>-   OUTSOU</f>
        <v>#NAME?</v>
      </c>
      <c r="V7" t="s">
        <v>15</v>
      </c>
      <c r="W7" t="s">
        <v>16</v>
      </c>
      <c r="X7" t="s">
        <v>17</v>
      </c>
      <c r="Y7" t="s">
        <v>18</v>
      </c>
      <c r="Z7" s="4" t="s">
        <v>19</v>
      </c>
    </row>
    <row r="8" spans="1:26" x14ac:dyDescent="0.25">
      <c r="A8" t="s">
        <v>20</v>
      </c>
      <c r="B8" t="s">
        <v>21</v>
      </c>
      <c r="C8" t="s">
        <v>22</v>
      </c>
      <c r="D8" t="s">
        <v>23</v>
      </c>
      <c r="E8" t="s">
        <v>24</v>
      </c>
      <c r="F8" t="s">
        <v>25</v>
      </c>
      <c r="G8" t="s">
        <v>26</v>
      </c>
      <c r="H8" t="s">
        <v>27</v>
      </c>
      <c r="I8" t="s">
        <v>28</v>
      </c>
      <c r="J8" t="s">
        <v>387</v>
      </c>
      <c r="K8" t="s">
        <v>31</v>
      </c>
      <c r="L8" t="s">
        <v>32</v>
      </c>
      <c r="M8" t="s">
        <v>33</v>
      </c>
      <c r="N8" t="s">
        <v>34</v>
      </c>
      <c r="O8" t="s">
        <v>35</v>
      </c>
      <c r="P8" t="s">
        <v>36</v>
      </c>
      <c r="Q8" t="s">
        <v>37</v>
      </c>
      <c r="R8" t="s">
        <v>38</v>
      </c>
      <c r="S8" t="s">
        <v>39</v>
      </c>
      <c r="T8" t="s">
        <v>40</v>
      </c>
      <c r="U8" t="s">
        <v>41</v>
      </c>
      <c r="V8" t="s">
        <v>42</v>
      </c>
      <c r="W8" t="s">
        <v>43</v>
      </c>
      <c r="X8" t="s">
        <v>44</v>
      </c>
      <c r="Y8" t="s">
        <v>42</v>
      </c>
      <c r="Z8" s="4" t="s">
        <v>45</v>
      </c>
    </row>
    <row r="9" spans="1:26" x14ac:dyDescent="0.25">
      <c r="A9" t="s">
        <v>50</v>
      </c>
      <c r="B9" t="s">
        <v>194</v>
      </c>
      <c r="C9" t="s">
        <v>1118</v>
      </c>
      <c r="D9" t="s">
        <v>57</v>
      </c>
      <c r="E9" t="s">
        <v>50</v>
      </c>
      <c r="F9" t="s">
        <v>50</v>
      </c>
      <c r="G9" t="s">
        <v>49</v>
      </c>
      <c r="H9" t="s">
        <v>51</v>
      </c>
      <c r="I9" t="s">
        <v>50</v>
      </c>
      <c r="J9" t="s">
        <v>390</v>
      </c>
      <c r="K9" t="s">
        <v>51</v>
      </c>
      <c r="L9" t="s">
        <v>50</v>
      </c>
      <c r="M9" t="s">
        <v>637</v>
      </c>
      <c r="N9" t="s">
        <v>51</v>
      </c>
      <c r="O9" t="s">
        <v>51</v>
      </c>
      <c r="P9" t="s">
        <v>50</v>
      </c>
      <c r="Q9" t="s">
        <v>50</v>
      </c>
      <c r="R9" t="s">
        <v>50</v>
      </c>
      <c r="S9" t="s">
        <v>52</v>
      </c>
    </row>
    <row r="10" spans="1:26" x14ac:dyDescent="0.25">
      <c r="A10" t="s">
        <v>1405</v>
      </c>
      <c r="B10" t="s">
        <v>1406</v>
      </c>
    </row>
    <row r="11" spans="1:26" x14ac:dyDescent="0.25">
      <c r="A11" t="s">
        <v>78</v>
      </c>
      <c r="B11" t="s">
        <v>79</v>
      </c>
      <c r="C11" t="s">
        <v>80</v>
      </c>
      <c r="D11">
        <v>490.7</v>
      </c>
      <c r="E11">
        <v>67.42</v>
      </c>
      <c r="F11">
        <v>0</v>
      </c>
      <c r="G11">
        <v>0</v>
      </c>
      <c r="H11" s="3">
        <v>1166.67</v>
      </c>
      <c r="I11" s="3">
        <v>1226.42</v>
      </c>
      <c r="J11" t="s">
        <v>1549</v>
      </c>
      <c r="K11">
        <v>0</v>
      </c>
      <c r="L11" s="3">
        <v>2393.09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 s="3">
        <v>2393.09</v>
      </c>
      <c r="U11">
        <v>239.31</v>
      </c>
      <c r="V11">
        <v>0</v>
      </c>
      <c r="W11" s="3">
        <v>2153.7800000000002</v>
      </c>
      <c r="X11">
        <v>11.16</v>
      </c>
      <c r="Y11">
        <v>0</v>
      </c>
      <c r="Z11" s="4">
        <v>2404.25</v>
      </c>
    </row>
    <row r="12" spans="1:26" x14ac:dyDescent="0.25">
      <c r="A12" t="s">
        <v>570</v>
      </c>
      <c r="B12" t="s">
        <v>53</v>
      </c>
      <c r="D12">
        <v>490.7</v>
      </c>
      <c r="E12">
        <v>67.42</v>
      </c>
      <c r="F12">
        <v>0</v>
      </c>
      <c r="G12">
        <v>0</v>
      </c>
      <c r="H12" s="3">
        <v>1166.67</v>
      </c>
      <c r="I12" s="3">
        <v>1226.42</v>
      </c>
      <c r="J12" t="s">
        <v>1549</v>
      </c>
      <c r="K12">
        <v>0</v>
      </c>
      <c r="L12" s="3">
        <v>2393.09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 s="3">
        <v>2393.09</v>
      </c>
      <c r="U12">
        <v>239.31</v>
      </c>
      <c r="V12">
        <v>0</v>
      </c>
      <c r="W12" s="3">
        <v>2153.7800000000002</v>
      </c>
      <c r="X12">
        <v>11.16</v>
      </c>
      <c r="Y12">
        <v>0</v>
      </c>
      <c r="Z12" s="4">
        <v>2404.25</v>
      </c>
    </row>
    <row r="14" spans="1:26" x14ac:dyDescent="0.25">
      <c r="A14" t="s">
        <v>568</v>
      </c>
      <c r="B14" t="s">
        <v>569</v>
      </c>
    </row>
    <row r="15" spans="1:26" x14ac:dyDescent="0.25">
      <c r="A15" t="s">
        <v>300</v>
      </c>
      <c r="B15" t="s">
        <v>301</v>
      </c>
      <c r="C15" t="s">
        <v>302</v>
      </c>
      <c r="D15">
        <v>490.7</v>
      </c>
      <c r="E15">
        <v>67.42</v>
      </c>
      <c r="F15">
        <v>0</v>
      </c>
      <c r="G15">
        <v>0</v>
      </c>
      <c r="H15" s="3">
        <v>1750</v>
      </c>
      <c r="I15">
        <v>0</v>
      </c>
      <c r="J15" t="s">
        <v>391</v>
      </c>
      <c r="K15">
        <v>0</v>
      </c>
      <c r="L15" s="3">
        <v>1750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3">
        <v>1750</v>
      </c>
      <c r="U15">
        <v>0</v>
      </c>
      <c r="V15">
        <v>175</v>
      </c>
      <c r="W15" s="3">
        <v>1750</v>
      </c>
      <c r="X15">
        <v>11.16</v>
      </c>
      <c r="Y15">
        <v>0</v>
      </c>
      <c r="Z15" s="4">
        <v>1936.16</v>
      </c>
    </row>
    <row r="16" spans="1:26" x14ac:dyDescent="0.25">
      <c r="A16" t="s">
        <v>570</v>
      </c>
      <c r="B16" t="s">
        <v>104</v>
      </c>
      <c r="D16">
        <v>490.7</v>
      </c>
      <c r="E16">
        <v>67.42</v>
      </c>
      <c r="F16">
        <v>0</v>
      </c>
      <c r="G16">
        <v>0</v>
      </c>
      <c r="H16" s="3">
        <v>1750</v>
      </c>
      <c r="I16">
        <v>0</v>
      </c>
      <c r="J16" t="s">
        <v>391</v>
      </c>
      <c r="K16">
        <v>0</v>
      </c>
      <c r="L16" s="3">
        <v>1750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 s="3">
        <v>1750</v>
      </c>
      <c r="U16">
        <v>0</v>
      </c>
      <c r="V16">
        <v>175</v>
      </c>
      <c r="W16" s="3">
        <v>1750</v>
      </c>
      <c r="X16">
        <v>11.16</v>
      </c>
      <c r="Y16">
        <v>0</v>
      </c>
      <c r="Z16" s="4">
        <v>1936.16</v>
      </c>
    </row>
    <row r="18" spans="1:26" x14ac:dyDescent="0.25">
      <c r="A18" t="s">
        <v>571</v>
      </c>
      <c r="B18" t="s">
        <v>572</v>
      </c>
      <c r="C18" t="s">
        <v>231</v>
      </c>
    </row>
    <row r="19" spans="1:26" x14ac:dyDescent="0.25">
      <c r="A19">
        <v>10</v>
      </c>
      <c r="B19" t="s">
        <v>307</v>
      </c>
      <c r="C19" t="s">
        <v>308</v>
      </c>
      <c r="D19">
        <v>490.7</v>
      </c>
      <c r="E19">
        <v>67.42</v>
      </c>
      <c r="F19">
        <v>0</v>
      </c>
      <c r="G19">
        <v>0</v>
      </c>
      <c r="H19" s="3">
        <v>1166.6600000000001</v>
      </c>
      <c r="I19" s="3">
        <v>1265</v>
      </c>
      <c r="J19" t="s">
        <v>1550</v>
      </c>
      <c r="K19">
        <v>0</v>
      </c>
      <c r="L19" s="3">
        <v>2431.66</v>
      </c>
      <c r="M19">
        <v>0</v>
      </c>
      <c r="N19">
        <v>0</v>
      </c>
      <c r="O19">
        <v>0</v>
      </c>
      <c r="P19">
        <v>0</v>
      </c>
      <c r="Q19">
        <v>84.78</v>
      </c>
      <c r="R19">
        <v>0</v>
      </c>
      <c r="S19">
        <v>84.78</v>
      </c>
      <c r="T19" s="3">
        <v>2346.88</v>
      </c>
      <c r="U19">
        <v>234.69</v>
      </c>
      <c r="V19">
        <v>0</v>
      </c>
      <c r="W19" s="3">
        <v>2112.19</v>
      </c>
      <c r="X19">
        <v>11.16</v>
      </c>
      <c r="Y19">
        <v>0</v>
      </c>
      <c r="Z19" s="4">
        <v>2442.8200000000002</v>
      </c>
    </row>
    <row r="20" spans="1:26" x14ac:dyDescent="0.25">
      <c r="A20" t="s">
        <v>309</v>
      </c>
      <c r="B20" t="s">
        <v>310</v>
      </c>
      <c r="C20" t="s">
        <v>308</v>
      </c>
      <c r="D20">
        <v>490.7</v>
      </c>
      <c r="E20">
        <v>67.42</v>
      </c>
      <c r="F20">
        <v>0</v>
      </c>
      <c r="G20">
        <v>0</v>
      </c>
      <c r="H20" s="3">
        <v>1166.6600000000001</v>
      </c>
      <c r="I20" s="3">
        <v>1269.67</v>
      </c>
      <c r="J20" t="s">
        <v>1551</v>
      </c>
      <c r="K20">
        <v>0</v>
      </c>
      <c r="L20" s="3">
        <v>2436.33</v>
      </c>
      <c r="M20">
        <v>0</v>
      </c>
      <c r="N20">
        <v>0</v>
      </c>
      <c r="O20">
        <v>0</v>
      </c>
      <c r="P20">
        <v>0</v>
      </c>
      <c r="Q20">
        <v>471.16</v>
      </c>
      <c r="R20">
        <v>0</v>
      </c>
      <c r="S20">
        <v>471.16</v>
      </c>
      <c r="T20" s="3">
        <v>1965.17</v>
      </c>
      <c r="U20">
        <v>0</v>
      </c>
      <c r="V20">
        <v>196.52</v>
      </c>
      <c r="W20" s="3">
        <v>1965.17</v>
      </c>
      <c r="X20">
        <v>11.16</v>
      </c>
      <c r="Y20">
        <v>0</v>
      </c>
      <c r="Z20" s="4">
        <v>2644.01</v>
      </c>
    </row>
    <row r="21" spans="1:26" x14ac:dyDescent="0.25">
      <c r="A21" t="s">
        <v>570</v>
      </c>
      <c r="B21" t="s">
        <v>117</v>
      </c>
      <c r="D21">
        <v>981.4</v>
      </c>
      <c r="E21">
        <v>134.84</v>
      </c>
      <c r="F21">
        <v>0</v>
      </c>
      <c r="G21">
        <v>0</v>
      </c>
      <c r="H21" s="3">
        <v>2333.3200000000002</v>
      </c>
      <c r="I21" s="3">
        <v>2534.67</v>
      </c>
      <c r="J21" t="s">
        <v>1552</v>
      </c>
      <c r="K21">
        <v>0</v>
      </c>
      <c r="L21" s="3">
        <v>4867.99</v>
      </c>
      <c r="M21">
        <v>0</v>
      </c>
      <c r="N21">
        <v>0</v>
      </c>
      <c r="O21">
        <v>0</v>
      </c>
      <c r="P21">
        <v>0</v>
      </c>
      <c r="Q21">
        <v>555.94000000000005</v>
      </c>
      <c r="R21">
        <v>0</v>
      </c>
      <c r="S21">
        <v>555.94000000000005</v>
      </c>
      <c r="T21" s="3">
        <v>4312.05</v>
      </c>
      <c r="U21">
        <v>234.69</v>
      </c>
      <c r="V21">
        <v>196.52</v>
      </c>
      <c r="W21" s="3">
        <v>4077.36</v>
      </c>
      <c r="X21">
        <v>22.32</v>
      </c>
      <c r="Y21">
        <v>0</v>
      </c>
      <c r="Z21" s="4">
        <v>5086.83</v>
      </c>
    </row>
    <row r="23" spans="1:26" x14ac:dyDescent="0.25">
      <c r="A23" t="s">
        <v>573</v>
      </c>
      <c r="B23" t="s">
        <v>574</v>
      </c>
    </row>
    <row r="24" spans="1:26" x14ac:dyDescent="0.25">
      <c r="A24" t="s">
        <v>314</v>
      </c>
      <c r="B24" t="s">
        <v>315</v>
      </c>
      <c r="C24" t="s">
        <v>177</v>
      </c>
      <c r="D24">
        <v>490.7</v>
      </c>
      <c r="E24">
        <v>67.42</v>
      </c>
      <c r="F24">
        <v>0</v>
      </c>
      <c r="G24">
        <v>0</v>
      </c>
      <c r="H24">
        <v>490.7</v>
      </c>
      <c r="I24" s="3">
        <v>4951.05</v>
      </c>
      <c r="J24" t="s">
        <v>1553</v>
      </c>
      <c r="K24">
        <v>0</v>
      </c>
      <c r="L24" s="3">
        <v>5441.75</v>
      </c>
      <c r="M24">
        <v>0</v>
      </c>
      <c r="N24">
        <v>0</v>
      </c>
      <c r="O24">
        <v>45.13</v>
      </c>
      <c r="P24" s="3">
        <v>1000</v>
      </c>
      <c r="Q24" s="3">
        <v>1039.95</v>
      </c>
      <c r="R24">
        <v>0</v>
      </c>
      <c r="S24" s="3">
        <v>2085.08</v>
      </c>
      <c r="T24" s="3">
        <v>3356.67</v>
      </c>
      <c r="U24">
        <v>335.67</v>
      </c>
      <c r="V24">
        <v>0</v>
      </c>
      <c r="W24" s="3">
        <v>3021</v>
      </c>
      <c r="X24">
        <v>11.16</v>
      </c>
      <c r="Y24">
        <v>0</v>
      </c>
      <c r="Z24" s="4">
        <v>5407.78</v>
      </c>
    </row>
    <row r="25" spans="1:26" x14ac:dyDescent="0.25">
      <c r="A25" t="s">
        <v>570</v>
      </c>
      <c r="B25" t="s">
        <v>575</v>
      </c>
      <c r="D25">
        <v>490.7</v>
      </c>
      <c r="E25">
        <v>67.42</v>
      </c>
      <c r="F25">
        <v>0</v>
      </c>
      <c r="G25">
        <v>0</v>
      </c>
      <c r="H25">
        <v>490.7</v>
      </c>
      <c r="I25" s="3">
        <v>4951.05</v>
      </c>
      <c r="J25" t="s">
        <v>1553</v>
      </c>
      <c r="K25">
        <v>0</v>
      </c>
      <c r="L25" s="3">
        <v>5441.75</v>
      </c>
      <c r="M25">
        <v>0</v>
      </c>
      <c r="N25">
        <v>0</v>
      </c>
      <c r="O25">
        <v>45.13</v>
      </c>
      <c r="P25" s="3">
        <v>1000</v>
      </c>
      <c r="Q25" s="3">
        <v>1039.95</v>
      </c>
      <c r="R25">
        <v>0</v>
      </c>
      <c r="S25" s="3">
        <v>2085.08</v>
      </c>
      <c r="T25" s="3">
        <v>3356.67</v>
      </c>
      <c r="U25">
        <v>335.67</v>
      </c>
      <c r="V25">
        <v>0</v>
      </c>
      <c r="W25" s="3">
        <v>3021</v>
      </c>
      <c r="X25">
        <v>11.16</v>
      </c>
      <c r="Y25">
        <v>0</v>
      </c>
      <c r="Z25" s="4">
        <v>5407.78</v>
      </c>
    </row>
    <row r="27" spans="1:26" x14ac:dyDescent="0.25">
      <c r="A27" t="s">
        <v>576</v>
      </c>
      <c r="B27" t="s">
        <v>424</v>
      </c>
    </row>
    <row r="28" spans="1:26" hidden="1" x14ac:dyDescent="0.25">
      <c r="A28">
        <v>5</v>
      </c>
      <c r="B28" t="s">
        <v>323</v>
      </c>
      <c r="C28" t="s">
        <v>177</v>
      </c>
      <c r="D28">
        <v>490.7</v>
      </c>
      <c r="E28">
        <v>67.42</v>
      </c>
      <c r="F28">
        <v>0</v>
      </c>
      <c r="G28">
        <v>0</v>
      </c>
      <c r="H28">
        <v>490.7</v>
      </c>
      <c r="I28" s="3">
        <v>27008.83</v>
      </c>
      <c r="J28" t="s">
        <v>1554</v>
      </c>
      <c r="K28">
        <v>0</v>
      </c>
      <c r="L28" s="3">
        <v>27499.53</v>
      </c>
      <c r="M28">
        <v>0</v>
      </c>
      <c r="N28">
        <v>0</v>
      </c>
      <c r="O28">
        <v>45.13</v>
      </c>
      <c r="P28">
        <v>0</v>
      </c>
      <c r="Q28">
        <v>0</v>
      </c>
      <c r="R28">
        <v>0</v>
      </c>
      <c r="S28">
        <v>45.13</v>
      </c>
      <c r="T28" s="3">
        <v>27454.400000000001</v>
      </c>
      <c r="U28" s="3">
        <v>2745.44</v>
      </c>
      <c r="V28">
        <v>0</v>
      </c>
      <c r="W28" s="3">
        <v>24708.959999999999</v>
      </c>
      <c r="X28">
        <v>11.16</v>
      </c>
      <c r="Y28">
        <v>0</v>
      </c>
      <c r="Z28" s="4">
        <v>27465.56</v>
      </c>
    </row>
    <row r="29" spans="1:26" hidden="1" x14ac:dyDescent="0.25">
      <c r="A29">
        <v>21</v>
      </c>
      <c r="B29" t="s">
        <v>324</v>
      </c>
      <c r="C29" t="s">
        <v>177</v>
      </c>
      <c r="D29">
        <v>490.7</v>
      </c>
      <c r="E29">
        <v>67.42</v>
      </c>
      <c r="F29">
        <v>0</v>
      </c>
      <c r="G29">
        <v>0</v>
      </c>
      <c r="H29" s="3">
        <v>1633.33</v>
      </c>
      <c r="I29" s="3">
        <v>74924.179999999993</v>
      </c>
      <c r="J29" t="s">
        <v>1555</v>
      </c>
      <c r="K29">
        <v>0</v>
      </c>
      <c r="L29" s="3">
        <v>76557.509999999995</v>
      </c>
      <c r="M29">
        <v>0</v>
      </c>
      <c r="N29">
        <v>0</v>
      </c>
      <c r="O29">
        <v>770.1</v>
      </c>
      <c r="P29">
        <v>0</v>
      </c>
      <c r="Q29">
        <v>135.96</v>
      </c>
      <c r="R29">
        <v>0</v>
      </c>
      <c r="S29">
        <v>906.06</v>
      </c>
      <c r="T29" s="3">
        <v>75651.45</v>
      </c>
      <c r="U29" s="3">
        <v>7565.14</v>
      </c>
      <c r="V29">
        <v>0</v>
      </c>
      <c r="W29" s="3">
        <v>68086.31</v>
      </c>
      <c r="X29">
        <v>11.16</v>
      </c>
      <c r="Y29">
        <v>0</v>
      </c>
      <c r="Z29" s="4">
        <v>75798.570000000007</v>
      </c>
    </row>
    <row r="30" spans="1:26" hidden="1" x14ac:dyDescent="0.25">
      <c r="A30" t="s">
        <v>845</v>
      </c>
      <c r="B30" t="s">
        <v>846</v>
      </c>
      <c r="C30" t="s">
        <v>177</v>
      </c>
      <c r="D30">
        <v>490.7</v>
      </c>
      <c r="E30">
        <v>67.42</v>
      </c>
      <c r="F30">
        <v>0</v>
      </c>
      <c r="G30">
        <v>0</v>
      </c>
      <c r="H30">
        <v>490.7</v>
      </c>
      <c r="I30" s="3">
        <v>21802.86</v>
      </c>
      <c r="J30" t="s">
        <v>1556</v>
      </c>
      <c r="K30">
        <v>0</v>
      </c>
      <c r="L30" s="3">
        <v>22293.56</v>
      </c>
      <c r="M30">
        <v>0</v>
      </c>
      <c r="N30">
        <v>0</v>
      </c>
      <c r="O30">
        <v>0</v>
      </c>
      <c r="P30">
        <v>0</v>
      </c>
      <c r="Q30">
        <v>686.96</v>
      </c>
      <c r="R30">
        <v>0</v>
      </c>
      <c r="S30">
        <v>686.96</v>
      </c>
      <c r="T30" s="3">
        <v>21606.6</v>
      </c>
      <c r="U30" s="3">
        <v>2160.66</v>
      </c>
      <c r="V30">
        <v>0</v>
      </c>
      <c r="W30" s="3">
        <v>19445.939999999999</v>
      </c>
      <c r="X30">
        <v>11.16</v>
      </c>
      <c r="Y30">
        <v>0</v>
      </c>
      <c r="Z30" s="4">
        <v>22304.720000000001</v>
      </c>
    </row>
    <row r="31" spans="1:26" hidden="1" x14ac:dyDescent="0.25">
      <c r="A31" t="s">
        <v>325</v>
      </c>
      <c r="B31" t="s">
        <v>326</v>
      </c>
      <c r="C31" t="s">
        <v>327</v>
      </c>
      <c r="D31">
        <v>490.7</v>
      </c>
      <c r="E31">
        <v>67.42</v>
      </c>
      <c r="F31">
        <v>0</v>
      </c>
      <c r="G31">
        <v>0</v>
      </c>
      <c r="H31" s="3">
        <v>2333.31</v>
      </c>
      <c r="I31" s="3">
        <v>21068.92</v>
      </c>
      <c r="J31" t="s">
        <v>1557</v>
      </c>
      <c r="K31">
        <v>0</v>
      </c>
      <c r="L31" s="3">
        <v>23402.23</v>
      </c>
      <c r="M31">
        <v>0</v>
      </c>
      <c r="N31">
        <v>0</v>
      </c>
      <c r="O31">
        <v>245.93</v>
      </c>
      <c r="P31">
        <v>0</v>
      </c>
      <c r="Q31">
        <v>0</v>
      </c>
      <c r="R31">
        <v>0</v>
      </c>
      <c r="S31">
        <v>245.93</v>
      </c>
      <c r="T31" s="3">
        <v>23156.3</v>
      </c>
      <c r="U31" s="3">
        <v>2315.63</v>
      </c>
      <c r="V31">
        <v>0</v>
      </c>
      <c r="W31" s="3">
        <v>20840.669999999998</v>
      </c>
      <c r="X31">
        <v>11.16</v>
      </c>
      <c r="Y31">
        <v>0</v>
      </c>
      <c r="Z31" s="4">
        <v>23167.46</v>
      </c>
    </row>
    <row r="32" spans="1:26" hidden="1" x14ac:dyDescent="0.25">
      <c r="A32" t="s">
        <v>1250</v>
      </c>
      <c r="B32" t="s">
        <v>1251</v>
      </c>
      <c r="C32" t="s">
        <v>177</v>
      </c>
      <c r="D32">
        <v>490.7</v>
      </c>
      <c r="E32">
        <v>67.42</v>
      </c>
      <c r="F32">
        <v>0</v>
      </c>
      <c r="G32">
        <v>0</v>
      </c>
      <c r="H32">
        <v>490.7</v>
      </c>
      <c r="I32" s="3">
        <v>8062.86</v>
      </c>
      <c r="J32" t="s">
        <v>1558</v>
      </c>
      <c r="K32">
        <v>0</v>
      </c>
      <c r="L32" s="3">
        <v>8553.56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3">
        <v>8553.56</v>
      </c>
      <c r="U32">
        <v>855.36</v>
      </c>
      <c r="V32">
        <v>0</v>
      </c>
      <c r="W32" s="3">
        <v>7698.2</v>
      </c>
      <c r="X32">
        <v>11.16</v>
      </c>
      <c r="Y32">
        <v>0</v>
      </c>
      <c r="Z32" s="4">
        <v>8564.7199999999993</v>
      </c>
    </row>
    <row r="33" spans="1:26" hidden="1" x14ac:dyDescent="0.25">
      <c r="A33" t="s">
        <v>330</v>
      </c>
      <c r="B33" t="s">
        <v>331</v>
      </c>
      <c r="C33" t="s">
        <v>177</v>
      </c>
      <c r="D33">
        <v>490.7</v>
      </c>
      <c r="E33">
        <v>67.42</v>
      </c>
      <c r="F33">
        <v>0</v>
      </c>
      <c r="G33">
        <v>0</v>
      </c>
      <c r="H33">
        <v>490.7</v>
      </c>
      <c r="I33">
        <v>0</v>
      </c>
      <c r="J33" t="s">
        <v>1062</v>
      </c>
      <c r="K33">
        <v>93.68</v>
      </c>
      <c r="L33">
        <v>584.38</v>
      </c>
      <c r="M33">
        <v>0</v>
      </c>
      <c r="N33">
        <v>0</v>
      </c>
      <c r="O33">
        <v>0</v>
      </c>
      <c r="P33">
        <v>0</v>
      </c>
      <c r="Q33">
        <v>128.97</v>
      </c>
      <c r="R33">
        <v>0</v>
      </c>
      <c r="S33">
        <v>128.97</v>
      </c>
      <c r="T33">
        <v>455.41</v>
      </c>
      <c r="U33">
        <v>0</v>
      </c>
      <c r="V33">
        <v>45.54</v>
      </c>
      <c r="W33">
        <v>455.41</v>
      </c>
      <c r="X33">
        <v>11.16</v>
      </c>
      <c r="Y33">
        <v>0</v>
      </c>
      <c r="Z33" s="4">
        <v>641.08000000000004</v>
      </c>
    </row>
    <row r="34" spans="1:26" hidden="1" x14ac:dyDescent="0.25">
      <c r="A34" t="s">
        <v>332</v>
      </c>
      <c r="B34" t="s">
        <v>333</v>
      </c>
      <c r="C34" t="s">
        <v>177</v>
      </c>
      <c r="D34">
        <v>490.7</v>
      </c>
      <c r="E34">
        <v>67.42</v>
      </c>
      <c r="F34">
        <v>0</v>
      </c>
      <c r="G34">
        <v>0</v>
      </c>
      <c r="H34">
        <v>490.7</v>
      </c>
      <c r="I34" s="3">
        <v>11431.19</v>
      </c>
      <c r="J34" t="s">
        <v>1559</v>
      </c>
      <c r="K34">
        <v>0</v>
      </c>
      <c r="L34" s="3">
        <v>11921.89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 s="3">
        <v>11921.89</v>
      </c>
      <c r="U34" s="3">
        <v>1192.19</v>
      </c>
      <c r="V34">
        <v>0</v>
      </c>
      <c r="W34" s="3">
        <v>10729.7</v>
      </c>
      <c r="X34">
        <v>11.16</v>
      </c>
      <c r="Y34">
        <v>0</v>
      </c>
      <c r="Z34" s="4">
        <v>11933.05</v>
      </c>
    </row>
    <row r="35" spans="1:26" hidden="1" x14ac:dyDescent="0.25">
      <c r="A35" t="s">
        <v>334</v>
      </c>
      <c r="B35" t="s">
        <v>335</v>
      </c>
      <c r="C35" t="s">
        <v>177</v>
      </c>
      <c r="D35">
        <v>490.7</v>
      </c>
      <c r="E35">
        <v>67.42</v>
      </c>
      <c r="F35">
        <v>0</v>
      </c>
      <c r="G35">
        <v>0</v>
      </c>
      <c r="H35">
        <v>490.7</v>
      </c>
      <c r="I35" s="3">
        <v>10167.94</v>
      </c>
      <c r="J35" t="s">
        <v>1560</v>
      </c>
      <c r="K35">
        <v>0</v>
      </c>
      <c r="L35" s="3">
        <v>10658.64</v>
      </c>
      <c r="M35">
        <v>0</v>
      </c>
      <c r="N35">
        <v>0</v>
      </c>
      <c r="O35">
        <v>0</v>
      </c>
      <c r="P35" s="3">
        <v>1000</v>
      </c>
      <c r="Q35">
        <v>109.23</v>
      </c>
      <c r="R35">
        <v>0</v>
      </c>
      <c r="S35" s="3">
        <v>1109.23</v>
      </c>
      <c r="T35" s="3">
        <v>9549.41</v>
      </c>
      <c r="U35">
        <v>954.94</v>
      </c>
      <c r="V35">
        <v>0</v>
      </c>
      <c r="W35" s="3">
        <v>8594.4699999999993</v>
      </c>
      <c r="X35">
        <v>11.16</v>
      </c>
      <c r="Y35">
        <v>0</v>
      </c>
      <c r="Z35" s="4">
        <v>10669.8</v>
      </c>
    </row>
    <row r="36" spans="1:26" hidden="1" x14ac:dyDescent="0.25">
      <c r="A36" t="s">
        <v>336</v>
      </c>
      <c r="B36" t="s">
        <v>337</v>
      </c>
      <c r="C36" t="s">
        <v>177</v>
      </c>
      <c r="D36">
        <v>490.7</v>
      </c>
      <c r="E36">
        <v>67.42</v>
      </c>
      <c r="F36">
        <v>0</v>
      </c>
      <c r="G36">
        <v>0</v>
      </c>
      <c r="H36">
        <v>490.7</v>
      </c>
      <c r="I36" s="3">
        <v>12185.51</v>
      </c>
      <c r="J36" t="s">
        <v>1561</v>
      </c>
      <c r="K36">
        <v>0</v>
      </c>
      <c r="L36" s="3">
        <v>12676.21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 s="3">
        <v>12676.21</v>
      </c>
      <c r="U36" s="3">
        <v>1267.6199999999999</v>
      </c>
      <c r="V36">
        <v>0</v>
      </c>
      <c r="W36" s="3">
        <v>11408.59</v>
      </c>
      <c r="X36">
        <v>11.16</v>
      </c>
      <c r="Y36">
        <v>0</v>
      </c>
      <c r="Z36" s="4">
        <v>12687.37</v>
      </c>
    </row>
    <row r="37" spans="1:26" hidden="1" x14ac:dyDescent="0.25">
      <c r="A37" t="s">
        <v>338</v>
      </c>
      <c r="B37" t="s">
        <v>339</v>
      </c>
      <c r="C37" t="s">
        <v>177</v>
      </c>
      <c r="D37">
        <v>490.7</v>
      </c>
      <c r="E37">
        <v>67.42</v>
      </c>
      <c r="F37">
        <v>0</v>
      </c>
      <c r="G37">
        <v>0</v>
      </c>
      <c r="H37">
        <v>490.7</v>
      </c>
      <c r="I37" s="3">
        <v>2668.38</v>
      </c>
      <c r="J37" t="s">
        <v>1562</v>
      </c>
      <c r="K37">
        <v>0</v>
      </c>
      <c r="L37" s="3">
        <v>3159.08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 s="3">
        <v>3159.08</v>
      </c>
      <c r="U37">
        <v>315.91000000000003</v>
      </c>
      <c r="V37">
        <v>0</v>
      </c>
      <c r="W37" s="3">
        <v>2843.17</v>
      </c>
      <c r="X37">
        <v>11.16</v>
      </c>
      <c r="Y37">
        <v>0</v>
      </c>
      <c r="Z37" s="4">
        <v>3170.24</v>
      </c>
    </row>
    <row r="38" spans="1:26" hidden="1" x14ac:dyDescent="0.25">
      <c r="A38" t="s">
        <v>342</v>
      </c>
      <c r="B38" t="s">
        <v>343</v>
      </c>
      <c r="C38" t="s">
        <v>177</v>
      </c>
      <c r="D38">
        <v>490.7</v>
      </c>
      <c r="E38">
        <v>67.42</v>
      </c>
      <c r="F38">
        <v>0</v>
      </c>
      <c r="G38">
        <v>0</v>
      </c>
      <c r="H38">
        <v>490.7</v>
      </c>
      <c r="I38" s="3">
        <v>18155.669999999998</v>
      </c>
      <c r="J38" t="s">
        <v>1563</v>
      </c>
      <c r="K38">
        <v>0</v>
      </c>
      <c r="L38" s="3">
        <v>18646.37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 s="3">
        <v>18646.37</v>
      </c>
      <c r="U38" s="3">
        <v>1864.64</v>
      </c>
      <c r="V38">
        <v>0</v>
      </c>
      <c r="W38" s="3">
        <v>16781.73</v>
      </c>
      <c r="X38">
        <v>11.16</v>
      </c>
      <c r="Y38">
        <v>0</v>
      </c>
      <c r="Z38" s="4">
        <v>18657.53</v>
      </c>
    </row>
    <row r="39" spans="1:26" hidden="1" x14ac:dyDescent="0.25">
      <c r="A39" t="s">
        <v>344</v>
      </c>
      <c r="B39" t="s">
        <v>345</v>
      </c>
      <c r="C39" t="s">
        <v>177</v>
      </c>
      <c r="D39">
        <v>490.7</v>
      </c>
      <c r="E39">
        <v>67.42</v>
      </c>
      <c r="F39">
        <v>0</v>
      </c>
      <c r="G39">
        <v>0</v>
      </c>
      <c r="H39">
        <v>490.7</v>
      </c>
      <c r="I39" s="3">
        <v>11984.64</v>
      </c>
      <c r="J39" t="s">
        <v>1564</v>
      </c>
      <c r="K39">
        <v>0</v>
      </c>
      <c r="L39" s="3">
        <v>12475.34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 s="3">
        <v>12475.34</v>
      </c>
      <c r="U39" s="3">
        <v>1247.53</v>
      </c>
      <c r="V39">
        <v>0</v>
      </c>
      <c r="W39" s="3">
        <v>11227.81</v>
      </c>
      <c r="X39">
        <v>11.16</v>
      </c>
      <c r="Y39">
        <v>0</v>
      </c>
      <c r="Z39" s="4">
        <v>12486.5</v>
      </c>
    </row>
    <row r="40" spans="1:26" hidden="1" x14ac:dyDescent="0.25">
      <c r="A40" t="s">
        <v>1508</v>
      </c>
      <c r="B40" t="s">
        <v>1509</v>
      </c>
      <c r="C40" t="s">
        <v>177</v>
      </c>
      <c r="D40">
        <v>490.7</v>
      </c>
      <c r="E40">
        <v>67.42</v>
      </c>
      <c r="F40">
        <v>0</v>
      </c>
      <c r="G40">
        <v>0</v>
      </c>
      <c r="H40">
        <v>700</v>
      </c>
      <c r="I40">
        <v>568.14</v>
      </c>
      <c r="J40" t="s">
        <v>1565</v>
      </c>
      <c r="K40">
        <v>67.84</v>
      </c>
      <c r="L40" s="3">
        <v>1335.98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 s="3">
        <v>1335.98</v>
      </c>
      <c r="U40">
        <v>0</v>
      </c>
      <c r="V40">
        <v>133.6</v>
      </c>
      <c r="W40" s="3">
        <v>1335.98</v>
      </c>
      <c r="X40">
        <v>11.16</v>
      </c>
      <c r="Y40">
        <v>0</v>
      </c>
      <c r="Z40" s="4">
        <v>1480.74</v>
      </c>
    </row>
    <row r="41" spans="1:26" hidden="1" x14ac:dyDescent="0.25">
      <c r="A41" t="s">
        <v>1254</v>
      </c>
      <c r="B41" t="s">
        <v>1255</v>
      </c>
      <c r="C41" t="s">
        <v>177</v>
      </c>
      <c r="D41">
        <v>490.7</v>
      </c>
      <c r="E41">
        <v>67.42</v>
      </c>
      <c r="F41">
        <v>0</v>
      </c>
      <c r="G41">
        <v>0</v>
      </c>
      <c r="H41">
        <v>440.52</v>
      </c>
      <c r="I41" s="3">
        <v>7721.25</v>
      </c>
      <c r="J41" t="s">
        <v>1566</v>
      </c>
      <c r="K41">
        <v>0</v>
      </c>
      <c r="L41" s="3">
        <v>8161.77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 s="3">
        <v>8161.77</v>
      </c>
      <c r="U41">
        <v>816.18</v>
      </c>
      <c r="V41">
        <v>0</v>
      </c>
      <c r="W41" s="3">
        <v>7345.59</v>
      </c>
      <c r="X41">
        <v>11.16</v>
      </c>
      <c r="Y41">
        <v>0</v>
      </c>
      <c r="Z41" s="4">
        <v>8172.93</v>
      </c>
    </row>
    <row r="42" spans="1:26" hidden="1" x14ac:dyDescent="0.25">
      <c r="A42" t="s">
        <v>346</v>
      </c>
      <c r="B42" t="s">
        <v>347</v>
      </c>
      <c r="C42" t="s">
        <v>177</v>
      </c>
      <c r="D42">
        <v>490.7</v>
      </c>
      <c r="E42">
        <v>67.42</v>
      </c>
      <c r="F42">
        <v>0</v>
      </c>
      <c r="G42">
        <v>0</v>
      </c>
      <c r="H42">
        <v>490.7</v>
      </c>
      <c r="I42" s="3">
        <v>2000</v>
      </c>
      <c r="J42" t="s">
        <v>1131</v>
      </c>
      <c r="K42">
        <v>0</v>
      </c>
      <c r="L42" s="3">
        <v>2490.6999999999998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 s="3">
        <v>2490.6999999999998</v>
      </c>
      <c r="U42">
        <v>249.07</v>
      </c>
      <c r="V42">
        <v>0</v>
      </c>
      <c r="W42" s="3">
        <v>2241.63</v>
      </c>
      <c r="X42">
        <v>11.16</v>
      </c>
      <c r="Y42">
        <v>0</v>
      </c>
      <c r="Z42" s="4">
        <v>2501.86</v>
      </c>
    </row>
    <row r="43" spans="1:26" hidden="1" x14ac:dyDescent="0.25">
      <c r="A43" t="s">
        <v>859</v>
      </c>
      <c r="B43" t="s">
        <v>860</v>
      </c>
      <c r="C43" t="s">
        <v>177</v>
      </c>
      <c r="D43">
        <v>490.7</v>
      </c>
      <c r="E43">
        <v>67.42</v>
      </c>
      <c r="F43">
        <v>0</v>
      </c>
      <c r="G43">
        <v>0</v>
      </c>
      <c r="H43">
        <v>490.7</v>
      </c>
      <c r="I43" s="3">
        <v>3671.81</v>
      </c>
      <c r="J43" t="s">
        <v>1567</v>
      </c>
      <c r="K43">
        <v>0</v>
      </c>
      <c r="L43" s="3">
        <v>4162.51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3">
        <v>4162.51</v>
      </c>
      <c r="U43">
        <v>416.25</v>
      </c>
      <c r="V43">
        <v>0</v>
      </c>
      <c r="W43" s="3">
        <v>3746.26</v>
      </c>
      <c r="X43">
        <v>11.16</v>
      </c>
      <c r="Y43">
        <v>0</v>
      </c>
      <c r="Z43" s="4">
        <v>4173.67</v>
      </c>
    </row>
    <row r="44" spans="1:26" hidden="1" x14ac:dyDescent="0.25">
      <c r="A44" t="s">
        <v>348</v>
      </c>
      <c r="B44" t="s">
        <v>349</v>
      </c>
      <c r="C44" t="s">
        <v>177</v>
      </c>
      <c r="D44">
        <v>490.7</v>
      </c>
      <c r="E44">
        <v>67.42</v>
      </c>
      <c r="F44">
        <v>0</v>
      </c>
      <c r="G44">
        <v>0</v>
      </c>
      <c r="H44" s="3">
        <v>1633.33</v>
      </c>
      <c r="I44" s="3">
        <v>65830.740000000005</v>
      </c>
      <c r="J44" t="s">
        <v>1568</v>
      </c>
      <c r="K44">
        <v>0</v>
      </c>
      <c r="L44" s="3">
        <v>67464.070000000007</v>
      </c>
      <c r="M44">
        <v>0</v>
      </c>
      <c r="N44">
        <v>0</v>
      </c>
      <c r="O44">
        <v>245.93</v>
      </c>
      <c r="P44">
        <v>0</v>
      </c>
      <c r="Q44">
        <v>742.44</v>
      </c>
      <c r="R44">
        <v>0</v>
      </c>
      <c r="S44">
        <v>988.37</v>
      </c>
      <c r="T44" s="3">
        <v>66475.7</v>
      </c>
      <c r="U44" s="3">
        <v>6647.57</v>
      </c>
      <c r="V44">
        <v>0</v>
      </c>
      <c r="W44" s="3">
        <v>59828.13</v>
      </c>
      <c r="X44">
        <v>11.16</v>
      </c>
      <c r="Y44">
        <v>0</v>
      </c>
      <c r="Z44" s="4">
        <v>67229.3</v>
      </c>
    </row>
    <row r="45" spans="1:26" hidden="1" x14ac:dyDescent="0.25">
      <c r="A45" t="s">
        <v>862</v>
      </c>
      <c r="B45" t="s">
        <v>863</v>
      </c>
      <c r="C45" t="s">
        <v>177</v>
      </c>
      <c r="D45">
        <v>490.7</v>
      </c>
      <c r="E45">
        <v>67.42</v>
      </c>
      <c r="F45">
        <v>0</v>
      </c>
      <c r="G45">
        <v>0</v>
      </c>
      <c r="H45">
        <v>490.7</v>
      </c>
      <c r="I45">
        <v>0</v>
      </c>
      <c r="J45" t="s">
        <v>1062</v>
      </c>
      <c r="K45">
        <v>93.68</v>
      </c>
      <c r="L45">
        <v>584.38</v>
      </c>
      <c r="M45">
        <v>0</v>
      </c>
      <c r="N45">
        <v>0</v>
      </c>
      <c r="O45">
        <v>0</v>
      </c>
      <c r="P45">
        <v>0</v>
      </c>
      <c r="Q45">
        <v>128.84</v>
      </c>
      <c r="R45">
        <v>0</v>
      </c>
      <c r="S45">
        <v>128.84</v>
      </c>
      <c r="T45">
        <v>455.54</v>
      </c>
      <c r="U45">
        <v>0</v>
      </c>
      <c r="V45">
        <v>45.55</v>
      </c>
      <c r="W45">
        <v>455.54</v>
      </c>
      <c r="X45">
        <v>11.16</v>
      </c>
      <c r="Y45">
        <v>0</v>
      </c>
      <c r="Z45" s="4">
        <v>641.09</v>
      </c>
    </row>
    <row r="46" spans="1:26" hidden="1" x14ac:dyDescent="0.25">
      <c r="A46" t="s">
        <v>350</v>
      </c>
      <c r="B46" t="s">
        <v>351</v>
      </c>
      <c r="C46" t="s">
        <v>177</v>
      </c>
      <c r="D46">
        <v>490.7</v>
      </c>
      <c r="E46">
        <v>67.42</v>
      </c>
      <c r="F46">
        <v>0</v>
      </c>
      <c r="G46">
        <v>0</v>
      </c>
      <c r="H46">
        <v>490.7</v>
      </c>
      <c r="I46" s="3">
        <v>9939.19</v>
      </c>
      <c r="J46" t="s">
        <v>1569</v>
      </c>
      <c r="K46">
        <v>0</v>
      </c>
      <c r="L46" s="3">
        <v>10429.89</v>
      </c>
      <c r="M46">
        <v>0</v>
      </c>
      <c r="N46">
        <v>0</v>
      </c>
      <c r="O46">
        <v>0</v>
      </c>
      <c r="P46">
        <v>0</v>
      </c>
      <c r="Q46">
        <v>606.15</v>
      </c>
      <c r="R46">
        <v>0</v>
      </c>
      <c r="S46">
        <v>606.15</v>
      </c>
      <c r="T46" s="3">
        <v>9823.74</v>
      </c>
      <c r="U46">
        <v>982.37</v>
      </c>
      <c r="V46">
        <v>0</v>
      </c>
      <c r="W46" s="3">
        <v>8841.3700000000008</v>
      </c>
      <c r="X46">
        <v>11.16</v>
      </c>
      <c r="Y46">
        <v>0</v>
      </c>
      <c r="Z46" s="4">
        <v>10441.049999999999</v>
      </c>
    </row>
    <row r="47" spans="1:26" hidden="1" x14ac:dyDescent="0.25">
      <c r="A47" t="s">
        <v>865</v>
      </c>
      <c r="B47" t="s">
        <v>866</v>
      </c>
      <c r="C47" t="s">
        <v>177</v>
      </c>
      <c r="D47">
        <v>490.7</v>
      </c>
      <c r="E47">
        <v>67.42</v>
      </c>
      <c r="F47">
        <v>0</v>
      </c>
      <c r="G47">
        <v>0</v>
      </c>
      <c r="H47">
        <v>490.7</v>
      </c>
      <c r="I47" s="3">
        <v>21004.05</v>
      </c>
      <c r="J47" t="s">
        <v>1570</v>
      </c>
      <c r="K47">
        <v>0</v>
      </c>
      <c r="L47" s="3">
        <v>21494.75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3">
        <v>21494.75</v>
      </c>
      <c r="U47" s="3">
        <v>2149.48</v>
      </c>
      <c r="V47">
        <v>0</v>
      </c>
      <c r="W47" s="3">
        <v>19345.27</v>
      </c>
      <c r="X47">
        <v>11.16</v>
      </c>
      <c r="Y47">
        <v>0</v>
      </c>
      <c r="Z47" s="4">
        <v>21505.91</v>
      </c>
    </row>
    <row r="48" spans="1:26" x14ac:dyDescent="0.25">
      <c r="A48" t="s">
        <v>570</v>
      </c>
      <c r="B48" t="s">
        <v>173</v>
      </c>
      <c r="D48" s="3">
        <v>9814</v>
      </c>
      <c r="E48" s="3">
        <v>1348.4</v>
      </c>
      <c r="F48">
        <v>0</v>
      </c>
      <c r="G48">
        <v>0</v>
      </c>
      <c r="H48" s="3">
        <v>14100.99</v>
      </c>
      <c r="I48" s="3">
        <v>330196.15999999997</v>
      </c>
      <c r="J48" t="s">
        <v>1571</v>
      </c>
      <c r="K48">
        <v>255.2</v>
      </c>
      <c r="L48" s="3">
        <v>344552.35</v>
      </c>
      <c r="M48">
        <v>0</v>
      </c>
      <c r="N48">
        <v>0</v>
      </c>
      <c r="O48" s="3">
        <v>1307.0899999999999</v>
      </c>
      <c r="P48" s="3">
        <v>1000</v>
      </c>
      <c r="Q48" s="3">
        <v>2538.5500000000002</v>
      </c>
      <c r="R48">
        <v>0</v>
      </c>
      <c r="S48" s="3">
        <v>4845.6400000000003</v>
      </c>
      <c r="T48" s="3">
        <v>339706.71</v>
      </c>
      <c r="U48" s="3">
        <v>33745.980000000003</v>
      </c>
      <c r="V48">
        <v>224.69</v>
      </c>
      <c r="W48" s="3">
        <v>305960.73</v>
      </c>
      <c r="X48">
        <v>223.2</v>
      </c>
      <c r="Y48">
        <v>0</v>
      </c>
      <c r="Z48" s="4">
        <v>343693.15</v>
      </c>
    </row>
    <row r="49" spans="1:28" x14ac:dyDescent="0.25">
      <c r="A49" t="s">
        <v>577</v>
      </c>
      <c r="B49" t="s">
        <v>578</v>
      </c>
      <c r="D49" s="3">
        <v>12267.5</v>
      </c>
      <c r="E49" s="3">
        <v>1685.5</v>
      </c>
      <c r="F49">
        <v>0</v>
      </c>
      <c r="G49">
        <v>0</v>
      </c>
      <c r="H49" s="3">
        <v>19841.68</v>
      </c>
      <c r="I49" s="3">
        <v>338908.3</v>
      </c>
      <c r="J49" t="s">
        <v>1572</v>
      </c>
      <c r="K49">
        <v>255.2</v>
      </c>
      <c r="L49" s="3">
        <v>359005.18</v>
      </c>
      <c r="M49">
        <v>0</v>
      </c>
      <c r="N49">
        <v>0</v>
      </c>
      <c r="O49" s="3">
        <v>1352.22</v>
      </c>
      <c r="P49" s="3">
        <v>2000</v>
      </c>
      <c r="Q49" s="3">
        <v>4134.4399999999996</v>
      </c>
      <c r="R49">
        <v>0</v>
      </c>
      <c r="S49" s="3">
        <v>7486.66</v>
      </c>
      <c r="T49" s="3">
        <v>351518.52</v>
      </c>
      <c r="U49" s="3">
        <v>34555.65</v>
      </c>
      <c r="V49">
        <v>596.21</v>
      </c>
      <c r="W49" s="3">
        <v>316962.87</v>
      </c>
      <c r="X49">
        <v>279</v>
      </c>
      <c r="Y49">
        <v>0</v>
      </c>
      <c r="Z49" s="4">
        <f>+Z12+Z16+Z21+Z25+Z48</f>
        <v>358528.17000000004</v>
      </c>
      <c r="AA49" t="s">
        <v>1573</v>
      </c>
      <c r="AB49" t="s">
        <v>1575</v>
      </c>
    </row>
    <row r="50" spans="1:28" x14ac:dyDescent="0.25">
      <c r="Z50" s="4">
        <f>Z49*0.16</f>
        <v>57364.507200000007</v>
      </c>
    </row>
    <row r="51" spans="1:28" x14ac:dyDescent="0.25">
      <c r="Z51" s="4">
        <f>+Z49+Z50</f>
        <v>415892.67720000003</v>
      </c>
      <c r="AA51" t="s">
        <v>1574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B86"/>
  <sheetViews>
    <sheetView workbookViewId="0">
      <selection activeCell="AB53" sqref="AB53"/>
    </sheetView>
  </sheetViews>
  <sheetFormatPr baseColWidth="10" defaultRowHeight="15" x14ac:dyDescent="0.25"/>
  <cols>
    <col min="2" max="2" width="25" bestFit="1" customWidth="1"/>
    <col min="3" max="3" width="34.5703125" bestFit="1" customWidth="1"/>
    <col min="4" max="4" width="14" hidden="1" customWidth="1"/>
    <col min="5" max="5" width="13.85546875" hidden="1" customWidth="1"/>
    <col min="6" max="6" width="13.5703125" hidden="1" customWidth="1"/>
    <col min="7" max="7" width="11.28515625" hidden="1" customWidth="1"/>
    <col min="8" max="8" width="15.7109375" hidden="1" customWidth="1"/>
    <col min="9" max="9" width="12.28515625" hidden="1" customWidth="1"/>
    <col min="10" max="10" width="13.7109375" hidden="1" customWidth="1"/>
    <col min="11" max="11" width="11.42578125" hidden="1" customWidth="1"/>
    <col min="12" max="12" width="13" hidden="1" customWidth="1"/>
    <col min="13" max="13" width="9.5703125" hidden="1" customWidth="1"/>
    <col min="14" max="14" width="11.7109375" hidden="1" customWidth="1"/>
    <col min="15" max="16" width="11.28515625" hidden="1" customWidth="1"/>
    <col min="17" max="17" width="9.5703125" hidden="1" customWidth="1"/>
    <col min="18" max="18" width="10.85546875" hidden="1" customWidth="1"/>
    <col min="19" max="19" width="13.5703125" hidden="1" customWidth="1"/>
    <col min="20" max="20" width="10.140625" hidden="1" customWidth="1"/>
    <col min="21" max="21" width="11.85546875" hidden="1" customWidth="1"/>
    <col min="22" max="22" width="8.7109375" hidden="1" customWidth="1"/>
    <col min="23" max="23" width="10.7109375" hidden="1" customWidth="1"/>
    <col min="24" max="24" width="9.42578125" hidden="1" customWidth="1"/>
    <col min="25" max="25" width="10.7109375" hidden="1" customWidth="1"/>
    <col min="26" max="26" width="12.140625" style="4" customWidth="1"/>
  </cols>
  <sheetData>
    <row r="1" spans="1:26" x14ac:dyDescent="0.25">
      <c r="A1" t="s">
        <v>1576</v>
      </c>
      <c r="Y1" t="s">
        <v>1506</v>
      </c>
      <c r="Z1" s="4" t="s">
        <v>1577</v>
      </c>
    </row>
    <row r="2" spans="1:26" x14ac:dyDescent="0.25">
      <c r="Z2" s="4" t="s">
        <v>4</v>
      </c>
    </row>
    <row r="4" spans="1:26" x14ac:dyDescent="0.25">
      <c r="F4" t="s">
        <v>5</v>
      </c>
      <c r="G4" t="s">
        <v>6</v>
      </c>
      <c r="H4" t="s">
        <v>7</v>
      </c>
      <c r="I4" t="s">
        <v>8</v>
      </c>
    </row>
    <row r="5" spans="1:26" x14ac:dyDescent="0.25">
      <c r="G5" s="1">
        <v>37226</v>
      </c>
      <c r="H5" s="2">
        <v>42353.208333333336</v>
      </c>
    </row>
    <row r="7" spans="1:26" x14ac:dyDescent="0.25">
      <c r="C7" t="s">
        <v>9</v>
      </c>
      <c r="G7" t="s">
        <v>10</v>
      </c>
      <c r="L7" t="s">
        <v>11</v>
      </c>
      <c r="N7" t="s">
        <v>12</v>
      </c>
      <c r="O7" t="s">
        <v>13</v>
      </c>
      <c r="P7" t="s">
        <v>13</v>
      </c>
      <c r="R7" t="s">
        <v>14</v>
      </c>
      <c r="S7" t="s">
        <v>11</v>
      </c>
      <c r="T7" t="s">
        <v>11</v>
      </c>
      <c r="U7" t="e">
        <f>-   OUTSOU</f>
        <v>#NAME?</v>
      </c>
      <c r="V7" t="s">
        <v>15</v>
      </c>
      <c r="W7" t="s">
        <v>16</v>
      </c>
      <c r="X7" t="s">
        <v>17</v>
      </c>
      <c r="Y7" t="s">
        <v>18</v>
      </c>
      <c r="Z7" s="4" t="s">
        <v>19</v>
      </c>
    </row>
    <row r="8" spans="1:26" x14ac:dyDescent="0.25">
      <c r="A8" t="s">
        <v>20</v>
      </c>
      <c r="B8" t="s">
        <v>21</v>
      </c>
      <c r="C8" t="s">
        <v>596</v>
      </c>
      <c r="D8" t="s">
        <v>24</v>
      </c>
      <c r="E8" t="s">
        <v>25</v>
      </c>
      <c r="F8" t="s">
        <v>26</v>
      </c>
      <c r="G8" t="s">
        <v>27</v>
      </c>
      <c r="H8" t="s">
        <v>28</v>
      </c>
      <c r="I8" t="s">
        <v>29</v>
      </c>
      <c r="J8" t="s">
        <v>1578</v>
      </c>
      <c r="K8" t="s">
        <v>1579</v>
      </c>
      <c r="L8" t="s">
        <v>32</v>
      </c>
      <c r="M8" t="s">
        <v>33</v>
      </c>
      <c r="N8" t="s">
        <v>34</v>
      </c>
      <c r="O8" t="s">
        <v>35</v>
      </c>
      <c r="P8" t="s">
        <v>36</v>
      </c>
      <c r="Q8" t="s">
        <v>37</v>
      </c>
      <c r="R8" t="s">
        <v>38</v>
      </c>
      <c r="S8" t="s">
        <v>39</v>
      </c>
      <c r="T8" t="s">
        <v>40</v>
      </c>
      <c r="U8" t="s">
        <v>41</v>
      </c>
      <c r="V8" t="s">
        <v>42</v>
      </c>
      <c r="W8" t="s">
        <v>43</v>
      </c>
      <c r="X8" t="s">
        <v>44</v>
      </c>
      <c r="Y8" t="s">
        <v>42</v>
      </c>
      <c r="Z8" s="4" t="s">
        <v>45</v>
      </c>
    </row>
    <row r="9" spans="1:26" x14ac:dyDescent="0.25">
      <c r="A9" t="s">
        <v>50</v>
      </c>
      <c r="B9" t="s">
        <v>1234</v>
      </c>
      <c r="C9" t="s">
        <v>1300</v>
      </c>
      <c r="D9" t="s">
        <v>50</v>
      </c>
      <c r="E9" t="s">
        <v>50</v>
      </c>
      <c r="F9" t="s">
        <v>50</v>
      </c>
      <c r="G9" t="s">
        <v>50</v>
      </c>
      <c r="H9" t="s">
        <v>50</v>
      </c>
      <c r="I9" t="s">
        <v>50</v>
      </c>
      <c r="J9" t="s">
        <v>50</v>
      </c>
      <c r="K9" t="s">
        <v>50</v>
      </c>
      <c r="L9" t="s">
        <v>50</v>
      </c>
      <c r="M9" t="s">
        <v>50</v>
      </c>
      <c r="N9" t="s">
        <v>50</v>
      </c>
      <c r="O9" t="s">
        <v>50</v>
      </c>
      <c r="P9" t="s">
        <v>50</v>
      </c>
      <c r="Q9" t="s">
        <v>50</v>
      </c>
      <c r="R9" t="s">
        <v>50</v>
      </c>
      <c r="S9" t="s">
        <v>52</v>
      </c>
    </row>
    <row r="10" spans="1:26" x14ac:dyDescent="0.25">
      <c r="A10" t="s">
        <v>1405</v>
      </c>
      <c r="B10" t="s">
        <v>1406</v>
      </c>
    </row>
    <row r="11" spans="1:26" hidden="1" x14ac:dyDescent="0.25">
      <c r="A11" t="s">
        <v>1309</v>
      </c>
      <c r="B11" t="s">
        <v>1310</v>
      </c>
      <c r="C11" t="s">
        <v>1580</v>
      </c>
      <c r="D11">
        <v>144.46</v>
      </c>
      <c r="E11">
        <v>0</v>
      </c>
      <c r="F11">
        <v>0</v>
      </c>
      <c r="G11" s="3">
        <v>2500</v>
      </c>
      <c r="H11" s="3">
        <v>1000</v>
      </c>
      <c r="I11">
        <v>0</v>
      </c>
      <c r="J11" s="3">
        <v>3500</v>
      </c>
      <c r="K11">
        <v>125.1</v>
      </c>
      <c r="L11" s="3">
        <v>3625.1</v>
      </c>
      <c r="M11">
        <v>0</v>
      </c>
      <c r="N11">
        <v>0</v>
      </c>
      <c r="O11">
        <v>0</v>
      </c>
      <c r="P11">
        <v>0</v>
      </c>
      <c r="Q11">
        <v>875.28</v>
      </c>
      <c r="R11">
        <v>0</v>
      </c>
      <c r="S11">
        <v>875.28</v>
      </c>
      <c r="T11" s="3">
        <v>2749.82</v>
      </c>
      <c r="U11">
        <v>0</v>
      </c>
      <c r="V11">
        <v>274.98</v>
      </c>
      <c r="W11" s="3">
        <v>2749.82</v>
      </c>
      <c r="X11">
        <v>23.92</v>
      </c>
      <c r="Y11">
        <v>0</v>
      </c>
      <c r="Z11" s="4">
        <v>3924</v>
      </c>
    </row>
    <row r="12" spans="1:26" hidden="1" x14ac:dyDescent="0.25">
      <c r="A12" t="s">
        <v>1581</v>
      </c>
      <c r="B12" t="s">
        <v>1582</v>
      </c>
      <c r="C12" t="s">
        <v>1583</v>
      </c>
      <c r="D12">
        <v>144.46</v>
      </c>
      <c r="E12">
        <v>0</v>
      </c>
      <c r="F12">
        <v>0</v>
      </c>
      <c r="G12" s="3">
        <v>2000</v>
      </c>
      <c r="H12" s="3">
        <v>2000</v>
      </c>
      <c r="I12">
        <v>0</v>
      </c>
      <c r="J12" s="3">
        <v>4000</v>
      </c>
      <c r="K12">
        <v>0</v>
      </c>
      <c r="L12" s="3">
        <v>4000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 s="3">
        <v>4000</v>
      </c>
      <c r="U12">
        <v>0</v>
      </c>
      <c r="V12">
        <v>400</v>
      </c>
      <c r="W12" s="3">
        <v>4000</v>
      </c>
      <c r="X12">
        <v>23.92</v>
      </c>
      <c r="Y12">
        <v>0</v>
      </c>
      <c r="Z12" s="4">
        <v>4423.92</v>
      </c>
    </row>
    <row r="13" spans="1:26" hidden="1" x14ac:dyDescent="0.25">
      <c r="A13" t="s">
        <v>98</v>
      </c>
      <c r="B13" t="s">
        <v>99</v>
      </c>
      <c r="C13" t="s">
        <v>1341</v>
      </c>
      <c r="D13">
        <v>144.46</v>
      </c>
      <c r="E13">
        <v>0</v>
      </c>
      <c r="F13">
        <v>0</v>
      </c>
      <c r="G13" s="3">
        <v>2750</v>
      </c>
      <c r="H13" s="3">
        <v>2000</v>
      </c>
      <c r="I13">
        <v>0</v>
      </c>
      <c r="J13" s="3">
        <v>4750</v>
      </c>
      <c r="K13">
        <v>0</v>
      </c>
      <c r="L13" s="3">
        <v>4750</v>
      </c>
      <c r="M13">
        <v>0</v>
      </c>
      <c r="N13">
        <v>0</v>
      </c>
      <c r="O13">
        <v>45.13</v>
      </c>
      <c r="P13">
        <v>0</v>
      </c>
      <c r="Q13">
        <v>0</v>
      </c>
      <c r="R13">
        <v>0</v>
      </c>
      <c r="S13">
        <v>45.13</v>
      </c>
      <c r="T13" s="3">
        <v>4704.87</v>
      </c>
      <c r="U13">
        <v>0</v>
      </c>
      <c r="V13">
        <v>470.49</v>
      </c>
      <c r="W13" s="3">
        <v>4704.87</v>
      </c>
      <c r="X13">
        <v>23.92</v>
      </c>
      <c r="Y13">
        <v>0</v>
      </c>
      <c r="Z13" s="4">
        <v>5199.28</v>
      </c>
    </row>
    <row r="14" spans="1:26" hidden="1" x14ac:dyDescent="0.25">
      <c r="A14">
        <v>3</v>
      </c>
      <c r="B14" t="s">
        <v>55</v>
      </c>
      <c r="C14" t="s">
        <v>1301</v>
      </c>
      <c r="D14">
        <v>144.46</v>
      </c>
      <c r="E14">
        <v>0</v>
      </c>
      <c r="F14">
        <v>0</v>
      </c>
      <c r="G14" s="3">
        <v>22200</v>
      </c>
      <c r="H14">
        <v>0</v>
      </c>
      <c r="I14">
        <v>0</v>
      </c>
      <c r="J14" s="3">
        <v>22200</v>
      </c>
      <c r="K14">
        <v>0</v>
      </c>
      <c r="L14" s="3">
        <v>22200</v>
      </c>
      <c r="M14">
        <v>0</v>
      </c>
      <c r="N14">
        <v>0</v>
      </c>
      <c r="O14" s="3">
        <v>3024.41</v>
      </c>
      <c r="P14">
        <v>0</v>
      </c>
      <c r="Q14">
        <v>306.2</v>
      </c>
      <c r="R14">
        <v>0</v>
      </c>
      <c r="S14" s="3">
        <v>3330.61</v>
      </c>
      <c r="T14" s="3">
        <v>18869.39</v>
      </c>
      <c r="U14" s="3">
        <v>1886.94</v>
      </c>
      <c r="V14">
        <v>0</v>
      </c>
      <c r="W14" s="3">
        <v>16982.45</v>
      </c>
      <c r="X14">
        <v>23.92</v>
      </c>
      <c r="Y14">
        <v>0</v>
      </c>
      <c r="Z14" s="4">
        <v>19199.509999999998</v>
      </c>
    </row>
    <row r="15" spans="1:26" hidden="1" x14ac:dyDescent="0.25">
      <c r="A15">
        <v>56</v>
      </c>
      <c r="B15" t="s">
        <v>58</v>
      </c>
      <c r="C15" t="s">
        <v>1584</v>
      </c>
      <c r="D15">
        <v>158.01</v>
      </c>
      <c r="E15">
        <v>0</v>
      </c>
      <c r="F15">
        <v>0</v>
      </c>
      <c r="G15" s="3">
        <v>1750</v>
      </c>
      <c r="H15" s="3">
        <v>12071.77</v>
      </c>
      <c r="I15">
        <v>0</v>
      </c>
      <c r="J15" s="3">
        <v>13821.77</v>
      </c>
      <c r="K15">
        <v>0</v>
      </c>
      <c r="L15" s="3">
        <v>13821.77</v>
      </c>
      <c r="M15">
        <v>3</v>
      </c>
      <c r="N15">
        <v>350</v>
      </c>
      <c r="O15">
        <v>45.13</v>
      </c>
      <c r="P15">
        <v>0</v>
      </c>
      <c r="Q15">
        <v>0</v>
      </c>
      <c r="R15">
        <v>0</v>
      </c>
      <c r="S15">
        <v>395.13</v>
      </c>
      <c r="T15" s="3">
        <v>13426.64</v>
      </c>
      <c r="U15" s="3">
        <v>1342.66</v>
      </c>
      <c r="V15">
        <v>0</v>
      </c>
      <c r="W15" s="3">
        <v>12083.98</v>
      </c>
      <c r="X15">
        <v>19.98</v>
      </c>
      <c r="Y15">
        <v>0</v>
      </c>
      <c r="Z15" s="4">
        <v>13446.62</v>
      </c>
    </row>
    <row r="16" spans="1:26" hidden="1" x14ac:dyDescent="0.25">
      <c r="A16">
        <v>9</v>
      </c>
      <c r="B16" t="s">
        <v>165</v>
      </c>
      <c r="C16" t="s">
        <v>1585</v>
      </c>
      <c r="D16">
        <v>144.46</v>
      </c>
      <c r="E16">
        <v>0</v>
      </c>
      <c r="F16">
        <v>0</v>
      </c>
      <c r="G16" s="3">
        <v>3500</v>
      </c>
      <c r="H16" s="3">
        <v>24132.48</v>
      </c>
      <c r="I16">
        <v>0</v>
      </c>
      <c r="J16" s="3">
        <v>27632.48</v>
      </c>
      <c r="K16">
        <v>0</v>
      </c>
      <c r="L16" s="3">
        <v>27632.48</v>
      </c>
      <c r="M16">
        <v>0</v>
      </c>
      <c r="N16">
        <v>0</v>
      </c>
      <c r="O16">
        <v>0</v>
      </c>
      <c r="P16">
        <v>0</v>
      </c>
      <c r="Q16">
        <v>843.75</v>
      </c>
      <c r="R16">
        <v>0</v>
      </c>
      <c r="S16">
        <v>843.75</v>
      </c>
      <c r="T16" s="3">
        <v>26788.73</v>
      </c>
      <c r="U16" s="3">
        <v>2678.87</v>
      </c>
      <c r="V16">
        <v>0</v>
      </c>
      <c r="W16" s="3">
        <v>24109.86</v>
      </c>
      <c r="X16">
        <v>23.92</v>
      </c>
      <c r="Y16">
        <v>0</v>
      </c>
      <c r="Z16" s="4">
        <v>27656.400000000001</v>
      </c>
    </row>
    <row r="17" spans="1:26" hidden="1" x14ac:dyDescent="0.25">
      <c r="A17" t="s">
        <v>60</v>
      </c>
      <c r="B17" t="s">
        <v>61</v>
      </c>
      <c r="C17" t="s">
        <v>1304</v>
      </c>
      <c r="D17">
        <v>144.46</v>
      </c>
      <c r="E17">
        <v>0</v>
      </c>
      <c r="F17">
        <v>0</v>
      </c>
      <c r="G17" s="3">
        <v>1400</v>
      </c>
      <c r="H17" s="3">
        <v>1200</v>
      </c>
      <c r="I17">
        <v>0</v>
      </c>
      <c r="J17" s="3">
        <v>2600</v>
      </c>
      <c r="K17">
        <v>160.30000000000001</v>
      </c>
      <c r="L17" s="3">
        <v>2760.3</v>
      </c>
      <c r="M17">
        <v>0</v>
      </c>
      <c r="N17">
        <v>0</v>
      </c>
      <c r="O17">
        <v>45.13</v>
      </c>
      <c r="P17">
        <v>0</v>
      </c>
      <c r="Q17">
        <v>0</v>
      </c>
      <c r="R17">
        <v>0</v>
      </c>
      <c r="S17">
        <v>45.13</v>
      </c>
      <c r="T17" s="3">
        <v>2715.17</v>
      </c>
      <c r="U17">
        <v>0</v>
      </c>
      <c r="V17">
        <v>271.52</v>
      </c>
      <c r="W17" s="3">
        <v>2715.17</v>
      </c>
      <c r="X17">
        <v>23.92</v>
      </c>
      <c r="Y17">
        <v>0</v>
      </c>
      <c r="Z17" s="4">
        <v>3010.61</v>
      </c>
    </row>
    <row r="18" spans="1:26" hidden="1" x14ac:dyDescent="0.25">
      <c r="A18" t="s">
        <v>63</v>
      </c>
      <c r="B18" t="s">
        <v>64</v>
      </c>
      <c r="C18" t="s">
        <v>1305</v>
      </c>
      <c r="D18">
        <v>144.46</v>
      </c>
      <c r="E18">
        <v>0</v>
      </c>
      <c r="F18">
        <v>0</v>
      </c>
      <c r="G18" s="3">
        <v>1250</v>
      </c>
      <c r="H18" s="3">
        <v>2500</v>
      </c>
      <c r="I18">
        <v>0</v>
      </c>
      <c r="J18" s="3">
        <v>3750</v>
      </c>
      <c r="K18">
        <v>0</v>
      </c>
      <c r="L18" s="3">
        <v>3750</v>
      </c>
      <c r="M18">
        <v>0</v>
      </c>
      <c r="N18">
        <v>0</v>
      </c>
      <c r="O18">
        <v>45.13</v>
      </c>
      <c r="P18">
        <v>0</v>
      </c>
      <c r="Q18">
        <v>0</v>
      </c>
      <c r="R18">
        <v>0</v>
      </c>
      <c r="S18">
        <v>45.13</v>
      </c>
      <c r="T18" s="3">
        <v>3704.87</v>
      </c>
      <c r="U18">
        <v>0</v>
      </c>
      <c r="V18">
        <v>370.49</v>
      </c>
      <c r="W18" s="3">
        <v>3704.87</v>
      </c>
      <c r="X18">
        <v>23.92</v>
      </c>
      <c r="Y18">
        <v>0</v>
      </c>
      <c r="Z18" s="4">
        <v>4099.28</v>
      </c>
    </row>
    <row r="19" spans="1:26" hidden="1" x14ac:dyDescent="0.25">
      <c r="A19" t="s">
        <v>66</v>
      </c>
      <c r="B19" t="s">
        <v>67</v>
      </c>
      <c r="C19" t="s">
        <v>1307</v>
      </c>
      <c r="D19">
        <v>144.46</v>
      </c>
      <c r="E19">
        <v>0</v>
      </c>
      <c r="F19">
        <v>0</v>
      </c>
      <c r="G19" s="3">
        <v>2250</v>
      </c>
      <c r="H19" s="3">
        <v>2000</v>
      </c>
      <c r="I19">
        <v>0</v>
      </c>
      <c r="J19" s="3">
        <v>4250</v>
      </c>
      <c r="K19">
        <v>0</v>
      </c>
      <c r="L19" s="3">
        <v>4250</v>
      </c>
      <c r="M19">
        <v>0</v>
      </c>
      <c r="N19">
        <v>0</v>
      </c>
      <c r="O19">
        <v>0</v>
      </c>
      <c r="P19">
        <v>0</v>
      </c>
      <c r="Q19">
        <v>852.22</v>
      </c>
      <c r="R19">
        <v>0</v>
      </c>
      <c r="S19">
        <v>852.22</v>
      </c>
      <c r="T19" s="3">
        <v>3397.78</v>
      </c>
      <c r="U19">
        <v>0</v>
      </c>
      <c r="V19">
        <v>339.78</v>
      </c>
      <c r="W19" s="3">
        <v>3397.78</v>
      </c>
      <c r="X19">
        <v>23.92</v>
      </c>
      <c r="Y19">
        <v>0</v>
      </c>
      <c r="Z19" s="4">
        <v>4613.7</v>
      </c>
    </row>
    <row r="20" spans="1:26" hidden="1" x14ac:dyDescent="0.25">
      <c r="A20" t="s">
        <v>69</v>
      </c>
      <c r="B20" t="s">
        <v>70</v>
      </c>
      <c r="C20" t="s">
        <v>1308</v>
      </c>
      <c r="D20">
        <v>144.46</v>
      </c>
      <c r="E20">
        <v>0</v>
      </c>
      <c r="F20">
        <v>0</v>
      </c>
      <c r="G20" s="3">
        <v>3500</v>
      </c>
      <c r="H20" s="3">
        <v>10186.02</v>
      </c>
      <c r="I20">
        <v>0</v>
      </c>
      <c r="J20" s="3">
        <v>13686.02</v>
      </c>
      <c r="K20">
        <v>0</v>
      </c>
      <c r="L20" s="3">
        <v>13686.02</v>
      </c>
      <c r="M20">
        <v>0</v>
      </c>
      <c r="N20">
        <v>0</v>
      </c>
      <c r="O20">
        <v>45.13</v>
      </c>
      <c r="P20">
        <v>0</v>
      </c>
      <c r="Q20" s="3">
        <v>2059.58</v>
      </c>
      <c r="R20">
        <v>0</v>
      </c>
      <c r="S20" s="3">
        <v>2104.71</v>
      </c>
      <c r="T20" s="3">
        <v>11581.31</v>
      </c>
      <c r="U20" s="3">
        <v>1158.1300000000001</v>
      </c>
      <c r="V20">
        <v>0</v>
      </c>
      <c r="W20" s="3">
        <v>10423.18</v>
      </c>
      <c r="X20">
        <v>23.92</v>
      </c>
      <c r="Y20">
        <v>0</v>
      </c>
      <c r="Z20" s="4">
        <v>13664.81</v>
      </c>
    </row>
    <row r="21" spans="1:26" hidden="1" x14ac:dyDescent="0.25">
      <c r="A21" t="s">
        <v>1313</v>
      </c>
      <c r="B21" t="s">
        <v>1314</v>
      </c>
      <c r="C21" t="s">
        <v>1315</v>
      </c>
      <c r="D21">
        <v>144.46</v>
      </c>
      <c r="E21">
        <v>0</v>
      </c>
      <c r="F21">
        <v>0</v>
      </c>
      <c r="G21" s="3">
        <v>2500</v>
      </c>
      <c r="H21" s="3">
        <v>3000</v>
      </c>
      <c r="I21">
        <v>0</v>
      </c>
      <c r="J21" s="3">
        <v>5500</v>
      </c>
      <c r="K21">
        <v>0</v>
      </c>
      <c r="L21" s="3">
        <v>5500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 s="3">
        <v>5500</v>
      </c>
      <c r="U21">
        <v>550</v>
      </c>
      <c r="V21">
        <v>0</v>
      </c>
      <c r="W21" s="3">
        <v>4950</v>
      </c>
      <c r="X21">
        <v>23.92</v>
      </c>
      <c r="Y21">
        <v>0</v>
      </c>
      <c r="Z21" s="4">
        <v>5523.92</v>
      </c>
    </row>
    <row r="22" spans="1:26" hidden="1" x14ac:dyDescent="0.25">
      <c r="A22" t="s">
        <v>1147</v>
      </c>
      <c r="B22" t="s">
        <v>1148</v>
      </c>
      <c r="C22" t="s">
        <v>1317</v>
      </c>
      <c r="D22">
        <v>144.46</v>
      </c>
      <c r="E22">
        <v>0</v>
      </c>
      <c r="F22">
        <v>0</v>
      </c>
      <c r="G22" s="3">
        <v>6500</v>
      </c>
      <c r="H22">
        <v>0</v>
      </c>
      <c r="I22">
        <v>0</v>
      </c>
      <c r="J22" s="3">
        <v>6500</v>
      </c>
      <c r="K22">
        <v>0</v>
      </c>
      <c r="L22" s="3">
        <v>6500</v>
      </c>
      <c r="M22">
        <v>0</v>
      </c>
      <c r="N22">
        <v>0</v>
      </c>
      <c r="O22">
        <v>223.04</v>
      </c>
      <c r="P22">
        <v>0</v>
      </c>
      <c r="Q22">
        <v>0</v>
      </c>
      <c r="R22">
        <v>0</v>
      </c>
      <c r="S22">
        <v>223.04</v>
      </c>
      <c r="T22" s="3">
        <v>6276.96</v>
      </c>
      <c r="U22">
        <v>627.70000000000005</v>
      </c>
      <c r="V22">
        <v>0</v>
      </c>
      <c r="W22" s="3">
        <v>5649.26</v>
      </c>
      <c r="X22">
        <v>23.92</v>
      </c>
      <c r="Y22">
        <v>0</v>
      </c>
      <c r="Z22" s="4">
        <v>6300.88</v>
      </c>
    </row>
    <row r="23" spans="1:26" hidden="1" x14ac:dyDescent="0.25">
      <c r="A23" t="s">
        <v>1319</v>
      </c>
      <c r="B23" t="s">
        <v>1320</v>
      </c>
      <c r="C23" t="s">
        <v>1315</v>
      </c>
      <c r="D23">
        <v>144.46</v>
      </c>
      <c r="E23">
        <v>0</v>
      </c>
      <c r="F23">
        <v>0</v>
      </c>
      <c r="G23" s="3">
        <v>2500</v>
      </c>
      <c r="H23" s="3">
        <v>1500</v>
      </c>
      <c r="I23">
        <v>18.670000000000002</v>
      </c>
      <c r="J23" s="3">
        <v>4018.67</v>
      </c>
      <c r="K23">
        <v>0</v>
      </c>
      <c r="L23" s="3">
        <v>4018.67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3">
        <v>4018.67</v>
      </c>
      <c r="U23">
        <v>0</v>
      </c>
      <c r="V23">
        <v>400.93</v>
      </c>
      <c r="W23" s="3">
        <v>4018.67</v>
      </c>
      <c r="X23">
        <v>23.92</v>
      </c>
      <c r="Y23">
        <v>0</v>
      </c>
      <c r="Z23" s="4">
        <v>4443.5200000000004</v>
      </c>
    </row>
    <row r="24" spans="1:26" hidden="1" x14ac:dyDescent="0.25">
      <c r="A24" t="s">
        <v>923</v>
      </c>
      <c r="B24" t="s">
        <v>924</v>
      </c>
      <c r="C24" t="s">
        <v>1322</v>
      </c>
      <c r="D24">
        <v>144.46</v>
      </c>
      <c r="E24">
        <v>0</v>
      </c>
      <c r="F24">
        <v>0</v>
      </c>
      <c r="G24" s="3">
        <v>2500</v>
      </c>
      <c r="H24" s="3">
        <v>1000</v>
      </c>
      <c r="I24">
        <v>0</v>
      </c>
      <c r="J24" s="3">
        <v>3500</v>
      </c>
      <c r="K24">
        <v>125.1</v>
      </c>
      <c r="L24" s="3">
        <v>3625.1</v>
      </c>
      <c r="M24">
        <v>0</v>
      </c>
      <c r="N24">
        <v>0</v>
      </c>
      <c r="O24">
        <v>0</v>
      </c>
      <c r="P24">
        <v>0</v>
      </c>
      <c r="Q24" s="3">
        <v>1465.34</v>
      </c>
      <c r="R24">
        <v>0</v>
      </c>
      <c r="S24" s="3">
        <v>1465.34</v>
      </c>
      <c r="T24" s="3">
        <v>2159.7600000000002</v>
      </c>
      <c r="U24">
        <v>0</v>
      </c>
      <c r="V24">
        <v>215.98</v>
      </c>
      <c r="W24" s="3">
        <v>2159.7600000000002</v>
      </c>
      <c r="X24">
        <v>23.92</v>
      </c>
      <c r="Y24">
        <v>0</v>
      </c>
      <c r="Z24" s="4">
        <v>3865</v>
      </c>
    </row>
    <row r="25" spans="1:26" hidden="1" x14ac:dyDescent="0.25">
      <c r="A25" t="s">
        <v>75</v>
      </c>
      <c r="B25" t="s">
        <v>76</v>
      </c>
      <c r="C25" t="s">
        <v>1323</v>
      </c>
      <c r="D25">
        <v>144.46</v>
      </c>
      <c r="E25">
        <v>0</v>
      </c>
      <c r="F25">
        <v>0</v>
      </c>
      <c r="G25" s="3">
        <v>2750</v>
      </c>
      <c r="H25" s="3">
        <v>2640</v>
      </c>
      <c r="I25">
        <v>0</v>
      </c>
      <c r="J25" s="3">
        <v>5390</v>
      </c>
      <c r="K25">
        <v>0</v>
      </c>
      <c r="L25" s="3">
        <v>5390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3">
        <v>5390</v>
      </c>
      <c r="U25">
        <v>539</v>
      </c>
      <c r="V25">
        <v>0</v>
      </c>
      <c r="W25" s="3">
        <v>4851</v>
      </c>
      <c r="X25">
        <v>23.92</v>
      </c>
      <c r="Y25">
        <v>0</v>
      </c>
      <c r="Z25" s="4">
        <v>5413.92</v>
      </c>
    </row>
    <row r="26" spans="1:26" hidden="1" x14ac:dyDescent="0.25">
      <c r="A26" t="s">
        <v>81</v>
      </c>
      <c r="B26" t="s">
        <v>82</v>
      </c>
      <c r="C26" t="s">
        <v>1325</v>
      </c>
      <c r="D26">
        <v>144.46</v>
      </c>
      <c r="E26">
        <v>0</v>
      </c>
      <c r="F26">
        <v>0</v>
      </c>
      <c r="G26" s="3">
        <v>2000</v>
      </c>
      <c r="H26" s="3">
        <v>2000</v>
      </c>
      <c r="I26">
        <v>0</v>
      </c>
      <c r="J26" s="3">
        <v>4000</v>
      </c>
      <c r="K26">
        <v>0</v>
      </c>
      <c r="L26" s="3">
        <v>4000</v>
      </c>
      <c r="M26">
        <v>0</v>
      </c>
      <c r="N26">
        <v>0</v>
      </c>
      <c r="O26">
        <v>45.13</v>
      </c>
      <c r="P26">
        <v>0</v>
      </c>
      <c r="Q26">
        <v>296.75</v>
      </c>
      <c r="R26">
        <v>0</v>
      </c>
      <c r="S26">
        <v>341.88</v>
      </c>
      <c r="T26" s="3">
        <v>3658.12</v>
      </c>
      <c r="U26">
        <v>0</v>
      </c>
      <c r="V26">
        <v>365.81</v>
      </c>
      <c r="W26" s="3">
        <v>3658.12</v>
      </c>
      <c r="X26">
        <v>23.92</v>
      </c>
      <c r="Y26">
        <v>0</v>
      </c>
      <c r="Z26" s="4">
        <v>4344.6000000000004</v>
      </c>
    </row>
    <row r="27" spans="1:26" hidden="1" x14ac:dyDescent="0.25">
      <c r="A27" t="s">
        <v>84</v>
      </c>
      <c r="B27" t="s">
        <v>85</v>
      </c>
      <c r="C27" t="s">
        <v>1327</v>
      </c>
      <c r="D27">
        <v>144.46</v>
      </c>
      <c r="E27">
        <v>0</v>
      </c>
      <c r="F27">
        <v>0</v>
      </c>
      <c r="G27" s="3">
        <v>2250</v>
      </c>
      <c r="H27" s="3">
        <v>2000</v>
      </c>
      <c r="I27">
        <v>0</v>
      </c>
      <c r="J27" s="3">
        <v>4250</v>
      </c>
      <c r="K27">
        <v>0</v>
      </c>
      <c r="L27" s="3">
        <v>4250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 s="3">
        <v>4250</v>
      </c>
      <c r="U27">
        <v>0</v>
      </c>
      <c r="V27">
        <v>425</v>
      </c>
      <c r="W27" s="3">
        <v>4250</v>
      </c>
      <c r="X27">
        <v>23.92</v>
      </c>
      <c r="Y27">
        <v>0</v>
      </c>
      <c r="Z27" s="4">
        <v>4698.92</v>
      </c>
    </row>
    <row r="28" spans="1:26" hidden="1" x14ac:dyDescent="0.25">
      <c r="A28" t="s">
        <v>1154</v>
      </c>
      <c r="B28" t="s">
        <v>1155</v>
      </c>
      <c r="C28" t="s">
        <v>1328</v>
      </c>
      <c r="D28">
        <v>144.46</v>
      </c>
      <c r="E28">
        <v>0</v>
      </c>
      <c r="F28">
        <v>0</v>
      </c>
      <c r="G28" s="3">
        <v>1500</v>
      </c>
      <c r="H28">
        <v>0</v>
      </c>
      <c r="I28">
        <v>0</v>
      </c>
      <c r="J28" s="3">
        <v>1500</v>
      </c>
      <c r="K28">
        <v>200.63</v>
      </c>
      <c r="L28" s="3">
        <v>1700.63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3">
        <v>1700.63</v>
      </c>
      <c r="U28">
        <v>0</v>
      </c>
      <c r="V28">
        <v>170.06</v>
      </c>
      <c r="W28" s="3">
        <v>1700.63</v>
      </c>
      <c r="X28">
        <v>23.92</v>
      </c>
      <c r="Y28">
        <v>0</v>
      </c>
      <c r="Z28" s="4">
        <v>1894.61</v>
      </c>
    </row>
    <row r="29" spans="1:26" hidden="1" x14ac:dyDescent="0.25">
      <c r="A29" t="s">
        <v>1158</v>
      </c>
      <c r="B29" t="s">
        <v>1159</v>
      </c>
      <c r="C29" t="s">
        <v>1330</v>
      </c>
      <c r="D29">
        <v>144.46</v>
      </c>
      <c r="E29">
        <v>0</v>
      </c>
      <c r="F29">
        <v>0</v>
      </c>
      <c r="G29" s="3">
        <v>6000</v>
      </c>
      <c r="H29">
        <v>0</v>
      </c>
      <c r="I29">
        <v>0</v>
      </c>
      <c r="J29" s="3">
        <v>6000</v>
      </c>
      <c r="K29">
        <v>0</v>
      </c>
      <c r="L29" s="3">
        <v>6000</v>
      </c>
      <c r="M29">
        <v>0</v>
      </c>
      <c r="N29">
        <v>0</v>
      </c>
      <c r="O29">
        <v>0</v>
      </c>
      <c r="P29">
        <v>0</v>
      </c>
      <c r="Q29">
        <v>958.08</v>
      </c>
      <c r="R29">
        <v>0</v>
      </c>
      <c r="S29">
        <v>958.08</v>
      </c>
      <c r="T29" s="3">
        <v>5041.92</v>
      </c>
      <c r="U29">
        <v>504.19</v>
      </c>
      <c r="V29">
        <v>0</v>
      </c>
      <c r="W29" s="3">
        <v>4537.7299999999996</v>
      </c>
      <c r="X29">
        <v>23.92</v>
      </c>
      <c r="Y29">
        <v>0</v>
      </c>
      <c r="Z29" s="4">
        <v>6023.92</v>
      </c>
    </row>
    <row r="30" spans="1:26" hidden="1" x14ac:dyDescent="0.25">
      <c r="A30" t="s">
        <v>1333</v>
      </c>
      <c r="B30" t="s">
        <v>1334</v>
      </c>
      <c r="C30" t="s">
        <v>1315</v>
      </c>
      <c r="D30">
        <v>144.46</v>
      </c>
      <c r="E30">
        <v>0</v>
      </c>
      <c r="F30">
        <v>0</v>
      </c>
      <c r="G30" s="3">
        <v>2500</v>
      </c>
      <c r="H30" s="3">
        <v>3500</v>
      </c>
      <c r="I30">
        <v>0</v>
      </c>
      <c r="J30" s="3">
        <v>6000</v>
      </c>
      <c r="K30">
        <v>0</v>
      </c>
      <c r="L30" s="3">
        <v>6000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3">
        <v>6000</v>
      </c>
      <c r="U30">
        <v>600</v>
      </c>
      <c r="V30">
        <v>0</v>
      </c>
      <c r="W30" s="3">
        <v>5400</v>
      </c>
      <c r="X30">
        <v>23.92</v>
      </c>
      <c r="Y30">
        <v>0</v>
      </c>
      <c r="Z30" s="4">
        <v>6023.92</v>
      </c>
    </row>
    <row r="31" spans="1:26" hidden="1" x14ac:dyDescent="0.25">
      <c r="A31" t="s">
        <v>92</v>
      </c>
      <c r="B31" t="s">
        <v>93</v>
      </c>
      <c r="C31" t="s">
        <v>1337</v>
      </c>
      <c r="D31">
        <v>144.46</v>
      </c>
      <c r="E31">
        <v>0</v>
      </c>
      <c r="F31">
        <v>0</v>
      </c>
      <c r="G31" s="3">
        <v>2000</v>
      </c>
      <c r="H31" s="3">
        <v>4000</v>
      </c>
      <c r="I31">
        <v>0</v>
      </c>
      <c r="J31" s="3">
        <v>6000</v>
      </c>
      <c r="K31">
        <v>0</v>
      </c>
      <c r="L31" s="3">
        <v>6000</v>
      </c>
      <c r="M31">
        <v>0</v>
      </c>
      <c r="N31">
        <v>0</v>
      </c>
      <c r="O31">
        <v>45.13</v>
      </c>
      <c r="P31">
        <v>0</v>
      </c>
      <c r="Q31">
        <v>0</v>
      </c>
      <c r="R31">
        <v>0</v>
      </c>
      <c r="S31">
        <v>45.13</v>
      </c>
      <c r="T31" s="3">
        <v>5954.87</v>
      </c>
      <c r="U31">
        <v>595.49</v>
      </c>
      <c r="V31">
        <v>0</v>
      </c>
      <c r="W31" s="3">
        <v>5359.38</v>
      </c>
      <c r="X31">
        <v>23.92</v>
      </c>
      <c r="Y31">
        <v>0</v>
      </c>
      <c r="Z31" s="4">
        <v>5978.79</v>
      </c>
    </row>
    <row r="32" spans="1:26" hidden="1" x14ac:dyDescent="0.25">
      <c r="A32" t="s">
        <v>1586</v>
      </c>
      <c r="B32" t="s">
        <v>1587</v>
      </c>
      <c r="C32" t="s">
        <v>1317</v>
      </c>
      <c r="D32">
        <v>144.46</v>
      </c>
      <c r="E32">
        <v>0</v>
      </c>
      <c r="F32">
        <v>0</v>
      </c>
      <c r="G32" s="3">
        <v>6000</v>
      </c>
      <c r="H32">
        <v>0</v>
      </c>
      <c r="I32">
        <v>0</v>
      </c>
      <c r="J32" s="3">
        <v>6000</v>
      </c>
      <c r="K32">
        <v>0</v>
      </c>
      <c r="L32" s="3">
        <v>6000</v>
      </c>
      <c r="M32">
        <v>0</v>
      </c>
      <c r="N32">
        <v>0</v>
      </c>
      <c r="O32">
        <v>45.13</v>
      </c>
      <c r="P32">
        <v>0</v>
      </c>
      <c r="Q32">
        <v>0</v>
      </c>
      <c r="R32">
        <v>0</v>
      </c>
      <c r="S32">
        <v>45.13</v>
      </c>
      <c r="T32" s="3">
        <v>5954.87</v>
      </c>
      <c r="U32">
        <v>595.49</v>
      </c>
      <c r="V32">
        <v>0</v>
      </c>
      <c r="W32" s="3">
        <v>5359.38</v>
      </c>
      <c r="X32">
        <v>23.92</v>
      </c>
      <c r="Y32">
        <v>0</v>
      </c>
      <c r="Z32" s="4">
        <v>5978.79</v>
      </c>
    </row>
    <row r="33" spans="1:26" hidden="1" x14ac:dyDescent="0.25">
      <c r="A33" t="s">
        <v>940</v>
      </c>
      <c r="B33" t="s">
        <v>941</v>
      </c>
      <c r="C33" t="s">
        <v>1339</v>
      </c>
      <c r="D33">
        <v>144.46</v>
      </c>
      <c r="E33">
        <v>0</v>
      </c>
      <c r="F33">
        <v>0</v>
      </c>
      <c r="G33" s="3">
        <v>2000</v>
      </c>
      <c r="H33">
        <v>0</v>
      </c>
      <c r="I33">
        <v>0</v>
      </c>
      <c r="J33" s="3">
        <v>2000</v>
      </c>
      <c r="K33">
        <v>188.71</v>
      </c>
      <c r="L33" s="3">
        <v>2188.71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 s="3">
        <v>2188.71</v>
      </c>
      <c r="U33">
        <v>0</v>
      </c>
      <c r="V33">
        <v>218.87</v>
      </c>
      <c r="W33" s="3">
        <v>2188.71</v>
      </c>
      <c r="X33">
        <v>23.92</v>
      </c>
      <c r="Y33">
        <v>0</v>
      </c>
      <c r="Z33" s="4">
        <v>2431.5</v>
      </c>
    </row>
    <row r="34" spans="1:26" hidden="1" x14ac:dyDescent="0.25">
      <c r="A34" t="s">
        <v>95</v>
      </c>
      <c r="B34" t="s">
        <v>96</v>
      </c>
      <c r="C34" t="s">
        <v>1340</v>
      </c>
      <c r="D34">
        <v>144.46</v>
      </c>
      <c r="E34">
        <v>0</v>
      </c>
      <c r="F34">
        <v>0</v>
      </c>
      <c r="G34" s="3">
        <v>5000</v>
      </c>
      <c r="H34">
        <v>0</v>
      </c>
      <c r="I34">
        <v>0</v>
      </c>
      <c r="J34" s="3">
        <v>5000</v>
      </c>
      <c r="K34">
        <v>0</v>
      </c>
      <c r="L34" s="3">
        <v>5000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 s="3">
        <v>5000</v>
      </c>
      <c r="U34">
        <v>0</v>
      </c>
      <c r="V34">
        <v>500</v>
      </c>
      <c r="W34" s="3">
        <v>5000</v>
      </c>
      <c r="X34">
        <v>23.92</v>
      </c>
      <c r="Y34">
        <v>0</v>
      </c>
      <c r="Z34" s="4">
        <v>5523.92</v>
      </c>
    </row>
    <row r="35" spans="1:26" hidden="1" x14ac:dyDescent="0.25">
      <c r="A35" t="s">
        <v>101</v>
      </c>
      <c r="B35" t="s">
        <v>102</v>
      </c>
      <c r="C35" t="s">
        <v>1342</v>
      </c>
      <c r="D35">
        <v>144.46</v>
      </c>
      <c r="E35">
        <v>0</v>
      </c>
      <c r="F35">
        <v>0</v>
      </c>
      <c r="G35" s="3">
        <v>1200</v>
      </c>
      <c r="H35" s="3">
        <v>1198.5999999999999</v>
      </c>
      <c r="I35">
        <v>0</v>
      </c>
      <c r="J35" s="3">
        <v>2398.6</v>
      </c>
      <c r="K35">
        <v>160.30000000000001</v>
      </c>
      <c r="L35" s="3">
        <v>2558.9</v>
      </c>
      <c r="M35">
        <v>0</v>
      </c>
      <c r="N35">
        <v>0</v>
      </c>
      <c r="O35">
        <v>45.13</v>
      </c>
      <c r="P35">
        <v>0</v>
      </c>
      <c r="Q35">
        <v>298.93</v>
      </c>
      <c r="R35">
        <v>0</v>
      </c>
      <c r="S35">
        <v>344.06</v>
      </c>
      <c r="T35" s="3">
        <v>2214.84</v>
      </c>
      <c r="U35">
        <v>0</v>
      </c>
      <c r="V35">
        <v>221.48</v>
      </c>
      <c r="W35" s="3">
        <v>2214.84</v>
      </c>
      <c r="X35">
        <v>23.92</v>
      </c>
      <c r="Y35">
        <v>0</v>
      </c>
      <c r="Z35" s="4">
        <v>2759.17</v>
      </c>
    </row>
    <row r="36" spans="1:26" x14ac:dyDescent="0.25">
      <c r="A36" t="s">
        <v>570</v>
      </c>
      <c r="B36" t="s">
        <v>53</v>
      </c>
      <c r="C36" s="3">
        <v>26077.200000000001</v>
      </c>
      <c r="D36" s="3">
        <v>3625.05</v>
      </c>
      <c r="E36">
        <v>0</v>
      </c>
      <c r="F36">
        <v>0</v>
      </c>
      <c r="G36" s="3">
        <v>90300</v>
      </c>
      <c r="H36" s="3">
        <v>77928.87</v>
      </c>
      <c r="I36">
        <v>18.670000000000002</v>
      </c>
      <c r="J36" s="3">
        <v>168247.54</v>
      </c>
      <c r="K36">
        <v>960.14</v>
      </c>
      <c r="L36" s="3">
        <v>169207.67999999999</v>
      </c>
      <c r="M36">
        <v>3</v>
      </c>
      <c r="N36">
        <v>350</v>
      </c>
      <c r="O36" s="3">
        <v>3653.62</v>
      </c>
      <c r="P36">
        <v>0</v>
      </c>
      <c r="Q36" s="3">
        <v>7956.13</v>
      </c>
      <c r="R36">
        <v>0</v>
      </c>
      <c r="S36" s="3">
        <v>11959.75</v>
      </c>
      <c r="T36" s="3">
        <v>157247.93</v>
      </c>
      <c r="U36" s="3">
        <v>11078.47</v>
      </c>
      <c r="V36" s="3">
        <v>4645.3900000000003</v>
      </c>
      <c r="W36" s="3">
        <v>146169.46</v>
      </c>
      <c r="X36">
        <v>594.05999999999995</v>
      </c>
      <c r="Y36">
        <v>0</v>
      </c>
      <c r="Z36" s="4">
        <v>170443.51</v>
      </c>
    </row>
    <row r="38" spans="1:26" x14ac:dyDescent="0.25">
      <c r="A38" t="s">
        <v>568</v>
      </c>
      <c r="B38" t="s">
        <v>569</v>
      </c>
    </row>
    <row r="39" spans="1:26" x14ac:dyDescent="0.25">
      <c r="A39" t="s">
        <v>106</v>
      </c>
      <c r="B39" t="s">
        <v>107</v>
      </c>
      <c r="C39" t="s">
        <v>1347</v>
      </c>
      <c r="D39">
        <v>144.46</v>
      </c>
      <c r="E39">
        <v>0</v>
      </c>
      <c r="F39">
        <v>0</v>
      </c>
      <c r="G39" s="3">
        <v>12500</v>
      </c>
      <c r="H39">
        <v>0</v>
      </c>
      <c r="I39">
        <v>0</v>
      </c>
      <c r="J39" s="3">
        <v>12500</v>
      </c>
      <c r="K39">
        <v>0</v>
      </c>
      <c r="L39" s="3">
        <v>12500</v>
      </c>
      <c r="M39">
        <v>0</v>
      </c>
      <c r="N39">
        <v>0</v>
      </c>
      <c r="O39">
        <v>315.13</v>
      </c>
      <c r="P39">
        <v>0</v>
      </c>
      <c r="Q39">
        <v>0</v>
      </c>
      <c r="R39">
        <v>0</v>
      </c>
      <c r="S39">
        <v>315.13</v>
      </c>
      <c r="T39" s="3">
        <v>12184.87</v>
      </c>
      <c r="U39" s="3">
        <v>1218.49</v>
      </c>
      <c r="V39">
        <v>0</v>
      </c>
      <c r="W39" s="3">
        <v>10966.38</v>
      </c>
      <c r="X39">
        <v>23.92</v>
      </c>
      <c r="Y39">
        <v>0</v>
      </c>
      <c r="Z39" s="4">
        <v>12208.79</v>
      </c>
    </row>
    <row r="40" spans="1:26" x14ac:dyDescent="0.25">
      <c r="A40" t="s">
        <v>570</v>
      </c>
      <c r="B40" t="s">
        <v>104</v>
      </c>
      <c r="C40" s="3">
        <v>1051.5</v>
      </c>
      <c r="D40">
        <v>144.46</v>
      </c>
      <c r="E40">
        <v>0</v>
      </c>
      <c r="F40">
        <v>0</v>
      </c>
      <c r="G40" s="3">
        <v>12500</v>
      </c>
      <c r="H40">
        <v>0</v>
      </c>
      <c r="I40">
        <v>0</v>
      </c>
      <c r="J40" s="3">
        <v>12500</v>
      </c>
      <c r="K40">
        <v>0</v>
      </c>
      <c r="L40" s="3">
        <v>12500</v>
      </c>
      <c r="M40">
        <v>0</v>
      </c>
      <c r="N40">
        <v>0</v>
      </c>
      <c r="O40">
        <v>315.13</v>
      </c>
      <c r="P40">
        <v>0</v>
      </c>
      <c r="Q40">
        <v>0</v>
      </c>
      <c r="R40">
        <v>0</v>
      </c>
      <c r="S40">
        <v>315.13</v>
      </c>
      <c r="T40" s="3">
        <v>12184.87</v>
      </c>
      <c r="U40" s="3">
        <v>1218.49</v>
      </c>
      <c r="V40">
        <v>0</v>
      </c>
      <c r="W40" s="3">
        <v>10966.38</v>
      </c>
      <c r="X40">
        <v>23.92</v>
      </c>
      <c r="Y40">
        <v>0</v>
      </c>
      <c r="Z40" s="4">
        <v>12208.79</v>
      </c>
    </row>
    <row r="42" spans="1:26" x14ac:dyDescent="0.25">
      <c r="A42" t="s">
        <v>1588</v>
      </c>
      <c r="B42" t="s">
        <v>1589</v>
      </c>
    </row>
    <row r="43" spans="1:26" hidden="1" x14ac:dyDescent="0.25">
      <c r="A43">
        <v>8</v>
      </c>
      <c r="B43" t="s">
        <v>111</v>
      </c>
      <c r="C43" t="s">
        <v>1350</v>
      </c>
      <c r="D43">
        <v>144.46</v>
      </c>
      <c r="E43">
        <v>0</v>
      </c>
      <c r="F43">
        <v>0</v>
      </c>
      <c r="G43" s="3">
        <v>3500</v>
      </c>
      <c r="H43" s="3">
        <v>16621.86</v>
      </c>
      <c r="I43">
        <v>0</v>
      </c>
      <c r="J43" s="3">
        <v>20121.86</v>
      </c>
      <c r="K43">
        <v>0</v>
      </c>
      <c r="L43" s="3">
        <v>20121.86</v>
      </c>
      <c r="M43">
        <v>0</v>
      </c>
      <c r="N43">
        <v>0</v>
      </c>
      <c r="O43">
        <v>262.41000000000003</v>
      </c>
      <c r="P43">
        <v>0</v>
      </c>
      <c r="Q43">
        <v>0</v>
      </c>
      <c r="R43">
        <v>0</v>
      </c>
      <c r="S43">
        <v>262.41000000000003</v>
      </c>
      <c r="T43" s="3">
        <v>19859.45</v>
      </c>
      <c r="U43" s="3">
        <v>1985.95</v>
      </c>
      <c r="V43">
        <v>0</v>
      </c>
      <c r="W43" s="3">
        <v>17873.5</v>
      </c>
      <c r="X43">
        <v>23.92</v>
      </c>
      <c r="Y43">
        <v>0</v>
      </c>
      <c r="Z43" s="4">
        <v>19883.37</v>
      </c>
    </row>
    <row r="44" spans="1:26" hidden="1" x14ac:dyDescent="0.25">
      <c r="A44" t="s">
        <v>113</v>
      </c>
      <c r="B44" t="s">
        <v>114</v>
      </c>
      <c r="C44" t="s">
        <v>1590</v>
      </c>
      <c r="D44">
        <v>144.46</v>
      </c>
      <c r="E44">
        <v>0</v>
      </c>
      <c r="F44">
        <v>0</v>
      </c>
      <c r="G44" s="3">
        <v>2000</v>
      </c>
      <c r="H44" s="3">
        <v>8879.2999999999993</v>
      </c>
      <c r="I44">
        <v>0</v>
      </c>
      <c r="J44" s="3">
        <v>10879.3</v>
      </c>
      <c r="K44">
        <v>0</v>
      </c>
      <c r="L44" s="3">
        <v>10879.3</v>
      </c>
      <c r="M44">
        <v>0</v>
      </c>
      <c r="N44">
        <v>0</v>
      </c>
      <c r="O44">
        <v>45.13</v>
      </c>
      <c r="P44">
        <v>0</v>
      </c>
      <c r="Q44">
        <v>0</v>
      </c>
      <c r="R44">
        <v>0</v>
      </c>
      <c r="S44">
        <v>45.13</v>
      </c>
      <c r="T44" s="3">
        <v>10834.17</v>
      </c>
      <c r="U44" s="3">
        <v>1083.42</v>
      </c>
      <c r="V44">
        <v>0</v>
      </c>
      <c r="W44" s="3">
        <v>9750.75</v>
      </c>
      <c r="X44">
        <v>23.92</v>
      </c>
      <c r="Y44">
        <v>0</v>
      </c>
      <c r="Z44" s="4">
        <v>10858.09</v>
      </c>
    </row>
    <row r="45" spans="1:26" x14ac:dyDescent="0.25">
      <c r="A45" t="s">
        <v>570</v>
      </c>
      <c r="B45" t="s">
        <v>109</v>
      </c>
      <c r="C45" s="3">
        <v>2103</v>
      </c>
      <c r="D45">
        <v>288.92</v>
      </c>
      <c r="E45">
        <v>0</v>
      </c>
      <c r="F45">
        <v>0</v>
      </c>
      <c r="G45" s="3">
        <v>5500</v>
      </c>
      <c r="H45" s="3">
        <v>25501.16</v>
      </c>
      <c r="I45">
        <v>0</v>
      </c>
      <c r="J45" s="3">
        <v>31001.16</v>
      </c>
      <c r="K45">
        <v>0</v>
      </c>
      <c r="L45" s="3">
        <v>31001.16</v>
      </c>
      <c r="M45">
        <v>0</v>
      </c>
      <c r="N45">
        <v>0</v>
      </c>
      <c r="O45">
        <v>307.54000000000002</v>
      </c>
      <c r="P45">
        <v>0</v>
      </c>
      <c r="Q45">
        <v>0</v>
      </c>
      <c r="R45">
        <v>0</v>
      </c>
      <c r="S45">
        <v>307.54000000000002</v>
      </c>
      <c r="T45" s="3">
        <v>30693.62</v>
      </c>
      <c r="U45" s="3">
        <v>3069.37</v>
      </c>
      <c r="V45">
        <v>0</v>
      </c>
      <c r="W45" s="3">
        <v>27624.25</v>
      </c>
      <c r="X45">
        <v>47.84</v>
      </c>
      <c r="Y45">
        <v>0</v>
      </c>
      <c r="Z45" s="4">
        <v>30741.46</v>
      </c>
    </row>
    <row r="47" spans="1:26" x14ac:dyDescent="0.25">
      <c r="A47" t="s">
        <v>571</v>
      </c>
      <c r="B47" t="s">
        <v>1591</v>
      </c>
    </row>
    <row r="48" spans="1:26" hidden="1" x14ac:dyDescent="0.25">
      <c r="A48">
        <v>13</v>
      </c>
      <c r="B48" t="s">
        <v>119</v>
      </c>
      <c r="C48" t="s">
        <v>1354</v>
      </c>
      <c r="D48">
        <v>144.46</v>
      </c>
      <c r="E48">
        <v>0</v>
      </c>
      <c r="F48">
        <v>0</v>
      </c>
      <c r="G48" s="3">
        <v>5000</v>
      </c>
      <c r="H48" s="3">
        <v>10427.58</v>
      </c>
      <c r="I48">
        <v>0</v>
      </c>
      <c r="J48" s="3">
        <v>15427.58</v>
      </c>
      <c r="K48">
        <v>0</v>
      </c>
      <c r="L48" s="3">
        <v>15427.58</v>
      </c>
      <c r="M48">
        <v>0</v>
      </c>
      <c r="N48">
        <v>0</v>
      </c>
      <c r="O48">
        <v>45.13</v>
      </c>
      <c r="P48">
        <v>0</v>
      </c>
      <c r="Q48">
        <v>0</v>
      </c>
      <c r="R48">
        <v>0</v>
      </c>
      <c r="S48">
        <v>45.13</v>
      </c>
      <c r="T48" s="3">
        <v>15382.45</v>
      </c>
      <c r="U48" s="3">
        <v>1538.25</v>
      </c>
      <c r="V48">
        <v>0</v>
      </c>
      <c r="W48" s="3">
        <v>13844.2</v>
      </c>
      <c r="X48">
        <v>23.92</v>
      </c>
      <c r="Y48">
        <v>0</v>
      </c>
      <c r="Z48" s="4">
        <v>15406.37</v>
      </c>
    </row>
    <row r="49" spans="1:26" hidden="1" x14ac:dyDescent="0.25">
      <c r="A49">
        <v>18</v>
      </c>
      <c r="B49" t="s">
        <v>121</v>
      </c>
      <c r="C49" t="s">
        <v>1592</v>
      </c>
      <c r="D49">
        <v>148.94999999999999</v>
      </c>
      <c r="E49">
        <v>0</v>
      </c>
      <c r="F49">
        <v>0</v>
      </c>
      <c r="G49" s="3">
        <v>3500</v>
      </c>
      <c r="H49" s="3">
        <v>10000</v>
      </c>
      <c r="I49">
        <v>0</v>
      </c>
      <c r="J49" s="3">
        <v>13500</v>
      </c>
      <c r="K49">
        <v>0</v>
      </c>
      <c r="L49" s="3">
        <v>13500</v>
      </c>
      <c r="M49">
        <v>1</v>
      </c>
      <c r="N49">
        <v>900</v>
      </c>
      <c r="O49">
        <v>45.13</v>
      </c>
      <c r="P49">
        <v>0</v>
      </c>
      <c r="Q49">
        <v>711.77</v>
      </c>
      <c r="R49">
        <v>0</v>
      </c>
      <c r="S49" s="3">
        <v>1656.9</v>
      </c>
      <c r="T49" s="3">
        <v>11843.1</v>
      </c>
      <c r="U49" s="3">
        <v>1184.31</v>
      </c>
      <c r="V49">
        <v>0</v>
      </c>
      <c r="W49" s="3">
        <v>10658.79</v>
      </c>
      <c r="X49">
        <v>22.61</v>
      </c>
      <c r="Y49">
        <v>0</v>
      </c>
      <c r="Z49" s="4">
        <v>12577.48</v>
      </c>
    </row>
    <row r="50" spans="1:26" hidden="1" x14ac:dyDescent="0.25">
      <c r="A50" t="s">
        <v>123</v>
      </c>
      <c r="B50" t="s">
        <v>124</v>
      </c>
      <c r="C50" t="s">
        <v>1358</v>
      </c>
      <c r="D50">
        <v>144.46</v>
      </c>
      <c r="E50">
        <v>0</v>
      </c>
      <c r="F50">
        <v>0</v>
      </c>
      <c r="G50" s="3">
        <v>2000</v>
      </c>
      <c r="H50" s="3">
        <v>2445</v>
      </c>
      <c r="I50">
        <v>0</v>
      </c>
      <c r="J50" s="3">
        <v>4445</v>
      </c>
      <c r="K50">
        <v>0</v>
      </c>
      <c r="L50" s="3">
        <v>4445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 s="3">
        <v>4445</v>
      </c>
      <c r="U50">
        <v>0</v>
      </c>
      <c r="V50">
        <v>444.5</v>
      </c>
      <c r="W50" s="3">
        <v>4445</v>
      </c>
      <c r="X50">
        <v>23.92</v>
      </c>
      <c r="Y50">
        <v>0</v>
      </c>
      <c r="Z50" s="4">
        <v>4913.42</v>
      </c>
    </row>
    <row r="51" spans="1:26" x14ac:dyDescent="0.25">
      <c r="A51" t="s">
        <v>570</v>
      </c>
      <c r="B51" t="s">
        <v>117</v>
      </c>
      <c r="C51" s="3">
        <v>3084.4</v>
      </c>
      <c r="D51">
        <v>437.87</v>
      </c>
      <c r="E51">
        <v>0</v>
      </c>
      <c r="F51">
        <v>0</v>
      </c>
      <c r="G51" s="3">
        <v>10500</v>
      </c>
      <c r="H51" s="3">
        <v>22872.58</v>
      </c>
      <c r="I51">
        <v>0</v>
      </c>
      <c r="J51" s="3">
        <v>33372.58</v>
      </c>
      <c r="K51">
        <v>0</v>
      </c>
      <c r="L51" s="3">
        <v>33372.58</v>
      </c>
      <c r="M51">
        <v>1</v>
      </c>
      <c r="N51">
        <v>900</v>
      </c>
      <c r="O51">
        <v>90.26</v>
      </c>
      <c r="P51">
        <v>0</v>
      </c>
      <c r="Q51">
        <v>711.77</v>
      </c>
      <c r="R51">
        <v>0</v>
      </c>
      <c r="S51" s="3">
        <v>1702.03</v>
      </c>
      <c r="T51" s="3">
        <v>31670.55</v>
      </c>
      <c r="U51" s="3">
        <v>2722.56</v>
      </c>
      <c r="V51">
        <v>444.5</v>
      </c>
      <c r="W51" s="3">
        <v>28947.99</v>
      </c>
      <c r="X51">
        <v>70.45</v>
      </c>
      <c r="Y51">
        <v>0</v>
      </c>
      <c r="Z51" s="4">
        <v>32897.269999999997</v>
      </c>
    </row>
    <row r="53" spans="1:26" x14ac:dyDescent="0.25">
      <c r="A53" t="s">
        <v>1593</v>
      </c>
      <c r="B53" t="s">
        <v>1594</v>
      </c>
    </row>
    <row r="54" spans="1:26" hidden="1" x14ac:dyDescent="0.25">
      <c r="A54">
        <v>12</v>
      </c>
      <c r="B54" t="s">
        <v>131</v>
      </c>
      <c r="C54" t="s">
        <v>1595</v>
      </c>
      <c r="D54">
        <v>148.94999999999999</v>
      </c>
      <c r="E54">
        <v>0</v>
      </c>
      <c r="F54">
        <v>0</v>
      </c>
      <c r="G54" s="3">
        <v>2000</v>
      </c>
      <c r="H54" s="3">
        <v>1335</v>
      </c>
      <c r="I54">
        <v>0</v>
      </c>
      <c r="J54" s="3">
        <v>3335</v>
      </c>
      <c r="K54">
        <v>125.1</v>
      </c>
      <c r="L54" s="3">
        <v>3460.1</v>
      </c>
      <c r="M54">
        <v>1</v>
      </c>
      <c r="N54">
        <v>222.33</v>
      </c>
      <c r="O54">
        <v>45.13</v>
      </c>
      <c r="P54">
        <v>0</v>
      </c>
      <c r="Q54">
        <v>0</v>
      </c>
      <c r="R54">
        <v>0</v>
      </c>
      <c r="S54">
        <v>267.45999999999998</v>
      </c>
      <c r="T54" s="3">
        <v>3192.64</v>
      </c>
      <c r="U54">
        <v>0</v>
      </c>
      <c r="V54">
        <v>319.26</v>
      </c>
      <c r="W54" s="3">
        <v>3192.64</v>
      </c>
      <c r="X54">
        <v>22.61</v>
      </c>
      <c r="Y54">
        <v>0</v>
      </c>
      <c r="Z54" s="4">
        <v>3534.51</v>
      </c>
    </row>
    <row r="55" spans="1:26" hidden="1" x14ac:dyDescent="0.25">
      <c r="A55" t="s">
        <v>1596</v>
      </c>
      <c r="B55" t="s">
        <v>1597</v>
      </c>
      <c r="C55" t="s">
        <v>1082</v>
      </c>
      <c r="D55">
        <v>180.44</v>
      </c>
      <c r="E55">
        <v>0</v>
      </c>
      <c r="F55">
        <v>0</v>
      </c>
      <c r="G55" s="3">
        <v>1200</v>
      </c>
      <c r="H55" s="3">
        <v>1800</v>
      </c>
      <c r="I55">
        <v>0</v>
      </c>
      <c r="J55" s="3">
        <v>3000</v>
      </c>
      <c r="K55">
        <v>145.38</v>
      </c>
      <c r="L55" s="3">
        <v>3145.38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 s="3">
        <v>3145.38</v>
      </c>
      <c r="U55">
        <v>0</v>
      </c>
      <c r="V55">
        <v>314.54000000000002</v>
      </c>
      <c r="W55" s="3">
        <v>3145.38</v>
      </c>
      <c r="X55">
        <v>13.42</v>
      </c>
      <c r="Y55">
        <v>0</v>
      </c>
      <c r="Z55" s="4">
        <v>3473.34</v>
      </c>
    </row>
    <row r="56" spans="1:26" hidden="1" x14ac:dyDescent="0.25">
      <c r="A56" t="s">
        <v>133</v>
      </c>
      <c r="B56" t="s">
        <v>134</v>
      </c>
      <c r="C56" t="s">
        <v>1304</v>
      </c>
      <c r="D56">
        <v>144.46</v>
      </c>
      <c r="E56">
        <v>0</v>
      </c>
      <c r="F56">
        <v>0</v>
      </c>
      <c r="G56" s="3">
        <v>1400</v>
      </c>
      <c r="H56" s="3">
        <v>1200</v>
      </c>
      <c r="I56">
        <v>0</v>
      </c>
      <c r="J56" s="3">
        <v>2600</v>
      </c>
      <c r="K56">
        <v>160.30000000000001</v>
      </c>
      <c r="L56" s="3">
        <v>2760.3</v>
      </c>
      <c r="M56">
        <v>0</v>
      </c>
      <c r="N56">
        <v>0</v>
      </c>
      <c r="O56">
        <v>45.13</v>
      </c>
      <c r="P56">
        <v>0</v>
      </c>
      <c r="Q56">
        <v>0</v>
      </c>
      <c r="R56">
        <v>0</v>
      </c>
      <c r="S56">
        <v>45.13</v>
      </c>
      <c r="T56" s="3">
        <v>2715.17</v>
      </c>
      <c r="U56">
        <v>0</v>
      </c>
      <c r="V56">
        <v>271.52</v>
      </c>
      <c r="W56" s="3">
        <v>2715.17</v>
      </c>
      <c r="X56">
        <v>23.92</v>
      </c>
      <c r="Y56">
        <v>0</v>
      </c>
      <c r="Z56" s="4">
        <v>3010.61</v>
      </c>
    </row>
    <row r="57" spans="1:26" hidden="1" x14ac:dyDescent="0.25">
      <c r="A57" t="s">
        <v>1598</v>
      </c>
      <c r="B57" t="s">
        <v>1599</v>
      </c>
      <c r="C57" t="s">
        <v>1356</v>
      </c>
      <c r="D57">
        <v>144.46</v>
      </c>
      <c r="E57">
        <v>0</v>
      </c>
      <c r="F57">
        <v>0</v>
      </c>
      <c r="G57" s="3">
        <v>1200</v>
      </c>
      <c r="H57" s="3">
        <v>1090.56</v>
      </c>
      <c r="I57">
        <v>0</v>
      </c>
      <c r="J57" s="3">
        <v>2290.56</v>
      </c>
      <c r="K57">
        <v>174.78</v>
      </c>
      <c r="L57" s="3">
        <v>2465.34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 s="3">
        <v>2465.34</v>
      </c>
      <c r="U57">
        <v>0</v>
      </c>
      <c r="V57">
        <v>246.53</v>
      </c>
      <c r="W57" s="3">
        <v>2465.34</v>
      </c>
      <c r="X57">
        <v>23.92</v>
      </c>
      <c r="Y57">
        <v>0</v>
      </c>
      <c r="Z57" s="4">
        <v>2735.79</v>
      </c>
    </row>
    <row r="58" spans="1:26" hidden="1" x14ac:dyDescent="0.25">
      <c r="A58" t="s">
        <v>135</v>
      </c>
      <c r="B58" t="s">
        <v>136</v>
      </c>
      <c r="C58" t="s">
        <v>1342</v>
      </c>
      <c r="D58">
        <v>144.46</v>
      </c>
      <c r="E58">
        <v>0</v>
      </c>
      <c r="F58">
        <v>0</v>
      </c>
      <c r="G58" s="3">
        <v>1200</v>
      </c>
      <c r="H58" s="3">
        <v>1216.8</v>
      </c>
      <c r="I58">
        <v>0</v>
      </c>
      <c r="J58" s="3">
        <v>2416.8000000000002</v>
      </c>
      <c r="K58">
        <v>160.30000000000001</v>
      </c>
      <c r="L58" s="3">
        <v>2577.1</v>
      </c>
      <c r="M58">
        <v>0</v>
      </c>
      <c r="N58">
        <v>0</v>
      </c>
      <c r="O58">
        <v>45.13</v>
      </c>
      <c r="P58">
        <v>0</v>
      </c>
      <c r="Q58">
        <v>0</v>
      </c>
      <c r="R58">
        <v>0</v>
      </c>
      <c r="S58">
        <v>45.13</v>
      </c>
      <c r="T58" s="3">
        <v>2531.9699999999998</v>
      </c>
      <c r="U58">
        <v>0</v>
      </c>
      <c r="V58">
        <v>253.2</v>
      </c>
      <c r="W58" s="3">
        <v>2531.9699999999998</v>
      </c>
      <c r="X58">
        <v>23.92</v>
      </c>
      <c r="Y58">
        <v>0</v>
      </c>
      <c r="Z58" s="4">
        <v>2809.09</v>
      </c>
    </row>
    <row r="59" spans="1:26" hidden="1" x14ac:dyDescent="0.25">
      <c r="A59" t="s">
        <v>137</v>
      </c>
      <c r="B59" t="s">
        <v>138</v>
      </c>
      <c r="C59" t="s">
        <v>1600</v>
      </c>
      <c r="D59">
        <v>153.43</v>
      </c>
      <c r="E59">
        <v>0</v>
      </c>
      <c r="F59">
        <v>0</v>
      </c>
      <c r="G59" s="3">
        <v>1200</v>
      </c>
      <c r="H59" s="3">
        <v>2261.02</v>
      </c>
      <c r="I59">
        <v>0</v>
      </c>
      <c r="J59" s="3">
        <v>3461.02</v>
      </c>
      <c r="K59">
        <v>125.1</v>
      </c>
      <c r="L59" s="3">
        <v>3586.12</v>
      </c>
      <c r="M59">
        <v>2</v>
      </c>
      <c r="N59">
        <v>461.47</v>
      </c>
      <c r="O59">
        <v>45.13</v>
      </c>
      <c r="P59">
        <v>0</v>
      </c>
      <c r="Q59">
        <v>212.5</v>
      </c>
      <c r="R59">
        <v>0</v>
      </c>
      <c r="S59">
        <v>719.1</v>
      </c>
      <c r="T59" s="3">
        <v>2867.02</v>
      </c>
      <c r="U59">
        <v>0</v>
      </c>
      <c r="V59">
        <v>286.7</v>
      </c>
      <c r="W59" s="3">
        <v>2867.02</v>
      </c>
      <c r="X59">
        <v>21.29</v>
      </c>
      <c r="Y59">
        <v>0</v>
      </c>
      <c r="Z59" s="4">
        <v>3387.51</v>
      </c>
    </row>
    <row r="60" spans="1:26" hidden="1" x14ac:dyDescent="0.25">
      <c r="A60" t="s">
        <v>139</v>
      </c>
      <c r="B60" t="s">
        <v>140</v>
      </c>
      <c r="C60" t="s">
        <v>1342</v>
      </c>
      <c r="D60">
        <v>144.46</v>
      </c>
      <c r="E60">
        <v>0</v>
      </c>
      <c r="F60">
        <v>0</v>
      </c>
      <c r="G60" s="3">
        <v>1200</v>
      </c>
      <c r="H60" s="3">
        <v>5644</v>
      </c>
      <c r="I60">
        <v>0</v>
      </c>
      <c r="J60" s="3">
        <v>6844</v>
      </c>
      <c r="K60">
        <v>0</v>
      </c>
      <c r="L60" s="3">
        <v>6844</v>
      </c>
      <c r="M60">
        <v>0</v>
      </c>
      <c r="N60">
        <v>0</v>
      </c>
      <c r="O60">
        <v>45.13</v>
      </c>
      <c r="P60">
        <v>0</v>
      </c>
      <c r="Q60">
        <v>0</v>
      </c>
      <c r="R60">
        <v>0</v>
      </c>
      <c r="S60">
        <v>45.13</v>
      </c>
      <c r="T60" s="3">
        <v>6798.87</v>
      </c>
      <c r="U60">
        <v>679.89</v>
      </c>
      <c r="V60">
        <v>0</v>
      </c>
      <c r="W60" s="3">
        <v>6118.98</v>
      </c>
      <c r="X60">
        <v>23.92</v>
      </c>
      <c r="Y60">
        <v>0</v>
      </c>
      <c r="Z60" s="4">
        <v>6822.79</v>
      </c>
    </row>
    <row r="61" spans="1:26" hidden="1" x14ac:dyDescent="0.25">
      <c r="A61" t="s">
        <v>141</v>
      </c>
      <c r="B61" t="s">
        <v>142</v>
      </c>
      <c r="C61" t="s">
        <v>1363</v>
      </c>
      <c r="D61">
        <v>144.46</v>
      </c>
      <c r="E61">
        <v>0</v>
      </c>
      <c r="F61">
        <v>0</v>
      </c>
      <c r="G61" s="3">
        <v>1200</v>
      </c>
      <c r="H61" s="3">
        <v>1485.9</v>
      </c>
      <c r="I61">
        <v>0</v>
      </c>
      <c r="J61" s="3">
        <v>2685.9</v>
      </c>
      <c r="K61">
        <v>145.38</v>
      </c>
      <c r="L61" s="3">
        <v>2831.28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 s="3">
        <v>2831.28</v>
      </c>
      <c r="U61">
        <v>0</v>
      </c>
      <c r="V61">
        <v>283.13</v>
      </c>
      <c r="W61" s="3">
        <v>2831.28</v>
      </c>
      <c r="X61">
        <v>23.92</v>
      </c>
      <c r="Y61">
        <v>0</v>
      </c>
      <c r="Z61" s="4">
        <v>3138.33</v>
      </c>
    </row>
    <row r="62" spans="1:26" hidden="1" x14ac:dyDescent="0.25">
      <c r="A62" t="s">
        <v>144</v>
      </c>
      <c r="B62" t="s">
        <v>145</v>
      </c>
      <c r="C62" t="s">
        <v>1369</v>
      </c>
      <c r="D62">
        <v>144.46</v>
      </c>
      <c r="E62">
        <v>0</v>
      </c>
      <c r="F62">
        <v>0</v>
      </c>
      <c r="G62" s="3">
        <v>1750</v>
      </c>
      <c r="H62" s="3">
        <v>2265.7199999999998</v>
      </c>
      <c r="I62">
        <v>0</v>
      </c>
      <c r="J62" s="3">
        <v>4015.72</v>
      </c>
      <c r="K62">
        <v>0</v>
      </c>
      <c r="L62" s="3">
        <v>4015.72</v>
      </c>
      <c r="M62">
        <v>0</v>
      </c>
      <c r="N62">
        <v>0</v>
      </c>
      <c r="O62">
        <v>45.13</v>
      </c>
      <c r="P62">
        <v>0</v>
      </c>
      <c r="Q62">
        <v>0</v>
      </c>
      <c r="R62">
        <v>0</v>
      </c>
      <c r="S62">
        <v>45.13</v>
      </c>
      <c r="T62" s="3">
        <v>3970.59</v>
      </c>
      <c r="U62">
        <v>0</v>
      </c>
      <c r="V62">
        <v>397.06</v>
      </c>
      <c r="W62" s="3">
        <v>3970.59</v>
      </c>
      <c r="X62">
        <v>23.92</v>
      </c>
      <c r="Y62">
        <v>0</v>
      </c>
      <c r="Z62" s="4">
        <v>4391.57</v>
      </c>
    </row>
    <row r="63" spans="1:26" hidden="1" x14ac:dyDescent="0.25">
      <c r="A63" t="s">
        <v>147</v>
      </c>
      <c r="B63" t="s">
        <v>148</v>
      </c>
      <c r="C63" t="s">
        <v>1305</v>
      </c>
      <c r="D63">
        <v>144.46</v>
      </c>
      <c r="E63">
        <v>0</v>
      </c>
      <c r="F63">
        <v>0</v>
      </c>
      <c r="G63" s="3">
        <v>1051.5</v>
      </c>
      <c r="H63">
        <v>0</v>
      </c>
      <c r="I63">
        <v>0</v>
      </c>
      <c r="J63" s="3">
        <v>1051.5</v>
      </c>
      <c r="K63">
        <v>200.74</v>
      </c>
      <c r="L63" s="3">
        <v>1252.24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 s="3">
        <v>1252.24</v>
      </c>
      <c r="U63">
        <v>0</v>
      </c>
      <c r="V63">
        <v>125.22</v>
      </c>
      <c r="W63" s="3">
        <v>1252.24</v>
      </c>
      <c r="X63">
        <v>23.92</v>
      </c>
      <c r="Y63">
        <v>0</v>
      </c>
      <c r="Z63" s="4">
        <v>1401.38</v>
      </c>
    </row>
    <row r="64" spans="1:26" hidden="1" x14ac:dyDescent="0.25">
      <c r="A64" t="s">
        <v>149</v>
      </c>
      <c r="B64" t="s">
        <v>150</v>
      </c>
      <c r="C64" t="s">
        <v>1373</v>
      </c>
      <c r="D64">
        <v>144.46</v>
      </c>
      <c r="E64">
        <v>0</v>
      </c>
      <c r="F64">
        <v>0</v>
      </c>
      <c r="G64" s="3">
        <v>2000</v>
      </c>
      <c r="H64" s="3">
        <v>10000</v>
      </c>
      <c r="I64">
        <v>0</v>
      </c>
      <c r="J64" s="3">
        <v>12000</v>
      </c>
      <c r="K64">
        <v>0</v>
      </c>
      <c r="L64" s="3">
        <v>12000</v>
      </c>
      <c r="M64">
        <v>0</v>
      </c>
      <c r="N64">
        <v>0</v>
      </c>
      <c r="O64">
        <v>0</v>
      </c>
      <c r="P64">
        <v>0</v>
      </c>
      <c r="Q64" s="3">
        <v>1209.54</v>
      </c>
      <c r="R64">
        <v>0</v>
      </c>
      <c r="S64" s="3">
        <v>1209.54</v>
      </c>
      <c r="T64" s="3">
        <v>10790.46</v>
      </c>
      <c r="U64" s="3">
        <v>1079.05</v>
      </c>
      <c r="V64">
        <v>0</v>
      </c>
      <c r="W64" s="3">
        <v>9711.41</v>
      </c>
      <c r="X64">
        <v>23.92</v>
      </c>
      <c r="Y64">
        <v>0</v>
      </c>
      <c r="Z64" s="4">
        <v>12023.92</v>
      </c>
    </row>
    <row r="65" spans="1:26" hidden="1" x14ac:dyDescent="0.25">
      <c r="A65" t="s">
        <v>152</v>
      </c>
      <c r="B65" t="s">
        <v>153</v>
      </c>
      <c r="C65" t="s">
        <v>1342</v>
      </c>
      <c r="D65">
        <v>144.46</v>
      </c>
      <c r="E65">
        <v>0</v>
      </c>
      <c r="F65">
        <v>0</v>
      </c>
      <c r="G65" s="3">
        <v>1200</v>
      </c>
      <c r="H65" s="3">
        <v>6334</v>
      </c>
      <c r="I65">
        <v>0</v>
      </c>
      <c r="J65" s="3">
        <v>7534</v>
      </c>
      <c r="K65">
        <v>0</v>
      </c>
      <c r="L65" s="3">
        <v>7534</v>
      </c>
      <c r="M65">
        <v>0</v>
      </c>
      <c r="N65">
        <v>0</v>
      </c>
      <c r="O65">
        <v>45.13</v>
      </c>
      <c r="P65">
        <v>0</v>
      </c>
      <c r="Q65">
        <v>0</v>
      </c>
      <c r="R65">
        <v>0</v>
      </c>
      <c r="S65">
        <v>45.13</v>
      </c>
      <c r="T65" s="3">
        <v>7488.87</v>
      </c>
      <c r="U65">
        <v>748.89</v>
      </c>
      <c r="V65">
        <v>0</v>
      </c>
      <c r="W65" s="3">
        <v>6739.98</v>
      </c>
      <c r="X65">
        <v>23.92</v>
      </c>
      <c r="Y65">
        <v>0</v>
      </c>
      <c r="Z65" s="4">
        <v>7512.79</v>
      </c>
    </row>
    <row r="66" spans="1:26" hidden="1" x14ac:dyDescent="0.25">
      <c r="A66" t="s">
        <v>154</v>
      </c>
      <c r="B66" t="s">
        <v>155</v>
      </c>
      <c r="C66" t="s">
        <v>1376</v>
      </c>
      <c r="D66">
        <v>144.46</v>
      </c>
      <c r="E66">
        <v>0</v>
      </c>
      <c r="F66">
        <v>0</v>
      </c>
      <c r="G66" s="3">
        <v>1200</v>
      </c>
      <c r="H66" s="3">
        <v>5460</v>
      </c>
      <c r="I66">
        <v>0</v>
      </c>
      <c r="J66" s="3">
        <v>6660</v>
      </c>
      <c r="K66">
        <v>0</v>
      </c>
      <c r="L66" s="3">
        <v>6660</v>
      </c>
      <c r="M66">
        <v>0</v>
      </c>
      <c r="N66">
        <v>0</v>
      </c>
      <c r="O66">
        <v>45.13</v>
      </c>
      <c r="P66">
        <v>0</v>
      </c>
      <c r="Q66">
        <v>327.16000000000003</v>
      </c>
      <c r="R66">
        <v>0</v>
      </c>
      <c r="S66">
        <v>372.29</v>
      </c>
      <c r="T66" s="3">
        <v>6287.71</v>
      </c>
      <c r="U66">
        <v>628.77</v>
      </c>
      <c r="V66">
        <v>0</v>
      </c>
      <c r="W66" s="3">
        <v>5658.94</v>
      </c>
      <c r="X66">
        <v>23.92</v>
      </c>
      <c r="Y66">
        <v>0</v>
      </c>
      <c r="Z66" s="4">
        <v>6638.79</v>
      </c>
    </row>
    <row r="67" spans="1:26" hidden="1" x14ac:dyDescent="0.25">
      <c r="A67" t="s">
        <v>157</v>
      </c>
      <c r="B67" t="s">
        <v>158</v>
      </c>
      <c r="C67" t="s">
        <v>1356</v>
      </c>
      <c r="D67">
        <v>144.46</v>
      </c>
      <c r="E67">
        <v>0</v>
      </c>
      <c r="F67">
        <v>0</v>
      </c>
      <c r="G67" s="3">
        <v>1200</v>
      </c>
      <c r="H67" s="3">
        <v>3111</v>
      </c>
      <c r="I67">
        <v>0</v>
      </c>
      <c r="J67" s="3">
        <v>4311</v>
      </c>
      <c r="K67">
        <v>0</v>
      </c>
      <c r="L67" s="3">
        <v>4311</v>
      </c>
      <c r="M67">
        <v>0</v>
      </c>
      <c r="N67">
        <v>0</v>
      </c>
      <c r="O67">
        <v>45.13</v>
      </c>
      <c r="P67">
        <v>0</v>
      </c>
      <c r="Q67">
        <v>0</v>
      </c>
      <c r="R67">
        <v>0</v>
      </c>
      <c r="S67">
        <v>45.13</v>
      </c>
      <c r="T67" s="3">
        <v>4265.87</v>
      </c>
      <c r="U67">
        <v>0</v>
      </c>
      <c r="V67">
        <v>426.59</v>
      </c>
      <c r="W67" s="3">
        <v>4265.87</v>
      </c>
      <c r="X67">
        <v>23.92</v>
      </c>
      <c r="Y67">
        <v>0</v>
      </c>
      <c r="Z67" s="4">
        <v>4716.38</v>
      </c>
    </row>
    <row r="68" spans="1:26" hidden="1" x14ac:dyDescent="0.25">
      <c r="A68" t="s">
        <v>1601</v>
      </c>
      <c r="B68" t="s">
        <v>1602</v>
      </c>
      <c r="C68" t="s">
        <v>1603</v>
      </c>
      <c r="D68">
        <v>144.46</v>
      </c>
      <c r="E68">
        <v>0</v>
      </c>
      <c r="F68">
        <v>0</v>
      </c>
      <c r="G68" s="3">
        <v>1200</v>
      </c>
      <c r="H68" s="3">
        <v>1800</v>
      </c>
      <c r="I68">
        <v>0</v>
      </c>
      <c r="J68" s="3">
        <v>3000</v>
      </c>
      <c r="K68">
        <v>145.38</v>
      </c>
      <c r="L68" s="3">
        <v>3145.38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 s="3">
        <v>3145.38</v>
      </c>
      <c r="U68">
        <v>0</v>
      </c>
      <c r="V68">
        <v>314.54000000000002</v>
      </c>
      <c r="W68" s="3">
        <v>3145.38</v>
      </c>
      <c r="X68">
        <v>23.92</v>
      </c>
      <c r="Y68">
        <v>0</v>
      </c>
      <c r="Z68" s="4">
        <v>3483.84</v>
      </c>
    </row>
    <row r="69" spans="1:26" x14ac:dyDescent="0.25">
      <c r="A69" t="s">
        <v>570</v>
      </c>
      <c r="B69" t="s">
        <v>129</v>
      </c>
      <c r="C69" s="3">
        <v>15001.4</v>
      </c>
      <c r="D69" s="3">
        <v>2216.34</v>
      </c>
      <c r="E69">
        <v>0</v>
      </c>
      <c r="F69">
        <v>0</v>
      </c>
      <c r="G69" s="3">
        <v>20201.5</v>
      </c>
      <c r="H69" s="3">
        <v>45004</v>
      </c>
      <c r="I69">
        <v>0</v>
      </c>
      <c r="J69" s="3">
        <v>65205.5</v>
      </c>
      <c r="K69" s="3">
        <v>1382.46</v>
      </c>
      <c r="L69" s="3">
        <v>66587.960000000006</v>
      </c>
      <c r="M69">
        <v>3</v>
      </c>
      <c r="N69">
        <v>683.8</v>
      </c>
      <c r="O69">
        <v>406.17</v>
      </c>
      <c r="P69">
        <v>0</v>
      </c>
      <c r="Q69" s="3">
        <v>1749.2</v>
      </c>
      <c r="R69">
        <v>0</v>
      </c>
      <c r="S69" s="3">
        <v>2839.17</v>
      </c>
      <c r="T69" s="3">
        <v>63748.79</v>
      </c>
      <c r="U69" s="3">
        <v>3136.6</v>
      </c>
      <c r="V69" s="3">
        <v>3238.29</v>
      </c>
      <c r="W69" s="3">
        <v>60612.19</v>
      </c>
      <c r="X69">
        <v>344.36</v>
      </c>
      <c r="Y69">
        <v>0</v>
      </c>
      <c r="Z69" s="4">
        <v>69080.639999999999</v>
      </c>
    </row>
    <row r="71" spans="1:26" x14ac:dyDescent="0.25">
      <c r="A71" t="s">
        <v>1604</v>
      </c>
      <c r="B71" t="s">
        <v>1605</v>
      </c>
    </row>
    <row r="72" spans="1:26" hidden="1" x14ac:dyDescent="0.25">
      <c r="A72">
        <v>23</v>
      </c>
      <c r="B72" t="s">
        <v>131</v>
      </c>
      <c r="C72" t="s">
        <v>1383</v>
      </c>
      <c r="D72">
        <v>144.46</v>
      </c>
      <c r="E72">
        <v>0</v>
      </c>
      <c r="F72">
        <v>0</v>
      </c>
      <c r="G72" s="3">
        <v>3500</v>
      </c>
      <c r="H72" s="3">
        <v>28071.82</v>
      </c>
      <c r="I72">
        <v>0</v>
      </c>
      <c r="J72" s="3">
        <v>31571.82</v>
      </c>
      <c r="K72">
        <v>0</v>
      </c>
      <c r="L72" s="3">
        <v>31571.82</v>
      </c>
      <c r="M72">
        <v>0</v>
      </c>
      <c r="N72">
        <v>0</v>
      </c>
      <c r="O72">
        <v>45.13</v>
      </c>
      <c r="P72">
        <v>0</v>
      </c>
      <c r="Q72">
        <v>337.64</v>
      </c>
      <c r="R72">
        <v>0</v>
      </c>
      <c r="S72">
        <v>382.77</v>
      </c>
      <c r="T72" s="3">
        <v>31189.05</v>
      </c>
      <c r="U72" s="3">
        <v>3118.91</v>
      </c>
      <c r="V72">
        <v>0</v>
      </c>
      <c r="W72" s="3">
        <v>28070.14</v>
      </c>
      <c r="X72">
        <v>23.92</v>
      </c>
      <c r="Y72">
        <v>0</v>
      </c>
      <c r="Z72" s="4">
        <v>31550.61</v>
      </c>
    </row>
    <row r="73" spans="1:26" hidden="1" x14ac:dyDescent="0.25">
      <c r="A73">
        <v>33</v>
      </c>
      <c r="B73" t="s">
        <v>163</v>
      </c>
      <c r="C73" t="s">
        <v>1385</v>
      </c>
      <c r="D73">
        <v>144.46</v>
      </c>
      <c r="E73">
        <v>0</v>
      </c>
      <c r="F73">
        <v>0</v>
      </c>
      <c r="G73" s="3">
        <v>1200</v>
      </c>
      <c r="H73" s="3">
        <v>3135.32</v>
      </c>
      <c r="I73">
        <v>0</v>
      </c>
      <c r="J73" s="3">
        <v>4335.32</v>
      </c>
      <c r="K73">
        <v>0</v>
      </c>
      <c r="L73" s="3">
        <v>4335.32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 s="3">
        <v>4335.32</v>
      </c>
      <c r="U73">
        <v>0</v>
      </c>
      <c r="V73">
        <v>433.53</v>
      </c>
      <c r="W73" s="3">
        <v>4335.32</v>
      </c>
      <c r="X73">
        <v>23.92</v>
      </c>
      <c r="Y73">
        <v>0</v>
      </c>
      <c r="Z73" s="4">
        <v>4792.7700000000004</v>
      </c>
    </row>
    <row r="74" spans="1:26" hidden="1" x14ac:dyDescent="0.25">
      <c r="A74" t="s">
        <v>167</v>
      </c>
      <c r="B74" t="s">
        <v>168</v>
      </c>
      <c r="C74" t="s">
        <v>1363</v>
      </c>
      <c r="D74">
        <v>144.46</v>
      </c>
      <c r="E74">
        <v>0</v>
      </c>
      <c r="F74">
        <v>0</v>
      </c>
      <c r="G74" s="3">
        <v>1200</v>
      </c>
      <c r="H74" s="3">
        <v>3285.44</v>
      </c>
      <c r="I74">
        <v>0</v>
      </c>
      <c r="J74" s="3">
        <v>4485.4399999999996</v>
      </c>
      <c r="K74">
        <v>0</v>
      </c>
      <c r="L74" s="3">
        <v>4485.4399999999996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 s="3">
        <v>4485.4399999999996</v>
      </c>
      <c r="U74">
        <v>0</v>
      </c>
      <c r="V74">
        <v>448.54</v>
      </c>
      <c r="W74" s="3">
        <v>4485.4399999999996</v>
      </c>
      <c r="X74">
        <v>23.92</v>
      </c>
      <c r="Y74">
        <v>0</v>
      </c>
      <c r="Z74" s="4">
        <v>4957.8999999999996</v>
      </c>
    </row>
    <row r="75" spans="1:26" hidden="1" x14ac:dyDescent="0.25">
      <c r="A75" t="s">
        <v>169</v>
      </c>
      <c r="B75" t="s">
        <v>170</v>
      </c>
      <c r="C75" t="s">
        <v>1606</v>
      </c>
      <c r="D75">
        <v>148.94999999999999</v>
      </c>
      <c r="E75">
        <v>0</v>
      </c>
      <c r="F75">
        <v>0</v>
      </c>
      <c r="G75" s="3">
        <v>2750</v>
      </c>
      <c r="H75" s="3">
        <v>3500</v>
      </c>
      <c r="I75">
        <v>0</v>
      </c>
      <c r="J75" s="3">
        <v>6250</v>
      </c>
      <c r="K75">
        <v>0</v>
      </c>
      <c r="L75" s="3">
        <v>6250</v>
      </c>
      <c r="M75">
        <v>1</v>
      </c>
      <c r="N75">
        <v>416.67</v>
      </c>
      <c r="O75">
        <v>45.13</v>
      </c>
      <c r="P75">
        <v>0</v>
      </c>
      <c r="Q75">
        <v>0</v>
      </c>
      <c r="R75">
        <v>0</v>
      </c>
      <c r="S75">
        <v>461.8</v>
      </c>
      <c r="T75" s="3">
        <v>5788.2</v>
      </c>
      <c r="U75">
        <v>578.82000000000005</v>
      </c>
      <c r="V75">
        <v>0</v>
      </c>
      <c r="W75" s="3">
        <v>5209.38</v>
      </c>
      <c r="X75">
        <v>22.61</v>
      </c>
      <c r="Y75">
        <v>0</v>
      </c>
      <c r="Z75" s="4">
        <v>5810.81</v>
      </c>
    </row>
    <row r="76" spans="1:26" hidden="1" x14ac:dyDescent="0.25">
      <c r="A76" t="s">
        <v>1607</v>
      </c>
      <c r="B76" t="s">
        <v>1608</v>
      </c>
      <c r="C76" t="s">
        <v>1325</v>
      </c>
      <c r="D76">
        <v>144.46</v>
      </c>
      <c r="E76">
        <v>0</v>
      </c>
      <c r="F76">
        <v>0</v>
      </c>
      <c r="G76" s="3">
        <v>2000</v>
      </c>
      <c r="H76" s="3">
        <v>2000</v>
      </c>
      <c r="I76">
        <v>0</v>
      </c>
      <c r="J76" s="3">
        <v>4000</v>
      </c>
      <c r="K76">
        <v>0</v>
      </c>
      <c r="L76" s="3">
        <v>4000</v>
      </c>
      <c r="M76">
        <v>0</v>
      </c>
      <c r="N76">
        <v>0</v>
      </c>
      <c r="O76">
        <v>92.5</v>
      </c>
      <c r="P76">
        <v>0</v>
      </c>
      <c r="Q76">
        <v>322</v>
      </c>
      <c r="R76">
        <v>0</v>
      </c>
      <c r="S76">
        <v>414.5</v>
      </c>
      <c r="T76" s="3">
        <v>3585.5</v>
      </c>
      <c r="U76">
        <v>0</v>
      </c>
      <c r="V76">
        <v>358.55</v>
      </c>
      <c r="W76" s="3">
        <v>3585.5</v>
      </c>
      <c r="X76">
        <v>23.92</v>
      </c>
      <c r="Y76">
        <v>0</v>
      </c>
      <c r="Z76" s="4">
        <v>4289.97</v>
      </c>
    </row>
    <row r="77" spans="1:26" x14ac:dyDescent="0.25">
      <c r="A77" t="s">
        <v>570</v>
      </c>
      <c r="B77" t="s">
        <v>160</v>
      </c>
      <c r="C77" s="3">
        <v>5187.3999999999996</v>
      </c>
      <c r="D77">
        <v>726.79</v>
      </c>
      <c r="E77">
        <v>0</v>
      </c>
      <c r="F77">
        <v>0</v>
      </c>
      <c r="G77" s="3">
        <v>10650</v>
      </c>
      <c r="H77" s="3">
        <v>39992.58</v>
      </c>
      <c r="I77">
        <v>0</v>
      </c>
      <c r="J77" s="3">
        <v>50642.58</v>
      </c>
      <c r="K77">
        <v>0</v>
      </c>
      <c r="L77" s="3">
        <v>50642.58</v>
      </c>
      <c r="M77">
        <v>1</v>
      </c>
      <c r="N77">
        <v>416.67</v>
      </c>
      <c r="O77">
        <v>182.76</v>
      </c>
      <c r="P77">
        <v>0</v>
      </c>
      <c r="Q77">
        <v>659.64</v>
      </c>
      <c r="R77">
        <v>0</v>
      </c>
      <c r="S77" s="3">
        <v>1259.07</v>
      </c>
      <c r="T77" s="3">
        <v>49383.51</v>
      </c>
      <c r="U77" s="3">
        <v>3697.73</v>
      </c>
      <c r="V77" s="3">
        <v>1240.6199999999999</v>
      </c>
      <c r="W77" s="3">
        <v>45685.78</v>
      </c>
      <c r="X77">
        <v>118.29</v>
      </c>
      <c r="Y77">
        <v>0</v>
      </c>
      <c r="Z77" s="4">
        <v>51402.06</v>
      </c>
    </row>
    <row r="79" spans="1:26" x14ac:dyDescent="0.25">
      <c r="A79" t="s">
        <v>576</v>
      </c>
      <c r="B79" t="s">
        <v>424</v>
      </c>
    </row>
    <row r="80" spans="1:26" hidden="1" x14ac:dyDescent="0.25">
      <c r="A80" t="s">
        <v>175</v>
      </c>
      <c r="B80" t="s">
        <v>176</v>
      </c>
      <c r="C80" t="s">
        <v>1392</v>
      </c>
      <c r="D80">
        <v>144.46</v>
      </c>
      <c r="E80">
        <v>0</v>
      </c>
      <c r="F80">
        <v>0</v>
      </c>
      <c r="G80" s="3">
        <v>2500</v>
      </c>
      <c r="H80" s="3">
        <v>3500</v>
      </c>
      <c r="I80">
        <v>0</v>
      </c>
      <c r="J80" s="3">
        <v>6000</v>
      </c>
      <c r="K80">
        <v>0</v>
      </c>
      <c r="L80" s="3">
        <v>6000</v>
      </c>
      <c r="M80">
        <v>0</v>
      </c>
      <c r="N80">
        <v>0</v>
      </c>
      <c r="O80">
        <v>45.13</v>
      </c>
      <c r="P80">
        <v>0</v>
      </c>
      <c r="Q80">
        <v>0</v>
      </c>
      <c r="R80">
        <v>0</v>
      </c>
      <c r="S80">
        <v>45.13</v>
      </c>
      <c r="T80" s="3">
        <v>5954.87</v>
      </c>
      <c r="U80">
        <v>595.49</v>
      </c>
      <c r="V80">
        <v>0</v>
      </c>
      <c r="W80" s="3">
        <v>5359.38</v>
      </c>
      <c r="X80">
        <v>23.92</v>
      </c>
      <c r="Y80">
        <v>0</v>
      </c>
      <c r="Z80" s="4">
        <v>5978.79</v>
      </c>
    </row>
    <row r="81" spans="1:28" hidden="1" x14ac:dyDescent="0.25">
      <c r="A81" t="s">
        <v>839</v>
      </c>
      <c r="B81" t="s">
        <v>840</v>
      </c>
      <c r="C81" t="s">
        <v>1392</v>
      </c>
      <c r="D81">
        <v>144.46</v>
      </c>
      <c r="E81">
        <v>0</v>
      </c>
      <c r="F81">
        <v>0</v>
      </c>
      <c r="G81" s="3">
        <v>2250</v>
      </c>
      <c r="H81" s="3">
        <v>2000</v>
      </c>
      <c r="I81">
        <v>0</v>
      </c>
      <c r="J81" s="3">
        <v>4250</v>
      </c>
      <c r="K81">
        <v>0</v>
      </c>
      <c r="L81" s="3">
        <v>4250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 s="3">
        <v>4250</v>
      </c>
      <c r="U81">
        <v>0</v>
      </c>
      <c r="V81">
        <v>425</v>
      </c>
      <c r="W81" s="3">
        <v>4250</v>
      </c>
      <c r="X81">
        <v>23.92</v>
      </c>
      <c r="Y81">
        <v>0</v>
      </c>
      <c r="Z81" s="4">
        <v>4698.92</v>
      </c>
    </row>
    <row r="82" spans="1:28" hidden="1" x14ac:dyDescent="0.25">
      <c r="A82" t="s">
        <v>1393</v>
      </c>
      <c r="B82" t="s">
        <v>1394</v>
      </c>
      <c r="C82" t="s">
        <v>1395</v>
      </c>
      <c r="D82">
        <v>144.46</v>
      </c>
      <c r="E82">
        <v>0</v>
      </c>
      <c r="F82">
        <v>0</v>
      </c>
      <c r="G82" s="3">
        <v>7500</v>
      </c>
      <c r="H82" s="3">
        <v>92696.44</v>
      </c>
      <c r="I82">
        <v>0</v>
      </c>
      <c r="J82" s="3">
        <v>100196.44</v>
      </c>
      <c r="K82">
        <v>0</v>
      </c>
      <c r="L82" s="3">
        <v>100196.44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 s="3">
        <v>100196.44</v>
      </c>
      <c r="U82" s="3">
        <v>10019.64</v>
      </c>
      <c r="V82">
        <v>0</v>
      </c>
      <c r="W82" s="3">
        <v>90176.8</v>
      </c>
      <c r="X82">
        <v>23.92</v>
      </c>
      <c r="Y82">
        <v>0</v>
      </c>
      <c r="Z82" s="4">
        <v>100220.36</v>
      </c>
    </row>
    <row r="83" spans="1:28" x14ac:dyDescent="0.25">
      <c r="A83" t="s">
        <v>570</v>
      </c>
      <c r="B83" t="s">
        <v>173</v>
      </c>
      <c r="C83" s="3">
        <v>3154.5</v>
      </c>
      <c r="D83">
        <v>433.38</v>
      </c>
      <c r="E83">
        <v>0</v>
      </c>
      <c r="F83">
        <v>0</v>
      </c>
      <c r="G83" s="3">
        <v>12250</v>
      </c>
      <c r="H83" s="3">
        <v>98196.44</v>
      </c>
      <c r="I83">
        <v>0</v>
      </c>
      <c r="J83" s="3">
        <v>110446.44</v>
      </c>
      <c r="K83">
        <v>0</v>
      </c>
      <c r="L83" s="3">
        <v>110446.44</v>
      </c>
      <c r="M83">
        <v>0</v>
      </c>
      <c r="N83">
        <v>0</v>
      </c>
      <c r="O83">
        <v>45.13</v>
      </c>
      <c r="P83">
        <v>0</v>
      </c>
      <c r="Q83">
        <v>0</v>
      </c>
      <c r="R83">
        <v>0</v>
      </c>
      <c r="S83">
        <v>45.13</v>
      </c>
      <c r="T83" s="3">
        <v>110401.31</v>
      </c>
      <c r="U83" s="3">
        <v>10615.13</v>
      </c>
      <c r="V83">
        <v>425</v>
      </c>
      <c r="W83" s="3">
        <v>99786.18</v>
      </c>
      <c r="X83">
        <v>71.760000000000005</v>
      </c>
      <c r="Y83">
        <v>0</v>
      </c>
      <c r="Z83" s="4">
        <v>110898.07</v>
      </c>
    </row>
    <row r="84" spans="1:28" x14ac:dyDescent="0.25">
      <c r="A84" t="s">
        <v>577</v>
      </c>
      <c r="B84" t="s">
        <v>578</v>
      </c>
      <c r="C84" s="3">
        <v>55659.4</v>
      </c>
      <c r="D84" s="3">
        <v>7872.81</v>
      </c>
      <c r="E84">
        <v>0</v>
      </c>
      <c r="F84">
        <v>0</v>
      </c>
      <c r="G84" s="3">
        <v>161901.5</v>
      </c>
      <c r="H84" s="3">
        <v>309495.63</v>
      </c>
      <c r="I84">
        <v>18.670000000000002</v>
      </c>
      <c r="J84" s="3">
        <v>471415.8</v>
      </c>
      <c r="K84" s="3">
        <v>2342.6</v>
      </c>
      <c r="L84" s="3">
        <v>473758.4</v>
      </c>
      <c r="M84">
        <v>8</v>
      </c>
      <c r="N84" s="3">
        <v>2350.4699999999998</v>
      </c>
      <c r="O84" s="3">
        <v>5000.6099999999997</v>
      </c>
      <c r="P84">
        <v>0</v>
      </c>
      <c r="Q84" s="3">
        <v>11076.74</v>
      </c>
      <c r="R84">
        <v>0</v>
      </c>
      <c r="S84" s="3">
        <v>18427.82</v>
      </c>
      <c r="T84" s="3">
        <v>455330.58</v>
      </c>
      <c r="U84" s="3">
        <v>35538.35</v>
      </c>
      <c r="V84" s="3">
        <v>9993.7999999999993</v>
      </c>
      <c r="W84" s="3">
        <v>419792.23</v>
      </c>
      <c r="X84" s="3">
        <v>1270.68</v>
      </c>
      <c r="Y84">
        <v>0</v>
      </c>
      <c r="Z84" s="4">
        <f>+Z36+Z40+Z45+Z51+Z69+Z77+Z83</f>
        <v>477671.8</v>
      </c>
      <c r="AA84" t="s">
        <v>1609</v>
      </c>
      <c r="AB84" t="s">
        <v>1611</v>
      </c>
    </row>
    <row r="85" spans="1:28" x14ac:dyDescent="0.25">
      <c r="Z85" s="4">
        <f>Z84*0.16</f>
        <v>76427.487999999998</v>
      </c>
    </row>
    <row r="86" spans="1:28" x14ac:dyDescent="0.25">
      <c r="Z86" s="4">
        <f>+Z84+Z85</f>
        <v>554099.28799999994</v>
      </c>
      <c r="AA86" t="s">
        <v>1610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C87"/>
  <sheetViews>
    <sheetView workbookViewId="0">
      <selection activeCell="AD34" sqref="AD34"/>
    </sheetView>
  </sheetViews>
  <sheetFormatPr baseColWidth="10" defaultRowHeight="15" x14ac:dyDescent="0.25"/>
  <cols>
    <col min="2" max="2" width="25" bestFit="1" customWidth="1"/>
    <col min="3" max="3" width="27.7109375" bestFit="1" customWidth="1"/>
    <col min="4" max="26" width="0" hidden="1" customWidth="1"/>
    <col min="27" max="27" width="11.42578125" style="4"/>
  </cols>
  <sheetData>
    <row r="1" spans="1:27" x14ac:dyDescent="0.25">
      <c r="A1" t="s">
        <v>1612</v>
      </c>
      <c r="Z1" t="s">
        <v>1506</v>
      </c>
      <c r="AA1" s="4" t="s">
        <v>1613</v>
      </c>
    </row>
    <row r="2" spans="1:27" x14ac:dyDescent="0.25">
      <c r="AA2" s="4" t="s">
        <v>4</v>
      </c>
    </row>
    <row r="4" spans="1:27" x14ac:dyDescent="0.25">
      <c r="G4" t="s">
        <v>5</v>
      </c>
      <c r="H4" t="s">
        <v>6</v>
      </c>
      <c r="I4" t="s">
        <v>7</v>
      </c>
      <c r="J4" t="s">
        <v>8</v>
      </c>
    </row>
    <row r="5" spans="1:27" x14ac:dyDescent="0.25">
      <c r="H5" s="1">
        <v>37241</v>
      </c>
      <c r="I5" s="2">
        <v>42369.208333333336</v>
      </c>
    </row>
    <row r="7" spans="1:27" x14ac:dyDescent="0.25">
      <c r="D7" t="s">
        <v>9</v>
      </c>
      <c r="H7" t="s">
        <v>10</v>
      </c>
      <c r="M7" t="s">
        <v>11</v>
      </c>
      <c r="N7" t="s">
        <v>292</v>
      </c>
      <c r="O7" t="s">
        <v>293</v>
      </c>
      <c r="P7" t="s">
        <v>13</v>
      </c>
      <c r="Q7" t="s">
        <v>13</v>
      </c>
      <c r="S7" t="s">
        <v>14</v>
      </c>
      <c r="T7" t="s">
        <v>11</v>
      </c>
      <c r="U7" t="s">
        <v>11</v>
      </c>
      <c r="V7" t="e">
        <f>-   OUTSOU</f>
        <v>#NAME?</v>
      </c>
      <c r="W7" t="s">
        <v>15</v>
      </c>
      <c r="X7" t="s">
        <v>16</v>
      </c>
      <c r="Y7" t="s">
        <v>17</v>
      </c>
      <c r="Z7" t="s">
        <v>18</v>
      </c>
      <c r="AA7" s="4" t="s">
        <v>19</v>
      </c>
    </row>
    <row r="8" spans="1:27" x14ac:dyDescent="0.25">
      <c r="A8" t="s">
        <v>20</v>
      </c>
      <c r="B8" t="s">
        <v>21</v>
      </c>
      <c r="C8" t="s">
        <v>22</v>
      </c>
      <c r="D8" t="s">
        <v>23</v>
      </c>
      <c r="E8" t="s">
        <v>24</v>
      </c>
      <c r="F8" t="s">
        <v>25</v>
      </c>
      <c r="G8" t="s">
        <v>26</v>
      </c>
      <c r="H8" t="s">
        <v>27</v>
      </c>
      <c r="I8" t="s">
        <v>28</v>
      </c>
      <c r="J8" t="s">
        <v>29</v>
      </c>
      <c r="K8" t="s">
        <v>30</v>
      </c>
      <c r="L8" t="s">
        <v>31</v>
      </c>
      <c r="M8" t="s">
        <v>32</v>
      </c>
      <c r="N8" t="s">
        <v>33</v>
      </c>
      <c r="O8" t="s">
        <v>34</v>
      </c>
      <c r="P8" t="s">
        <v>35</v>
      </c>
      <c r="Q8" t="s">
        <v>36</v>
      </c>
      <c r="R8" t="s">
        <v>37</v>
      </c>
      <c r="S8" t="s">
        <v>38</v>
      </c>
      <c r="T8" t="s">
        <v>39</v>
      </c>
      <c r="U8" t="s">
        <v>40</v>
      </c>
      <c r="V8" t="s">
        <v>41</v>
      </c>
      <c r="W8" t="s">
        <v>42</v>
      </c>
      <c r="X8" t="s">
        <v>43</v>
      </c>
      <c r="Y8" t="s">
        <v>44</v>
      </c>
      <c r="Z8" t="s">
        <v>42</v>
      </c>
      <c r="AA8" s="4" t="s">
        <v>45</v>
      </c>
    </row>
    <row r="9" spans="1:27" x14ac:dyDescent="0.25">
      <c r="A9" t="s">
        <v>50</v>
      </c>
      <c r="B9" t="s">
        <v>194</v>
      </c>
      <c r="C9" t="s">
        <v>188</v>
      </c>
      <c r="D9" t="s">
        <v>50</v>
      </c>
      <c r="E9" t="s">
        <v>50</v>
      </c>
      <c r="F9" t="s">
        <v>50</v>
      </c>
      <c r="G9" t="s">
        <v>49</v>
      </c>
      <c r="H9" t="s">
        <v>51</v>
      </c>
      <c r="I9" t="s">
        <v>50</v>
      </c>
      <c r="J9" t="s">
        <v>50</v>
      </c>
      <c r="K9" t="s">
        <v>49</v>
      </c>
      <c r="L9" t="s">
        <v>51</v>
      </c>
      <c r="M9" t="s">
        <v>50</v>
      </c>
      <c r="N9" t="s">
        <v>637</v>
      </c>
      <c r="O9" t="s">
        <v>51</v>
      </c>
      <c r="P9" t="s">
        <v>51</v>
      </c>
      <c r="Q9" t="s">
        <v>50</v>
      </c>
      <c r="R9" t="s">
        <v>50</v>
      </c>
      <c r="S9" t="s">
        <v>50</v>
      </c>
      <c r="T9" t="s">
        <v>52</v>
      </c>
    </row>
    <row r="10" spans="1:27" x14ac:dyDescent="0.25">
      <c r="A10" t="s">
        <v>1405</v>
      </c>
      <c r="B10" t="s">
        <v>1406</v>
      </c>
    </row>
    <row r="11" spans="1:27" hidden="1" x14ac:dyDescent="0.25">
      <c r="A11">
        <v>3</v>
      </c>
      <c r="B11" t="s">
        <v>55</v>
      </c>
      <c r="C11" t="s">
        <v>56</v>
      </c>
      <c r="D11" s="3">
        <v>1051.5</v>
      </c>
      <c r="E11">
        <v>144.46</v>
      </c>
      <c r="F11">
        <v>0</v>
      </c>
      <c r="G11">
        <v>0</v>
      </c>
      <c r="H11" s="3">
        <v>22200</v>
      </c>
      <c r="I11">
        <v>0</v>
      </c>
      <c r="J11">
        <v>0</v>
      </c>
      <c r="K11" s="3">
        <v>22200</v>
      </c>
      <c r="L11">
        <v>0</v>
      </c>
      <c r="M11" s="3">
        <v>22200</v>
      </c>
      <c r="N11">
        <v>0</v>
      </c>
      <c r="O11">
        <v>0</v>
      </c>
      <c r="P11" s="3">
        <v>2979.28</v>
      </c>
      <c r="Q11">
        <v>0</v>
      </c>
      <c r="R11">
        <v>306.2</v>
      </c>
      <c r="S11">
        <v>0</v>
      </c>
      <c r="T11" s="3">
        <v>3285.48</v>
      </c>
      <c r="U11" s="3">
        <v>18914.52</v>
      </c>
      <c r="V11" s="3">
        <v>1891.45</v>
      </c>
      <c r="W11">
        <v>0</v>
      </c>
      <c r="X11" s="3">
        <v>17023.07</v>
      </c>
      <c r="Y11">
        <v>23.92</v>
      </c>
      <c r="Z11">
        <v>0</v>
      </c>
      <c r="AA11" s="4">
        <v>19244.64</v>
      </c>
    </row>
    <row r="12" spans="1:27" hidden="1" x14ac:dyDescent="0.25">
      <c r="A12">
        <v>56</v>
      </c>
      <c r="B12" t="s">
        <v>58</v>
      </c>
      <c r="C12" t="s">
        <v>59</v>
      </c>
      <c r="D12" s="3">
        <v>1051.5</v>
      </c>
      <c r="E12">
        <v>144.46</v>
      </c>
      <c r="F12">
        <v>0</v>
      </c>
      <c r="G12">
        <v>0</v>
      </c>
      <c r="H12" s="3">
        <v>1750</v>
      </c>
      <c r="I12">
        <v>0</v>
      </c>
      <c r="J12">
        <v>0</v>
      </c>
      <c r="K12" s="3">
        <v>1750</v>
      </c>
      <c r="L12">
        <v>188.71</v>
      </c>
      <c r="M12" s="3">
        <v>1938.71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3">
        <v>1938.71</v>
      </c>
      <c r="V12">
        <v>0</v>
      </c>
      <c r="W12">
        <v>193.87</v>
      </c>
      <c r="X12" s="3">
        <v>1938.71</v>
      </c>
      <c r="Y12">
        <v>23.92</v>
      </c>
      <c r="Z12">
        <v>0</v>
      </c>
      <c r="AA12" s="4">
        <v>2156.5</v>
      </c>
    </row>
    <row r="13" spans="1:27" hidden="1" x14ac:dyDescent="0.25">
      <c r="A13">
        <v>9</v>
      </c>
      <c r="B13" t="s">
        <v>165</v>
      </c>
      <c r="C13" t="s">
        <v>166</v>
      </c>
      <c r="D13" s="3">
        <v>1051.5</v>
      </c>
      <c r="E13">
        <v>144.46</v>
      </c>
      <c r="F13">
        <v>0</v>
      </c>
      <c r="G13">
        <v>0</v>
      </c>
      <c r="H13" s="3">
        <v>3500</v>
      </c>
      <c r="I13">
        <v>0</v>
      </c>
      <c r="J13">
        <v>0</v>
      </c>
      <c r="K13" s="3">
        <v>3500</v>
      </c>
      <c r="L13">
        <v>125.1</v>
      </c>
      <c r="M13" s="3">
        <v>3625.1</v>
      </c>
      <c r="N13">
        <v>0</v>
      </c>
      <c r="O13">
        <v>0</v>
      </c>
      <c r="P13">
        <v>0</v>
      </c>
      <c r="Q13">
        <v>0</v>
      </c>
      <c r="R13">
        <v>843.75</v>
      </c>
      <c r="S13">
        <v>0</v>
      </c>
      <c r="T13">
        <v>843.75</v>
      </c>
      <c r="U13" s="3">
        <v>2781.35</v>
      </c>
      <c r="V13">
        <v>0</v>
      </c>
      <c r="W13">
        <v>278.14</v>
      </c>
      <c r="X13" s="3">
        <v>2781.35</v>
      </c>
      <c r="Y13">
        <v>23.92</v>
      </c>
      <c r="Z13">
        <v>0</v>
      </c>
      <c r="AA13" s="4">
        <v>3927.16</v>
      </c>
    </row>
    <row r="14" spans="1:27" hidden="1" x14ac:dyDescent="0.25">
      <c r="A14" t="s">
        <v>60</v>
      </c>
      <c r="B14" t="s">
        <v>61</v>
      </c>
      <c r="C14" t="s">
        <v>62</v>
      </c>
      <c r="D14" s="3">
        <v>1051.5</v>
      </c>
      <c r="E14">
        <v>144.46</v>
      </c>
      <c r="F14">
        <v>0</v>
      </c>
      <c r="G14">
        <v>0</v>
      </c>
      <c r="H14" s="3">
        <v>1400</v>
      </c>
      <c r="I14">
        <v>0</v>
      </c>
      <c r="J14">
        <v>0</v>
      </c>
      <c r="K14" s="3">
        <v>1400</v>
      </c>
      <c r="L14">
        <v>200.63</v>
      </c>
      <c r="M14" s="3">
        <v>1600.63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3">
        <v>1600.63</v>
      </c>
      <c r="V14">
        <v>0</v>
      </c>
      <c r="W14">
        <v>160.06</v>
      </c>
      <c r="X14" s="3">
        <v>1600.63</v>
      </c>
      <c r="Y14">
        <v>23.92</v>
      </c>
      <c r="Z14">
        <v>0</v>
      </c>
      <c r="AA14" s="4">
        <v>1784.61</v>
      </c>
    </row>
    <row r="15" spans="1:27" hidden="1" x14ac:dyDescent="0.25">
      <c r="A15" t="s">
        <v>1614</v>
      </c>
      <c r="B15" t="s">
        <v>1615</v>
      </c>
      <c r="C15" t="s">
        <v>1616</v>
      </c>
      <c r="D15">
        <v>630.9</v>
      </c>
      <c r="E15">
        <v>171.47</v>
      </c>
      <c r="F15">
        <v>0</v>
      </c>
      <c r="G15">
        <v>0</v>
      </c>
      <c r="H15" s="3">
        <v>3500</v>
      </c>
      <c r="I15">
        <v>0</v>
      </c>
      <c r="J15">
        <v>0</v>
      </c>
      <c r="K15" s="3">
        <v>3500</v>
      </c>
      <c r="L15">
        <v>125.1</v>
      </c>
      <c r="M15" s="3">
        <v>3625.1</v>
      </c>
      <c r="N15">
        <v>3</v>
      </c>
      <c r="O15">
        <v>656.25</v>
      </c>
      <c r="P15">
        <v>0</v>
      </c>
      <c r="Q15">
        <v>0</v>
      </c>
      <c r="R15">
        <v>0</v>
      </c>
      <c r="S15">
        <v>0</v>
      </c>
      <c r="T15">
        <v>656.25</v>
      </c>
      <c r="U15" s="3">
        <v>2968.85</v>
      </c>
      <c r="V15">
        <v>0</v>
      </c>
      <c r="W15">
        <v>296.89</v>
      </c>
      <c r="X15" s="3">
        <v>2968.85</v>
      </c>
      <c r="Y15">
        <v>16.05</v>
      </c>
      <c r="Z15">
        <v>0</v>
      </c>
      <c r="AA15" s="4">
        <v>3281.79</v>
      </c>
    </row>
    <row r="16" spans="1:27" hidden="1" x14ac:dyDescent="0.25">
      <c r="A16" t="s">
        <v>63</v>
      </c>
      <c r="B16" t="s">
        <v>64</v>
      </c>
      <c r="C16" t="s">
        <v>65</v>
      </c>
      <c r="D16" s="3">
        <v>1051.5</v>
      </c>
      <c r="E16">
        <v>144.46</v>
      </c>
      <c r="F16">
        <v>0</v>
      </c>
      <c r="G16">
        <v>0</v>
      </c>
      <c r="H16" s="3">
        <v>1250</v>
      </c>
      <c r="I16">
        <v>500</v>
      </c>
      <c r="J16">
        <v>0</v>
      </c>
      <c r="K16" s="3">
        <v>1750</v>
      </c>
      <c r="L16">
        <v>188.71</v>
      </c>
      <c r="M16" s="3">
        <v>1938.71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3">
        <v>1938.71</v>
      </c>
      <c r="V16">
        <v>0</v>
      </c>
      <c r="W16">
        <v>193.87</v>
      </c>
      <c r="X16" s="3">
        <v>1938.71</v>
      </c>
      <c r="Y16">
        <v>23.92</v>
      </c>
      <c r="Z16">
        <v>0</v>
      </c>
      <c r="AA16" s="4">
        <v>2156.5</v>
      </c>
    </row>
    <row r="17" spans="1:27" hidden="1" x14ac:dyDescent="0.25">
      <c r="A17" t="s">
        <v>66</v>
      </c>
      <c r="B17" t="s">
        <v>67</v>
      </c>
      <c r="C17" t="s">
        <v>68</v>
      </c>
      <c r="D17" s="3">
        <v>1051.5</v>
      </c>
      <c r="E17">
        <v>144.46</v>
      </c>
      <c r="F17">
        <v>0</v>
      </c>
      <c r="G17">
        <v>0</v>
      </c>
      <c r="H17" s="3">
        <v>2250</v>
      </c>
      <c r="I17">
        <v>0</v>
      </c>
      <c r="J17">
        <v>0</v>
      </c>
      <c r="K17" s="3">
        <v>2250</v>
      </c>
      <c r="L17">
        <v>174.78</v>
      </c>
      <c r="M17" s="3">
        <v>2424.7800000000002</v>
      </c>
      <c r="N17">
        <v>0</v>
      </c>
      <c r="O17">
        <v>0</v>
      </c>
      <c r="P17">
        <v>0</v>
      </c>
      <c r="Q17">
        <v>0</v>
      </c>
      <c r="R17">
        <v>852.22</v>
      </c>
      <c r="S17">
        <v>0</v>
      </c>
      <c r="T17">
        <v>852.22</v>
      </c>
      <c r="U17" s="3">
        <v>1572.56</v>
      </c>
      <c r="V17">
        <v>0</v>
      </c>
      <c r="W17">
        <v>157.26</v>
      </c>
      <c r="X17" s="3">
        <v>1572.56</v>
      </c>
      <c r="Y17">
        <v>23.92</v>
      </c>
      <c r="Z17">
        <v>0</v>
      </c>
      <c r="AA17" s="4">
        <v>2605.96</v>
      </c>
    </row>
    <row r="18" spans="1:27" hidden="1" x14ac:dyDescent="0.25">
      <c r="A18" t="s">
        <v>69</v>
      </c>
      <c r="B18" t="s">
        <v>70</v>
      </c>
      <c r="C18" t="s">
        <v>71</v>
      </c>
      <c r="D18" s="3">
        <v>1051.5</v>
      </c>
      <c r="E18">
        <v>144.46</v>
      </c>
      <c r="F18">
        <v>0</v>
      </c>
      <c r="G18">
        <v>0</v>
      </c>
      <c r="H18" s="3">
        <v>3500</v>
      </c>
      <c r="I18">
        <v>0</v>
      </c>
      <c r="J18">
        <v>0</v>
      </c>
      <c r="K18" s="3">
        <v>3500</v>
      </c>
      <c r="L18">
        <v>125.1</v>
      </c>
      <c r="M18" s="3">
        <v>3625.1</v>
      </c>
      <c r="N18">
        <v>0</v>
      </c>
      <c r="O18">
        <v>0</v>
      </c>
      <c r="P18">
        <v>0</v>
      </c>
      <c r="Q18">
        <v>0</v>
      </c>
      <c r="R18" s="3">
        <v>2059.58</v>
      </c>
      <c r="S18">
        <v>0</v>
      </c>
      <c r="T18" s="3">
        <v>2059.58</v>
      </c>
      <c r="U18" s="3">
        <v>1565.52</v>
      </c>
      <c r="V18">
        <v>0</v>
      </c>
      <c r="W18">
        <v>156.55000000000001</v>
      </c>
      <c r="X18" s="3">
        <v>1565.52</v>
      </c>
      <c r="Y18">
        <v>23.92</v>
      </c>
      <c r="Z18">
        <v>0</v>
      </c>
      <c r="AA18" s="4">
        <v>3805.57</v>
      </c>
    </row>
    <row r="19" spans="1:27" hidden="1" x14ac:dyDescent="0.25">
      <c r="A19" t="s">
        <v>1313</v>
      </c>
      <c r="B19" t="s">
        <v>1314</v>
      </c>
      <c r="C19" t="s">
        <v>1205</v>
      </c>
      <c r="D19" s="3">
        <v>1051.5</v>
      </c>
      <c r="E19">
        <v>144.46</v>
      </c>
      <c r="F19">
        <v>0</v>
      </c>
      <c r="G19">
        <v>0</v>
      </c>
      <c r="H19" s="3">
        <v>2500</v>
      </c>
      <c r="I19">
        <v>0</v>
      </c>
      <c r="J19">
        <v>0</v>
      </c>
      <c r="K19" s="3">
        <v>2500</v>
      </c>
      <c r="L19">
        <v>160.30000000000001</v>
      </c>
      <c r="M19" s="3">
        <v>2660.3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 s="3">
        <v>2660.3</v>
      </c>
      <c r="V19">
        <v>0</v>
      </c>
      <c r="W19">
        <v>266.02999999999997</v>
      </c>
      <c r="X19" s="3">
        <v>2660.3</v>
      </c>
      <c r="Y19">
        <v>23.92</v>
      </c>
      <c r="Z19">
        <v>0</v>
      </c>
      <c r="AA19" s="4">
        <v>2950.25</v>
      </c>
    </row>
    <row r="20" spans="1:27" hidden="1" x14ac:dyDescent="0.25">
      <c r="A20" t="s">
        <v>1147</v>
      </c>
      <c r="B20" t="s">
        <v>1148</v>
      </c>
      <c r="C20" t="s">
        <v>1149</v>
      </c>
      <c r="D20" s="3">
        <v>1051.5</v>
      </c>
      <c r="E20">
        <v>144.46</v>
      </c>
      <c r="F20">
        <v>0</v>
      </c>
      <c r="G20">
        <v>0</v>
      </c>
      <c r="H20" s="3">
        <v>6500</v>
      </c>
      <c r="I20">
        <v>434.63</v>
      </c>
      <c r="J20">
        <v>0</v>
      </c>
      <c r="K20" s="3">
        <v>6934.63</v>
      </c>
      <c r="L20">
        <v>0</v>
      </c>
      <c r="M20" s="3">
        <v>6934.63</v>
      </c>
      <c r="N20">
        <v>0</v>
      </c>
      <c r="O20">
        <v>0</v>
      </c>
      <c r="P20" s="3">
        <v>1007.91</v>
      </c>
      <c r="Q20">
        <v>0</v>
      </c>
      <c r="R20">
        <v>0</v>
      </c>
      <c r="S20">
        <v>0</v>
      </c>
      <c r="T20" s="3">
        <v>1007.91</v>
      </c>
      <c r="U20" s="3">
        <v>5926.72</v>
      </c>
      <c r="V20">
        <v>592.66999999999996</v>
      </c>
      <c r="W20">
        <v>0</v>
      </c>
      <c r="X20" s="3">
        <v>5334.05</v>
      </c>
      <c r="Y20">
        <v>23.92</v>
      </c>
      <c r="Z20">
        <v>0</v>
      </c>
      <c r="AA20" s="4">
        <v>5950.64</v>
      </c>
    </row>
    <row r="21" spans="1:27" hidden="1" x14ac:dyDescent="0.25">
      <c r="A21" t="s">
        <v>1319</v>
      </c>
      <c r="B21" t="s">
        <v>1320</v>
      </c>
      <c r="C21" t="s">
        <v>1205</v>
      </c>
      <c r="D21" s="3">
        <v>1051.5</v>
      </c>
      <c r="E21">
        <v>144.46</v>
      </c>
      <c r="F21">
        <v>0</v>
      </c>
      <c r="G21">
        <v>0</v>
      </c>
      <c r="H21" s="3">
        <v>2500</v>
      </c>
      <c r="I21">
        <v>0</v>
      </c>
      <c r="J21">
        <v>10.94</v>
      </c>
      <c r="K21" s="3">
        <v>2510.94</v>
      </c>
      <c r="L21">
        <v>160.30000000000001</v>
      </c>
      <c r="M21" s="3">
        <v>2671.24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3">
        <v>2671.24</v>
      </c>
      <c r="V21">
        <v>0</v>
      </c>
      <c r="W21">
        <v>266.58</v>
      </c>
      <c r="X21" s="3">
        <v>2671.24</v>
      </c>
      <c r="Y21">
        <v>23.92</v>
      </c>
      <c r="Z21">
        <v>0</v>
      </c>
      <c r="AA21" s="4">
        <v>2961.74</v>
      </c>
    </row>
    <row r="22" spans="1:27" hidden="1" x14ac:dyDescent="0.25">
      <c r="A22" t="s">
        <v>923</v>
      </c>
      <c r="B22" t="s">
        <v>924</v>
      </c>
      <c r="C22" t="s">
        <v>1017</v>
      </c>
      <c r="D22" s="3">
        <v>1051.5</v>
      </c>
      <c r="E22">
        <v>144.46</v>
      </c>
      <c r="F22">
        <v>0</v>
      </c>
      <c r="G22">
        <v>0</v>
      </c>
      <c r="H22" s="3">
        <v>2500</v>
      </c>
      <c r="I22">
        <v>0</v>
      </c>
      <c r="J22">
        <v>0</v>
      </c>
      <c r="K22" s="3">
        <v>2500</v>
      </c>
      <c r="L22">
        <v>160.30000000000001</v>
      </c>
      <c r="M22" s="3">
        <v>2660.3</v>
      </c>
      <c r="N22">
        <v>0</v>
      </c>
      <c r="O22">
        <v>0</v>
      </c>
      <c r="P22">
        <v>0</v>
      </c>
      <c r="Q22">
        <v>0</v>
      </c>
      <c r="R22" s="3">
        <v>1465.34</v>
      </c>
      <c r="S22">
        <v>0</v>
      </c>
      <c r="T22" s="3">
        <v>1465.34</v>
      </c>
      <c r="U22" s="3">
        <v>1194.96</v>
      </c>
      <c r="V22">
        <v>0</v>
      </c>
      <c r="W22">
        <v>119.5</v>
      </c>
      <c r="X22" s="3">
        <v>1194.96</v>
      </c>
      <c r="Y22">
        <v>23.92</v>
      </c>
      <c r="Z22">
        <v>0</v>
      </c>
      <c r="AA22" s="4">
        <v>2803.72</v>
      </c>
    </row>
    <row r="23" spans="1:27" hidden="1" x14ac:dyDescent="0.25">
      <c r="A23" t="s">
        <v>75</v>
      </c>
      <c r="B23" t="s">
        <v>76</v>
      </c>
      <c r="C23" t="s">
        <v>77</v>
      </c>
      <c r="D23" s="3">
        <v>1051.5</v>
      </c>
      <c r="E23">
        <v>144.46</v>
      </c>
      <c r="F23">
        <v>0</v>
      </c>
      <c r="G23">
        <v>0</v>
      </c>
      <c r="H23" s="3">
        <v>2750</v>
      </c>
      <c r="I23">
        <v>0</v>
      </c>
      <c r="J23">
        <v>0</v>
      </c>
      <c r="K23" s="3">
        <v>2750</v>
      </c>
      <c r="L23">
        <v>145.38</v>
      </c>
      <c r="M23" s="3">
        <v>2895.38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3">
        <v>2895.38</v>
      </c>
      <c r="V23">
        <v>0</v>
      </c>
      <c r="W23">
        <v>289.54000000000002</v>
      </c>
      <c r="X23" s="3">
        <v>2895.38</v>
      </c>
      <c r="Y23">
        <v>23.92</v>
      </c>
      <c r="Z23">
        <v>0</v>
      </c>
      <c r="AA23" s="4">
        <v>3208.84</v>
      </c>
    </row>
    <row r="24" spans="1:27" hidden="1" x14ac:dyDescent="0.25">
      <c r="A24" t="s">
        <v>81</v>
      </c>
      <c r="B24" t="s">
        <v>82</v>
      </c>
      <c r="C24" t="s">
        <v>83</v>
      </c>
      <c r="D24" s="3">
        <v>1051.5</v>
      </c>
      <c r="E24">
        <v>144.46</v>
      </c>
      <c r="F24">
        <v>0</v>
      </c>
      <c r="G24">
        <v>0</v>
      </c>
      <c r="H24" s="3">
        <v>2000</v>
      </c>
      <c r="I24">
        <v>0</v>
      </c>
      <c r="J24">
        <v>0</v>
      </c>
      <c r="K24" s="3">
        <v>2000</v>
      </c>
      <c r="L24">
        <v>188.71</v>
      </c>
      <c r="M24" s="3">
        <v>2188.71</v>
      </c>
      <c r="N24">
        <v>0</v>
      </c>
      <c r="O24">
        <v>0</v>
      </c>
      <c r="P24">
        <v>0</v>
      </c>
      <c r="Q24">
        <v>0</v>
      </c>
      <c r="R24">
        <v>296.75</v>
      </c>
      <c r="S24">
        <v>0</v>
      </c>
      <c r="T24">
        <v>296.75</v>
      </c>
      <c r="U24" s="3">
        <v>1891.96</v>
      </c>
      <c r="V24">
        <v>0</v>
      </c>
      <c r="W24">
        <v>189.2</v>
      </c>
      <c r="X24" s="3">
        <v>1891.96</v>
      </c>
      <c r="Y24">
        <v>23.92</v>
      </c>
      <c r="Z24">
        <v>0</v>
      </c>
      <c r="AA24" s="4">
        <v>2401.83</v>
      </c>
    </row>
    <row r="25" spans="1:27" hidden="1" x14ac:dyDescent="0.25">
      <c r="A25" t="s">
        <v>84</v>
      </c>
      <c r="B25" t="s">
        <v>85</v>
      </c>
      <c r="C25" t="s">
        <v>86</v>
      </c>
      <c r="D25" s="3">
        <v>1051.5</v>
      </c>
      <c r="E25">
        <v>144.46</v>
      </c>
      <c r="F25">
        <v>0</v>
      </c>
      <c r="G25">
        <v>0</v>
      </c>
      <c r="H25" s="3">
        <v>2250</v>
      </c>
      <c r="I25">
        <v>0</v>
      </c>
      <c r="J25">
        <v>0</v>
      </c>
      <c r="K25" s="3">
        <v>2250</v>
      </c>
      <c r="L25">
        <v>174.78</v>
      </c>
      <c r="M25" s="3">
        <v>2424.7800000000002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3">
        <v>2424.7800000000002</v>
      </c>
      <c r="V25">
        <v>0</v>
      </c>
      <c r="W25">
        <v>242.48</v>
      </c>
      <c r="X25" s="3">
        <v>2424.7800000000002</v>
      </c>
      <c r="Y25">
        <v>23.92</v>
      </c>
      <c r="Z25">
        <v>0</v>
      </c>
      <c r="AA25" s="4">
        <v>2691.18</v>
      </c>
    </row>
    <row r="26" spans="1:27" hidden="1" x14ac:dyDescent="0.25">
      <c r="A26" t="s">
        <v>1154</v>
      </c>
      <c r="B26" t="s">
        <v>1155</v>
      </c>
      <c r="C26" t="s">
        <v>1156</v>
      </c>
      <c r="D26" s="3">
        <v>1051.5</v>
      </c>
      <c r="E26">
        <v>144.46</v>
      </c>
      <c r="F26">
        <v>0</v>
      </c>
      <c r="G26">
        <v>0</v>
      </c>
      <c r="H26" s="3">
        <v>1500</v>
      </c>
      <c r="I26">
        <v>0</v>
      </c>
      <c r="J26">
        <v>0</v>
      </c>
      <c r="K26" s="3">
        <v>1500</v>
      </c>
      <c r="L26">
        <v>200.63</v>
      </c>
      <c r="M26" s="3">
        <v>1700.63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3">
        <v>1700.63</v>
      </c>
      <c r="V26">
        <v>0</v>
      </c>
      <c r="W26">
        <v>170.06</v>
      </c>
      <c r="X26" s="3">
        <v>1700.63</v>
      </c>
      <c r="Y26">
        <v>23.92</v>
      </c>
      <c r="Z26">
        <v>0</v>
      </c>
      <c r="AA26" s="4">
        <v>1894.61</v>
      </c>
    </row>
    <row r="27" spans="1:27" hidden="1" x14ac:dyDescent="0.25">
      <c r="A27" t="s">
        <v>1158</v>
      </c>
      <c r="B27" t="s">
        <v>1159</v>
      </c>
      <c r="C27" t="s">
        <v>1160</v>
      </c>
      <c r="D27" s="3">
        <v>1051.5</v>
      </c>
      <c r="E27">
        <v>144.46</v>
      </c>
      <c r="F27">
        <v>0</v>
      </c>
      <c r="G27">
        <v>0</v>
      </c>
      <c r="H27" s="3">
        <v>6000</v>
      </c>
      <c r="I27">
        <v>0</v>
      </c>
      <c r="J27">
        <v>0</v>
      </c>
      <c r="K27" s="3">
        <v>6000</v>
      </c>
      <c r="L27">
        <v>0</v>
      </c>
      <c r="M27" s="3">
        <v>6000</v>
      </c>
      <c r="N27">
        <v>0</v>
      </c>
      <c r="O27">
        <v>0</v>
      </c>
      <c r="P27">
        <v>0</v>
      </c>
      <c r="Q27">
        <v>0</v>
      </c>
      <c r="R27">
        <v>958.08</v>
      </c>
      <c r="S27">
        <v>0</v>
      </c>
      <c r="T27">
        <v>958.08</v>
      </c>
      <c r="U27" s="3">
        <v>5041.92</v>
      </c>
      <c r="V27">
        <v>504.19</v>
      </c>
      <c r="W27">
        <v>0</v>
      </c>
      <c r="X27" s="3">
        <v>4537.7299999999996</v>
      </c>
      <c r="Y27">
        <v>23.92</v>
      </c>
      <c r="Z27">
        <v>0</v>
      </c>
      <c r="AA27" s="4">
        <v>6023.92</v>
      </c>
    </row>
    <row r="28" spans="1:27" hidden="1" x14ac:dyDescent="0.25">
      <c r="A28" t="s">
        <v>1333</v>
      </c>
      <c r="B28" t="s">
        <v>1334</v>
      </c>
      <c r="C28" t="s">
        <v>1205</v>
      </c>
      <c r="D28" s="3">
        <v>1051.5</v>
      </c>
      <c r="E28">
        <v>144.46</v>
      </c>
      <c r="F28">
        <v>0</v>
      </c>
      <c r="G28">
        <v>0</v>
      </c>
      <c r="H28" s="3">
        <v>2500</v>
      </c>
      <c r="I28">
        <v>0</v>
      </c>
      <c r="J28">
        <v>0</v>
      </c>
      <c r="K28" s="3">
        <v>2500</v>
      </c>
      <c r="L28">
        <v>160.30000000000001</v>
      </c>
      <c r="M28" s="3">
        <v>2660.3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3">
        <v>2660.3</v>
      </c>
      <c r="V28">
        <v>0</v>
      </c>
      <c r="W28">
        <v>266.02999999999997</v>
      </c>
      <c r="X28" s="3">
        <v>2660.3</v>
      </c>
      <c r="Y28">
        <v>23.92</v>
      </c>
      <c r="Z28">
        <v>0</v>
      </c>
      <c r="AA28" s="4">
        <v>2950.25</v>
      </c>
    </row>
    <row r="29" spans="1:27" hidden="1" x14ac:dyDescent="0.25">
      <c r="A29" t="s">
        <v>92</v>
      </c>
      <c r="B29" t="s">
        <v>93</v>
      </c>
      <c r="C29" t="s">
        <v>94</v>
      </c>
      <c r="D29" s="3">
        <v>1051.5</v>
      </c>
      <c r="E29">
        <v>144.46</v>
      </c>
      <c r="F29">
        <v>0</v>
      </c>
      <c r="G29">
        <v>0</v>
      </c>
      <c r="H29" s="3">
        <v>2000</v>
      </c>
      <c r="I29">
        <v>0</v>
      </c>
      <c r="J29">
        <v>0</v>
      </c>
      <c r="K29" s="3">
        <v>2000</v>
      </c>
      <c r="L29">
        <v>188.71</v>
      </c>
      <c r="M29" s="3">
        <v>2188.71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3">
        <v>2188.71</v>
      </c>
      <c r="V29">
        <v>0</v>
      </c>
      <c r="W29">
        <v>218.87</v>
      </c>
      <c r="X29" s="3">
        <v>2188.71</v>
      </c>
      <c r="Y29">
        <v>23.92</v>
      </c>
      <c r="Z29">
        <v>0</v>
      </c>
      <c r="AA29" s="4">
        <v>2431.5</v>
      </c>
    </row>
    <row r="30" spans="1:27" hidden="1" x14ac:dyDescent="0.25">
      <c r="A30" t="s">
        <v>1586</v>
      </c>
      <c r="B30" t="s">
        <v>1587</v>
      </c>
      <c r="C30" t="s">
        <v>1149</v>
      </c>
      <c r="D30" s="3">
        <v>1051.5</v>
      </c>
      <c r="E30">
        <v>144.46</v>
      </c>
      <c r="F30">
        <v>0</v>
      </c>
      <c r="G30">
        <v>0</v>
      </c>
      <c r="H30" s="3">
        <v>6000</v>
      </c>
      <c r="I30">
        <v>0</v>
      </c>
      <c r="J30">
        <v>0</v>
      </c>
      <c r="K30" s="3">
        <v>6000</v>
      </c>
      <c r="L30">
        <v>0</v>
      </c>
      <c r="M30" s="3">
        <v>6000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3">
        <v>6000</v>
      </c>
      <c r="V30">
        <v>600</v>
      </c>
      <c r="W30">
        <v>0</v>
      </c>
      <c r="X30" s="3">
        <v>5400</v>
      </c>
      <c r="Y30">
        <v>23.92</v>
      </c>
      <c r="Z30">
        <v>0</v>
      </c>
      <c r="AA30" s="4">
        <v>6023.92</v>
      </c>
    </row>
    <row r="31" spans="1:27" hidden="1" x14ac:dyDescent="0.25">
      <c r="A31" t="s">
        <v>940</v>
      </c>
      <c r="B31" t="s">
        <v>941</v>
      </c>
      <c r="C31" t="s">
        <v>128</v>
      </c>
      <c r="D31" s="3">
        <v>1051.5</v>
      </c>
      <c r="E31">
        <v>144.46</v>
      </c>
      <c r="F31">
        <v>0</v>
      </c>
      <c r="G31">
        <v>0</v>
      </c>
      <c r="H31" s="3">
        <v>2000</v>
      </c>
      <c r="I31">
        <v>0</v>
      </c>
      <c r="J31">
        <v>0</v>
      </c>
      <c r="K31" s="3">
        <v>2000</v>
      </c>
      <c r="L31">
        <v>188.71</v>
      </c>
      <c r="M31" s="3">
        <v>2188.71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3">
        <v>2188.71</v>
      </c>
      <c r="V31">
        <v>0</v>
      </c>
      <c r="W31">
        <v>218.87</v>
      </c>
      <c r="X31" s="3">
        <v>2188.71</v>
      </c>
      <c r="Y31">
        <v>23.92</v>
      </c>
      <c r="Z31">
        <v>0</v>
      </c>
      <c r="AA31" s="4">
        <v>2431.5</v>
      </c>
    </row>
    <row r="32" spans="1:27" hidden="1" x14ac:dyDescent="0.25">
      <c r="A32" t="s">
        <v>95</v>
      </c>
      <c r="B32" t="s">
        <v>96</v>
      </c>
      <c r="C32" t="s">
        <v>97</v>
      </c>
      <c r="D32" s="3">
        <v>1051.5</v>
      </c>
      <c r="E32">
        <v>144.46</v>
      </c>
      <c r="F32">
        <v>0</v>
      </c>
      <c r="G32">
        <v>0</v>
      </c>
      <c r="H32" s="3">
        <v>5000</v>
      </c>
      <c r="I32">
        <v>0</v>
      </c>
      <c r="J32">
        <v>0</v>
      </c>
      <c r="K32" s="3">
        <v>5000</v>
      </c>
      <c r="L32">
        <v>0</v>
      </c>
      <c r="M32" s="3">
        <v>5000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3">
        <v>5000</v>
      </c>
      <c r="V32">
        <v>0</v>
      </c>
      <c r="W32">
        <v>500</v>
      </c>
      <c r="X32" s="3">
        <v>5000</v>
      </c>
      <c r="Y32">
        <v>23.92</v>
      </c>
      <c r="Z32">
        <v>0</v>
      </c>
      <c r="AA32" s="4">
        <v>5523.92</v>
      </c>
    </row>
    <row r="33" spans="1:27" hidden="1" x14ac:dyDescent="0.25">
      <c r="A33" t="s">
        <v>101</v>
      </c>
      <c r="B33" t="s">
        <v>102</v>
      </c>
      <c r="C33" t="s">
        <v>80</v>
      </c>
      <c r="D33" s="3">
        <v>1051.5</v>
      </c>
      <c r="E33">
        <v>144.46</v>
      </c>
      <c r="F33">
        <v>0</v>
      </c>
      <c r="G33">
        <v>0</v>
      </c>
      <c r="H33" s="3">
        <v>1200</v>
      </c>
      <c r="I33" s="3">
        <v>1193.4000000000001</v>
      </c>
      <c r="J33">
        <v>0</v>
      </c>
      <c r="K33" s="3">
        <v>2393.4</v>
      </c>
      <c r="L33">
        <v>160.30000000000001</v>
      </c>
      <c r="M33" s="3">
        <v>2553.6999999999998</v>
      </c>
      <c r="N33">
        <v>0</v>
      </c>
      <c r="O33">
        <v>0</v>
      </c>
      <c r="P33">
        <v>0</v>
      </c>
      <c r="Q33">
        <v>0</v>
      </c>
      <c r="R33">
        <v>298.93</v>
      </c>
      <c r="S33">
        <v>0</v>
      </c>
      <c r="T33">
        <v>298.93</v>
      </c>
      <c r="U33" s="3">
        <v>2254.77</v>
      </c>
      <c r="V33">
        <v>0</v>
      </c>
      <c r="W33">
        <v>225.48</v>
      </c>
      <c r="X33" s="3">
        <v>2254.77</v>
      </c>
      <c r="Y33">
        <v>23.92</v>
      </c>
      <c r="Z33">
        <v>0</v>
      </c>
      <c r="AA33" s="4">
        <v>2803.1</v>
      </c>
    </row>
    <row r="34" spans="1:27" x14ac:dyDescent="0.25">
      <c r="A34" t="s">
        <v>570</v>
      </c>
      <c r="B34" t="s">
        <v>53</v>
      </c>
      <c r="D34" s="3">
        <v>23763.9</v>
      </c>
      <c r="E34" s="3">
        <v>3349.59</v>
      </c>
      <c r="F34">
        <v>0</v>
      </c>
      <c r="G34">
        <v>0</v>
      </c>
      <c r="H34" s="3">
        <v>86550</v>
      </c>
      <c r="I34" s="3">
        <v>2128.0300000000002</v>
      </c>
      <c r="J34">
        <v>10.94</v>
      </c>
      <c r="K34" s="3">
        <v>88688.97</v>
      </c>
      <c r="L34" s="3">
        <v>3016.55</v>
      </c>
      <c r="M34" s="3">
        <v>91705.52</v>
      </c>
      <c r="N34">
        <v>3</v>
      </c>
      <c r="O34">
        <v>656.25</v>
      </c>
      <c r="P34" s="3">
        <v>3987.19</v>
      </c>
      <c r="Q34">
        <v>0</v>
      </c>
      <c r="R34" s="3">
        <v>7080.85</v>
      </c>
      <c r="S34">
        <v>0</v>
      </c>
      <c r="T34" s="3">
        <v>11724.29</v>
      </c>
      <c r="U34" s="3">
        <v>79981.23</v>
      </c>
      <c r="V34" s="3">
        <v>3588.31</v>
      </c>
      <c r="W34" s="3">
        <v>4409.28</v>
      </c>
      <c r="X34" s="3">
        <v>76392.92</v>
      </c>
      <c r="Y34">
        <v>542.29</v>
      </c>
      <c r="Z34">
        <v>0</v>
      </c>
      <c r="AA34" s="4">
        <v>92013.65</v>
      </c>
    </row>
    <row r="36" spans="1:27" x14ac:dyDescent="0.25">
      <c r="A36" t="s">
        <v>568</v>
      </c>
      <c r="B36" t="s">
        <v>569</v>
      </c>
    </row>
    <row r="37" spans="1:27" hidden="1" x14ac:dyDescent="0.25">
      <c r="A37" t="s">
        <v>106</v>
      </c>
      <c r="B37" t="s">
        <v>107</v>
      </c>
      <c r="C37" t="s">
        <v>108</v>
      </c>
      <c r="D37" s="3">
        <v>1051.5</v>
      </c>
      <c r="E37">
        <v>144.46</v>
      </c>
      <c r="F37">
        <v>0</v>
      </c>
      <c r="G37">
        <v>0</v>
      </c>
      <c r="H37" s="3">
        <v>12500</v>
      </c>
      <c r="I37" s="3">
        <v>4239</v>
      </c>
      <c r="J37">
        <v>0</v>
      </c>
      <c r="K37" s="3">
        <v>16739</v>
      </c>
      <c r="L37">
        <v>0</v>
      </c>
      <c r="M37" s="3">
        <v>16739</v>
      </c>
      <c r="N37">
        <v>0</v>
      </c>
      <c r="O37">
        <v>0</v>
      </c>
      <c r="P37">
        <v>270</v>
      </c>
      <c r="Q37">
        <v>0</v>
      </c>
      <c r="R37">
        <v>0</v>
      </c>
      <c r="S37">
        <v>0</v>
      </c>
      <c r="T37">
        <v>270</v>
      </c>
      <c r="U37" s="3">
        <v>16469</v>
      </c>
      <c r="V37" s="3">
        <v>1646.9</v>
      </c>
      <c r="W37">
        <v>0</v>
      </c>
      <c r="X37" s="3">
        <v>14822.1</v>
      </c>
      <c r="Y37">
        <v>23.92</v>
      </c>
      <c r="Z37">
        <v>0</v>
      </c>
      <c r="AA37" s="4">
        <v>16492.919999999998</v>
      </c>
    </row>
    <row r="38" spans="1:27" x14ac:dyDescent="0.25">
      <c r="A38" t="s">
        <v>570</v>
      </c>
      <c r="B38" t="s">
        <v>104</v>
      </c>
      <c r="D38" s="3">
        <v>1051.5</v>
      </c>
      <c r="E38">
        <v>144.46</v>
      </c>
      <c r="F38">
        <v>0</v>
      </c>
      <c r="G38">
        <v>0</v>
      </c>
      <c r="H38" s="3">
        <v>12500</v>
      </c>
      <c r="I38" s="3">
        <v>4239</v>
      </c>
      <c r="J38">
        <v>0</v>
      </c>
      <c r="K38" s="3">
        <v>16739</v>
      </c>
      <c r="L38">
        <v>0</v>
      </c>
      <c r="M38" s="3">
        <v>16739</v>
      </c>
      <c r="N38">
        <v>0</v>
      </c>
      <c r="O38">
        <v>0</v>
      </c>
      <c r="P38">
        <v>270</v>
      </c>
      <c r="Q38">
        <v>0</v>
      </c>
      <c r="R38">
        <v>0</v>
      </c>
      <c r="S38">
        <v>0</v>
      </c>
      <c r="T38">
        <v>270</v>
      </c>
      <c r="U38" s="3">
        <v>16469</v>
      </c>
      <c r="V38" s="3">
        <v>1646.9</v>
      </c>
      <c r="W38">
        <v>0</v>
      </c>
      <c r="X38" s="3">
        <v>14822.1</v>
      </c>
      <c r="Y38">
        <v>23.92</v>
      </c>
      <c r="Z38">
        <v>0</v>
      </c>
      <c r="AA38" s="4">
        <v>16492.919999999998</v>
      </c>
    </row>
    <row r="40" spans="1:27" x14ac:dyDescent="0.25">
      <c r="A40" t="s">
        <v>1588</v>
      </c>
      <c r="B40" t="s">
        <v>1589</v>
      </c>
    </row>
    <row r="41" spans="1:27" hidden="1" x14ac:dyDescent="0.25">
      <c r="A41">
        <v>8</v>
      </c>
      <c r="B41" t="s">
        <v>111</v>
      </c>
      <c r="C41" t="s">
        <v>112</v>
      </c>
      <c r="D41" s="3">
        <v>1051.5</v>
      </c>
      <c r="E41">
        <v>144.46</v>
      </c>
      <c r="F41">
        <v>0</v>
      </c>
      <c r="G41">
        <v>0</v>
      </c>
      <c r="H41" s="3">
        <v>3500</v>
      </c>
      <c r="I41">
        <v>0</v>
      </c>
      <c r="J41">
        <v>0</v>
      </c>
      <c r="K41" s="3">
        <v>3500</v>
      </c>
      <c r="L41">
        <v>125.1</v>
      </c>
      <c r="M41" s="3">
        <v>3625.1</v>
      </c>
      <c r="N41">
        <v>0</v>
      </c>
      <c r="O41">
        <v>0</v>
      </c>
      <c r="P41">
        <v>217.28</v>
      </c>
      <c r="Q41">
        <v>0</v>
      </c>
      <c r="R41">
        <v>0</v>
      </c>
      <c r="S41">
        <v>0</v>
      </c>
      <c r="T41">
        <v>217.28</v>
      </c>
      <c r="U41" s="3">
        <v>3407.82</v>
      </c>
      <c r="V41">
        <v>0</v>
      </c>
      <c r="W41">
        <v>340.78</v>
      </c>
      <c r="X41" s="3">
        <v>3407.82</v>
      </c>
      <c r="Y41">
        <v>23.92</v>
      </c>
      <c r="Z41">
        <v>0</v>
      </c>
      <c r="AA41" s="4">
        <v>3772.52</v>
      </c>
    </row>
    <row r="42" spans="1:27" hidden="1" x14ac:dyDescent="0.25">
      <c r="A42" t="s">
        <v>113</v>
      </c>
      <c r="B42" t="s">
        <v>114</v>
      </c>
      <c r="C42" t="s">
        <v>115</v>
      </c>
      <c r="D42" s="3">
        <v>1051.5</v>
      </c>
      <c r="E42">
        <v>144.46</v>
      </c>
      <c r="F42">
        <v>0</v>
      </c>
      <c r="G42">
        <v>0</v>
      </c>
      <c r="H42" s="3">
        <v>2000</v>
      </c>
      <c r="I42">
        <v>0</v>
      </c>
      <c r="J42">
        <v>0</v>
      </c>
      <c r="K42" s="3">
        <v>2000</v>
      </c>
      <c r="L42">
        <v>188.71</v>
      </c>
      <c r="M42" s="3">
        <v>2188.71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3">
        <v>2188.71</v>
      </c>
      <c r="V42">
        <v>0</v>
      </c>
      <c r="W42">
        <v>218.87</v>
      </c>
      <c r="X42" s="3">
        <v>2188.71</v>
      </c>
      <c r="Y42">
        <v>23.92</v>
      </c>
      <c r="Z42">
        <v>0</v>
      </c>
      <c r="AA42" s="4">
        <v>2431.5</v>
      </c>
    </row>
    <row r="43" spans="1:27" x14ac:dyDescent="0.25">
      <c r="A43" t="s">
        <v>570</v>
      </c>
      <c r="B43" t="s">
        <v>109</v>
      </c>
      <c r="D43" s="3">
        <v>2103</v>
      </c>
      <c r="E43">
        <v>288.92</v>
      </c>
      <c r="F43">
        <v>0</v>
      </c>
      <c r="G43">
        <v>0</v>
      </c>
      <c r="H43" s="3">
        <v>5500</v>
      </c>
      <c r="I43">
        <v>0</v>
      </c>
      <c r="J43">
        <v>0</v>
      </c>
      <c r="K43" s="3">
        <v>5500</v>
      </c>
      <c r="L43">
        <v>313.81</v>
      </c>
      <c r="M43" s="3">
        <v>5813.81</v>
      </c>
      <c r="N43">
        <v>0</v>
      </c>
      <c r="O43">
        <v>0</v>
      </c>
      <c r="P43">
        <v>217.28</v>
      </c>
      <c r="Q43">
        <v>0</v>
      </c>
      <c r="R43">
        <v>0</v>
      </c>
      <c r="S43">
        <v>0</v>
      </c>
      <c r="T43">
        <v>217.28</v>
      </c>
      <c r="U43" s="3">
        <v>5596.53</v>
      </c>
      <c r="V43">
        <v>0</v>
      </c>
      <c r="W43">
        <v>559.65</v>
      </c>
      <c r="X43" s="3">
        <v>5596.53</v>
      </c>
      <c r="Y43">
        <v>47.84</v>
      </c>
      <c r="Z43">
        <v>0</v>
      </c>
      <c r="AA43" s="4">
        <v>6204.02</v>
      </c>
    </row>
    <row r="45" spans="1:27" x14ac:dyDescent="0.25">
      <c r="A45" t="s">
        <v>571</v>
      </c>
      <c r="B45" t="s">
        <v>572</v>
      </c>
      <c r="C45" t="s">
        <v>231</v>
      </c>
    </row>
    <row r="46" spans="1:27" hidden="1" x14ac:dyDescent="0.25">
      <c r="A46">
        <v>13</v>
      </c>
      <c r="B46" t="s">
        <v>119</v>
      </c>
      <c r="C46" t="s">
        <v>120</v>
      </c>
      <c r="D46" s="3">
        <v>1051.5</v>
      </c>
      <c r="E46">
        <v>144.46</v>
      </c>
      <c r="F46">
        <v>0</v>
      </c>
      <c r="G46">
        <v>0</v>
      </c>
      <c r="H46" s="3">
        <v>5000</v>
      </c>
      <c r="I46">
        <v>0</v>
      </c>
      <c r="J46">
        <v>0</v>
      </c>
      <c r="K46" s="3">
        <v>5000</v>
      </c>
      <c r="L46">
        <v>0</v>
      </c>
      <c r="M46" s="3">
        <v>5000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3">
        <v>5000</v>
      </c>
      <c r="V46">
        <v>0</v>
      </c>
      <c r="W46">
        <v>500</v>
      </c>
      <c r="X46" s="3">
        <v>5000</v>
      </c>
      <c r="Y46">
        <v>23.92</v>
      </c>
      <c r="Z46">
        <v>0</v>
      </c>
      <c r="AA46" s="4">
        <v>5523.92</v>
      </c>
    </row>
    <row r="47" spans="1:27" hidden="1" x14ac:dyDescent="0.25">
      <c r="A47">
        <v>18</v>
      </c>
      <c r="B47" t="s">
        <v>121</v>
      </c>
      <c r="C47" t="s">
        <v>122</v>
      </c>
      <c r="D47" s="3">
        <v>1051.5</v>
      </c>
      <c r="E47">
        <v>144.46</v>
      </c>
      <c r="F47">
        <v>0</v>
      </c>
      <c r="G47">
        <v>0</v>
      </c>
      <c r="H47" s="3">
        <v>3500</v>
      </c>
      <c r="I47">
        <v>0</v>
      </c>
      <c r="J47">
        <v>0</v>
      </c>
      <c r="K47" s="3">
        <v>3500</v>
      </c>
      <c r="L47">
        <v>125.1</v>
      </c>
      <c r="M47" s="3">
        <v>3625.1</v>
      </c>
      <c r="N47">
        <v>0</v>
      </c>
      <c r="O47">
        <v>0</v>
      </c>
      <c r="P47">
        <v>0</v>
      </c>
      <c r="Q47">
        <v>0</v>
      </c>
      <c r="R47">
        <v>711.77</v>
      </c>
      <c r="S47">
        <v>0</v>
      </c>
      <c r="T47">
        <v>711.77</v>
      </c>
      <c r="U47" s="3">
        <v>2913.33</v>
      </c>
      <c r="V47">
        <v>0</v>
      </c>
      <c r="W47">
        <v>291.33</v>
      </c>
      <c r="X47" s="3">
        <v>2913.33</v>
      </c>
      <c r="Y47">
        <v>23.92</v>
      </c>
      <c r="Z47">
        <v>0</v>
      </c>
      <c r="AA47" s="4">
        <v>3940.35</v>
      </c>
    </row>
    <row r="48" spans="1:27" hidden="1" x14ac:dyDescent="0.25">
      <c r="A48" t="s">
        <v>123</v>
      </c>
      <c r="B48" t="s">
        <v>124</v>
      </c>
      <c r="C48" t="s">
        <v>125</v>
      </c>
      <c r="D48" s="3">
        <v>1051.5</v>
      </c>
      <c r="E48">
        <v>144.46</v>
      </c>
      <c r="F48">
        <v>0</v>
      </c>
      <c r="G48">
        <v>0</v>
      </c>
      <c r="H48" s="3">
        <v>2000</v>
      </c>
      <c r="I48" s="3">
        <v>2420</v>
      </c>
      <c r="J48">
        <v>0</v>
      </c>
      <c r="K48" s="3">
        <v>4420</v>
      </c>
      <c r="L48">
        <v>0</v>
      </c>
      <c r="M48" s="3">
        <v>4420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 s="3">
        <v>4420</v>
      </c>
      <c r="V48">
        <v>0</v>
      </c>
      <c r="W48">
        <v>442</v>
      </c>
      <c r="X48" s="3">
        <v>4420</v>
      </c>
      <c r="Y48">
        <v>23.92</v>
      </c>
      <c r="Z48">
        <v>0</v>
      </c>
      <c r="AA48" s="4">
        <v>4885.92</v>
      </c>
    </row>
    <row r="49" spans="1:27" x14ac:dyDescent="0.25">
      <c r="A49" t="s">
        <v>570</v>
      </c>
      <c r="B49" t="s">
        <v>117</v>
      </c>
      <c r="D49" s="3">
        <v>3154.5</v>
      </c>
      <c r="E49">
        <v>433.38</v>
      </c>
      <c r="F49">
        <v>0</v>
      </c>
      <c r="G49">
        <v>0</v>
      </c>
      <c r="H49" s="3">
        <v>10500</v>
      </c>
      <c r="I49" s="3">
        <v>2420</v>
      </c>
      <c r="J49">
        <v>0</v>
      </c>
      <c r="K49" s="3">
        <v>12920</v>
      </c>
      <c r="L49">
        <v>125.1</v>
      </c>
      <c r="M49" s="3">
        <v>13045.1</v>
      </c>
      <c r="N49">
        <v>0</v>
      </c>
      <c r="O49">
        <v>0</v>
      </c>
      <c r="P49">
        <v>0</v>
      </c>
      <c r="Q49">
        <v>0</v>
      </c>
      <c r="R49">
        <v>711.77</v>
      </c>
      <c r="S49">
        <v>0</v>
      </c>
      <c r="T49">
        <v>711.77</v>
      </c>
      <c r="U49" s="3">
        <v>12333.33</v>
      </c>
      <c r="V49">
        <v>0</v>
      </c>
      <c r="W49" s="3">
        <v>1233.33</v>
      </c>
      <c r="X49" s="3">
        <v>12333.33</v>
      </c>
      <c r="Y49">
        <v>71.760000000000005</v>
      </c>
      <c r="Z49">
        <v>0</v>
      </c>
      <c r="AA49" s="4">
        <v>14350.19</v>
      </c>
    </row>
    <row r="51" spans="1:27" x14ac:dyDescent="0.25">
      <c r="A51" t="s">
        <v>1593</v>
      </c>
      <c r="B51" t="s">
        <v>1594</v>
      </c>
    </row>
    <row r="52" spans="1:27" hidden="1" x14ac:dyDescent="0.25">
      <c r="A52">
        <v>12</v>
      </c>
      <c r="B52" t="s">
        <v>131</v>
      </c>
      <c r="C52" t="s">
        <v>132</v>
      </c>
      <c r="D52" s="3">
        <v>1051.5</v>
      </c>
      <c r="E52">
        <v>144.46</v>
      </c>
      <c r="F52">
        <v>0</v>
      </c>
      <c r="G52">
        <v>0</v>
      </c>
      <c r="H52" s="3">
        <v>2000</v>
      </c>
      <c r="I52" s="3">
        <v>2865</v>
      </c>
      <c r="J52">
        <v>0</v>
      </c>
      <c r="K52" s="3">
        <v>4865</v>
      </c>
      <c r="L52">
        <v>0</v>
      </c>
      <c r="M52" s="3">
        <v>4865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3">
        <v>4865</v>
      </c>
      <c r="V52">
        <v>0</v>
      </c>
      <c r="W52">
        <v>486.5</v>
      </c>
      <c r="X52" s="3">
        <v>4865</v>
      </c>
      <c r="Y52">
        <v>23.92</v>
      </c>
      <c r="Z52">
        <v>0</v>
      </c>
      <c r="AA52" s="4">
        <v>5375.42</v>
      </c>
    </row>
    <row r="53" spans="1:27" hidden="1" x14ac:dyDescent="0.25">
      <c r="A53" t="s">
        <v>1596</v>
      </c>
      <c r="B53" t="s">
        <v>1597</v>
      </c>
      <c r="C53" t="s">
        <v>80</v>
      </c>
      <c r="D53" s="3">
        <v>1051.5</v>
      </c>
      <c r="E53">
        <v>144.46</v>
      </c>
      <c r="F53">
        <v>0</v>
      </c>
      <c r="G53">
        <v>0</v>
      </c>
      <c r="H53" s="3">
        <v>1200</v>
      </c>
      <c r="I53">
        <v>0</v>
      </c>
      <c r="J53">
        <v>0</v>
      </c>
      <c r="K53" s="3">
        <v>1200</v>
      </c>
      <c r="L53">
        <v>200.74</v>
      </c>
      <c r="M53" s="3">
        <v>1400.74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3">
        <v>1400.74</v>
      </c>
      <c r="V53">
        <v>0</v>
      </c>
      <c r="W53">
        <v>140.07</v>
      </c>
      <c r="X53" s="3">
        <v>1400.74</v>
      </c>
      <c r="Y53">
        <v>23.92</v>
      </c>
      <c r="Z53">
        <v>0</v>
      </c>
      <c r="AA53" s="4">
        <v>1564.73</v>
      </c>
    </row>
    <row r="54" spans="1:27" hidden="1" x14ac:dyDescent="0.25">
      <c r="A54" t="s">
        <v>133</v>
      </c>
      <c r="B54" t="s">
        <v>134</v>
      </c>
      <c r="C54" t="s">
        <v>62</v>
      </c>
      <c r="D54" s="3">
        <v>1051.5</v>
      </c>
      <c r="E54">
        <v>144.46</v>
      </c>
      <c r="F54">
        <v>0</v>
      </c>
      <c r="G54">
        <v>0</v>
      </c>
      <c r="H54" s="3">
        <v>1400</v>
      </c>
      <c r="I54">
        <v>0</v>
      </c>
      <c r="J54">
        <v>0</v>
      </c>
      <c r="K54" s="3">
        <v>1400</v>
      </c>
      <c r="L54">
        <v>200.63</v>
      </c>
      <c r="M54" s="3">
        <v>1600.63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3">
        <v>1600.63</v>
      </c>
      <c r="V54">
        <v>0</v>
      </c>
      <c r="W54">
        <v>160.06</v>
      </c>
      <c r="X54" s="3">
        <v>1600.63</v>
      </c>
      <c r="Y54">
        <v>23.92</v>
      </c>
      <c r="Z54">
        <v>0</v>
      </c>
      <c r="AA54" s="4">
        <v>1784.61</v>
      </c>
    </row>
    <row r="55" spans="1:27" hidden="1" x14ac:dyDescent="0.25">
      <c r="A55" t="s">
        <v>1598</v>
      </c>
      <c r="B55" t="s">
        <v>1599</v>
      </c>
      <c r="C55" t="s">
        <v>122</v>
      </c>
      <c r="D55" s="3">
        <v>1051.5</v>
      </c>
      <c r="E55">
        <v>144.46</v>
      </c>
      <c r="F55">
        <v>0</v>
      </c>
      <c r="G55">
        <v>0</v>
      </c>
      <c r="H55" s="3">
        <v>1200</v>
      </c>
      <c r="I55" s="3">
        <v>2334.46</v>
      </c>
      <c r="J55">
        <v>0</v>
      </c>
      <c r="K55" s="3">
        <v>3534.46</v>
      </c>
      <c r="L55">
        <v>107.37</v>
      </c>
      <c r="M55" s="3">
        <v>3641.83</v>
      </c>
      <c r="N55">
        <v>0</v>
      </c>
      <c r="O55">
        <v>0</v>
      </c>
      <c r="P55">
        <v>321.52999999999997</v>
      </c>
      <c r="Q55">
        <v>0</v>
      </c>
      <c r="R55">
        <v>0</v>
      </c>
      <c r="S55">
        <v>0</v>
      </c>
      <c r="T55">
        <v>321.52999999999997</v>
      </c>
      <c r="U55" s="3">
        <v>3320.3</v>
      </c>
      <c r="V55">
        <v>0</v>
      </c>
      <c r="W55">
        <v>332.03</v>
      </c>
      <c r="X55" s="3">
        <v>3320.3</v>
      </c>
      <c r="Y55">
        <v>23.92</v>
      </c>
      <c r="Z55">
        <v>0</v>
      </c>
      <c r="AA55" s="4">
        <v>3676.25</v>
      </c>
    </row>
    <row r="56" spans="1:27" hidden="1" x14ac:dyDescent="0.25">
      <c r="A56" t="s">
        <v>135</v>
      </c>
      <c r="B56" t="s">
        <v>136</v>
      </c>
      <c r="C56" t="s">
        <v>80</v>
      </c>
      <c r="D56" s="3">
        <v>1051.5</v>
      </c>
      <c r="E56">
        <v>144.46</v>
      </c>
      <c r="F56">
        <v>0</v>
      </c>
      <c r="G56">
        <v>0</v>
      </c>
      <c r="H56" s="3">
        <v>1200</v>
      </c>
      <c r="I56" s="3">
        <v>1158.3</v>
      </c>
      <c r="J56">
        <v>0</v>
      </c>
      <c r="K56" s="3">
        <v>2358.3000000000002</v>
      </c>
      <c r="L56">
        <v>160.30000000000001</v>
      </c>
      <c r="M56" s="3">
        <v>2518.6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3">
        <v>2518.6</v>
      </c>
      <c r="V56">
        <v>0</v>
      </c>
      <c r="W56">
        <v>251.86</v>
      </c>
      <c r="X56" s="3">
        <v>2518.6</v>
      </c>
      <c r="Y56">
        <v>23.92</v>
      </c>
      <c r="Z56">
        <v>0</v>
      </c>
      <c r="AA56" s="4">
        <v>2794.38</v>
      </c>
    </row>
    <row r="57" spans="1:27" hidden="1" x14ac:dyDescent="0.25">
      <c r="A57" t="s">
        <v>137</v>
      </c>
      <c r="B57" t="s">
        <v>138</v>
      </c>
      <c r="C57" t="s">
        <v>80</v>
      </c>
      <c r="D57" s="3">
        <v>1051.5</v>
      </c>
      <c r="E57">
        <v>144.46</v>
      </c>
      <c r="F57">
        <v>0</v>
      </c>
      <c r="G57">
        <v>0</v>
      </c>
      <c r="H57" s="3">
        <v>1200</v>
      </c>
      <c r="I57" s="3">
        <v>2578.21</v>
      </c>
      <c r="J57">
        <v>0</v>
      </c>
      <c r="K57" s="3">
        <v>3778.21</v>
      </c>
      <c r="L57">
        <v>0</v>
      </c>
      <c r="M57" s="3">
        <v>3778.21</v>
      </c>
      <c r="N57">
        <v>0</v>
      </c>
      <c r="O57">
        <v>0</v>
      </c>
      <c r="P57">
        <v>0</v>
      </c>
      <c r="Q57">
        <v>0</v>
      </c>
      <c r="R57">
        <v>212.5</v>
      </c>
      <c r="S57">
        <v>0</v>
      </c>
      <c r="T57">
        <v>212.5</v>
      </c>
      <c r="U57" s="3">
        <v>3565.71</v>
      </c>
      <c r="V57">
        <v>0</v>
      </c>
      <c r="W57">
        <v>356.57</v>
      </c>
      <c r="X57" s="3">
        <v>3565.71</v>
      </c>
      <c r="Y57">
        <v>23.92</v>
      </c>
      <c r="Z57">
        <v>0</v>
      </c>
      <c r="AA57" s="4">
        <v>4158.7</v>
      </c>
    </row>
    <row r="58" spans="1:27" hidden="1" x14ac:dyDescent="0.25">
      <c r="A58" t="s">
        <v>139</v>
      </c>
      <c r="B58" t="s">
        <v>140</v>
      </c>
      <c r="C58" t="s">
        <v>80</v>
      </c>
      <c r="D58" s="3">
        <v>1051.5</v>
      </c>
      <c r="E58">
        <v>144.46</v>
      </c>
      <c r="F58">
        <v>0</v>
      </c>
      <c r="G58">
        <v>0</v>
      </c>
      <c r="H58" s="3">
        <v>1200</v>
      </c>
      <c r="I58" s="3">
        <v>2412</v>
      </c>
      <c r="J58">
        <v>0</v>
      </c>
      <c r="K58" s="3">
        <v>3612</v>
      </c>
      <c r="L58">
        <v>107.37</v>
      </c>
      <c r="M58" s="3">
        <v>3719.37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3">
        <v>3719.37</v>
      </c>
      <c r="V58">
        <v>0</v>
      </c>
      <c r="W58">
        <v>371.94</v>
      </c>
      <c r="X58" s="3">
        <v>3719.37</v>
      </c>
      <c r="Y58">
        <v>23.92</v>
      </c>
      <c r="Z58">
        <v>0</v>
      </c>
      <c r="AA58" s="4">
        <v>4115.2299999999996</v>
      </c>
    </row>
    <row r="59" spans="1:27" hidden="1" x14ac:dyDescent="0.25">
      <c r="A59" t="s">
        <v>141</v>
      </c>
      <c r="B59" t="s">
        <v>142</v>
      </c>
      <c r="C59" t="s">
        <v>143</v>
      </c>
      <c r="D59" s="3">
        <v>1051.5</v>
      </c>
      <c r="E59">
        <v>144.46</v>
      </c>
      <c r="F59">
        <v>0</v>
      </c>
      <c r="G59">
        <v>0</v>
      </c>
      <c r="H59" s="3">
        <v>1200</v>
      </c>
      <c r="I59" s="3">
        <v>1380.6</v>
      </c>
      <c r="J59">
        <v>0</v>
      </c>
      <c r="K59" s="3">
        <v>2580.6</v>
      </c>
      <c r="L59">
        <v>160.30000000000001</v>
      </c>
      <c r="M59" s="3">
        <v>2740.9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3">
        <v>2740.9</v>
      </c>
      <c r="V59">
        <v>0</v>
      </c>
      <c r="W59">
        <v>274.08999999999997</v>
      </c>
      <c r="X59" s="3">
        <v>2740.9</v>
      </c>
      <c r="Y59">
        <v>23.92</v>
      </c>
      <c r="Z59">
        <v>0</v>
      </c>
      <c r="AA59" s="4">
        <v>3038.91</v>
      </c>
    </row>
    <row r="60" spans="1:27" hidden="1" x14ac:dyDescent="0.25">
      <c r="A60" t="s">
        <v>144</v>
      </c>
      <c r="B60" t="s">
        <v>145</v>
      </c>
      <c r="C60" t="s">
        <v>146</v>
      </c>
      <c r="D60" s="3">
        <v>1051.5</v>
      </c>
      <c r="E60">
        <v>144.46</v>
      </c>
      <c r="F60">
        <v>0</v>
      </c>
      <c r="G60">
        <v>0</v>
      </c>
      <c r="H60" s="3">
        <v>1750</v>
      </c>
      <c r="I60" s="3">
        <v>1360</v>
      </c>
      <c r="J60">
        <v>0</v>
      </c>
      <c r="K60" s="3">
        <v>3110</v>
      </c>
      <c r="L60">
        <v>125.1</v>
      </c>
      <c r="M60" s="3">
        <v>3235.1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3">
        <v>3235.1</v>
      </c>
      <c r="V60">
        <v>0</v>
      </c>
      <c r="W60">
        <v>323.51</v>
      </c>
      <c r="X60" s="3">
        <v>3235.1</v>
      </c>
      <c r="Y60">
        <v>23.92</v>
      </c>
      <c r="Z60">
        <v>0</v>
      </c>
      <c r="AA60" s="4">
        <v>3582.53</v>
      </c>
    </row>
    <row r="61" spans="1:27" hidden="1" x14ac:dyDescent="0.25">
      <c r="A61" t="s">
        <v>147</v>
      </c>
      <c r="B61" t="s">
        <v>148</v>
      </c>
      <c r="C61" t="s">
        <v>65</v>
      </c>
      <c r="D61" s="3">
        <v>1051.5</v>
      </c>
      <c r="E61">
        <v>144.46</v>
      </c>
      <c r="F61">
        <v>0</v>
      </c>
      <c r="G61">
        <v>0</v>
      </c>
      <c r="H61" s="3">
        <v>1051.5</v>
      </c>
      <c r="I61">
        <v>0</v>
      </c>
      <c r="J61">
        <v>0</v>
      </c>
      <c r="K61" s="3">
        <v>1051.5</v>
      </c>
      <c r="L61">
        <v>200.74</v>
      </c>
      <c r="M61" s="3">
        <v>1252.24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 s="3">
        <v>1252.24</v>
      </c>
      <c r="V61">
        <v>0</v>
      </c>
      <c r="W61">
        <v>125.22</v>
      </c>
      <c r="X61" s="3">
        <v>1252.24</v>
      </c>
      <c r="Y61">
        <v>23.92</v>
      </c>
      <c r="Z61">
        <v>0</v>
      </c>
      <c r="AA61" s="4">
        <v>1401.38</v>
      </c>
    </row>
    <row r="62" spans="1:27" hidden="1" x14ac:dyDescent="0.25">
      <c r="A62" t="s">
        <v>149</v>
      </c>
      <c r="B62" t="s">
        <v>150</v>
      </c>
      <c r="C62" t="s">
        <v>151</v>
      </c>
      <c r="D62" s="3">
        <v>1051.5</v>
      </c>
      <c r="E62">
        <v>144.46</v>
      </c>
      <c r="F62">
        <v>0</v>
      </c>
      <c r="G62">
        <v>0</v>
      </c>
      <c r="H62" s="3">
        <v>2000</v>
      </c>
      <c r="I62">
        <v>0</v>
      </c>
      <c r="J62">
        <v>0</v>
      </c>
      <c r="K62" s="3">
        <v>2000</v>
      </c>
      <c r="L62">
        <v>188.71</v>
      </c>
      <c r="M62" s="3">
        <v>2188.71</v>
      </c>
      <c r="N62">
        <v>0</v>
      </c>
      <c r="O62">
        <v>0</v>
      </c>
      <c r="P62">
        <v>0</v>
      </c>
      <c r="Q62">
        <v>0</v>
      </c>
      <c r="R62" s="3">
        <v>1209.54</v>
      </c>
      <c r="S62">
        <v>0</v>
      </c>
      <c r="T62" s="3">
        <v>1209.54</v>
      </c>
      <c r="U62">
        <v>979.17</v>
      </c>
      <c r="V62">
        <v>0</v>
      </c>
      <c r="W62">
        <v>97.92</v>
      </c>
      <c r="X62">
        <v>979.17</v>
      </c>
      <c r="Y62">
        <v>23.92</v>
      </c>
      <c r="Z62">
        <v>0</v>
      </c>
      <c r="AA62" s="4">
        <v>2310.5500000000002</v>
      </c>
    </row>
    <row r="63" spans="1:27" hidden="1" x14ac:dyDescent="0.25">
      <c r="A63" t="s">
        <v>152</v>
      </c>
      <c r="B63" t="s">
        <v>153</v>
      </c>
      <c r="C63" t="s">
        <v>80</v>
      </c>
      <c r="D63" s="3">
        <v>1051.5</v>
      </c>
      <c r="E63">
        <v>144.46</v>
      </c>
      <c r="F63">
        <v>0</v>
      </c>
      <c r="G63">
        <v>0</v>
      </c>
      <c r="H63" s="3">
        <v>1200</v>
      </c>
      <c r="I63" s="3">
        <v>2352</v>
      </c>
      <c r="J63">
        <v>0</v>
      </c>
      <c r="K63" s="3">
        <v>3552</v>
      </c>
      <c r="L63">
        <v>107.37</v>
      </c>
      <c r="M63" s="3">
        <v>3659.37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3">
        <v>3659.37</v>
      </c>
      <c r="V63">
        <v>0</v>
      </c>
      <c r="W63">
        <v>365.94</v>
      </c>
      <c r="X63" s="3">
        <v>3659.37</v>
      </c>
      <c r="Y63">
        <v>23.92</v>
      </c>
      <c r="Z63">
        <v>0</v>
      </c>
      <c r="AA63" s="4">
        <v>4049.23</v>
      </c>
    </row>
    <row r="64" spans="1:27" hidden="1" x14ac:dyDescent="0.25">
      <c r="A64" t="s">
        <v>154</v>
      </c>
      <c r="B64" t="s">
        <v>155</v>
      </c>
      <c r="C64" t="s">
        <v>156</v>
      </c>
      <c r="D64" s="3">
        <v>1051.5</v>
      </c>
      <c r="E64">
        <v>144.46</v>
      </c>
      <c r="F64">
        <v>0</v>
      </c>
      <c r="G64">
        <v>0</v>
      </c>
      <c r="H64" s="3">
        <v>1200</v>
      </c>
      <c r="I64" s="3">
        <v>3217.08</v>
      </c>
      <c r="J64">
        <v>0</v>
      </c>
      <c r="K64" s="3">
        <v>4417.08</v>
      </c>
      <c r="L64">
        <v>0</v>
      </c>
      <c r="M64" s="3">
        <v>4417.08</v>
      </c>
      <c r="N64">
        <v>0</v>
      </c>
      <c r="O64">
        <v>0</v>
      </c>
      <c r="P64">
        <v>0</v>
      </c>
      <c r="Q64">
        <v>0</v>
      </c>
      <c r="R64">
        <v>327.16000000000003</v>
      </c>
      <c r="S64">
        <v>0</v>
      </c>
      <c r="T64">
        <v>327.16000000000003</v>
      </c>
      <c r="U64" s="3">
        <v>4089.92</v>
      </c>
      <c r="V64">
        <v>0</v>
      </c>
      <c r="W64">
        <v>408.99</v>
      </c>
      <c r="X64" s="3">
        <v>4089.92</v>
      </c>
      <c r="Y64">
        <v>23.92</v>
      </c>
      <c r="Z64">
        <v>0</v>
      </c>
      <c r="AA64" s="4">
        <v>4849.99</v>
      </c>
    </row>
    <row r="65" spans="1:27" hidden="1" x14ac:dyDescent="0.25">
      <c r="A65" t="s">
        <v>157</v>
      </c>
      <c r="B65" t="s">
        <v>158</v>
      </c>
      <c r="C65" t="s">
        <v>122</v>
      </c>
      <c r="D65" s="3">
        <v>1051.5</v>
      </c>
      <c r="E65">
        <v>144.46</v>
      </c>
      <c r="F65">
        <v>0</v>
      </c>
      <c r="G65">
        <v>0</v>
      </c>
      <c r="H65" s="3">
        <v>1200</v>
      </c>
      <c r="I65" s="3">
        <v>3167.66</v>
      </c>
      <c r="J65">
        <v>0</v>
      </c>
      <c r="K65" s="3">
        <v>4367.66</v>
      </c>
      <c r="L65">
        <v>0</v>
      </c>
      <c r="M65" s="3">
        <v>4367.66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3">
        <v>4367.66</v>
      </c>
      <c r="V65">
        <v>0</v>
      </c>
      <c r="W65">
        <v>436.77</v>
      </c>
      <c r="X65" s="3">
        <v>4367.66</v>
      </c>
      <c r="Y65">
        <v>23.92</v>
      </c>
      <c r="Z65">
        <v>0</v>
      </c>
      <c r="AA65" s="4">
        <v>4828.3500000000004</v>
      </c>
    </row>
    <row r="66" spans="1:27" hidden="1" x14ac:dyDescent="0.25">
      <c r="A66" t="s">
        <v>1601</v>
      </c>
      <c r="B66" t="s">
        <v>1602</v>
      </c>
      <c r="C66" t="s">
        <v>1289</v>
      </c>
      <c r="D66" s="3">
        <v>1051.5</v>
      </c>
      <c r="E66">
        <v>144.46</v>
      </c>
      <c r="F66">
        <v>0</v>
      </c>
      <c r="G66">
        <v>0</v>
      </c>
      <c r="H66" s="3">
        <v>1200</v>
      </c>
      <c r="I66">
        <v>0</v>
      </c>
      <c r="J66">
        <v>0</v>
      </c>
      <c r="K66" s="3">
        <v>1200</v>
      </c>
      <c r="L66">
        <v>200.74</v>
      </c>
      <c r="M66" s="3">
        <v>1400.74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3">
        <v>1400.74</v>
      </c>
      <c r="V66">
        <v>0</v>
      </c>
      <c r="W66">
        <v>140.07</v>
      </c>
      <c r="X66" s="3">
        <v>1400.74</v>
      </c>
      <c r="Y66">
        <v>23.92</v>
      </c>
      <c r="Z66">
        <v>0</v>
      </c>
      <c r="AA66" s="4">
        <v>1564.73</v>
      </c>
    </row>
    <row r="67" spans="1:27" x14ac:dyDescent="0.25">
      <c r="A67" t="s">
        <v>570</v>
      </c>
      <c r="B67" t="s">
        <v>129</v>
      </c>
      <c r="D67" s="3">
        <v>15772.5</v>
      </c>
      <c r="E67" s="3">
        <v>2166.9</v>
      </c>
      <c r="F67">
        <v>0</v>
      </c>
      <c r="G67">
        <v>0</v>
      </c>
      <c r="H67" s="3">
        <v>20201.5</v>
      </c>
      <c r="I67" s="3">
        <v>22825.31</v>
      </c>
      <c r="J67">
        <v>0</v>
      </c>
      <c r="K67" s="3">
        <v>43026.81</v>
      </c>
      <c r="L67" s="3">
        <v>1759.37</v>
      </c>
      <c r="M67" s="3">
        <v>44786.18</v>
      </c>
      <c r="N67">
        <v>0</v>
      </c>
      <c r="O67">
        <v>0</v>
      </c>
      <c r="P67">
        <v>321.52999999999997</v>
      </c>
      <c r="Q67">
        <v>0</v>
      </c>
      <c r="R67" s="3">
        <v>1749.2</v>
      </c>
      <c r="S67">
        <v>0</v>
      </c>
      <c r="T67" s="3">
        <v>2070.73</v>
      </c>
      <c r="U67" s="3">
        <v>42715.45</v>
      </c>
      <c r="V67">
        <v>0</v>
      </c>
      <c r="W67" s="3">
        <v>4271.54</v>
      </c>
      <c r="X67" s="3">
        <v>42715.45</v>
      </c>
      <c r="Y67">
        <v>358.8</v>
      </c>
      <c r="Z67">
        <v>0</v>
      </c>
      <c r="AA67" s="4">
        <v>49094.99</v>
      </c>
    </row>
    <row r="69" spans="1:27" x14ac:dyDescent="0.25">
      <c r="A69" t="s">
        <v>1604</v>
      </c>
      <c r="B69" t="s">
        <v>1605</v>
      </c>
    </row>
    <row r="70" spans="1:27" hidden="1" x14ac:dyDescent="0.25">
      <c r="A70">
        <v>23</v>
      </c>
      <c r="B70" t="s">
        <v>131</v>
      </c>
      <c r="C70" t="s">
        <v>162</v>
      </c>
      <c r="D70" s="3">
        <v>1051.5</v>
      </c>
      <c r="E70">
        <v>144.46</v>
      </c>
      <c r="F70">
        <v>0</v>
      </c>
      <c r="G70">
        <v>0</v>
      </c>
      <c r="H70" s="3">
        <v>3500</v>
      </c>
      <c r="I70">
        <v>0</v>
      </c>
      <c r="J70">
        <v>0</v>
      </c>
      <c r="K70" s="3">
        <v>3500</v>
      </c>
      <c r="L70">
        <v>125.1</v>
      </c>
      <c r="M70" s="3">
        <v>3625.1</v>
      </c>
      <c r="N70">
        <v>0</v>
      </c>
      <c r="O70">
        <v>0</v>
      </c>
      <c r="P70">
        <v>0</v>
      </c>
      <c r="Q70">
        <v>0</v>
      </c>
      <c r="R70">
        <v>337.64</v>
      </c>
      <c r="S70">
        <v>0</v>
      </c>
      <c r="T70">
        <v>337.64</v>
      </c>
      <c r="U70" s="3">
        <v>3287.46</v>
      </c>
      <c r="V70">
        <v>0</v>
      </c>
      <c r="W70">
        <v>328.75</v>
      </c>
      <c r="X70" s="3">
        <v>3287.46</v>
      </c>
      <c r="Y70">
        <v>23.92</v>
      </c>
      <c r="Z70">
        <v>0</v>
      </c>
      <c r="AA70" s="4">
        <v>3977.77</v>
      </c>
    </row>
    <row r="71" spans="1:27" hidden="1" x14ac:dyDescent="0.25">
      <c r="A71">
        <v>33</v>
      </c>
      <c r="B71" t="s">
        <v>163</v>
      </c>
      <c r="C71" t="s">
        <v>164</v>
      </c>
      <c r="D71" s="3">
        <v>1051.5</v>
      </c>
      <c r="E71">
        <v>144.46</v>
      </c>
      <c r="F71">
        <v>0</v>
      </c>
      <c r="G71">
        <v>0</v>
      </c>
      <c r="H71" s="3">
        <v>1200</v>
      </c>
      <c r="I71" s="3">
        <v>9286.15</v>
      </c>
      <c r="J71">
        <v>0</v>
      </c>
      <c r="K71" s="3">
        <v>10486.15</v>
      </c>
      <c r="L71">
        <v>0</v>
      </c>
      <c r="M71" s="3">
        <v>10486.15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3">
        <v>10486.15</v>
      </c>
      <c r="V71" s="3">
        <v>1048.6199999999999</v>
      </c>
      <c r="W71">
        <v>0</v>
      </c>
      <c r="X71" s="3">
        <v>9437.5300000000007</v>
      </c>
      <c r="Y71">
        <v>23.92</v>
      </c>
      <c r="Z71">
        <v>0</v>
      </c>
      <c r="AA71" s="4">
        <v>10510.07</v>
      </c>
    </row>
    <row r="72" spans="1:27" hidden="1" x14ac:dyDescent="0.25">
      <c r="A72" t="s">
        <v>167</v>
      </c>
      <c r="B72" t="s">
        <v>168</v>
      </c>
      <c r="C72" t="s">
        <v>143</v>
      </c>
      <c r="D72" s="3">
        <v>1051.5</v>
      </c>
      <c r="E72">
        <v>144.46</v>
      </c>
      <c r="F72">
        <v>0</v>
      </c>
      <c r="G72">
        <v>0</v>
      </c>
      <c r="H72" s="3">
        <v>1200</v>
      </c>
      <c r="I72" s="3">
        <v>2714.21</v>
      </c>
      <c r="J72">
        <v>0</v>
      </c>
      <c r="K72" s="3">
        <v>3914.21</v>
      </c>
      <c r="L72">
        <v>0</v>
      </c>
      <c r="M72" s="3">
        <v>3914.21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3">
        <v>3914.21</v>
      </c>
      <c r="V72">
        <v>0</v>
      </c>
      <c r="W72">
        <v>391.42</v>
      </c>
      <c r="X72" s="3">
        <v>3914.21</v>
      </c>
      <c r="Y72">
        <v>23.92</v>
      </c>
      <c r="Z72">
        <v>0</v>
      </c>
      <c r="AA72" s="4">
        <v>4329.55</v>
      </c>
    </row>
    <row r="73" spans="1:27" hidden="1" x14ac:dyDescent="0.25">
      <c r="A73" t="s">
        <v>169</v>
      </c>
      <c r="B73" t="s">
        <v>170</v>
      </c>
      <c r="C73" t="s">
        <v>171</v>
      </c>
      <c r="D73" s="3">
        <v>1051.5</v>
      </c>
      <c r="E73">
        <v>144.46</v>
      </c>
      <c r="F73">
        <v>0</v>
      </c>
      <c r="G73">
        <v>0</v>
      </c>
      <c r="H73" s="3">
        <v>2750</v>
      </c>
      <c r="I73">
        <v>0</v>
      </c>
      <c r="J73">
        <v>0</v>
      </c>
      <c r="K73" s="3">
        <v>2750</v>
      </c>
      <c r="L73">
        <v>145.38</v>
      </c>
      <c r="M73" s="3">
        <v>2895.38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3">
        <v>2895.38</v>
      </c>
      <c r="V73">
        <v>0</v>
      </c>
      <c r="W73">
        <v>289.54000000000002</v>
      </c>
      <c r="X73" s="3">
        <v>2895.38</v>
      </c>
      <c r="Y73">
        <v>23.92</v>
      </c>
      <c r="Z73">
        <v>0</v>
      </c>
      <c r="AA73" s="4">
        <v>3208.84</v>
      </c>
    </row>
    <row r="74" spans="1:27" hidden="1" x14ac:dyDescent="0.25">
      <c r="A74" t="s">
        <v>1607</v>
      </c>
      <c r="B74" t="s">
        <v>1608</v>
      </c>
      <c r="C74" t="s">
        <v>83</v>
      </c>
      <c r="D74" s="3">
        <v>1051.5</v>
      </c>
      <c r="E74">
        <v>144.46</v>
      </c>
      <c r="F74">
        <v>0</v>
      </c>
      <c r="G74">
        <v>0</v>
      </c>
      <c r="H74" s="3">
        <v>2000</v>
      </c>
      <c r="I74">
        <v>0</v>
      </c>
      <c r="J74">
        <v>0</v>
      </c>
      <c r="K74" s="3">
        <v>2000</v>
      </c>
      <c r="L74">
        <v>188.71</v>
      </c>
      <c r="M74" s="3">
        <v>2188.71</v>
      </c>
      <c r="N74">
        <v>0</v>
      </c>
      <c r="O74">
        <v>0</v>
      </c>
      <c r="P74">
        <v>0</v>
      </c>
      <c r="Q74">
        <v>0</v>
      </c>
      <c r="R74">
        <v>322</v>
      </c>
      <c r="S74">
        <v>0</v>
      </c>
      <c r="T74">
        <v>322</v>
      </c>
      <c r="U74" s="3">
        <v>1866.71</v>
      </c>
      <c r="V74">
        <v>0</v>
      </c>
      <c r="W74">
        <v>186.67</v>
      </c>
      <c r="X74" s="3">
        <v>1866.71</v>
      </c>
      <c r="Y74">
        <v>23.92</v>
      </c>
      <c r="Z74">
        <v>0</v>
      </c>
      <c r="AA74" s="4">
        <v>2399.3000000000002</v>
      </c>
    </row>
    <row r="75" spans="1:27" x14ac:dyDescent="0.25">
      <c r="A75" t="s">
        <v>570</v>
      </c>
      <c r="B75" t="s">
        <v>160</v>
      </c>
      <c r="D75" s="3">
        <v>5257.5</v>
      </c>
      <c r="E75">
        <v>722.3</v>
      </c>
      <c r="F75">
        <v>0</v>
      </c>
      <c r="G75">
        <v>0</v>
      </c>
      <c r="H75" s="3">
        <v>10650</v>
      </c>
      <c r="I75" s="3">
        <v>12000.36</v>
      </c>
      <c r="J75">
        <v>0</v>
      </c>
      <c r="K75" s="3">
        <v>22650.36</v>
      </c>
      <c r="L75">
        <v>459.19</v>
      </c>
      <c r="M75" s="3">
        <v>23109.55</v>
      </c>
      <c r="N75">
        <v>0</v>
      </c>
      <c r="O75">
        <v>0</v>
      </c>
      <c r="P75">
        <v>0</v>
      </c>
      <c r="Q75">
        <v>0</v>
      </c>
      <c r="R75">
        <v>659.64</v>
      </c>
      <c r="S75">
        <v>0</v>
      </c>
      <c r="T75">
        <v>659.64</v>
      </c>
      <c r="U75" s="3">
        <v>22449.91</v>
      </c>
      <c r="V75" s="3">
        <v>1048.6199999999999</v>
      </c>
      <c r="W75" s="3">
        <v>1196.3800000000001</v>
      </c>
      <c r="X75" s="3">
        <v>21401.29</v>
      </c>
      <c r="Y75">
        <v>119.6</v>
      </c>
      <c r="Z75">
        <v>0</v>
      </c>
      <c r="AA75" s="4">
        <v>24425.53</v>
      </c>
    </row>
    <row r="77" spans="1:27" x14ac:dyDescent="0.25">
      <c r="A77" t="s">
        <v>576</v>
      </c>
      <c r="B77" t="s">
        <v>424</v>
      </c>
    </row>
    <row r="78" spans="1:27" hidden="1" x14ac:dyDescent="0.25">
      <c r="A78" t="s">
        <v>175</v>
      </c>
      <c r="B78" t="s">
        <v>176</v>
      </c>
      <c r="C78" t="s">
        <v>177</v>
      </c>
      <c r="D78" s="3">
        <v>1051.5</v>
      </c>
      <c r="E78">
        <v>144.46</v>
      </c>
      <c r="F78">
        <v>0</v>
      </c>
      <c r="G78">
        <v>0</v>
      </c>
      <c r="H78" s="3">
        <v>2500</v>
      </c>
      <c r="I78">
        <v>0</v>
      </c>
      <c r="J78">
        <v>0</v>
      </c>
      <c r="K78" s="3">
        <v>2500</v>
      </c>
      <c r="L78">
        <v>160.30000000000001</v>
      </c>
      <c r="M78" s="3">
        <v>2660.3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3">
        <v>2660.3</v>
      </c>
      <c r="V78">
        <v>0</v>
      </c>
      <c r="W78">
        <v>266.02999999999997</v>
      </c>
      <c r="X78" s="3">
        <v>2660.3</v>
      </c>
      <c r="Y78">
        <v>23.92</v>
      </c>
      <c r="Z78">
        <v>0</v>
      </c>
      <c r="AA78" s="4">
        <v>2950.25</v>
      </c>
    </row>
    <row r="79" spans="1:27" hidden="1" x14ac:dyDescent="0.25">
      <c r="A79" t="s">
        <v>839</v>
      </c>
      <c r="B79" t="s">
        <v>840</v>
      </c>
      <c r="C79" t="s">
        <v>177</v>
      </c>
      <c r="D79" s="3">
        <v>1051.5</v>
      </c>
      <c r="E79">
        <v>144.46</v>
      </c>
      <c r="F79">
        <v>0</v>
      </c>
      <c r="G79">
        <v>0</v>
      </c>
      <c r="H79" s="3">
        <v>2250</v>
      </c>
      <c r="I79">
        <v>0</v>
      </c>
      <c r="J79">
        <v>0</v>
      </c>
      <c r="K79" s="3">
        <v>2250</v>
      </c>
      <c r="L79">
        <v>174.78</v>
      </c>
      <c r="M79" s="3">
        <v>2424.7800000000002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3">
        <v>2424.7800000000002</v>
      </c>
      <c r="V79">
        <v>0</v>
      </c>
      <c r="W79">
        <v>242.48</v>
      </c>
      <c r="X79" s="3">
        <v>2424.7800000000002</v>
      </c>
      <c r="Y79">
        <v>23.92</v>
      </c>
      <c r="Z79">
        <v>0</v>
      </c>
      <c r="AA79" s="4">
        <v>2691.18</v>
      </c>
    </row>
    <row r="80" spans="1:27" hidden="1" x14ac:dyDescent="0.25">
      <c r="A80" t="s">
        <v>1393</v>
      </c>
      <c r="B80" t="s">
        <v>1394</v>
      </c>
      <c r="C80" t="s">
        <v>74</v>
      </c>
      <c r="D80" s="3">
        <v>1051.5</v>
      </c>
      <c r="E80">
        <v>144.46</v>
      </c>
      <c r="F80">
        <v>0</v>
      </c>
      <c r="G80">
        <v>0</v>
      </c>
      <c r="H80" s="3">
        <v>7500</v>
      </c>
      <c r="I80">
        <v>0</v>
      </c>
      <c r="J80">
        <v>0</v>
      </c>
      <c r="K80" s="3">
        <v>7500</v>
      </c>
      <c r="L80">
        <v>0</v>
      </c>
      <c r="M80" s="3">
        <v>7500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3">
        <v>7500</v>
      </c>
      <c r="V80">
        <v>750</v>
      </c>
      <c r="W80">
        <v>0</v>
      </c>
      <c r="X80" s="3">
        <v>6750</v>
      </c>
      <c r="Y80">
        <v>23.92</v>
      </c>
      <c r="Z80">
        <v>0</v>
      </c>
      <c r="AA80" s="4">
        <v>7523.92</v>
      </c>
    </row>
    <row r="81" spans="1:29" hidden="1" x14ac:dyDescent="0.25">
      <c r="A81" t="s">
        <v>1252</v>
      </c>
      <c r="B81" t="s">
        <v>1253</v>
      </c>
      <c r="C81" t="s">
        <v>1027</v>
      </c>
      <c r="D81" s="3">
        <v>1051.5</v>
      </c>
      <c r="E81">
        <v>144.46</v>
      </c>
      <c r="F81">
        <v>0</v>
      </c>
      <c r="G81">
        <v>0</v>
      </c>
      <c r="H81" s="3">
        <v>2500</v>
      </c>
      <c r="I81">
        <v>0</v>
      </c>
      <c r="J81">
        <v>0</v>
      </c>
      <c r="K81" s="3">
        <v>2500</v>
      </c>
      <c r="L81">
        <v>160.30000000000001</v>
      </c>
      <c r="M81" s="3">
        <v>2660.3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3">
        <v>2660.3</v>
      </c>
      <c r="V81">
        <v>0</v>
      </c>
      <c r="W81">
        <v>266.02999999999997</v>
      </c>
      <c r="X81" s="3">
        <v>2660.3</v>
      </c>
      <c r="Y81">
        <v>23.92</v>
      </c>
      <c r="Z81">
        <v>0</v>
      </c>
      <c r="AA81" s="4">
        <v>2950.25</v>
      </c>
    </row>
    <row r="82" spans="1:29" hidden="1" x14ac:dyDescent="0.25">
      <c r="A82" t="s">
        <v>1617</v>
      </c>
      <c r="B82" t="s">
        <v>1618</v>
      </c>
      <c r="C82" t="s">
        <v>327</v>
      </c>
      <c r="D82" s="3">
        <v>1051.5</v>
      </c>
      <c r="E82">
        <v>144.46</v>
      </c>
      <c r="F82">
        <v>0</v>
      </c>
      <c r="G82">
        <v>0</v>
      </c>
      <c r="H82" s="3">
        <v>25000</v>
      </c>
      <c r="I82" s="3">
        <v>1666.66</v>
      </c>
      <c r="J82">
        <v>0</v>
      </c>
      <c r="K82" s="3">
        <v>26666.66</v>
      </c>
      <c r="L82">
        <v>0</v>
      </c>
      <c r="M82" s="3">
        <v>26666.66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3">
        <v>26666.66</v>
      </c>
      <c r="V82" s="3">
        <v>2666.67</v>
      </c>
      <c r="W82">
        <v>0</v>
      </c>
      <c r="X82" s="3">
        <v>23999.99</v>
      </c>
      <c r="Y82">
        <v>23.92</v>
      </c>
      <c r="Z82">
        <v>0</v>
      </c>
      <c r="AA82" s="4">
        <v>26690.58</v>
      </c>
    </row>
    <row r="83" spans="1:29" x14ac:dyDescent="0.25">
      <c r="A83" t="s">
        <v>570</v>
      </c>
      <c r="B83" t="s">
        <v>173</v>
      </c>
      <c r="D83" s="3">
        <v>5257.5</v>
      </c>
      <c r="E83">
        <v>722.3</v>
      </c>
      <c r="F83">
        <v>0</v>
      </c>
      <c r="G83">
        <v>0</v>
      </c>
      <c r="H83" s="3">
        <v>39750</v>
      </c>
      <c r="I83" s="3">
        <v>1666.66</v>
      </c>
      <c r="J83">
        <v>0</v>
      </c>
      <c r="K83" s="3">
        <v>41416.660000000003</v>
      </c>
      <c r="L83">
        <v>495.38</v>
      </c>
      <c r="M83" s="3">
        <v>41912.04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3">
        <v>41912.04</v>
      </c>
      <c r="V83" s="3">
        <v>3416.67</v>
      </c>
      <c r="W83">
        <v>774.54</v>
      </c>
      <c r="X83" s="3">
        <v>38495.370000000003</v>
      </c>
      <c r="Y83">
        <v>119.6</v>
      </c>
      <c r="Z83">
        <v>0</v>
      </c>
      <c r="AA83" s="4">
        <v>42806.18</v>
      </c>
    </row>
    <row r="85" spans="1:29" x14ac:dyDescent="0.25">
      <c r="A85" t="s">
        <v>577</v>
      </c>
      <c r="B85" t="s">
        <v>578</v>
      </c>
      <c r="D85" s="3">
        <v>56360.4</v>
      </c>
      <c r="E85" s="3">
        <v>7827.85</v>
      </c>
      <c r="F85">
        <v>0</v>
      </c>
      <c r="G85">
        <v>0</v>
      </c>
      <c r="H85" s="3">
        <v>185651.5</v>
      </c>
      <c r="I85" s="3">
        <v>45279.360000000001</v>
      </c>
      <c r="J85">
        <v>10.94</v>
      </c>
      <c r="K85" s="3">
        <v>230941.8</v>
      </c>
      <c r="L85" s="3">
        <v>6169.4</v>
      </c>
      <c r="M85" s="3">
        <v>237111.2</v>
      </c>
      <c r="N85">
        <v>3</v>
      </c>
      <c r="O85">
        <v>656.25</v>
      </c>
      <c r="P85" s="3">
        <v>4796</v>
      </c>
      <c r="Q85">
        <v>0</v>
      </c>
      <c r="R85" s="3">
        <v>10201.459999999999</v>
      </c>
      <c r="S85">
        <v>0</v>
      </c>
      <c r="T85" s="3">
        <v>15653.71</v>
      </c>
      <c r="U85" s="3">
        <v>221457.49</v>
      </c>
      <c r="V85" s="3">
        <v>9700.5</v>
      </c>
      <c r="W85" s="3">
        <v>12444.72</v>
      </c>
      <c r="X85" s="3">
        <v>211756.99</v>
      </c>
      <c r="Y85" s="3">
        <v>1283.81</v>
      </c>
      <c r="Z85">
        <v>0</v>
      </c>
      <c r="AA85" s="4">
        <v>245387.48</v>
      </c>
      <c r="AB85" t="s">
        <v>1619</v>
      </c>
      <c r="AC85" t="s">
        <v>1621</v>
      </c>
    </row>
    <row r="86" spans="1:29" x14ac:dyDescent="0.25">
      <c r="AA86" s="4">
        <f>AA85*0.16</f>
        <v>39261.996800000001</v>
      </c>
    </row>
    <row r="87" spans="1:29" x14ac:dyDescent="0.25">
      <c r="AA87" s="4">
        <f>+AA85+AA86</f>
        <v>284649.4768</v>
      </c>
      <c r="AB87" t="s">
        <v>1620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5:D20"/>
  <sheetViews>
    <sheetView workbookViewId="0">
      <selection activeCell="I17" sqref="I17"/>
    </sheetView>
  </sheetViews>
  <sheetFormatPr baseColWidth="10" defaultRowHeight="15" x14ac:dyDescent="0.25"/>
  <cols>
    <col min="2" max="2" width="14.28515625" bestFit="1" customWidth="1"/>
    <col min="3" max="3" width="20.42578125" bestFit="1" customWidth="1"/>
    <col min="4" max="4" width="12.85546875" bestFit="1" customWidth="1"/>
  </cols>
  <sheetData>
    <row r="5" spans="2:4" ht="15.75" x14ac:dyDescent="0.25">
      <c r="B5" s="79" t="s">
        <v>754</v>
      </c>
      <c r="C5" s="79"/>
      <c r="D5" s="79"/>
    </row>
    <row r="6" spans="2:4" ht="15.75" x14ac:dyDescent="0.25">
      <c r="B6" s="80" t="s">
        <v>1622</v>
      </c>
      <c r="C6" s="80"/>
      <c r="D6" s="80"/>
    </row>
    <row r="7" spans="2:4" x14ac:dyDescent="0.25">
      <c r="B7" s="81" t="s">
        <v>756</v>
      </c>
      <c r="C7" s="81" t="s">
        <v>757</v>
      </c>
      <c r="D7" s="81" t="s">
        <v>758</v>
      </c>
    </row>
    <row r="8" spans="2:4" x14ac:dyDescent="0.25">
      <c r="B8" s="81"/>
      <c r="C8" s="81"/>
      <c r="D8" s="81"/>
    </row>
    <row r="9" spans="2:4" ht="15.75" x14ac:dyDescent="0.25">
      <c r="B9" s="28" t="s">
        <v>759</v>
      </c>
      <c r="C9" s="7" t="s">
        <v>760</v>
      </c>
      <c r="D9" s="8">
        <v>14811.400000000003</v>
      </c>
    </row>
    <row r="10" spans="2:4" ht="15.75" x14ac:dyDescent="0.25">
      <c r="B10" s="28" t="s">
        <v>761</v>
      </c>
      <c r="C10" s="7" t="s">
        <v>110</v>
      </c>
      <c r="D10" s="8">
        <v>0</v>
      </c>
    </row>
    <row r="11" spans="2:4" ht="15.75" x14ac:dyDescent="0.25">
      <c r="B11" s="28" t="s">
        <v>762</v>
      </c>
      <c r="C11" s="7" t="s">
        <v>130</v>
      </c>
      <c r="D11" s="8">
        <v>9925.119999999999</v>
      </c>
    </row>
    <row r="12" spans="2:4" ht="15.75" x14ac:dyDescent="0.25">
      <c r="B12" s="28" t="s">
        <v>763</v>
      </c>
      <c r="C12" s="7" t="s">
        <v>764</v>
      </c>
      <c r="D12" s="8">
        <v>5144.08</v>
      </c>
    </row>
    <row r="13" spans="2:4" ht="15.75" x14ac:dyDescent="0.25">
      <c r="B13" s="28" t="s">
        <v>765</v>
      </c>
      <c r="C13" s="7" t="s">
        <v>174</v>
      </c>
      <c r="D13" s="8">
        <v>14921.52</v>
      </c>
    </row>
    <row r="14" spans="2:4" ht="15.75" x14ac:dyDescent="0.25">
      <c r="B14" s="28" t="s">
        <v>766</v>
      </c>
      <c r="C14" s="7" t="s">
        <v>166</v>
      </c>
      <c r="D14" s="8">
        <v>567.36</v>
      </c>
    </row>
    <row r="15" spans="2:4" ht="15.75" x14ac:dyDescent="0.25">
      <c r="B15" s="7"/>
      <c r="C15" s="9"/>
      <c r="D15" s="8"/>
    </row>
    <row r="16" spans="2:4" ht="15.75" x14ac:dyDescent="0.25">
      <c r="B16" s="7"/>
      <c r="C16" s="10" t="s">
        <v>767</v>
      </c>
      <c r="D16" s="11">
        <v>45369.48</v>
      </c>
    </row>
    <row r="17" spans="2:4" ht="15.75" x14ac:dyDescent="0.25">
      <c r="B17" s="7"/>
      <c r="C17" s="12" t="s">
        <v>768</v>
      </c>
      <c r="D17" s="13">
        <v>7259.1168000000007</v>
      </c>
    </row>
    <row r="18" spans="2:4" ht="15.75" x14ac:dyDescent="0.25">
      <c r="B18" s="7"/>
      <c r="C18" s="14" t="s">
        <v>11</v>
      </c>
      <c r="D18" s="15">
        <v>52628.596800000007</v>
      </c>
    </row>
    <row r="19" spans="2:4" x14ac:dyDescent="0.25">
      <c r="B19" s="16"/>
      <c r="C19" s="17"/>
      <c r="D19" s="18"/>
    </row>
    <row r="20" spans="2:4" x14ac:dyDescent="0.25">
      <c r="B20" s="19"/>
      <c r="C20" s="17"/>
      <c r="D20" s="20"/>
    </row>
  </sheetData>
  <mergeCells count="5">
    <mergeCell ref="B5:D5"/>
    <mergeCell ref="B6:D6"/>
    <mergeCell ref="B7:B8"/>
    <mergeCell ref="C7:C8"/>
    <mergeCell ref="D7:D8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workbookViewId="0">
      <selection activeCell="I30" sqref="I30"/>
    </sheetView>
  </sheetViews>
  <sheetFormatPr baseColWidth="10" defaultColWidth="11.5703125" defaultRowHeight="15" x14ac:dyDescent="0.25"/>
  <cols>
    <col min="3" max="3" width="28.28515625" bestFit="1" customWidth="1"/>
    <col min="259" max="259" width="28.28515625" bestFit="1" customWidth="1"/>
    <col min="515" max="515" width="28.28515625" bestFit="1" customWidth="1"/>
    <col min="771" max="771" width="28.28515625" bestFit="1" customWidth="1"/>
    <col min="1027" max="1027" width="28.28515625" bestFit="1" customWidth="1"/>
    <col min="1283" max="1283" width="28.28515625" bestFit="1" customWidth="1"/>
    <col min="1539" max="1539" width="28.28515625" bestFit="1" customWidth="1"/>
    <col min="1795" max="1795" width="28.28515625" bestFit="1" customWidth="1"/>
    <col min="2051" max="2051" width="28.28515625" bestFit="1" customWidth="1"/>
    <col min="2307" max="2307" width="28.28515625" bestFit="1" customWidth="1"/>
    <col min="2563" max="2563" width="28.28515625" bestFit="1" customWidth="1"/>
    <col min="2819" max="2819" width="28.28515625" bestFit="1" customWidth="1"/>
    <col min="3075" max="3075" width="28.28515625" bestFit="1" customWidth="1"/>
    <col min="3331" max="3331" width="28.28515625" bestFit="1" customWidth="1"/>
    <col min="3587" max="3587" width="28.28515625" bestFit="1" customWidth="1"/>
    <col min="3843" max="3843" width="28.28515625" bestFit="1" customWidth="1"/>
    <col min="4099" max="4099" width="28.28515625" bestFit="1" customWidth="1"/>
    <col min="4355" max="4355" width="28.28515625" bestFit="1" customWidth="1"/>
    <col min="4611" max="4611" width="28.28515625" bestFit="1" customWidth="1"/>
    <col min="4867" max="4867" width="28.28515625" bestFit="1" customWidth="1"/>
    <col min="5123" max="5123" width="28.28515625" bestFit="1" customWidth="1"/>
    <col min="5379" max="5379" width="28.28515625" bestFit="1" customWidth="1"/>
    <col min="5635" max="5635" width="28.28515625" bestFit="1" customWidth="1"/>
    <col min="5891" max="5891" width="28.28515625" bestFit="1" customWidth="1"/>
    <col min="6147" max="6147" width="28.28515625" bestFit="1" customWidth="1"/>
    <col min="6403" max="6403" width="28.28515625" bestFit="1" customWidth="1"/>
    <col min="6659" max="6659" width="28.28515625" bestFit="1" customWidth="1"/>
    <col min="6915" max="6915" width="28.28515625" bestFit="1" customWidth="1"/>
    <col min="7171" max="7171" width="28.28515625" bestFit="1" customWidth="1"/>
    <col min="7427" max="7427" width="28.28515625" bestFit="1" customWidth="1"/>
    <col min="7683" max="7683" width="28.28515625" bestFit="1" customWidth="1"/>
    <col min="7939" max="7939" width="28.28515625" bestFit="1" customWidth="1"/>
    <col min="8195" max="8195" width="28.28515625" bestFit="1" customWidth="1"/>
    <col min="8451" max="8451" width="28.28515625" bestFit="1" customWidth="1"/>
    <col min="8707" max="8707" width="28.28515625" bestFit="1" customWidth="1"/>
    <col min="8963" max="8963" width="28.28515625" bestFit="1" customWidth="1"/>
    <col min="9219" max="9219" width="28.28515625" bestFit="1" customWidth="1"/>
    <col min="9475" max="9475" width="28.28515625" bestFit="1" customWidth="1"/>
    <col min="9731" max="9731" width="28.28515625" bestFit="1" customWidth="1"/>
    <col min="9987" max="9987" width="28.28515625" bestFit="1" customWidth="1"/>
    <col min="10243" max="10243" width="28.28515625" bestFit="1" customWidth="1"/>
    <col min="10499" max="10499" width="28.28515625" bestFit="1" customWidth="1"/>
    <col min="10755" max="10755" width="28.28515625" bestFit="1" customWidth="1"/>
    <col min="11011" max="11011" width="28.28515625" bestFit="1" customWidth="1"/>
    <col min="11267" max="11267" width="28.28515625" bestFit="1" customWidth="1"/>
    <col min="11523" max="11523" width="28.28515625" bestFit="1" customWidth="1"/>
    <col min="11779" max="11779" width="28.28515625" bestFit="1" customWidth="1"/>
    <col min="12035" max="12035" width="28.28515625" bestFit="1" customWidth="1"/>
    <col min="12291" max="12291" width="28.28515625" bestFit="1" customWidth="1"/>
    <col min="12547" max="12547" width="28.28515625" bestFit="1" customWidth="1"/>
    <col min="12803" max="12803" width="28.28515625" bestFit="1" customWidth="1"/>
    <col min="13059" max="13059" width="28.28515625" bestFit="1" customWidth="1"/>
    <col min="13315" max="13315" width="28.28515625" bestFit="1" customWidth="1"/>
    <col min="13571" max="13571" width="28.28515625" bestFit="1" customWidth="1"/>
    <col min="13827" max="13827" width="28.28515625" bestFit="1" customWidth="1"/>
    <col min="14083" max="14083" width="28.28515625" bestFit="1" customWidth="1"/>
    <col min="14339" max="14339" width="28.28515625" bestFit="1" customWidth="1"/>
    <col min="14595" max="14595" width="28.28515625" bestFit="1" customWidth="1"/>
    <col min="14851" max="14851" width="28.28515625" bestFit="1" customWidth="1"/>
    <col min="15107" max="15107" width="28.28515625" bestFit="1" customWidth="1"/>
    <col min="15363" max="15363" width="28.28515625" bestFit="1" customWidth="1"/>
    <col min="15619" max="15619" width="28.28515625" bestFit="1" customWidth="1"/>
    <col min="15875" max="15875" width="28.28515625" bestFit="1" customWidth="1"/>
    <col min="16131" max="16131" width="28.28515625" bestFit="1" customWidth="1"/>
  </cols>
  <sheetData>
    <row r="1" spans="2:12" ht="15.75" thickBot="1" x14ac:dyDescent="0.3"/>
    <row r="2" spans="2:12" x14ac:dyDescent="0.25">
      <c r="B2" s="29"/>
      <c r="C2" s="30"/>
      <c r="D2" s="30"/>
      <c r="E2" s="30"/>
      <c r="F2" s="30"/>
      <c r="G2" s="30"/>
      <c r="H2" s="30"/>
      <c r="I2" s="30"/>
      <c r="J2" s="30"/>
      <c r="K2" s="31"/>
      <c r="L2" s="32"/>
    </row>
    <row r="3" spans="2:12" x14ac:dyDescent="0.25">
      <c r="B3" s="33"/>
      <c r="C3" s="84" t="s">
        <v>1623</v>
      </c>
      <c r="D3" s="84"/>
      <c r="E3" s="34"/>
      <c r="F3" s="34"/>
      <c r="G3" s="34"/>
      <c r="H3" s="34"/>
      <c r="I3" s="34"/>
      <c r="J3" s="34"/>
      <c r="K3" s="35"/>
      <c r="L3" s="32"/>
    </row>
    <row r="4" spans="2:12" x14ac:dyDescent="0.25">
      <c r="B4" s="33"/>
      <c r="C4" s="36" t="s">
        <v>1624</v>
      </c>
      <c r="D4" s="34"/>
      <c r="E4" s="34"/>
      <c r="F4" s="34"/>
      <c r="G4" s="34"/>
      <c r="H4" s="34"/>
      <c r="I4" s="34"/>
      <c r="J4" s="34"/>
      <c r="K4" s="35"/>
      <c r="L4" s="32"/>
    </row>
    <row r="5" spans="2:12" x14ac:dyDescent="0.25">
      <c r="B5" s="33"/>
      <c r="C5" s="34"/>
      <c r="D5" s="34"/>
      <c r="E5" s="34"/>
      <c r="F5" s="34"/>
      <c r="G5" s="34"/>
      <c r="H5" s="34"/>
      <c r="I5" s="34"/>
      <c r="J5" s="34"/>
      <c r="K5" s="35"/>
      <c r="L5" s="32"/>
    </row>
    <row r="6" spans="2:12" x14ac:dyDescent="0.25">
      <c r="B6" s="33"/>
      <c r="C6" s="34"/>
      <c r="D6" s="34"/>
      <c r="E6" s="34"/>
      <c r="F6" s="34"/>
      <c r="G6" s="34"/>
      <c r="H6" s="34"/>
      <c r="I6" s="34"/>
      <c r="J6" s="34"/>
      <c r="K6" s="35"/>
      <c r="L6" s="32"/>
    </row>
    <row r="7" spans="2:12" x14ac:dyDescent="0.25">
      <c r="B7" s="33"/>
      <c r="C7" s="34"/>
      <c r="D7" s="34"/>
      <c r="E7" s="34"/>
      <c r="F7" s="34"/>
      <c r="G7" s="34"/>
      <c r="H7" s="34"/>
      <c r="I7" s="34" t="s">
        <v>1625</v>
      </c>
      <c r="J7" s="34"/>
      <c r="K7" s="35"/>
      <c r="L7" s="32"/>
    </row>
    <row r="8" spans="2:12" ht="38.25" x14ac:dyDescent="0.25">
      <c r="B8" s="33"/>
      <c r="C8" s="37" t="s">
        <v>1626</v>
      </c>
      <c r="D8" s="37" t="s">
        <v>1627</v>
      </c>
      <c r="E8" s="38">
        <v>0.02</v>
      </c>
      <c r="F8" s="37" t="s">
        <v>1628</v>
      </c>
      <c r="G8" s="37" t="s">
        <v>1629</v>
      </c>
      <c r="H8" s="37" t="s">
        <v>1630</v>
      </c>
      <c r="I8" s="37" t="s">
        <v>1631</v>
      </c>
      <c r="J8" s="37"/>
      <c r="K8" s="35"/>
      <c r="L8" s="32"/>
    </row>
    <row r="9" spans="2:12" x14ac:dyDescent="0.25">
      <c r="B9" s="39"/>
      <c r="C9" s="40" t="s">
        <v>760</v>
      </c>
      <c r="D9" s="41">
        <v>17840.386272727275</v>
      </c>
      <c r="E9" s="41">
        <v>356.80772545454545</v>
      </c>
      <c r="F9" s="41">
        <v>73203.875285714283</v>
      </c>
      <c r="G9" s="41">
        <v>892.01931363636368</v>
      </c>
      <c r="H9" s="41"/>
      <c r="I9" s="41">
        <v>92293.088597532478</v>
      </c>
      <c r="J9" s="41"/>
      <c r="K9" s="42"/>
      <c r="L9" s="32"/>
    </row>
    <row r="10" spans="2:12" x14ac:dyDescent="0.25">
      <c r="B10" s="39"/>
      <c r="C10" s="40" t="s">
        <v>105</v>
      </c>
      <c r="D10" s="41">
        <v>1051.5</v>
      </c>
      <c r="E10" s="41">
        <v>21.03</v>
      </c>
      <c r="F10" s="41">
        <v>11597.9318181818</v>
      </c>
      <c r="G10" s="41">
        <v>52.575000000000003</v>
      </c>
      <c r="H10" s="41"/>
      <c r="I10" s="41">
        <v>12723.036818181801</v>
      </c>
      <c r="J10" s="43"/>
      <c r="K10" s="42"/>
      <c r="L10" s="32"/>
    </row>
    <row r="11" spans="2:12" x14ac:dyDescent="0.25">
      <c r="B11" s="39"/>
      <c r="C11" s="40" t="s">
        <v>110</v>
      </c>
      <c r="D11" s="41">
        <v>1911.818181818182</v>
      </c>
      <c r="E11" s="41">
        <v>38.236363636363642</v>
      </c>
      <c r="F11" s="41">
        <v>11947.281818181817</v>
      </c>
      <c r="G11" s="41">
        <v>95.590909090909108</v>
      </c>
      <c r="H11" s="41"/>
      <c r="I11" s="41">
        <v>13992.927272727273</v>
      </c>
      <c r="J11" s="43"/>
      <c r="K11" s="42"/>
      <c r="L11" s="32"/>
    </row>
    <row r="12" spans="2:12" x14ac:dyDescent="0.25">
      <c r="B12" s="39"/>
      <c r="C12" s="40" t="s">
        <v>1632</v>
      </c>
      <c r="D12" s="41">
        <v>2915.522727272727</v>
      </c>
      <c r="E12" s="41">
        <v>58.310454545454547</v>
      </c>
      <c r="F12" s="41">
        <v>27860.066818181855</v>
      </c>
      <c r="G12" s="41">
        <v>145.77613636363634</v>
      </c>
      <c r="H12" s="41"/>
      <c r="I12" s="41">
        <v>30979.676136363672</v>
      </c>
      <c r="J12" s="43"/>
      <c r="K12" s="42"/>
      <c r="L12" s="32"/>
    </row>
    <row r="13" spans="2:12" x14ac:dyDescent="0.25">
      <c r="B13" s="39"/>
      <c r="C13" s="40" t="s">
        <v>130</v>
      </c>
      <c r="D13" s="41">
        <v>12761.386363636364</v>
      </c>
      <c r="E13" s="41">
        <v>255.22772727272729</v>
      </c>
      <c r="F13" s="41">
        <v>31623.740000000013</v>
      </c>
      <c r="G13" s="41">
        <v>638.06931818181829</v>
      </c>
      <c r="H13" s="41"/>
      <c r="I13" s="41">
        <v>45278.423409090916</v>
      </c>
      <c r="J13" s="43"/>
      <c r="K13" s="42"/>
      <c r="L13" s="32"/>
    </row>
    <row r="14" spans="2:12" x14ac:dyDescent="0.25">
      <c r="B14" s="39"/>
      <c r="C14" s="40" t="s">
        <v>1633</v>
      </c>
      <c r="D14" s="41">
        <v>4024.3772727272731</v>
      </c>
      <c r="E14" s="41">
        <v>80.487545454545455</v>
      </c>
      <c r="F14" s="41">
        <v>18677.700454545462</v>
      </c>
      <c r="G14" s="41">
        <v>201.21886363636366</v>
      </c>
      <c r="H14" s="41"/>
      <c r="I14" s="41">
        <v>22983.784136363647</v>
      </c>
      <c r="J14" s="43"/>
      <c r="K14" s="42"/>
      <c r="L14" s="32"/>
    </row>
    <row r="15" spans="2:12" x14ac:dyDescent="0.25">
      <c r="B15" s="39"/>
      <c r="C15" s="40" t="s">
        <v>174</v>
      </c>
      <c r="D15" s="41">
        <v>2676.545454545455</v>
      </c>
      <c r="E15" s="41">
        <v>53.530909090909105</v>
      </c>
      <c r="F15" s="41">
        <v>35095.490000000005</v>
      </c>
      <c r="G15" s="41">
        <v>133.82727272727277</v>
      </c>
      <c r="H15" s="41"/>
      <c r="I15" s="41">
        <v>33266.15</v>
      </c>
      <c r="J15" s="43"/>
      <c r="K15" s="42"/>
      <c r="L15" s="32"/>
    </row>
    <row r="16" spans="2:12" x14ac:dyDescent="0.25">
      <c r="B16" s="39"/>
      <c r="C16" s="40"/>
      <c r="D16" s="41"/>
      <c r="E16" s="41"/>
      <c r="F16" s="41"/>
      <c r="G16" s="41"/>
      <c r="H16" s="41"/>
      <c r="I16" s="41"/>
      <c r="J16" s="44"/>
      <c r="K16" s="42"/>
      <c r="L16" s="32"/>
    </row>
    <row r="17" spans="2:12" x14ac:dyDescent="0.25">
      <c r="B17" s="33"/>
      <c r="C17" s="45" t="s">
        <v>1634</v>
      </c>
      <c r="D17" s="46">
        <v>43181.536272727273</v>
      </c>
      <c r="E17" s="46">
        <v>863.63072545454554</v>
      </c>
      <c r="F17" s="46">
        <v>210006.08619480522</v>
      </c>
      <c r="G17" s="46">
        <v>2159.076813636364</v>
      </c>
      <c r="H17" s="46">
        <v>0</v>
      </c>
      <c r="I17" s="47">
        <f>SUM(I9:I15)</f>
        <v>251517.08637025979</v>
      </c>
      <c r="J17" s="48" t="s">
        <v>767</v>
      </c>
      <c r="K17" s="35"/>
      <c r="L17" s="32"/>
    </row>
    <row r="18" spans="2:12" x14ac:dyDescent="0.25">
      <c r="B18" s="33"/>
      <c r="C18" s="49"/>
      <c r="D18" s="49"/>
      <c r="E18" s="49"/>
      <c r="F18" s="49"/>
      <c r="G18" s="49"/>
      <c r="H18" s="49"/>
      <c r="I18" s="50">
        <f>I17*0.16</f>
        <v>40242.73381924157</v>
      </c>
      <c r="J18" s="49" t="s">
        <v>768</v>
      </c>
      <c r="K18" s="35"/>
      <c r="L18" s="32"/>
    </row>
    <row r="19" spans="2:12" x14ac:dyDescent="0.25">
      <c r="B19" s="33"/>
      <c r="C19" s="51"/>
      <c r="D19" s="52"/>
      <c r="E19" s="52"/>
      <c r="F19" s="52"/>
      <c r="G19" s="52"/>
      <c r="H19" s="52"/>
      <c r="I19" s="53">
        <f>+I17+I18</f>
        <v>291759.82018950133</v>
      </c>
      <c r="J19" s="54" t="s">
        <v>11</v>
      </c>
      <c r="K19" s="35"/>
      <c r="L19" s="32"/>
    </row>
    <row r="20" spans="2:12" x14ac:dyDescent="0.25">
      <c r="B20" s="33"/>
      <c r="C20" s="34"/>
      <c r="D20" s="34"/>
      <c r="E20" s="55"/>
      <c r="F20" s="55"/>
      <c r="G20" s="55"/>
      <c r="H20" s="55"/>
      <c r="I20" s="55">
        <v>291759.83</v>
      </c>
      <c r="J20" s="55"/>
      <c r="K20" s="35"/>
      <c r="L20" s="32"/>
    </row>
    <row r="21" spans="2:12" x14ac:dyDescent="0.25">
      <c r="B21" s="33"/>
      <c r="C21" s="34"/>
      <c r="D21" s="34"/>
      <c r="E21" s="55"/>
      <c r="F21" s="55"/>
      <c r="G21" s="55"/>
      <c r="H21" s="55"/>
      <c r="I21" s="55">
        <f>+I20-I19</f>
        <v>9.8104986827820539E-3</v>
      </c>
      <c r="J21" s="55"/>
      <c r="K21" s="35"/>
      <c r="L21" s="32"/>
    </row>
    <row r="22" spans="2:12" x14ac:dyDescent="0.25">
      <c r="B22" s="33"/>
      <c r="C22" s="85" t="s">
        <v>1635</v>
      </c>
      <c r="D22" s="85"/>
      <c r="E22" s="85"/>
      <c r="F22" s="55"/>
      <c r="G22" s="55"/>
      <c r="H22" s="55"/>
      <c r="I22" s="55"/>
      <c r="J22" s="55"/>
      <c r="K22" s="35"/>
      <c r="L22" s="32"/>
    </row>
    <row r="23" spans="2:12" x14ac:dyDescent="0.25">
      <c r="B23" s="33"/>
      <c r="C23" s="56"/>
      <c r="D23" s="57"/>
      <c r="E23" s="41"/>
      <c r="F23" s="55"/>
      <c r="G23" s="55"/>
      <c r="H23" s="55"/>
      <c r="I23" s="55"/>
      <c r="J23" s="55"/>
      <c r="K23" s="35"/>
      <c r="L23" s="32"/>
    </row>
    <row r="24" spans="2:12" x14ac:dyDescent="0.25">
      <c r="B24" s="33"/>
      <c r="C24" s="58"/>
      <c r="D24" s="59"/>
      <c r="E24" s="41"/>
      <c r="F24" s="55"/>
      <c r="G24" s="55"/>
      <c r="H24" s="55"/>
      <c r="I24" s="55"/>
      <c r="J24" s="60"/>
      <c r="K24" s="35"/>
      <c r="L24" s="32"/>
    </row>
    <row r="25" spans="2:12" x14ac:dyDescent="0.25">
      <c r="B25" s="33"/>
      <c r="C25" s="61"/>
      <c r="D25" s="62" t="s">
        <v>11</v>
      </c>
      <c r="E25" s="41">
        <v>0</v>
      </c>
      <c r="F25" s="55"/>
      <c r="G25" s="55"/>
      <c r="H25" s="55"/>
      <c r="I25" s="55"/>
      <c r="J25" s="60"/>
      <c r="K25" s="35"/>
      <c r="L25" s="32"/>
    </row>
    <row r="26" spans="2:12" x14ac:dyDescent="0.25">
      <c r="B26" s="33"/>
      <c r="C26" s="34"/>
      <c r="D26" s="34"/>
      <c r="E26" s="55"/>
      <c r="F26" s="55"/>
      <c r="G26" s="55"/>
      <c r="H26" s="55"/>
      <c r="I26" s="55"/>
      <c r="J26" s="60"/>
      <c r="K26" s="35"/>
      <c r="L26" s="32"/>
    </row>
    <row r="27" spans="2:12" x14ac:dyDescent="0.25">
      <c r="B27" s="33"/>
      <c r="C27" s="63"/>
      <c r="D27" s="34"/>
      <c r="E27" s="55"/>
      <c r="F27" s="55"/>
      <c r="G27" s="55"/>
      <c r="H27" s="55"/>
      <c r="I27" s="55"/>
      <c r="J27" s="55"/>
      <c r="K27" s="35"/>
      <c r="L27" s="32"/>
    </row>
    <row r="28" spans="2:12" x14ac:dyDescent="0.25">
      <c r="B28" s="33"/>
      <c r="C28" s="34"/>
      <c r="D28" s="34"/>
      <c r="E28" s="55"/>
      <c r="F28" s="55"/>
      <c r="G28" s="55"/>
      <c r="H28" s="55"/>
      <c r="I28" s="55"/>
      <c r="J28" s="55"/>
      <c r="K28" s="35"/>
      <c r="L28" s="32"/>
    </row>
    <row r="29" spans="2:12" ht="15.75" thickBot="1" x14ac:dyDescent="0.3">
      <c r="B29" s="64"/>
      <c r="C29" s="65"/>
      <c r="D29" s="65"/>
      <c r="E29" s="65"/>
      <c r="F29" s="65"/>
      <c r="G29" s="65"/>
      <c r="H29" s="65"/>
      <c r="I29" s="65"/>
      <c r="J29" s="65"/>
      <c r="K29" s="66"/>
      <c r="L29" s="32"/>
    </row>
  </sheetData>
  <mergeCells count="2">
    <mergeCell ref="C3:D3"/>
    <mergeCell ref="C22:E2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workbookViewId="0">
      <selection activeCell="C7" sqref="C7:C8"/>
    </sheetView>
  </sheetViews>
  <sheetFormatPr baseColWidth="10" defaultColWidth="11.5703125" defaultRowHeight="15" x14ac:dyDescent="0.25"/>
  <cols>
    <col min="3" max="3" width="25.85546875" bestFit="1" customWidth="1"/>
  </cols>
  <sheetData>
    <row r="1" spans="2:11" ht="15.75" thickBot="1" x14ac:dyDescent="0.3"/>
    <row r="2" spans="2:11" x14ac:dyDescent="0.25">
      <c r="B2" s="29"/>
      <c r="C2" s="30"/>
      <c r="D2" s="30"/>
      <c r="E2" s="30"/>
      <c r="F2" s="30"/>
      <c r="G2" s="30"/>
      <c r="H2" s="30"/>
      <c r="I2" s="30"/>
      <c r="J2" s="31"/>
      <c r="K2" s="67"/>
    </row>
    <row r="3" spans="2:11" x14ac:dyDescent="0.25">
      <c r="B3" s="68" t="s">
        <v>1641</v>
      </c>
      <c r="C3" s="34"/>
      <c r="D3" s="34"/>
      <c r="E3" s="34"/>
      <c r="F3" s="34"/>
      <c r="G3" s="34"/>
      <c r="H3" s="34"/>
      <c r="I3" s="67"/>
      <c r="J3" s="35"/>
      <c r="K3" s="67"/>
    </row>
    <row r="4" spans="2:11" x14ac:dyDescent="0.25">
      <c r="B4" s="68" t="s">
        <v>1636</v>
      </c>
      <c r="C4" s="34"/>
      <c r="D4" s="34"/>
      <c r="E4" s="34"/>
      <c r="F4" s="34"/>
      <c r="G4" s="34"/>
      <c r="H4" s="34"/>
      <c r="I4" s="67"/>
      <c r="J4" s="35"/>
      <c r="K4" s="67"/>
    </row>
    <row r="5" spans="2:11" x14ac:dyDescent="0.25">
      <c r="B5" s="33"/>
      <c r="C5" s="34"/>
      <c r="D5" s="34"/>
      <c r="E5" s="34"/>
      <c r="F5" s="34"/>
      <c r="G5" s="34"/>
      <c r="H5" s="34"/>
      <c r="I5" s="67"/>
      <c r="J5" s="35"/>
      <c r="K5" s="67"/>
    </row>
    <row r="6" spans="2:11" x14ac:dyDescent="0.25">
      <c r="B6" s="33"/>
      <c r="C6" s="34"/>
      <c r="D6" s="34"/>
      <c r="E6" s="34"/>
      <c r="F6" s="34"/>
      <c r="G6" s="34"/>
      <c r="H6" s="34"/>
      <c r="I6" s="67"/>
      <c r="J6" s="35"/>
      <c r="K6" s="67"/>
    </row>
    <row r="7" spans="2:11" x14ac:dyDescent="0.25">
      <c r="B7" s="33"/>
      <c r="C7" s="86">
        <v>7</v>
      </c>
      <c r="D7" s="86" t="s">
        <v>1637</v>
      </c>
      <c r="E7" s="87">
        <v>0.02</v>
      </c>
      <c r="F7" s="86" t="s">
        <v>1638</v>
      </c>
      <c r="G7" s="86" t="s">
        <v>1639</v>
      </c>
      <c r="H7" s="86" t="s">
        <v>1640</v>
      </c>
      <c r="I7" s="67"/>
      <c r="J7" s="35"/>
      <c r="K7" s="67"/>
    </row>
    <row r="8" spans="2:11" x14ac:dyDescent="0.25">
      <c r="B8" s="33"/>
      <c r="C8" s="86"/>
      <c r="D8" s="86"/>
      <c r="E8" s="87"/>
      <c r="F8" s="86"/>
      <c r="G8" s="86"/>
      <c r="H8" s="86"/>
      <c r="I8" s="67"/>
      <c r="J8" s="35"/>
      <c r="K8" s="67"/>
    </row>
    <row r="9" spans="2:11" x14ac:dyDescent="0.25">
      <c r="B9" s="33"/>
      <c r="C9" s="61" t="s">
        <v>54</v>
      </c>
      <c r="D9" s="69">
        <v>1051.5</v>
      </c>
      <c r="E9" s="69">
        <v>21.03</v>
      </c>
      <c r="F9" s="69">
        <v>1104.2558035714301</v>
      </c>
      <c r="G9" s="78">
        <v>52.575000000000003</v>
      </c>
      <c r="H9" s="69">
        <v>2229.3608035714301</v>
      </c>
      <c r="I9" s="67"/>
      <c r="J9" s="35"/>
      <c r="K9" s="67"/>
    </row>
    <row r="10" spans="2:11" x14ac:dyDescent="0.25">
      <c r="B10" s="33"/>
      <c r="C10" s="61" t="s">
        <v>105</v>
      </c>
      <c r="D10" s="69">
        <v>1051.5</v>
      </c>
      <c r="E10" s="69">
        <v>21.03</v>
      </c>
      <c r="F10" s="69">
        <v>2754.8258928571399</v>
      </c>
      <c r="G10" s="78">
        <v>52.575000000000003</v>
      </c>
      <c r="H10" s="69">
        <v>3879.93089285714</v>
      </c>
      <c r="I10" s="67"/>
      <c r="J10" s="35"/>
      <c r="K10" s="67"/>
    </row>
    <row r="11" spans="2:11" x14ac:dyDescent="0.25">
      <c r="B11" s="33"/>
      <c r="C11" s="61" t="s">
        <v>1642</v>
      </c>
      <c r="D11" s="69">
        <v>2103</v>
      </c>
      <c r="E11" s="69">
        <v>42.06</v>
      </c>
      <c r="F11" s="69">
        <v>16819.79330357143</v>
      </c>
      <c r="G11" s="76">
        <v>105.15</v>
      </c>
      <c r="H11" s="69">
        <v>19070.003303571433</v>
      </c>
      <c r="I11" s="67"/>
      <c r="J11" s="35"/>
      <c r="K11" s="67"/>
    </row>
    <row r="12" spans="2:11" x14ac:dyDescent="0.25">
      <c r="B12" s="33"/>
      <c r="C12" s="61" t="s">
        <v>174</v>
      </c>
      <c r="D12" s="69">
        <v>17800.392857142862</v>
      </c>
      <c r="E12" s="69">
        <v>356.00785714285723</v>
      </c>
      <c r="F12" s="69">
        <v>178494.28368421059</v>
      </c>
      <c r="G12" s="76">
        <v>890.01964285714314</v>
      </c>
      <c r="H12" s="69">
        <v>197540.70404135346</v>
      </c>
      <c r="I12" s="67"/>
      <c r="J12" s="35"/>
      <c r="K12" s="67"/>
    </row>
    <row r="13" spans="2:11" x14ac:dyDescent="0.25">
      <c r="B13" s="33"/>
      <c r="C13" s="61"/>
      <c r="D13" s="61"/>
      <c r="E13" s="61"/>
      <c r="F13" s="61"/>
      <c r="G13" s="61"/>
      <c r="H13" s="69"/>
      <c r="I13" s="67"/>
      <c r="J13" s="35"/>
      <c r="K13" s="67"/>
    </row>
    <row r="14" spans="2:11" x14ac:dyDescent="0.25">
      <c r="B14" s="33"/>
      <c r="C14" s="70" t="s">
        <v>767</v>
      </c>
      <c r="D14" s="71">
        <v>22006.392857142862</v>
      </c>
      <c r="E14" s="71">
        <v>440.12785714285724</v>
      </c>
      <c r="F14" s="71">
        <v>199173.15868421059</v>
      </c>
      <c r="G14" s="71">
        <v>1100.3196428571432</v>
      </c>
      <c r="H14" s="71">
        <v>222719.99904135347</v>
      </c>
      <c r="I14" s="67"/>
      <c r="J14" s="35"/>
      <c r="K14" s="67"/>
    </row>
    <row r="15" spans="2:11" x14ac:dyDescent="0.25">
      <c r="B15" s="33"/>
      <c r="C15" s="49" t="s">
        <v>768</v>
      </c>
      <c r="D15" s="49"/>
      <c r="E15" s="49"/>
      <c r="F15" s="49"/>
      <c r="G15" s="49"/>
      <c r="H15" s="50">
        <v>35635.199846616553</v>
      </c>
      <c r="I15" s="67"/>
      <c r="J15" s="35"/>
      <c r="K15" s="72"/>
    </row>
    <row r="16" spans="2:11" x14ac:dyDescent="0.25">
      <c r="B16" s="33"/>
      <c r="C16" s="73" t="s">
        <v>11</v>
      </c>
      <c r="D16" s="73"/>
      <c r="E16" s="73"/>
      <c r="F16" s="73"/>
      <c r="G16" s="73"/>
      <c r="H16" s="74">
        <v>258355.19888797001</v>
      </c>
      <c r="I16" s="67"/>
      <c r="J16" s="35"/>
      <c r="K16" s="75"/>
    </row>
    <row r="17" spans="2:11" x14ac:dyDescent="0.25">
      <c r="B17" s="33"/>
      <c r="C17" s="34"/>
      <c r="D17" s="34"/>
      <c r="E17" s="34"/>
      <c r="F17" s="34"/>
      <c r="G17" s="34"/>
      <c r="H17" s="34"/>
      <c r="I17" s="67"/>
      <c r="J17" s="35"/>
      <c r="K17" s="67"/>
    </row>
    <row r="18" spans="2:11" x14ac:dyDescent="0.25">
      <c r="B18" s="33"/>
      <c r="C18" s="34"/>
      <c r="D18" s="34"/>
      <c r="E18" s="34"/>
      <c r="F18" s="34"/>
      <c r="G18" s="34"/>
      <c r="H18" s="76"/>
      <c r="I18" s="67"/>
      <c r="J18" s="35"/>
      <c r="K18" s="72"/>
    </row>
    <row r="19" spans="2:11" x14ac:dyDescent="0.25">
      <c r="B19" s="33"/>
      <c r="C19" s="77"/>
      <c r="D19" s="34"/>
      <c r="E19" s="34"/>
      <c r="F19" s="34"/>
      <c r="G19" s="34"/>
      <c r="H19" s="34"/>
      <c r="I19" s="67"/>
      <c r="J19" s="35"/>
      <c r="K19" s="72"/>
    </row>
    <row r="20" spans="2:11" x14ac:dyDescent="0.25">
      <c r="B20" s="33"/>
      <c r="C20" s="63"/>
      <c r="D20" s="34"/>
      <c r="E20" s="34"/>
      <c r="F20" s="34"/>
      <c r="G20" s="34"/>
      <c r="H20" s="34"/>
      <c r="I20" s="67"/>
      <c r="J20" s="35"/>
      <c r="K20" s="72"/>
    </row>
    <row r="21" spans="2:11" x14ac:dyDescent="0.25">
      <c r="B21" s="33"/>
      <c r="C21" s="34"/>
      <c r="D21" s="34"/>
      <c r="E21" s="34"/>
      <c r="F21" s="34"/>
      <c r="G21" s="34"/>
      <c r="H21" s="34"/>
      <c r="J21" s="35"/>
      <c r="K21" s="67"/>
    </row>
    <row r="22" spans="2:11" x14ac:dyDescent="0.25">
      <c r="B22" s="33"/>
      <c r="C22" s="34"/>
      <c r="D22" s="34"/>
      <c r="E22" s="34"/>
      <c r="F22" s="34"/>
      <c r="G22" s="34"/>
      <c r="H22" s="34"/>
      <c r="I22" s="67"/>
      <c r="J22" s="35"/>
      <c r="K22" s="67"/>
    </row>
    <row r="23" spans="2:11" ht="15.75" thickBot="1" x14ac:dyDescent="0.3">
      <c r="B23" s="64"/>
      <c r="C23" s="65"/>
      <c r="D23" s="65"/>
      <c r="E23" s="65"/>
      <c r="F23" s="65"/>
      <c r="G23" s="65"/>
      <c r="H23" s="65"/>
      <c r="I23" s="65"/>
      <c r="J23" s="66"/>
      <c r="K23" s="67"/>
    </row>
    <row r="24" spans="2:11" x14ac:dyDescent="0.25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 x14ac:dyDescent="0.25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 x14ac:dyDescent="0.25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 x14ac:dyDescent="0.25">
      <c r="B27" s="67"/>
      <c r="C27" s="67"/>
      <c r="D27" s="67"/>
      <c r="E27" s="67"/>
      <c r="F27" s="67"/>
      <c r="G27" s="67"/>
      <c r="H27" s="67"/>
      <c r="I27" s="67"/>
      <c r="J27" s="67"/>
      <c r="K27" s="67"/>
    </row>
  </sheetData>
  <mergeCells count="6">
    <mergeCell ref="H7:H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A31" workbookViewId="0">
      <selection activeCell="Y35" sqref="Y35"/>
    </sheetView>
  </sheetViews>
  <sheetFormatPr baseColWidth="10" defaultRowHeight="15" x14ac:dyDescent="0.25"/>
  <cols>
    <col min="7" max="19" width="0" hidden="1" customWidth="1"/>
    <col min="21" max="21" width="11.42578125" style="4"/>
  </cols>
  <sheetData>
    <row r="1" spans="1:21" x14ac:dyDescent="0.25">
      <c r="A1" t="s">
        <v>594</v>
      </c>
      <c r="B1">
        <v>5</v>
      </c>
      <c r="T1" t="s">
        <v>290</v>
      </c>
      <c r="U1" s="4" t="s">
        <v>595</v>
      </c>
    </row>
    <row r="2" spans="1:21" x14ac:dyDescent="0.25">
      <c r="U2" s="4" t="s">
        <v>4</v>
      </c>
    </row>
    <row r="4" spans="1:21" x14ac:dyDescent="0.25">
      <c r="E4" t="s">
        <v>5</v>
      </c>
      <c r="F4" t="s">
        <v>6</v>
      </c>
      <c r="G4" t="s">
        <v>7</v>
      </c>
      <c r="H4" t="s">
        <v>8</v>
      </c>
    </row>
    <row r="5" spans="1:21" x14ac:dyDescent="0.25">
      <c r="F5" s="1">
        <v>37024</v>
      </c>
      <c r="G5" s="2">
        <v>42143.208333333336</v>
      </c>
    </row>
    <row r="7" spans="1:21" x14ac:dyDescent="0.25">
      <c r="C7" t="s">
        <v>9</v>
      </c>
      <c r="F7" t="s">
        <v>10</v>
      </c>
      <c r="I7" t="s">
        <v>11</v>
      </c>
      <c r="J7" t="s">
        <v>184</v>
      </c>
      <c r="K7" t="s">
        <v>13</v>
      </c>
      <c r="M7" t="s">
        <v>14</v>
      </c>
      <c r="N7" t="s">
        <v>11</v>
      </c>
      <c r="O7" t="s">
        <v>11</v>
      </c>
      <c r="P7" t="e">
        <f>-   OUTSOU</f>
        <v>#NAME?</v>
      </c>
      <c r="Q7" t="s">
        <v>15</v>
      </c>
      <c r="R7" t="s">
        <v>16</v>
      </c>
      <c r="S7" t="s">
        <v>17</v>
      </c>
      <c r="T7" t="s">
        <v>18</v>
      </c>
      <c r="U7" s="4" t="s">
        <v>19</v>
      </c>
    </row>
    <row r="8" spans="1:21" x14ac:dyDescent="0.25">
      <c r="A8" t="s">
        <v>20</v>
      </c>
      <c r="B8" t="s">
        <v>21</v>
      </c>
      <c r="C8" t="s">
        <v>596</v>
      </c>
      <c r="D8" t="s">
        <v>24</v>
      </c>
      <c r="E8" t="s">
        <v>597</v>
      </c>
      <c r="F8" t="s">
        <v>27</v>
      </c>
      <c r="G8" t="s">
        <v>28</v>
      </c>
      <c r="H8" t="s">
        <v>387</v>
      </c>
      <c r="I8" t="s">
        <v>598</v>
      </c>
      <c r="J8" t="s">
        <v>187</v>
      </c>
      <c r="K8" t="s">
        <v>36</v>
      </c>
      <c r="L8" t="s">
        <v>37</v>
      </c>
      <c r="M8" t="s">
        <v>38</v>
      </c>
      <c r="N8" t="s">
        <v>39</v>
      </c>
      <c r="O8" t="s">
        <v>40</v>
      </c>
      <c r="P8" t="s">
        <v>41</v>
      </c>
      <c r="Q8" t="s">
        <v>42</v>
      </c>
      <c r="R8" t="s">
        <v>43</v>
      </c>
      <c r="S8" t="s">
        <v>44</v>
      </c>
      <c r="T8" t="s">
        <v>42</v>
      </c>
      <c r="U8" s="4" t="s">
        <v>45</v>
      </c>
    </row>
    <row r="9" spans="1:21" x14ac:dyDescent="0.25">
      <c r="A9" t="s">
        <v>57</v>
      </c>
      <c r="B9" t="s">
        <v>294</v>
      </c>
      <c r="C9" t="s">
        <v>599</v>
      </c>
      <c r="D9" t="s">
        <v>50</v>
      </c>
      <c r="E9" t="s">
        <v>390</v>
      </c>
      <c r="F9" t="s">
        <v>51</v>
      </c>
      <c r="G9" t="s">
        <v>50</v>
      </c>
      <c r="H9" t="s">
        <v>390</v>
      </c>
      <c r="I9" t="s">
        <v>295</v>
      </c>
      <c r="J9" t="s">
        <v>189</v>
      </c>
      <c r="K9" t="s">
        <v>50</v>
      </c>
      <c r="L9" t="s">
        <v>50</v>
      </c>
      <c r="M9" t="s">
        <v>50</v>
      </c>
      <c r="N9" t="s">
        <v>52</v>
      </c>
    </row>
    <row r="10" spans="1:21" x14ac:dyDescent="0.25">
      <c r="A10" t="s">
        <v>298</v>
      </c>
      <c r="B10" t="s">
        <v>299</v>
      </c>
    </row>
    <row r="11" spans="1:21" x14ac:dyDescent="0.25">
      <c r="A11" t="s">
        <v>300</v>
      </c>
      <c r="B11" t="s">
        <v>301</v>
      </c>
      <c r="C11" t="s">
        <v>600</v>
      </c>
      <c r="D11">
        <v>68.23</v>
      </c>
      <c r="E11" t="s">
        <v>601</v>
      </c>
      <c r="F11" s="3">
        <v>1750</v>
      </c>
      <c r="G11">
        <v>0</v>
      </c>
      <c r="H11" t="s">
        <v>391</v>
      </c>
      <c r="I11" t="s">
        <v>391</v>
      </c>
      <c r="J11" t="s">
        <v>203</v>
      </c>
      <c r="K11">
        <v>0</v>
      </c>
      <c r="L11">
        <v>0</v>
      </c>
      <c r="M11">
        <v>0</v>
      </c>
      <c r="N11">
        <v>0</v>
      </c>
      <c r="O11" s="3">
        <v>1750</v>
      </c>
      <c r="P11">
        <v>0</v>
      </c>
      <c r="Q11">
        <v>175</v>
      </c>
      <c r="R11" s="3">
        <v>1750</v>
      </c>
      <c r="S11">
        <v>10.92</v>
      </c>
      <c r="T11">
        <v>0</v>
      </c>
      <c r="U11" s="4">
        <v>1935.92</v>
      </c>
    </row>
    <row r="12" spans="1:21" x14ac:dyDescent="0.25">
      <c r="A12" t="s">
        <v>303</v>
      </c>
      <c r="B12" t="s">
        <v>304</v>
      </c>
      <c r="C12">
        <v>477.96</v>
      </c>
      <c r="D12">
        <v>68.23</v>
      </c>
      <c r="E12" t="s">
        <v>601</v>
      </c>
      <c r="F12" s="3">
        <v>1750</v>
      </c>
      <c r="G12">
        <v>0</v>
      </c>
      <c r="H12" t="s">
        <v>391</v>
      </c>
      <c r="I12" t="s">
        <v>391</v>
      </c>
      <c r="J12" t="s">
        <v>602</v>
      </c>
      <c r="K12">
        <v>0</v>
      </c>
      <c r="L12">
        <v>0</v>
      </c>
      <c r="M12">
        <v>0</v>
      </c>
      <c r="N12">
        <v>0</v>
      </c>
      <c r="O12" s="3">
        <v>1750</v>
      </c>
      <c r="P12">
        <v>0</v>
      </c>
      <c r="Q12">
        <v>175</v>
      </c>
      <c r="R12" s="3">
        <v>1750</v>
      </c>
      <c r="S12">
        <v>10.92</v>
      </c>
      <c r="T12">
        <v>0</v>
      </c>
      <c r="U12" s="4">
        <v>1935.92</v>
      </c>
    </row>
    <row r="14" spans="1:21" x14ac:dyDescent="0.25">
      <c r="A14" t="s">
        <v>305</v>
      </c>
      <c r="B14" t="s">
        <v>306</v>
      </c>
      <c r="C14" t="s">
        <v>231</v>
      </c>
    </row>
    <row r="15" spans="1:21" x14ac:dyDescent="0.25">
      <c r="A15">
        <v>10</v>
      </c>
      <c r="B15" t="s">
        <v>307</v>
      </c>
      <c r="C15" t="s">
        <v>603</v>
      </c>
      <c r="D15">
        <v>68.23</v>
      </c>
      <c r="E15" t="s">
        <v>601</v>
      </c>
      <c r="F15" s="3">
        <v>1166.6600000000001</v>
      </c>
      <c r="G15" s="3">
        <v>3224.1</v>
      </c>
      <c r="H15" t="s">
        <v>604</v>
      </c>
      <c r="I15" t="s">
        <v>604</v>
      </c>
      <c r="J15" t="s">
        <v>193</v>
      </c>
      <c r="K15">
        <v>0</v>
      </c>
      <c r="L15">
        <v>84.78</v>
      </c>
      <c r="M15">
        <v>0</v>
      </c>
      <c r="N15">
        <v>136.47</v>
      </c>
      <c r="O15" s="3">
        <v>4254.29</v>
      </c>
      <c r="P15">
        <v>425.43</v>
      </c>
      <c r="Q15">
        <v>0</v>
      </c>
      <c r="R15" s="3">
        <v>3828.86</v>
      </c>
      <c r="S15">
        <v>10.92</v>
      </c>
      <c r="T15">
        <v>0</v>
      </c>
      <c r="U15" s="4">
        <v>4349.99</v>
      </c>
    </row>
    <row r="16" spans="1:21" x14ac:dyDescent="0.25">
      <c r="A16" t="s">
        <v>309</v>
      </c>
      <c r="B16" t="s">
        <v>310</v>
      </c>
      <c r="C16" t="s">
        <v>603</v>
      </c>
      <c r="D16">
        <v>68.23</v>
      </c>
      <c r="E16" t="s">
        <v>601</v>
      </c>
      <c r="F16" s="3">
        <v>1166.6600000000001</v>
      </c>
      <c r="G16" s="3">
        <v>3145.46</v>
      </c>
      <c r="H16" t="s">
        <v>605</v>
      </c>
      <c r="I16" t="s">
        <v>605</v>
      </c>
      <c r="J16" t="s">
        <v>193</v>
      </c>
      <c r="K16">
        <v>0</v>
      </c>
      <c r="L16">
        <v>471.16</v>
      </c>
      <c r="M16">
        <v>0</v>
      </c>
      <c r="N16">
        <v>522.85</v>
      </c>
      <c r="O16" s="3">
        <v>3789.27</v>
      </c>
      <c r="P16">
        <v>378.93</v>
      </c>
      <c r="Q16">
        <v>0</v>
      </c>
      <c r="R16" s="3">
        <v>3410.34</v>
      </c>
      <c r="S16">
        <v>10.92</v>
      </c>
      <c r="T16">
        <v>0</v>
      </c>
      <c r="U16" s="4">
        <v>4271.3500000000004</v>
      </c>
    </row>
    <row r="17" spans="1:21" x14ac:dyDescent="0.25">
      <c r="A17" t="s">
        <v>303</v>
      </c>
      <c r="B17" t="s">
        <v>311</v>
      </c>
      <c r="C17">
        <v>955.92</v>
      </c>
      <c r="D17">
        <v>136.46</v>
      </c>
      <c r="E17" t="s">
        <v>601</v>
      </c>
      <c r="F17" s="3">
        <v>2333.3200000000002</v>
      </c>
      <c r="G17" s="3">
        <v>6369.56</v>
      </c>
      <c r="H17" t="s">
        <v>606</v>
      </c>
      <c r="I17" t="s">
        <v>606</v>
      </c>
      <c r="J17" t="s">
        <v>229</v>
      </c>
      <c r="K17">
        <v>0</v>
      </c>
      <c r="L17">
        <v>555.94000000000005</v>
      </c>
      <c r="M17">
        <v>0</v>
      </c>
      <c r="N17">
        <v>659.32</v>
      </c>
      <c r="O17" s="3">
        <v>8043.56</v>
      </c>
      <c r="P17">
        <v>804.36</v>
      </c>
      <c r="Q17">
        <v>0</v>
      </c>
      <c r="R17" s="3">
        <v>7239.2</v>
      </c>
      <c r="S17">
        <v>21.84</v>
      </c>
      <c r="T17">
        <v>0</v>
      </c>
      <c r="U17" s="4">
        <v>8621.34</v>
      </c>
    </row>
    <row r="19" spans="1:21" x14ac:dyDescent="0.25">
      <c r="A19" t="s">
        <v>312</v>
      </c>
      <c r="B19" t="s">
        <v>313</v>
      </c>
    </row>
    <row r="20" spans="1:21" x14ac:dyDescent="0.25">
      <c r="A20" t="s">
        <v>314</v>
      </c>
      <c r="B20" t="s">
        <v>315</v>
      </c>
      <c r="C20" t="s">
        <v>607</v>
      </c>
      <c r="D20">
        <v>68.23</v>
      </c>
      <c r="E20" t="s">
        <v>601</v>
      </c>
      <c r="F20">
        <v>477.96</v>
      </c>
      <c r="G20" s="3">
        <v>1090.51</v>
      </c>
      <c r="H20" t="s">
        <v>608</v>
      </c>
      <c r="I20" t="s">
        <v>609</v>
      </c>
      <c r="J20" t="s">
        <v>610</v>
      </c>
      <c r="K20">
        <v>0</v>
      </c>
      <c r="L20">
        <v>592.45000000000005</v>
      </c>
      <c r="M20">
        <v>0</v>
      </c>
      <c r="N20">
        <v>692.89</v>
      </c>
      <c r="O20">
        <v>933.96</v>
      </c>
      <c r="P20">
        <v>0</v>
      </c>
      <c r="Q20">
        <v>93.4</v>
      </c>
      <c r="R20">
        <v>933.96</v>
      </c>
      <c r="S20">
        <v>10.92</v>
      </c>
      <c r="T20">
        <v>0</v>
      </c>
      <c r="U20" s="4">
        <v>1630.73</v>
      </c>
    </row>
    <row r="21" spans="1:21" x14ac:dyDescent="0.25">
      <c r="A21" t="s">
        <v>303</v>
      </c>
      <c r="B21" t="s">
        <v>316</v>
      </c>
      <c r="C21">
        <v>477.96</v>
      </c>
      <c r="D21">
        <v>68.23</v>
      </c>
      <c r="E21" t="s">
        <v>601</v>
      </c>
      <c r="F21">
        <v>477.96</v>
      </c>
      <c r="G21" s="3">
        <v>1090.51</v>
      </c>
      <c r="H21" t="s">
        <v>608</v>
      </c>
      <c r="I21" t="s">
        <v>609</v>
      </c>
      <c r="J21" t="s">
        <v>611</v>
      </c>
      <c r="K21">
        <v>0</v>
      </c>
      <c r="L21">
        <v>592.45000000000005</v>
      </c>
      <c r="M21">
        <v>0</v>
      </c>
      <c r="N21">
        <v>692.89</v>
      </c>
      <c r="O21">
        <v>933.96</v>
      </c>
      <c r="P21">
        <v>0</v>
      </c>
      <c r="Q21">
        <v>93.4</v>
      </c>
      <c r="R21">
        <v>933.96</v>
      </c>
      <c r="S21">
        <v>10.92</v>
      </c>
      <c r="T21">
        <v>0</v>
      </c>
      <c r="U21" s="4">
        <v>1630.73</v>
      </c>
    </row>
    <row r="23" spans="1:21" x14ac:dyDescent="0.25">
      <c r="A23" t="s">
        <v>317</v>
      </c>
      <c r="B23" t="s">
        <v>318</v>
      </c>
    </row>
    <row r="24" spans="1:21" x14ac:dyDescent="0.25">
      <c r="A24">
        <v>5</v>
      </c>
      <c r="B24" t="s">
        <v>323</v>
      </c>
      <c r="C24" t="s">
        <v>607</v>
      </c>
      <c r="D24">
        <v>68.23</v>
      </c>
      <c r="E24" t="s">
        <v>601</v>
      </c>
      <c r="F24">
        <v>477.96</v>
      </c>
      <c r="G24" s="3">
        <v>1836.68</v>
      </c>
      <c r="H24" t="s">
        <v>612</v>
      </c>
      <c r="I24" t="s">
        <v>612</v>
      </c>
      <c r="J24" t="s">
        <v>193</v>
      </c>
      <c r="K24">
        <v>0</v>
      </c>
      <c r="L24">
        <v>0</v>
      </c>
      <c r="M24">
        <v>0</v>
      </c>
      <c r="N24">
        <v>51.69</v>
      </c>
      <c r="O24" s="3">
        <v>2262.9499999999998</v>
      </c>
      <c r="P24">
        <v>226.3</v>
      </c>
      <c r="Q24">
        <v>0</v>
      </c>
      <c r="R24" s="3">
        <v>2036.65</v>
      </c>
      <c r="S24">
        <v>10.92</v>
      </c>
      <c r="T24">
        <v>0</v>
      </c>
      <c r="U24" s="4">
        <v>2273.87</v>
      </c>
    </row>
    <row r="25" spans="1:21" x14ac:dyDescent="0.25">
      <c r="A25">
        <v>21</v>
      </c>
      <c r="B25" t="s">
        <v>324</v>
      </c>
      <c r="C25" t="s">
        <v>607</v>
      </c>
      <c r="D25">
        <v>68.23</v>
      </c>
      <c r="E25" t="s">
        <v>601</v>
      </c>
      <c r="F25" s="3">
        <v>1633.33</v>
      </c>
      <c r="G25" s="3">
        <v>10942.66</v>
      </c>
      <c r="H25" t="s">
        <v>613</v>
      </c>
      <c r="I25" t="s">
        <v>613</v>
      </c>
      <c r="J25" t="s">
        <v>614</v>
      </c>
      <c r="K25">
        <v>0</v>
      </c>
      <c r="L25">
        <v>135.96</v>
      </c>
      <c r="M25">
        <v>0</v>
      </c>
      <c r="N25">
        <v>583.94000000000005</v>
      </c>
      <c r="O25" s="3">
        <v>11992.05</v>
      </c>
      <c r="P25" s="3">
        <v>1199.2</v>
      </c>
      <c r="Q25">
        <v>0</v>
      </c>
      <c r="R25" s="3">
        <v>10792.85</v>
      </c>
      <c r="S25">
        <v>10.92</v>
      </c>
      <c r="T25">
        <v>0</v>
      </c>
      <c r="U25" s="4">
        <v>12138.93</v>
      </c>
    </row>
    <row r="26" spans="1:21" x14ac:dyDescent="0.25">
      <c r="A26" t="s">
        <v>325</v>
      </c>
      <c r="B26" t="s">
        <v>326</v>
      </c>
      <c r="C26" t="s">
        <v>615</v>
      </c>
      <c r="D26">
        <v>68.23</v>
      </c>
      <c r="E26" t="s">
        <v>601</v>
      </c>
      <c r="F26" s="3">
        <v>2333.31</v>
      </c>
      <c r="G26" s="3">
        <v>10414.530000000001</v>
      </c>
      <c r="H26" t="s">
        <v>616</v>
      </c>
      <c r="I26" t="s">
        <v>616</v>
      </c>
      <c r="J26" t="s">
        <v>193</v>
      </c>
      <c r="K26">
        <v>0</v>
      </c>
      <c r="L26">
        <v>0</v>
      </c>
      <c r="M26">
        <v>0</v>
      </c>
      <c r="N26">
        <v>51.69</v>
      </c>
      <c r="O26" s="3">
        <v>12696.15</v>
      </c>
      <c r="P26" s="3">
        <v>1269.6199999999999</v>
      </c>
      <c r="Q26">
        <v>0</v>
      </c>
      <c r="R26" s="3">
        <v>11426.53</v>
      </c>
      <c r="S26">
        <v>10.92</v>
      </c>
      <c r="T26">
        <v>0</v>
      </c>
      <c r="U26" s="4">
        <v>12707.07</v>
      </c>
    </row>
    <row r="27" spans="1:21" x14ac:dyDescent="0.25">
      <c r="A27" t="s">
        <v>328</v>
      </c>
      <c r="B27" t="s">
        <v>329</v>
      </c>
      <c r="C27" t="s">
        <v>617</v>
      </c>
      <c r="D27">
        <v>77.010000000000005</v>
      </c>
      <c r="E27" t="s">
        <v>601</v>
      </c>
      <c r="F27">
        <v>477.96</v>
      </c>
      <c r="G27">
        <v>0</v>
      </c>
      <c r="H27" t="s">
        <v>400</v>
      </c>
      <c r="I27" t="s">
        <v>618</v>
      </c>
      <c r="J27" t="s">
        <v>619</v>
      </c>
      <c r="K27">
        <v>0</v>
      </c>
      <c r="L27">
        <v>0</v>
      </c>
      <c r="M27">
        <v>0</v>
      </c>
      <c r="N27">
        <v>136.56</v>
      </c>
      <c r="O27">
        <v>435.08</v>
      </c>
      <c r="P27">
        <v>0</v>
      </c>
      <c r="Q27">
        <v>43.51</v>
      </c>
      <c r="R27">
        <v>435.08</v>
      </c>
      <c r="S27">
        <v>8.3699999999999992</v>
      </c>
      <c r="T27">
        <v>0</v>
      </c>
      <c r="U27" s="4">
        <v>486.96</v>
      </c>
    </row>
    <row r="28" spans="1:21" x14ac:dyDescent="0.25">
      <c r="A28" t="s">
        <v>330</v>
      </c>
      <c r="B28" t="s">
        <v>331</v>
      </c>
      <c r="C28" t="s">
        <v>607</v>
      </c>
      <c r="D28">
        <v>68.23</v>
      </c>
      <c r="E28" t="s">
        <v>601</v>
      </c>
      <c r="F28">
        <v>477.96</v>
      </c>
      <c r="G28">
        <v>0</v>
      </c>
      <c r="H28" t="s">
        <v>400</v>
      </c>
      <c r="I28" t="s">
        <v>618</v>
      </c>
      <c r="J28" t="s">
        <v>203</v>
      </c>
      <c r="K28">
        <v>0</v>
      </c>
      <c r="L28">
        <v>125.36</v>
      </c>
      <c r="M28">
        <v>0</v>
      </c>
      <c r="N28">
        <v>125.36</v>
      </c>
      <c r="O28">
        <v>446.28</v>
      </c>
      <c r="P28">
        <v>0</v>
      </c>
      <c r="Q28">
        <v>44.63</v>
      </c>
      <c r="R28">
        <v>446.28</v>
      </c>
      <c r="S28">
        <v>10.92</v>
      </c>
      <c r="T28">
        <v>0</v>
      </c>
      <c r="U28" s="4">
        <v>627.19000000000005</v>
      </c>
    </row>
    <row r="29" spans="1:21" x14ac:dyDescent="0.25">
      <c r="A29" t="s">
        <v>332</v>
      </c>
      <c r="B29" t="s">
        <v>333</v>
      </c>
      <c r="C29" t="s">
        <v>607</v>
      </c>
      <c r="D29">
        <v>68.23</v>
      </c>
      <c r="E29" t="s">
        <v>601</v>
      </c>
      <c r="F29">
        <v>477.96</v>
      </c>
      <c r="G29" s="3">
        <v>10925.35</v>
      </c>
      <c r="H29" t="s">
        <v>620</v>
      </c>
      <c r="I29" t="s">
        <v>620</v>
      </c>
      <c r="J29" t="s">
        <v>193</v>
      </c>
      <c r="K29">
        <v>0</v>
      </c>
      <c r="L29">
        <v>0</v>
      </c>
      <c r="M29">
        <v>0</v>
      </c>
      <c r="N29">
        <v>51.69</v>
      </c>
      <c r="O29" s="3">
        <v>11351.62</v>
      </c>
      <c r="P29" s="3">
        <v>1135.1600000000001</v>
      </c>
      <c r="Q29">
        <v>0</v>
      </c>
      <c r="R29" s="3">
        <v>10216.459999999999</v>
      </c>
      <c r="S29">
        <v>10.92</v>
      </c>
      <c r="T29">
        <v>0</v>
      </c>
      <c r="U29" s="4">
        <v>11362.54</v>
      </c>
    </row>
    <row r="30" spans="1:21" x14ac:dyDescent="0.25">
      <c r="A30" t="s">
        <v>334</v>
      </c>
      <c r="B30" t="s">
        <v>335</v>
      </c>
      <c r="C30" t="s">
        <v>607</v>
      </c>
      <c r="D30">
        <v>68.23</v>
      </c>
      <c r="E30" t="s">
        <v>601</v>
      </c>
      <c r="F30">
        <v>477.96</v>
      </c>
      <c r="G30" s="3">
        <v>1461.06</v>
      </c>
      <c r="H30" t="s">
        <v>621</v>
      </c>
      <c r="I30" t="s">
        <v>621</v>
      </c>
      <c r="J30" t="s">
        <v>203</v>
      </c>
      <c r="K30">
        <v>0</v>
      </c>
      <c r="L30">
        <v>0</v>
      </c>
      <c r="M30">
        <v>0</v>
      </c>
      <c r="N30">
        <v>0</v>
      </c>
      <c r="O30" s="3">
        <v>1939.02</v>
      </c>
      <c r="P30">
        <v>0</v>
      </c>
      <c r="Q30">
        <v>193.9</v>
      </c>
      <c r="R30" s="3">
        <v>1939.02</v>
      </c>
      <c r="S30">
        <v>10.92</v>
      </c>
      <c r="T30">
        <v>0</v>
      </c>
      <c r="U30" s="4">
        <v>2143.84</v>
      </c>
    </row>
    <row r="31" spans="1:21" x14ac:dyDescent="0.25">
      <c r="A31" t="s">
        <v>336</v>
      </c>
      <c r="B31" t="s">
        <v>337</v>
      </c>
      <c r="C31" t="s">
        <v>607</v>
      </c>
      <c r="D31">
        <v>68.23</v>
      </c>
      <c r="E31" t="s">
        <v>601</v>
      </c>
      <c r="F31">
        <v>477.96</v>
      </c>
      <c r="G31">
        <v>0</v>
      </c>
      <c r="H31" t="s">
        <v>400</v>
      </c>
      <c r="I31" t="s">
        <v>618</v>
      </c>
      <c r="J31" t="s">
        <v>203</v>
      </c>
      <c r="K31">
        <v>0</v>
      </c>
      <c r="L31">
        <v>0</v>
      </c>
      <c r="M31">
        <v>0</v>
      </c>
      <c r="N31">
        <v>0</v>
      </c>
      <c r="O31">
        <v>571.64</v>
      </c>
      <c r="P31">
        <v>0</v>
      </c>
      <c r="Q31">
        <v>57.16</v>
      </c>
      <c r="R31">
        <v>571.64</v>
      </c>
      <c r="S31">
        <v>10.92</v>
      </c>
      <c r="T31">
        <v>0</v>
      </c>
      <c r="U31" s="4">
        <v>639.72</v>
      </c>
    </row>
    <row r="32" spans="1:21" x14ac:dyDescent="0.25">
      <c r="A32" t="s">
        <v>338</v>
      </c>
      <c r="B32" t="s">
        <v>339</v>
      </c>
      <c r="C32" t="s">
        <v>607</v>
      </c>
      <c r="D32">
        <v>68.23</v>
      </c>
      <c r="E32" t="s">
        <v>601</v>
      </c>
      <c r="F32">
        <v>477.96</v>
      </c>
      <c r="G32">
        <v>0</v>
      </c>
      <c r="H32" t="s">
        <v>400</v>
      </c>
      <c r="I32" t="s">
        <v>618</v>
      </c>
      <c r="J32" t="s">
        <v>203</v>
      </c>
      <c r="K32">
        <v>0</v>
      </c>
      <c r="L32">
        <v>0</v>
      </c>
      <c r="M32">
        <v>0</v>
      </c>
      <c r="N32">
        <v>0</v>
      </c>
      <c r="O32">
        <v>571.64</v>
      </c>
      <c r="P32">
        <v>0</v>
      </c>
      <c r="Q32">
        <v>57.16</v>
      </c>
      <c r="R32">
        <v>571.64</v>
      </c>
      <c r="S32">
        <v>10.92</v>
      </c>
      <c r="T32">
        <v>0</v>
      </c>
      <c r="U32" s="4">
        <v>639.72</v>
      </c>
    </row>
    <row r="33" spans="1:21" x14ac:dyDescent="0.25">
      <c r="A33" t="s">
        <v>340</v>
      </c>
      <c r="B33" t="s">
        <v>341</v>
      </c>
      <c r="C33" t="s">
        <v>607</v>
      </c>
      <c r="D33">
        <v>68.23</v>
      </c>
      <c r="E33" t="s">
        <v>601</v>
      </c>
      <c r="F33">
        <v>477.96</v>
      </c>
      <c r="G33" s="3">
        <v>2817.95</v>
      </c>
      <c r="H33" t="s">
        <v>622</v>
      </c>
      <c r="I33" t="s">
        <v>622</v>
      </c>
      <c r="J33" t="s">
        <v>193</v>
      </c>
      <c r="K33">
        <v>0</v>
      </c>
      <c r="L33">
        <v>0</v>
      </c>
      <c r="M33">
        <v>0</v>
      </c>
      <c r="N33">
        <v>51.69</v>
      </c>
      <c r="O33" s="3">
        <v>3244.22</v>
      </c>
      <c r="P33">
        <v>324.42</v>
      </c>
      <c r="Q33">
        <v>0</v>
      </c>
      <c r="R33" s="3">
        <v>2919.8</v>
      </c>
      <c r="S33">
        <v>10.92</v>
      </c>
      <c r="T33">
        <v>0</v>
      </c>
      <c r="U33" s="4">
        <v>3255.14</v>
      </c>
    </row>
    <row r="34" spans="1:21" x14ac:dyDescent="0.25">
      <c r="A34" t="s">
        <v>342</v>
      </c>
      <c r="B34" t="s">
        <v>343</v>
      </c>
      <c r="C34" t="s">
        <v>607</v>
      </c>
      <c r="D34">
        <v>68.23</v>
      </c>
      <c r="E34" t="s">
        <v>601</v>
      </c>
      <c r="F34">
        <v>477.96</v>
      </c>
      <c r="G34" s="3">
        <v>13137.3</v>
      </c>
      <c r="H34" t="s">
        <v>623</v>
      </c>
      <c r="I34" t="s">
        <v>623</v>
      </c>
      <c r="J34" t="s">
        <v>610</v>
      </c>
      <c r="K34">
        <v>0</v>
      </c>
      <c r="L34">
        <v>0</v>
      </c>
      <c r="M34">
        <v>0</v>
      </c>
      <c r="N34">
        <v>100.44</v>
      </c>
      <c r="O34" s="3">
        <v>13514.82</v>
      </c>
      <c r="P34" s="3">
        <v>1351.48</v>
      </c>
      <c r="Q34">
        <v>0</v>
      </c>
      <c r="R34" s="3">
        <v>12163.34</v>
      </c>
      <c r="S34">
        <v>10.92</v>
      </c>
      <c r="T34">
        <v>0</v>
      </c>
      <c r="U34" s="4">
        <v>13525.74</v>
      </c>
    </row>
    <row r="35" spans="1:21" x14ac:dyDescent="0.25">
      <c r="A35" t="s">
        <v>344</v>
      </c>
      <c r="B35" t="s">
        <v>345</v>
      </c>
      <c r="C35" t="s">
        <v>607</v>
      </c>
      <c r="D35">
        <v>68.23</v>
      </c>
      <c r="E35" t="s">
        <v>601</v>
      </c>
      <c r="F35">
        <v>477.96</v>
      </c>
      <c r="G35">
        <v>0</v>
      </c>
      <c r="H35" t="s">
        <v>400</v>
      </c>
      <c r="I35" t="s">
        <v>618</v>
      </c>
      <c r="J35" t="s">
        <v>203</v>
      </c>
      <c r="K35">
        <v>0</v>
      </c>
      <c r="L35">
        <v>0</v>
      </c>
      <c r="M35">
        <v>0</v>
      </c>
      <c r="N35">
        <v>0</v>
      </c>
      <c r="O35">
        <v>571.64</v>
      </c>
      <c r="P35">
        <v>0</v>
      </c>
      <c r="Q35">
        <v>57.16</v>
      </c>
      <c r="R35">
        <v>571.64</v>
      </c>
      <c r="S35">
        <v>10.92</v>
      </c>
      <c r="T35">
        <v>0</v>
      </c>
      <c r="U35" s="4">
        <v>639.72</v>
      </c>
    </row>
    <row r="36" spans="1:21" x14ac:dyDescent="0.25">
      <c r="A36" t="s">
        <v>346</v>
      </c>
      <c r="B36" t="s">
        <v>347</v>
      </c>
      <c r="C36" t="s">
        <v>607</v>
      </c>
      <c r="D36">
        <v>68.23</v>
      </c>
      <c r="E36" t="s">
        <v>601</v>
      </c>
      <c r="F36">
        <v>477.96</v>
      </c>
      <c r="G36">
        <v>0</v>
      </c>
      <c r="H36" t="s">
        <v>400</v>
      </c>
      <c r="I36" t="s">
        <v>618</v>
      </c>
      <c r="J36" t="s">
        <v>203</v>
      </c>
      <c r="K36">
        <v>0</v>
      </c>
      <c r="L36">
        <v>0</v>
      </c>
      <c r="M36">
        <v>0</v>
      </c>
      <c r="N36">
        <v>0</v>
      </c>
      <c r="O36">
        <v>571.64</v>
      </c>
      <c r="P36">
        <v>0</v>
      </c>
      <c r="Q36">
        <v>57.16</v>
      </c>
      <c r="R36">
        <v>571.64</v>
      </c>
      <c r="S36">
        <v>10.92</v>
      </c>
      <c r="T36">
        <v>0</v>
      </c>
      <c r="U36" s="4">
        <v>639.72</v>
      </c>
    </row>
    <row r="37" spans="1:21" x14ac:dyDescent="0.25">
      <c r="A37" t="s">
        <v>348</v>
      </c>
      <c r="B37" t="s">
        <v>349</v>
      </c>
      <c r="C37" t="s">
        <v>607</v>
      </c>
      <c r="D37">
        <v>68.23</v>
      </c>
      <c r="E37" t="s">
        <v>601</v>
      </c>
      <c r="F37" s="3">
        <v>1633.33</v>
      </c>
      <c r="G37" s="3">
        <v>2194.73</v>
      </c>
      <c r="H37" t="s">
        <v>624</v>
      </c>
      <c r="I37" t="s">
        <v>624</v>
      </c>
      <c r="J37" t="s">
        <v>625</v>
      </c>
      <c r="K37">
        <v>0</v>
      </c>
      <c r="L37">
        <v>742.44</v>
      </c>
      <c r="M37">
        <v>0</v>
      </c>
      <c r="N37" s="3">
        <v>1240.6600000000001</v>
      </c>
      <c r="O37" s="3">
        <v>2587.4</v>
      </c>
      <c r="P37">
        <v>258.74</v>
      </c>
      <c r="Q37">
        <v>0</v>
      </c>
      <c r="R37" s="3">
        <v>2328.66</v>
      </c>
      <c r="S37">
        <v>10.92</v>
      </c>
      <c r="T37">
        <v>0</v>
      </c>
      <c r="U37" s="4">
        <v>3340.76</v>
      </c>
    </row>
    <row r="38" spans="1:21" x14ac:dyDescent="0.25">
      <c r="A38" t="s">
        <v>350</v>
      </c>
      <c r="B38" t="s">
        <v>351</v>
      </c>
      <c r="C38" t="s">
        <v>607</v>
      </c>
      <c r="D38">
        <v>68.23</v>
      </c>
      <c r="E38" t="s">
        <v>601</v>
      </c>
      <c r="F38">
        <v>477.96</v>
      </c>
      <c r="G38">
        <v>0</v>
      </c>
      <c r="H38" t="s">
        <v>400</v>
      </c>
      <c r="I38" t="s">
        <v>618</v>
      </c>
      <c r="J38" t="s">
        <v>203</v>
      </c>
      <c r="K38">
        <v>0</v>
      </c>
      <c r="L38">
        <v>125.36</v>
      </c>
      <c r="M38">
        <v>0</v>
      </c>
      <c r="N38">
        <v>125.36</v>
      </c>
      <c r="O38">
        <v>446.28</v>
      </c>
      <c r="P38">
        <v>0</v>
      </c>
      <c r="Q38">
        <v>44.63</v>
      </c>
      <c r="R38">
        <v>446.28</v>
      </c>
      <c r="S38">
        <v>10.92</v>
      </c>
      <c r="T38">
        <v>0</v>
      </c>
      <c r="U38" s="4">
        <v>627.19000000000005</v>
      </c>
    </row>
    <row r="39" spans="1:21" x14ac:dyDescent="0.25">
      <c r="A39" t="s">
        <v>303</v>
      </c>
      <c r="B39" t="s">
        <v>352</v>
      </c>
      <c r="C39" s="3">
        <v>7032.84</v>
      </c>
      <c r="D39" s="3">
        <v>1032.23</v>
      </c>
      <c r="E39" t="s">
        <v>601</v>
      </c>
      <c r="F39" s="3">
        <v>11335.49</v>
      </c>
      <c r="G39" s="3">
        <v>53730.26</v>
      </c>
      <c r="H39" t="s">
        <v>626</v>
      </c>
      <c r="I39" t="s">
        <v>627</v>
      </c>
      <c r="J39" t="s">
        <v>628</v>
      </c>
      <c r="K39">
        <v>0</v>
      </c>
      <c r="L39" s="3">
        <v>1129.1199999999999</v>
      </c>
      <c r="M39">
        <v>0</v>
      </c>
      <c r="N39" s="3">
        <v>2519.08</v>
      </c>
      <c r="O39" s="3">
        <v>63202.43</v>
      </c>
      <c r="P39" s="3">
        <v>5764.92</v>
      </c>
      <c r="Q39">
        <v>555.30999999999995</v>
      </c>
      <c r="R39" s="3">
        <v>57437.51</v>
      </c>
      <c r="S39">
        <v>161.25</v>
      </c>
      <c r="T39">
        <v>0</v>
      </c>
      <c r="U39" s="4">
        <v>65048.11</v>
      </c>
    </row>
    <row r="42" spans="1:21" x14ac:dyDescent="0.25">
      <c r="A42" t="s">
        <v>57</v>
      </c>
      <c r="B42" t="s">
        <v>294</v>
      </c>
      <c r="C42" t="s">
        <v>599</v>
      </c>
      <c r="D42" t="s">
        <v>50</v>
      </c>
      <c r="E42" t="s">
        <v>390</v>
      </c>
      <c r="F42" t="s">
        <v>51</v>
      </c>
      <c r="G42" t="s">
        <v>50</v>
      </c>
      <c r="H42" t="s">
        <v>390</v>
      </c>
      <c r="I42" t="s">
        <v>295</v>
      </c>
      <c r="J42" t="s">
        <v>189</v>
      </c>
      <c r="K42" t="s">
        <v>50</v>
      </c>
      <c r="L42" t="s">
        <v>50</v>
      </c>
      <c r="M42" t="s">
        <v>50</v>
      </c>
      <c r="N42" t="s">
        <v>52</v>
      </c>
    </row>
    <row r="43" spans="1:21" x14ac:dyDescent="0.25">
      <c r="A43" t="s">
        <v>353</v>
      </c>
      <c r="B43" t="s">
        <v>354</v>
      </c>
      <c r="C43" s="3">
        <v>8944.68</v>
      </c>
      <c r="D43" s="3">
        <v>1305.1500000000001</v>
      </c>
      <c r="E43" t="s">
        <v>601</v>
      </c>
      <c r="F43" s="3">
        <v>15896.77</v>
      </c>
      <c r="G43" s="3">
        <v>61190.33</v>
      </c>
      <c r="H43" t="s">
        <v>629</v>
      </c>
      <c r="I43" t="s">
        <v>630</v>
      </c>
      <c r="J43" t="s">
        <v>631</v>
      </c>
      <c r="K43">
        <v>0</v>
      </c>
      <c r="L43" s="3">
        <v>2277.5100000000002</v>
      </c>
      <c r="M43">
        <v>0</v>
      </c>
      <c r="N43" s="3">
        <v>3871.29</v>
      </c>
      <c r="O43" s="3">
        <v>73929.95</v>
      </c>
      <c r="P43" s="3">
        <v>6569.28</v>
      </c>
      <c r="Q43">
        <v>823.71</v>
      </c>
      <c r="R43" s="3">
        <v>67360.67</v>
      </c>
      <c r="S43">
        <v>204.93</v>
      </c>
      <c r="T43">
        <v>0</v>
      </c>
      <c r="U43" s="4">
        <v>77236.100000000006</v>
      </c>
    </row>
    <row r="44" spans="1:21" x14ac:dyDescent="0.25">
      <c r="U44" s="4">
        <f>U43*0.16</f>
        <v>12357.776000000002</v>
      </c>
    </row>
    <row r="45" spans="1:21" x14ac:dyDescent="0.25">
      <c r="A45" t="e">
        <f>--- NOTAS</f>
        <v>#NAME?</v>
      </c>
      <c r="B45" t="s">
        <v>355</v>
      </c>
      <c r="C45" t="s">
        <v>599</v>
      </c>
      <c r="D45" t="s">
        <v>50</v>
      </c>
      <c r="E45" t="s">
        <v>390</v>
      </c>
      <c r="F45" t="s">
        <v>356</v>
      </c>
      <c r="U45" s="4">
        <f>+U43+U44</f>
        <v>89593.876000000004</v>
      </c>
    </row>
    <row r="47" spans="1:21" x14ac:dyDescent="0.25">
      <c r="A47" t="s">
        <v>357</v>
      </c>
      <c r="B47" t="s">
        <v>358</v>
      </c>
      <c r="C47" t="s">
        <v>264</v>
      </c>
    </row>
    <row r="48" spans="1:21" x14ac:dyDescent="0.25">
      <c r="A48" t="s">
        <v>361</v>
      </c>
      <c r="B48" t="s">
        <v>362</v>
      </c>
      <c r="C48" t="s">
        <v>267</v>
      </c>
    </row>
    <row r="49" spans="1:7" x14ac:dyDescent="0.25">
      <c r="A49" t="s">
        <v>363</v>
      </c>
      <c r="B49" t="s">
        <v>364</v>
      </c>
      <c r="C49" t="s">
        <v>632</v>
      </c>
      <c r="D49" t="s">
        <v>272</v>
      </c>
      <c r="E49" t="s">
        <v>273</v>
      </c>
    </row>
    <row r="50" spans="1:7" x14ac:dyDescent="0.25">
      <c r="A50" t="s">
        <v>370</v>
      </c>
      <c r="B50" t="s">
        <v>371</v>
      </c>
      <c r="C50" t="s">
        <v>633</v>
      </c>
    </row>
    <row r="51" spans="1:7" x14ac:dyDescent="0.25">
      <c r="A51" t="s">
        <v>374</v>
      </c>
      <c r="B51" t="s">
        <v>375</v>
      </c>
      <c r="C51" t="e">
        <f>- OUTSOURCING EMPLEADO</f>
        <v>#NAME?</v>
      </c>
    </row>
    <row r="52" spans="1:7" x14ac:dyDescent="0.25">
      <c r="A52" t="s">
        <v>376</v>
      </c>
      <c r="B52" t="s">
        <v>377</v>
      </c>
      <c r="C52" t="e">
        <f>+ Infonavit + OUTSOURCING EMPRESA + O</f>
        <v>#NAME?</v>
      </c>
      <c r="D52" t="s">
        <v>283</v>
      </c>
      <c r="E52" t="s">
        <v>634</v>
      </c>
      <c r="F52" t="e">
        <f>+ Aportaci</f>
        <v>#NAME?</v>
      </c>
      <c r="G52" t="s">
        <v>285</v>
      </c>
    </row>
    <row r="53" spans="1:7" x14ac:dyDescent="0.25">
      <c r="A53" t="s">
        <v>382</v>
      </c>
      <c r="B53" t="s">
        <v>383</v>
      </c>
      <c r="C53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opLeftCell="A28" workbookViewId="0">
      <selection activeCell="E65" sqref="E65"/>
    </sheetView>
  </sheetViews>
  <sheetFormatPr baseColWidth="10" defaultRowHeight="15" x14ac:dyDescent="0.25"/>
  <cols>
    <col min="2" max="2" width="24.140625" bestFit="1" customWidth="1"/>
    <col min="7" max="8" width="11.42578125" customWidth="1"/>
    <col min="9" max="24" width="11.42578125" hidden="1" customWidth="1"/>
    <col min="25" max="25" width="11.42578125" customWidth="1"/>
    <col min="28" max="29" width="11.42578125" style="4"/>
  </cols>
  <sheetData>
    <row r="1" spans="1:25" x14ac:dyDescent="0.25">
      <c r="A1" t="s">
        <v>635</v>
      </c>
      <c r="X1" t="s">
        <v>290</v>
      </c>
      <c r="Y1" t="s">
        <v>636</v>
      </c>
    </row>
    <row r="2" spans="1:25" x14ac:dyDescent="0.25">
      <c r="Y2" t="s">
        <v>4</v>
      </c>
    </row>
    <row r="4" spans="1:25" x14ac:dyDescent="0.25">
      <c r="F4" t="s">
        <v>5</v>
      </c>
      <c r="G4" t="s">
        <v>6</v>
      </c>
      <c r="H4" t="s">
        <v>7</v>
      </c>
      <c r="I4" t="s">
        <v>8</v>
      </c>
    </row>
    <row r="5" spans="1:25" x14ac:dyDescent="0.25">
      <c r="F5" s="1"/>
      <c r="G5" s="2">
        <v>37031</v>
      </c>
      <c r="H5" s="2">
        <v>42150.208333333336</v>
      </c>
      <c r="I5" s="1"/>
      <c r="J5" s="2"/>
    </row>
    <row r="7" spans="1:25" x14ac:dyDescent="0.25">
      <c r="C7" t="s">
        <v>9</v>
      </c>
      <c r="G7" t="s">
        <v>10</v>
      </c>
      <c r="K7" t="s">
        <v>11</v>
      </c>
      <c r="L7" t="s">
        <v>292</v>
      </c>
      <c r="M7" t="s">
        <v>293</v>
      </c>
      <c r="N7" t="s">
        <v>13</v>
      </c>
      <c r="O7" t="s">
        <v>13</v>
      </c>
      <c r="Q7" t="s">
        <v>14</v>
      </c>
      <c r="R7" t="s">
        <v>11</v>
      </c>
      <c r="S7" t="s">
        <v>11</v>
      </c>
      <c r="T7" t="e">
        <f>-   OUTSOU</f>
        <v>#NAME?</v>
      </c>
      <c r="U7" t="s">
        <v>15</v>
      </c>
      <c r="V7" t="s">
        <v>16</v>
      </c>
      <c r="W7" t="s">
        <v>17</v>
      </c>
      <c r="X7" t="s">
        <v>18</v>
      </c>
      <c r="Y7" t="s">
        <v>19</v>
      </c>
    </row>
    <row r="8" spans="1:25" x14ac:dyDescent="0.25">
      <c r="A8" t="s">
        <v>20</v>
      </c>
      <c r="B8" t="s">
        <v>21</v>
      </c>
      <c r="C8" t="s">
        <v>596</v>
      </c>
      <c r="D8" t="s">
        <v>24</v>
      </c>
      <c r="E8" t="s">
        <v>25</v>
      </c>
      <c r="F8" t="s">
        <v>26</v>
      </c>
      <c r="G8" t="s">
        <v>27</v>
      </c>
      <c r="H8" t="s">
        <v>28</v>
      </c>
      <c r="I8" t="s">
        <v>387</v>
      </c>
      <c r="J8" t="s">
        <v>31</v>
      </c>
      <c r="K8" t="s">
        <v>32</v>
      </c>
      <c r="L8" t="s">
        <v>33</v>
      </c>
      <c r="M8" t="s">
        <v>34</v>
      </c>
      <c r="N8" t="s">
        <v>35</v>
      </c>
      <c r="O8" t="s">
        <v>36</v>
      </c>
      <c r="P8" t="s">
        <v>37</v>
      </c>
      <c r="Q8" t="s">
        <v>38</v>
      </c>
      <c r="R8" t="s">
        <v>39</v>
      </c>
      <c r="S8" t="s">
        <v>40</v>
      </c>
      <c r="T8" t="s">
        <v>41</v>
      </c>
      <c r="U8" t="s">
        <v>42</v>
      </c>
      <c r="V8" t="s">
        <v>43</v>
      </c>
      <c r="W8" t="s">
        <v>44</v>
      </c>
      <c r="X8" t="s">
        <v>42</v>
      </c>
      <c r="Y8" t="s">
        <v>45</v>
      </c>
    </row>
    <row r="9" spans="1:25" x14ac:dyDescent="0.25">
      <c r="A9" t="s">
        <v>50</v>
      </c>
      <c r="B9" t="s">
        <v>194</v>
      </c>
      <c r="C9" t="s">
        <v>599</v>
      </c>
      <c r="D9" t="s">
        <v>50</v>
      </c>
      <c r="E9" t="s">
        <v>637</v>
      </c>
      <c r="F9" t="s">
        <v>51</v>
      </c>
      <c r="G9" t="s">
        <v>51</v>
      </c>
      <c r="H9" t="s">
        <v>50</v>
      </c>
      <c r="I9" t="s">
        <v>390</v>
      </c>
      <c r="J9" t="s">
        <v>51</v>
      </c>
      <c r="K9" t="s">
        <v>50</v>
      </c>
      <c r="L9" t="s">
        <v>637</v>
      </c>
      <c r="M9" t="s">
        <v>51</v>
      </c>
      <c r="N9" t="s">
        <v>51</v>
      </c>
      <c r="O9" t="s">
        <v>50</v>
      </c>
      <c r="P9" t="s">
        <v>50</v>
      </c>
      <c r="Q9" t="s">
        <v>50</v>
      </c>
      <c r="R9" t="s">
        <v>52</v>
      </c>
    </row>
    <row r="10" spans="1:25" x14ac:dyDescent="0.25">
      <c r="A10" t="s">
        <v>568</v>
      </c>
      <c r="B10" t="s">
        <v>569</v>
      </c>
    </row>
    <row r="11" spans="1:25" x14ac:dyDescent="0.25">
      <c r="A11" t="s">
        <v>300</v>
      </c>
      <c r="B11" t="s">
        <v>301</v>
      </c>
      <c r="C11" t="s">
        <v>600</v>
      </c>
      <c r="D11">
        <v>68.23</v>
      </c>
      <c r="E11">
        <v>0</v>
      </c>
      <c r="F11" s="3">
        <v>0</v>
      </c>
      <c r="G11" s="3">
        <v>1750</v>
      </c>
      <c r="H11" s="3">
        <v>1261.7</v>
      </c>
      <c r="I11" s="3" t="s">
        <v>638</v>
      </c>
      <c r="J11" s="3">
        <v>0</v>
      </c>
      <c r="K11" s="3">
        <v>3011.7</v>
      </c>
      <c r="L11">
        <v>0</v>
      </c>
      <c r="M11" s="3">
        <v>0</v>
      </c>
      <c r="N11">
        <v>0</v>
      </c>
      <c r="O11">
        <v>0</v>
      </c>
      <c r="P11">
        <v>0</v>
      </c>
      <c r="Q11">
        <v>0</v>
      </c>
      <c r="R11" s="3">
        <v>0</v>
      </c>
      <c r="S11" s="3">
        <v>3011.7</v>
      </c>
      <c r="T11">
        <v>240.94</v>
      </c>
      <c r="U11" s="3">
        <v>0</v>
      </c>
      <c r="V11" s="3">
        <v>2770.76</v>
      </c>
      <c r="W11">
        <v>10.92</v>
      </c>
      <c r="X11" s="3">
        <v>0</v>
      </c>
      <c r="Y11" s="3">
        <v>3022.62</v>
      </c>
    </row>
    <row r="12" spans="1:25" x14ac:dyDescent="0.25">
      <c r="A12" t="s">
        <v>570</v>
      </c>
      <c r="B12" t="s">
        <v>104</v>
      </c>
      <c r="C12">
        <v>477.96</v>
      </c>
      <c r="D12">
        <v>68.23</v>
      </c>
      <c r="E12">
        <v>0</v>
      </c>
      <c r="F12" s="3">
        <v>0</v>
      </c>
      <c r="G12" s="3">
        <v>1750</v>
      </c>
      <c r="H12" s="3">
        <v>1261.7</v>
      </c>
      <c r="I12" t="s">
        <v>638</v>
      </c>
      <c r="J12" s="3">
        <v>0</v>
      </c>
      <c r="K12" s="3">
        <v>3011.7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s="3">
        <v>0</v>
      </c>
      <c r="S12" s="3">
        <v>3011.7</v>
      </c>
      <c r="T12">
        <v>240.94</v>
      </c>
      <c r="U12" s="3">
        <v>0</v>
      </c>
      <c r="V12" s="3">
        <v>2770.76</v>
      </c>
      <c r="W12">
        <v>10.92</v>
      </c>
      <c r="X12" s="3">
        <v>0</v>
      </c>
      <c r="Y12" s="3">
        <v>3022.62</v>
      </c>
    </row>
    <row r="14" spans="1:25" x14ac:dyDescent="0.25">
      <c r="A14" t="s">
        <v>571</v>
      </c>
      <c r="B14" t="s">
        <v>572</v>
      </c>
      <c r="C14" t="s">
        <v>231</v>
      </c>
      <c r="I14" s="3"/>
      <c r="J14" s="3"/>
      <c r="M14" s="3"/>
      <c r="V14" s="3"/>
      <c r="Y14" s="3"/>
    </row>
    <row r="15" spans="1:25" x14ac:dyDescent="0.25">
      <c r="A15">
        <v>10</v>
      </c>
      <c r="B15" t="s">
        <v>307</v>
      </c>
      <c r="C15" t="s">
        <v>603</v>
      </c>
      <c r="D15">
        <v>68.23</v>
      </c>
      <c r="E15">
        <v>0</v>
      </c>
      <c r="F15" s="3">
        <v>0</v>
      </c>
      <c r="G15" s="3">
        <v>1166.6600000000001</v>
      </c>
      <c r="H15" s="3">
        <v>7936.35</v>
      </c>
      <c r="I15" s="3" t="s">
        <v>639</v>
      </c>
      <c r="J15" s="3">
        <v>0</v>
      </c>
      <c r="K15" s="3">
        <v>9103.01</v>
      </c>
      <c r="L15">
        <v>0</v>
      </c>
      <c r="M15" s="3">
        <v>0</v>
      </c>
      <c r="N15">
        <v>0</v>
      </c>
      <c r="O15">
        <v>0</v>
      </c>
      <c r="P15">
        <v>84.78</v>
      </c>
      <c r="Q15">
        <v>0</v>
      </c>
      <c r="R15" s="3">
        <v>84.78</v>
      </c>
      <c r="S15" s="3">
        <v>9018.23</v>
      </c>
      <c r="T15">
        <v>721.46</v>
      </c>
      <c r="U15" s="3">
        <v>0</v>
      </c>
      <c r="V15" s="3">
        <v>8296.77</v>
      </c>
      <c r="W15">
        <v>10.92</v>
      </c>
      <c r="X15" s="3">
        <v>0</v>
      </c>
      <c r="Y15" s="3">
        <v>9113.93</v>
      </c>
    </row>
    <row r="16" spans="1:25" x14ac:dyDescent="0.25">
      <c r="A16" t="s">
        <v>309</v>
      </c>
      <c r="B16" t="s">
        <v>310</v>
      </c>
      <c r="C16" t="s">
        <v>603</v>
      </c>
      <c r="D16">
        <v>68.23</v>
      </c>
      <c r="E16">
        <v>0</v>
      </c>
      <c r="F16" s="3">
        <v>0</v>
      </c>
      <c r="G16" s="3">
        <v>1166.6600000000001</v>
      </c>
      <c r="H16" s="3">
        <v>8111.14</v>
      </c>
      <c r="I16" s="3" t="s">
        <v>640</v>
      </c>
      <c r="J16" s="3">
        <v>0</v>
      </c>
      <c r="K16" s="3">
        <v>9277.7999999999993</v>
      </c>
      <c r="L16">
        <v>0</v>
      </c>
      <c r="M16" s="3">
        <v>0</v>
      </c>
      <c r="N16">
        <v>0</v>
      </c>
      <c r="O16">
        <v>0</v>
      </c>
      <c r="P16">
        <v>471.16</v>
      </c>
      <c r="Q16">
        <v>0</v>
      </c>
      <c r="R16" s="3">
        <v>471.16</v>
      </c>
      <c r="S16" s="3">
        <v>8806.64</v>
      </c>
      <c r="T16">
        <v>704.53</v>
      </c>
      <c r="U16" s="3">
        <v>0</v>
      </c>
      <c r="V16" s="3">
        <v>8102.11</v>
      </c>
      <c r="W16">
        <v>10.92</v>
      </c>
      <c r="X16" s="3">
        <v>0</v>
      </c>
      <c r="Y16" s="3">
        <v>9288.7199999999993</v>
      </c>
    </row>
    <row r="17" spans="1:25" x14ac:dyDescent="0.25">
      <c r="A17" t="s">
        <v>570</v>
      </c>
      <c r="B17" t="s">
        <v>117</v>
      </c>
      <c r="C17">
        <v>955.92</v>
      </c>
      <c r="D17">
        <v>136.46</v>
      </c>
      <c r="E17">
        <v>0</v>
      </c>
      <c r="F17" s="3">
        <v>0</v>
      </c>
      <c r="G17" s="3">
        <v>2333.3200000000002</v>
      </c>
      <c r="H17" s="3">
        <v>16047.49</v>
      </c>
      <c r="I17" t="s">
        <v>641</v>
      </c>
      <c r="J17" s="3">
        <v>0</v>
      </c>
      <c r="K17" s="3">
        <v>18380.810000000001</v>
      </c>
      <c r="L17">
        <v>0</v>
      </c>
      <c r="M17">
        <v>0</v>
      </c>
      <c r="N17">
        <v>0</v>
      </c>
      <c r="O17">
        <v>0</v>
      </c>
      <c r="P17">
        <v>555.94000000000005</v>
      </c>
      <c r="Q17">
        <v>0</v>
      </c>
      <c r="R17" s="3">
        <v>555.94000000000005</v>
      </c>
      <c r="S17" s="3">
        <v>17824.87</v>
      </c>
      <c r="T17" s="3">
        <v>1425.99</v>
      </c>
      <c r="U17" s="3">
        <v>0</v>
      </c>
      <c r="V17" s="3">
        <v>16398.88</v>
      </c>
      <c r="W17">
        <v>21.84</v>
      </c>
      <c r="X17" s="3">
        <v>0</v>
      </c>
      <c r="Y17" s="3">
        <v>18402.650000000001</v>
      </c>
    </row>
    <row r="19" spans="1:25" x14ac:dyDescent="0.25">
      <c r="A19" t="s">
        <v>573</v>
      </c>
      <c r="B19" t="s">
        <v>574</v>
      </c>
      <c r="J19" s="3"/>
      <c r="M19" s="3"/>
      <c r="R19" s="3"/>
      <c r="V19" s="3"/>
      <c r="Y19" s="3"/>
    </row>
    <row r="20" spans="1:25" x14ac:dyDescent="0.25">
      <c r="A20" t="s">
        <v>314</v>
      </c>
      <c r="B20" t="s">
        <v>315</v>
      </c>
      <c r="C20" t="s">
        <v>607</v>
      </c>
      <c r="D20">
        <v>68.23</v>
      </c>
      <c r="E20">
        <v>0</v>
      </c>
      <c r="F20">
        <v>0</v>
      </c>
      <c r="G20" s="3">
        <v>477.96</v>
      </c>
      <c r="H20" s="3">
        <v>2463.56</v>
      </c>
      <c r="I20" t="s">
        <v>642</v>
      </c>
      <c r="J20" s="3">
        <v>0</v>
      </c>
      <c r="K20" s="3">
        <v>2941.52</v>
      </c>
      <c r="L20">
        <v>0</v>
      </c>
      <c r="M20">
        <v>0</v>
      </c>
      <c r="N20">
        <v>48.75</v>
      </c>
      <c r="O20">
        <v>0</v>
      </c>
      <c r="P20">
        <v>592.45000000000005</v>
      </c>
      <c r="Q20">
        <v>0</v>
      </c>
      <c r="R20" s="3">
        <v>641.20000000000005</v>
      </c>
      <c r="S20" s="3">
        <v>2300.3200000000002</v>
      </c>
      <c r="T20">
        <v>184.03</v>
      </c>
      <c r="U20" s="3">
        <v>0</v>
      </c>
      <c r="V20" s="3">
        <v>2116.29</v>
      </c>
      <c r="W20">
        <v>10.92</v>
      </c>
      <c r="X20" s="3">
        <v>0</v>
      </c>
      <c r="Y20" s="3">
        <v>2903.69</v>
      </c>
    </row>
    <row r="21" spans="1:25" x14ac:dyDescent="0.25">
      <c r="A21" t="s">
        <v>570</v>
      </c>
      <c r="B21" t="s">
        <v>575</v>
      </c>
      <c r="C21">
        <v>477.96</v>
      </c>
      <c r="D21">
        <v>68.23</v>
      </c>
      <c r="E21">
        <v>0</v>
      </c>
      <c r="F21" s="3">
        <v>0</v>
      </c>
      <c r="G21" s="3">
        <v>477.96</v>
      </c>
      <c r="H21" s="3">
        <v>2463.56</v>
      </c>
      <c r="I21" t="s">
        <v>642</v>
      </c>
      <c r="J21" s="3">
        <v>0</v>
      </c>
      <c r="K21" s="3">
        <v>2941.52</v>
      </c>
      <c r="L21">
        <v>0</v>
      </c>
      <c r="M21" s="3">
        <v>0</v>
      </c>
      <c r="N21">
        <v>48.75</v>
      </c>
      <c r="O21">
        <v>0</v>
      </c>
      <c r="P21">
        <v>592.45000000000005</v>
      </c>
      <c r="Q21">
        <v>0</v>
      </c>
      <c r="R21" s="3">
        <v>641.20000000000005</v>
      </c>
      <c r="S21" s="3">
        <v>2300.3200000000002</v>
      </c>
      <c r="T21">
        <v>184.03</v>
      </c>
      <c r="U21" s="3">
        <v>0</v>
      </c>
      <c r="V21" s="3">
        <v>2116.29</v>
      </c>
      <c r="W21" s="3">
        <v>10.92</v>
      </c>
      <c r="X21" s="3">
        <v>0</v>
      </c>
      <c r="Y21" s="3">
        <v>2903.69</v>
      </c>
    </row>
    <row r="22" spans="1:25" x14ac:dyDescent="0.25">
      <c r="F22" s="3"/>
      <c r="G22" s="3"/>
      <c r="J22" s="3"/>
      <c r="R22" s="3"/>
      <c r="U22" s="3"/>
      <c r="X22" s="3"/>
    </row>
    <row r="23" spans="1:25" x14ac:dyDescent="0.25">
      <c r="A23" t="s">
        <v>576</v>
      </c>
      <c r="B23" t="s">
        <v>424</v>
      </c>
      <c r="G23" s="3"/>
      <c r="J23" s="3"/>
      <c r="M23" s="3"/>
      <c r="R23" s="3"/>
      <c r="U23" s="3"/>
      <c r="V23" s="3"/>
      <c r="X23" s="3"/>
      <c r="Y23" s="3"/>
    </row>
    <row r="24" spans="1:25" x14ac:dyDescent="0.25">
      <c r="A24">
        <v>5</v>
      </c>
      <c r="B24" t="s">
        <v>323</v>
      </c>
      <c r="C24" t="s">
        <v>607</v>
      </c>
      <c r="D24">
        <v>68.23</v>
      </c>
      <c r="E24">
        <v>0</v>
      </c>
      <c r="F24">
        <v>0</v>
      </c>
      <c r="G24">
        <v>477.96</v>
      </c>
      <c r="H24" s="3">
        <v>6168</v>
      </c>
      <c r="I24" t="s">
        <v>643</v>
      </c>
      <c r="J24">
        <v>0</v>
      </c>
      <c r="K24" s="3">
        <v>6645.96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 s="3">
        <v>6645.96</v>
      </c>
      <c r="T24">
        <v>531.67999999999995</v>
      </c>
      <c r="U24">
        <v>0</v>
      </c>
      <c r="V24" s="3">
        <v>6114.28</v>
      </c>
      <c r="W24">
        <v>10.92</v>
      </c>
      <c r="X24" s="3">
        <v>0</v>
      </c>
      <c r="Y24" s="3">
        <v>6656.88</v>
      </c>
    </row>
    <row r="25" spans="1:25" x14ac:dyDescent="0.25">
      <c r="A25">
        <v>21</v>
      </c>
      <c r="B25" t="s">
        <v>324</v>
      </c>
      <c r="C25" t="s">
        <v>607</v>
      </c>
      <c r="D25">
        <v>68.23</v>
      </c>
      <c r="E25">
        <v>0</v>
      </c>
      <c r="F25">
        <v>0</v>
      </c>
      <c r="G25" s="3">
        <v>1633.33</v>
      </c>
      <c r="H25" s="3">
        <v>19440.400000000001</v>
      </c>
      <c r="I25" t="s">
        <v>644</v>
      </c>
      <c r="J25" s="3">
        <v>0</v>
      </c>
      <c r="K25" s="3">
        <v>21073.73</v>
      </c>
      <c r="L25">
        <v>0</v>
      </c>
      <c r="M25">
        <v>0</v>
      </c>
      <c r="N25">
        <v>396.29</v>
      </c>
      <c r="O25">
        <v>0</v>
      </c>
      <c r="P25">
        <v>135.96</v>
      </c>
      <c r="Q25">
        <v>0</v>
      </c>
      <c r="R25" s="3">
        <v>532.25</v>
      </c>
      <c r="S25" s="3">
        <v>20541.48</v>
      </c>
      <c r="T25" s="3">
        <v>1643.32</v>
      </c>
      <c r="U25" s="3">
        <v>0</v>
      </c>
      <c r="V25" s="3">
        <v>18898.16</v>
      </c>
      <c r="W25">
        <v>10.92</v>
      </c>
      <c r="X25" s="3">
        <v>0</v>
      </c>
      <c r="Y25" s="3">
        <v>20688.36</v>
      </c>
    </row>
    <row r="26" spans="1:25" x14ac:dyDescent="0.25">
      <c r="A26" t="s">
        <v>325</v>
      </c>
      <c r="B26" t="s">
        <v>326</v>
      </c>
      <c r="C26" t="s">
        <v>615</v>
      </c>
      <c r="D26">
        <v>68.23</v>
      </c>
      <c r="E26">
        <v>0</v>
      </c>
      <c r="F26">
        <v>0</v>
      </c>
      <c r="G26" s="3">
        <v>2333.31</v>
      </c>
      <c r="H26" s="3">
        <v>4866.2</v>
      </c>
      <c r="I26" t="s">
        <v>645</v>
      </c>
      <c r="J26" s="3">
        <v>0</v>
      </c>
      <c r="K26" s="3">
        <v>7199.51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s="3">
        <v>0</v>
      </c>
      <c r="S26" s="3">
        <v>7199.51</v>
      </c>
      <c r="T26">
        <v>575.96</v>
      </c>
      <c r="U26" s="3">
        <v>0</v>
      </c>
      <c r="V26" s="3">
        <v>6623.55</v>
      </c>
      <c r="W26">
        <v>10.92</v>
      </c>
      <c r="X26" s="3">
        <v>0</v>
      </c>
      <c r="Y26" s="3">
        <v>7210.43</v>
      </c>
    </row>
    <row r="27" spans="1:25" x14ac:dyDescent="0.25">
      <c r="A27" t="s">
        <v>328</v>
      </c>
      <c r="B27" t="s">
        <v>329</v>
      </c>
      <c r="C27" t="s">
        <v>607</v>
      </c>
      <c r="D27">
        <v>68.23</v>
      </c>
      <c r="E27">
        <v>0</v>
      </c>
      <c r="F27">
        <v>0</v>
      </c>
      <c r="G27" s="3">
        <v>477.96</v>
      </c>
      <c r="H27" s="3">
        <v>1789.63</v>
      </c>
      <c r="I27" t="s">
        <v>646</v>
      </c>
      <c r="J27" s="3">
        <v>0</v>
      </c>
      <c r="K27" s="3">
        <v>2267.59</v>
      </c>
      <c r="L27">
        <v>0</v>
      </c>
      <c r="M27">
        <v>0</v>
      </c>
      <c r="N27">
        <v>152.13</v>
      </c>
      <c r="O27">
        <v>0</v>
      </c>
      <c r="P27">
        <v>0</v>
      </c>
      <c r="Q27">
        <v>0</v>
      </c>
      <c r="R27" s="3">
        <v>152.13</v>
      </c>
      <c r="S27" s="3">
        <v>2115.46</v>
      </c>
      <c r="T27">
        <v>0</v>
      </c>
      <c r="U27" s="3">
        <v>169.24</v>
      </c>
      <c r="V27" s="3">
        <v>2115.46</v>
      </c>
      <c r="W27">
        <v>10.92</v>
      </c>
      <c r="X27" s="3">
        <v>0</v>
      </c>
      <c r="Y27" s="3">
        <v>2295.62</v>
      </c>
    </row>
    <row r="28" spans="1:25" x14ac:dyDescent="0.25">
      <c r="A28" t="s">
        <v>330</v>
      </c>
      <c r="B28" t="s">
        <v>331</v>
      </c>
      <c r="C28" t="s">
        <v>607</v>
      </c>
      <c r="D28">
        <v>68.23</v>
      </c>
      <c r="E28">
        <v>0</v>
      </c>
      <c r="F28">
        <v>0</v>
      </c>
      <c r="G28">
        <v>477.96</v>
      </c>
      <c r="H28">
        <v>430.55</v>
      </c>
      <c r="I28" t="s">
        <v>647</v>
      </c>
      <c r="J28">
        <v>88.07</v>
      </c>
      <c r="K28">
        <v>996.58</v>
      </c>
      <c r="L28">
        <v>0</v>
      </c>
      <c r="M28">
        <v>0</v>
      </c>
      <c r="N28">
        <v>0</v>
      </c>
      <c r="O28">
        <v>0</v>
      </c>
      <c r="P28">
        <v>550.29999999999995</v>
      </c>
      <c r="Q28">
        <v>0</v>
      </c>
      <c r="R28">
        <v>550.29999999999995</v>
      </c>
      <c r="S28">
        <v>446.28</v>
      </c>
      <c r="T28">
        <v>0</v>
      </c>
      <c r="U28">
        <v>35.700000000000003</v>
      </c>
      <c r="V28">
        <v>446.28</v>
      </c>
      <c r="W28">
        <v>10.92</v>
      </c>
      <c r="X28">
        <v>0</v>
      </c>
      <c r="Y28" s="3">
        <v>1043.2</v>
      </c>
    </row>
    <row r="29" spans="1:25" x14ac:dyDescent="0.25">
      <c r="A29" t="s">
        <v>332</v>
      </c>
      <c r="B29" t="s">
        <v>333</v>
      </c>
      <c r="C29" s="3" t="s">
        <v>607</v>
      </c>
      <c r="D29" s="3">
        <v>68.23</v>
      </c>
      <c r="E29">
        <v>0</v>
      </c>
      <c r="F29" s="3">
        <v>0</v>
      </c>
      <c r="G29" s="3">
        <v>477.96</v>
      </c>
      <c r="H29" s="3">
        <v>21394.080000000002</v>
      </c>
      <c r="I29" t="s">
        <v>648</v>
      </c>
      <c r="J29" s="3">
        <v>0</v>
      </c>
      <c r="K29" s="3">
        <v>21872.04</v>
      </c>
      <c r="L29">
        <v>0</v>
      </c>
      <c r="M29" s="3">
        <v>0</v>
      </c>
      <c r="N29">
        <v>0</v>
      </c>
      <c r="O29" s="3">
        <v>0</v>
      </c>
      <c r="P29">
        <v>0</v>
      </c>
      <c r="Q29" s="3">
        <v>0</v>
      </c>
      <c r="R29" s="3">
        <v>0</v>
      </c>
      <c r="S29" s="3">
        <v>21872.04</v>
      </c>
      <c r="T29" s="3">
        <v>1749.76</v>
      </c>
      <c r="U29" s="3">
        <v>0</v>
      </c>
      <c r="V29" s="3">
        <v>20122.28</v>
      </c>
      <c r="W29">
        <v>10.92</v>
      </c>
      <c r="X29" s="3">
        <v>0</v>
      </c>
      <c r="Y29" s="3">
        <v>21882.959999999999</v>
      </c>
    </row>
    <row r="30" spans="1:25" x14ac:dyDescent="0.25">
      <c r="A30" t="s">
        <v>334</v>
      </c>
      <c r="B30" t="s">
        <v>335</v>
      </c>
      <c r="C30" t="s">
        <v>607</v>
      </c>
      <c r="D30">
        <v>68.23</v>
      </c>
      <c r="E30">
        <v>0</v>
      </c>
      <c r="F30">
        <v>0</v>
      </c>
      <c r="G30">
        <v>477.96</v>
      </c>
      <c r="H30" s="3">
        <v>2590</v>
      </c>
      <c r="I30" t="s">
        <v>649</v>
      </c>
      <c r="J30">
        <v>0</v>
      </c>
      <c r="K30" s="3">
        <v>3067.96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s="3">
        <v>3067.96</v>
      </c>
      <c r="T30">
        <v>245.44</v>
      </c>
      <c r="U30">
        <v>0</v>
      </c>
      <c r="V30" s="3">
        <v>2822.52</v>
      </c>
      <c r="W30">
        <v>10.92</v>
      </c>
      <c r="X30">
        <v>0</v>
      </c>
      <c r="Y30" s="3">
        <v>3078.88</v>
      </c>
    </row>
    <row r="31" spans="1:25" x14ac:dyDescent="0.25">
      <c r="A31" t="s">
        <v>336</v>
      </c>
      <c r="B31" t="s">
        <v>337</v>
      </c>
      <c r="C31" t="s">
        <v>607</v>
      </c>
      <c r="D31">
        <v>68.23</v>
      </c>
      <c r="E31">
        <v>0</v>
      </c>
      <c r="F31">
        <v>0</v>
      </c>
      <c r="G31">
        <v>477.96</v>
      </c>
      <c r="H31" s="3">
        <v>1616.67</v>
      </c>
      <c r="I31" t="s">
        <v>650</v>
      </c>
      <c r="J31">
        <v>0</v>
      </c>
      <c r="K31" s="3">
        <v>2094.63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s="3">
        <v>2094.63</v>
      </c>
      <c r="T31">
        <v>0</v>
      </c>
      <c r="U31">
        <v>167.57</v>
      </c>
      <c r="V31" s="3">
        <v>2094.63</v>
      </c>
      <c r="W31">
        <v>10.92</v>
      </c>
      <c r="X31">
        <v>0</v>
      </c>
      <c r="Y31" s="3">
        <v>2273.12</v>
      </c>
    </row>
    <row r="32" spans="1:25" x14ac:dyDescent="0.25">
      <c r="A32" t="s">
        <v>338</v>
      </c>
      <c r="B32" t="s">
        <v>339</v>
      </c>
      <c r="C32" t="s">
        <v>607</v>
      </c>
      <c r="D32">
        <v>68.23</v>
      </c>
      <c r="E32">
        <v>0</v>
      </c>
      <c r="F32">
        <v>0</v>
      </c>
      <c r="G32">
        <v>477.96</v>
      </c>
      <c r="H32" s="3">
        <v>14388.36</v>
      </c>
      <c r="I32" t="s">
        <v>651</v>
      </c>
      <c r="J32">
        <v>0</v>
      </c>
      <c r="K32" s="3">
        <v>14866.32</v>
      </c>
      <c r="L32">
        <v>0</v>
      </c>
      <c r="M32">
        <v>0</v>
      </c>
      <c r="N32">
        <v>48.75</v>
      </c>
      <c r="O32">
        <v>0</v>
      </c>
      <c r="P32">
        <v>0</v>
      </c>
      <c r="Q32">
        <v>0</v>
      </c>
      <c r="R32">
        <v>48.75</v>
      </c>
      <c r="S32" s="3">
        <v>14817.57</v>
      </c>
      <c r="T32" s="3">
        <v>1185.4100000000001</v>
      </c>
      <c r="U32">
        <v>0</v>
      </c>
      <c r="V32" s="3">
        <v>13632.16</v>
      </c>
      <c r="W32">
        <v>10.92</v>
      </c>
      <c r="X32">
        <v>0</v>
      </c>
      <c r="Y32" s="3">
        <v>14828.49</v>
      </c>
    </row>
    <row r="33" spans="1:25" x14ac:dyDescent="0.25">
      <c r="A33" t="s">
        <v>340</v>
      </c>
      <c r="B33" t="s">
        <v>341</v>
      </c>
      <c r="C33" t="s">
        <v>607</v>
      </c>
      <c r="D33">
        <v>68.23</v>
      </c>
      <c r="E33">
        <v>0</v>
      </c>
      <c r="F33">
        <v>0</v>
      </c>
      <c r="G33">
        <v>477.96</v>
      </c>
      <c r="H33" s="3">
        <v>20295.95</v>
      </c>
      <c r="I33" t="s">
        <v>652</v>
      </c>
      <c r="J33">
        <v>0</v>
      </c>
      <c r="K33" s="3">
        <v>20773.91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 s="3">
        <v>20773.91</v>
      </c>
      <c r="T33" s="3">
        <v>1661.91</v>
      </c>
      <c r="U33">
        <v>0</v>
      </c>
      <c r="V33" s="3">
        <v>19112</v>
      </c>
      <c r="W33">
        <v>10.92</v>
      </c>
      <c r="X33">
        <v>0</v>
      </c>
      <c r="Y33" s="3">
        <v>20784.830000000002</v>
      </c>
    </row>
    <row r="34" spans="1:25" x14ac:dyDescent="0.25">
      <c r="A34" t="s">
        <v>342</v>
      </c>
      <c r="B34" t="s">
        <v>343</v>
      </c>
      <c r="C34" t="s">
        <v>607</v>
      </c>
      <c r="D34">
        <v>68.23</v>
      </c>
      <c r="E34">
        <v>0</v>
      </c>
      <c r="F34">
        <v>0</v>
      </c>
      <c r="G34">
        <v>477.96</v>
      </c>
      <c r="H34" s="3">
        <v>14312.54</v>
      </c>
      <c r="I34" t="s">
        <v>653</v>
      </c>
      <c r="J34">
        <v>0</v>
      </c>
      <c r="K34" s="3">
        <v>14790.5</v>
      </c>
      <c r="L34">
        <v>0</v>
      </c>
      <c r="M34">
        <v>0</v>
      </c>
      <c r="N34">
        <v>48.75</v>
      </c>
      <c r="O34">
        <v>0</v>
      </c>
      <c r="P34">
        <v>0</v>
      </c>
      <c r="Q34">
        <v>0</v>
      </c>
      <c r="R34">
        <v>48.75</v>
      </c>
      <c r="S34" s="3">
        <v>14741.75</v>
      </c>
      <c r="T34" s="3">
        <v>1179.3399999999999</v>
      </c>
      <c r="U34">
        <v>0</v>
      </c>
      <c r="V34" s="3">
        <v>13562.41</v>
      </c>
      <c r="W34">
        <v>10.92</v>
      </c>
      <c r="X34">
        <v>0</v>
      </c>
      <c r="Y34" s="3">
        <v>14752.67</v>
      </c>
    </row>
    <row r="35" spans="1:25" x14ac:dyDescent="0.25">
      <c r="A35" t="s">
        <v>344</v>
      </c>
      <c r="B35" t="s">
        <v>345</v>
      </c>
      <c r="C35" t="s">
        <v>607</v>
      </c>
      <c r="D35">
        <v>68.23</v>
      </c>
      <c r="E35">
        <v>0</v>
      </c>
      <c r="F35">
        <v>0</v>
      </c>
      <c r="G35">
        <v>477.96</v>
      </c>
      <c r="H35" s="3">
        <v>5417.78</v>
      </c>
      <c r="I35" t="s">
        <v>654</v>
      </c>
      <c r="J35">
        <v>0</v>
      </c>
      <c r="K35" s="3">
        <v>5895.74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s="3">
        <v>5895.74</v>
      </c>
      <c r="T35">
        <v>471.66</v>
      </c>
      <c r="U35">
        <v>0</v>
      </c>
      <c r="V35" s="3">
        <v>5424.08</v>
      </c>
      <c r="W35">
        <v>10.92</v>
      </c>
      <c r="X35">
        <v>0</v>
      </c>
      <c r="Y35" s="3">
        <v>5906.66</v>
      </c>
    </row>
    <row r="36" spans="1:25" x14ac:dyDescent="0.25">
      <c r="A36" t="s">
        <v>346</v>
      </c>
      <c r="B36" t="s">
        <v>347</v>
      </c>
      <c r="C36" t="s">
        <v>607</v>
      </c>
      <c r="D36">
        <v>68.23</v>
      </c>
      <c r="E36">
        <v>0</v>
      </c>
      <c r="F36">
        <v>0</v>
      </c>
      <c r="G36">
        <v>477.96</v>
      </c>
      <c r="H36">
        <v>0</v>
      </c>
      <c r="I36" t="s">
        <v>400</v>
      </c>
      <c r="J36">
        <v>93.68</v>
      </c>
      <c r="K36">
        <v>571.64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571.64</v>
      </c>
      <c r="T36">
        <v>0</v>
      </c>
      <c r="U36">
        <v>45.73</v>
      </c>
      <c r="V36">
        <v>571.64</v>
      </c>
      <c r="W36">
        <v>10.92</v>
      </c>
      <c r="X36">
        <v>0</v>
      </c>
      <c r="Y36">
        <v>628.29</v>
      </c>
    </row>
    <row r="37" spans="1:25" x14ac:dyDescent="0.25">
      <c r="A37" t="s">
        <v>348</v>
      </c>
      <c r="B37" t="s">
        <v>349</v>
      </c>
      <c r="C37" t="s">
        <v>607</v>
      </c>
      <c r="D37">
        <v>68.23</v>
      </c>
      <c r="E37">
        <v>0</v>
      </c>
      <c r="F37">
        <v>0</v>
      </c>
      <c r="G37" s="3">
        <v>1633.33</v>
      </c>
      <c r="H37" s="3">
        <v>9954.06</v>
      </c>
      <c r="I37" t="s">
        <v>655</v>
      </c>
      <c r="J37">
        <v>0</v>
      </c>
      <c r="K37" s="3">
        <v>11587.39</v>
      </c>
      <c r="L37">
        <v>0</v>
      </c>
      <c r="M37">
        <v>0</v>
      </c>
      <c r="N37">
        <v>446.53</v>
      </c>
      <c r="O37">
        <v>0</v>
      </c>
      <c r="P37">
        <v>742.44</v>
      </c>
      <c r="Q37">
        <v>0</v>
      </c>
      <c r="R37" s="3">
        <v>1188.97</v>
      </c>
      <c r="S37" s="3">
        <v>10398.42</v>
      </c>
      <c r="T37">
        <v>831.87</v>
      </c>
      <c r="U37">
        <v>0</v>
      </c>
      <c r="V37" s="3">
        <v>9566.5499999999993</v>
      </c>
      <c r="W37">
        <v>10.92</v>
      </c>
      <c r="X37">
        <v>0</v>
      </c>
      <c r="Y37" s="3">
        <v>11151.78</v>
      </c>
    </row>
    <row r="38" spans="1:25" x14ac:dyDescent="0.25">
      <c r="A38" t="s">
        <v>350</v>
      </c>
      <c r="B38" t="s">
        <v>351</v>
      </c>
      <c r="C38" t="s">
        <v>607</v>
      </c>
      <c r="D38">
        <v>68.23</v>
      </c>
      <c r="E38">
        <v>0</v>
      </c>
      <c r="F38">
        <v>0</v>
      </c>
      <c r="G38">
        <v>477.96</v>
      </c>
      <c r="H38" s="3">
        <v>8893.56</v>
      </c>
      <c r="I38" t="s">
        <v>656</v>
      </c>
      <c r="J38">
        <v>0</v>
      </c>
      <c r="K38" s="3">
        <v>9371.52</v>
      </c>
      <c r="L38">
        <v>0</v>
      </c>
      <c r="M38">
        <v>0</v>
      </c>
      <c r="N38">
        <v>48.75</v>
      </c>
      <c r="O38">
        <v>0</v>
      </c>
      <c r="P38" s="3">
        <v>1056.5999999999999</v>
      </c>
      <c r="Q38">
        <v>0</v>
      </c>
      <c r="R38" s="3">
        <v>1105.3499999999999</v>
      </c>
      <c r="S38" s="3">
        <v>8266.17</v>
      </c>
      <c r="T38">
        <v>661.29</v>
      </c>
      <c r="U38">
        <v>0</v>
      </c>
      <c r="V38" s="3">
        <v>7604.88</v>
      </c>
      <c r="W38">
        <v>10.92</v>
      </c>
      <c r="X38">
        <v>0</v>
      </c>
      <c r="Y38" s="3">
        <v>9333.69</v>
      </c>
    </row>
    <row r="39" spans="1:25" x14ac:dyDescent="0.25">
      <c r="A39" t="s">
        <v>570</v>
      </c>
      <c r="B39" t="s">
        <v>173</v>
      </c>
      <c r="C39" s="3">
        <v>7169.4</v>
      </c>
      <c r="D39" s="3">
        <v>1023.45</v>
      </c>
      <c r="E39">
        <v>0</v>
      </c>
      <c r="F39">
        <v>0</v>
      </c>
      <c r="G39" s="3">
        <v>11335.49</v>
      </c>
      <c r="H39" s="3">
        <v>131557.78</v>
      </c>
      <c r="I39" t="s">
        <v>657</v>
      </c>
      <c r="J39">
        <v>181.75</v>
      </c>
      <c r="K39" s="3">
        <v>143075.01999999999</v>
      </c>
      <c r="L39">
        <v>0</v>
      </c>
      <c r="M39">
        <v>0</v>
      </c>
      <c r="N39" s="3">
        <v>1141.2</v>
      </c>
      <c r="O39">
        <v>0</v>
      </c>
      <c r="P39" s="3">
        <v>2485.3000000000002</v>
      </c>
      <c r="Q39">
        <v>0</v>
      </c>
      <c r="R39" s="3">
        <v>3626.5</v>
      </c>
      <c r="S39" s="3">
        <v>139448.51999999999</v>
      </c>
      <c r="T39" s="3">
        <v>10737.64</v>
      </c>
      <c r="U39">
        <v>418.24</v>
      </c>
      <c r="V39" s="3">
        <v>128710.88</v>
      </c>
      <c r="W39">
        <v>163.80000000000001</v>
      </c>
      <c r="X39">
        <v>0</v>
      </c>
      <c r="Y39" s="3">
        <v>142515.85999999999</v>
      </c>
    </row>
    <row r="42" spans="1:25" x14ac:dyDescent="0.25">
      <c r="A42" t="s">
        <v>50</v>
      </c>
      <c r="B42" t="s">
        <v>194</v>
      </c>
      <c r="C42" t="s">
        <v>599</v>
      </c>
      <c r="D42" t="s">
        <v>50</v>
      </c>
      <c r="E42" t="s">
        <v>637</v>
      </c>
      <c r="F42" t="s">
        <v>51</v>
      </c>
      <c r="G42" t="s">
        <v>51</v>
      </c>
      <c r="H42" t="s">
        <v>50</v>
      </c>
      <c r="I42" t="s">
        <v>390</v>
      </c>
      <c r="J42" t="s">
        <v>51</v>
      </c>
      <c r="K42" t="s">
        <v>50</v>
      </c>
      <c r="L42" t="s">
        <v>637</v>
      </c>
      <c r="M42" t="s">
        <v>51</v>
      </c>
      <c r="N42" t="s">
        <v>51</v>
      </c>
      <c r="O42" t="s">
        <v>50</v>
      </c>
      <c r="P42" t="s">
        <v>50</v>
      </c>
      <c r="Q42" t="s">
        <v>50</v>
      </c>
      <c r="R42" t="s">
        <v>52</v>
      </c>
    </row>
    <row r="43" spans="1:25" x14ac:dyDescent="0.25">
      <c r="A43" t="s">
        <v>577</v>
      </c>
      <c r="B43" t="s">
        <v>578</v>
      </c>
      <c r="C43" s="3">
        <v>9081.24</v>
      </c>
      <c r="D43" s="3">
        <v>1296.3699999999999</v>
      </c>
      <c r="E43">
        <v>0</v>
      </c>
      <c r="F43">
        <v>0</v>
      </c>
      <c r="G43" s="3">
        <v>15896.77</v>
      </c>
      <c r="H43" s="3">
        <v>151330.53</v>
      </c>
      <c r="I43" t="s">
        <v>658</v>
      </c>
      <c r="J43">
        <v>181.75</v>
      </c>
      <c r="K43" s="3">
        <v>167409.04999999999</v>
      </c>
      <c r="L43">
        <v>0</v>
      </c>
      <c r="M43">
        <v>0</v>
      </c>
      <c r="N43" s="3">
        <v>1189.95</v>
      </c>
      <c r="O43">
        <v>0</v>
      </c>
      <c r="P43" s="3">
        <v>3633.69</v>
      </c>
      <c r="Q43">
        <v>0</v>
      </c>
      <c r="R43" s="3">
        <v>4823.6400000000003</v>
      </c>
      <c r="S43" s="3">
        <v>162585.41</v>
      </c>
      <c r="T43" s="3">
        <v>12588.6</v>
      </c>
      <c r="U43">
        <v>418.24</v>
      </c>
      <c r="V43" s="3">
        <v>149996.81</v>
      </c>
      <c r="W43">
        <v>207.48</v>
      </c>
      <c r="X43">
        <v>0</v>
      </c>
      <c r="Y43" s="4">
        <v>166844.82</v>
      </c>
    </row>
    <row r="44" spans="1:25" x14ac:dyDescent="0.25">
      <c r="Y44" s="4">
        <f>Y43*0.16</f>
        <v>26695.171200000001</v>
      </c>
    </row>
    <row r="45" spans="1:25" x14ac:dyDescent="0.25">
      <c r="A45" t="e">
        <f>--- NOTAS I</f>
        <v>#NAME?</v>
      </c>
      <c r="B45" t="s">
        <v>579</v>
      </c>
      <c r="C45" t="s">
        <v>599</v>
      </c>
      <c r="D45" t="s">
        <v>50</v>
      </c>
      <c r="E45" t="s">
        <v>637</v>
      </c>
      <c r="F45" t="s">
        <v>51</v>
      </c>
      <c r="G45" t="s">
        <v>356</v>
      </c>
      <c r="Y45" s="4">
        <f>+Y43+Y44</f>
        <v>193539.99120000002</v>
      </c>
    </row>
    <row r="47" spans="1:25" x14ac:dyDescent="0.25">
      <c r="A47" t="s">
        <v>580</v>
      </c>
      <c r="B47" t="s">
        <v>581</v>
      </c>
      <c r="C47" t="s">
        <v>264</v>
      </c>
    </row>
    <row r="48" spans="1:25" x14ac:dyDescent="0.25">
      <c r="A48" t="s">
        <v>582</v>
      </c>
      <c r="B48" t="s">
        <v>583</v>
      </c>
      <c r="C48" t="s">
        <v>267</v>
      </c>
    </row>
    <row r="49" spans="1:8" x14ac:dyDescent="0.25">
      <c r="A49" t="s">
        <v>584</v>
      </c>
      <c r="B49" t="s">
        <v>585</v>
      </c>
      <c r="C49" t="s">
        <v>632</v>
      </c>
      <c r="D49" t="s">
        <v>272</v>
      </c>
      <c r="E49" t="s">
        <v>659</v>
      </c>
      <c r="F49" t="s">
        <v>660</v>
      </c>
    </row>
    <row r="50" spans="1:8" x14ac:dyDescent="0.25">
      <c r="A50" t="s">
        <v>586</v>
      </c>
      <c r="B50" t="s">
        <v>587</v>
      </c>
      <c r="C50" t="s">
        <v>633</v>
      </c>
    </row>
    <row r="51" spans="1:8" x14ac:dyDescent="0.25">
      <c r="A51" t="s">
        <v>588</v>
      </c>
      <c r="B51" t="s">
        <v>589</v>
      </c>
      <c r="C51" t="e">
        <f>- OUTSOURCING EMPLEADO</f>
        <v>#NAME?</v>
      </c>
    </row>
    <row r="52" spans="1:8" x14ac:dyDescent="0.25">
      <c r="A52" t="s">
        <v>590</v>
      </c>
      <c r="B52" t="s">
        <v>591</v>
      </c>
      <c r="C52" t="e">
        <f>+ Infonavit + OUTSOURCING EMPRESA + O</f>
        <v>#NAME?</v>
      </c>
      <c r="D52" t="s">
        <v>283</v>
      </c>
      <c r="E52" t="s">
        <v>661</v>
      </c>
      <c r="F52" t="s">
        <v>662</v>
      </c>
      <c r="G52" t="e">
        <f>+ Aportaci</f>
        <v>#NAME?</v>
      </c>
      <c r="H52" t="s">
        <v>285</v>
      </c>
    </row>
    <row r="53" spans="1:8" x14ac:dyDescent="0.25">
      <c r="A53" t="s">
        <v>592</v>
      </c>
      <c r="B53" t="s">
        <v>593</v>
      </c>
      <c r="C53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6"/>
  <sheetViews>
    <sheetView topLeftCell="A34" workbookViewId="0">
      <selection activeCell="E29" sqref="E29"/>
    </sheetView>
  </sheetViews>
  <sheetFormatPr baseColWidth="10" defaultRowHeight="15" x14ac:dyDescent="0.25"/>
  <cols>
    <col min="8" max="8" width="25.140625" bestFit="1" customWidth="1"/>
    <col min="9" max="9" width="14" bestFit="1" customWidth="1"/>
    <col min="11" max="11" width="11.7109375" bestFit="1" customWidth="1"/>
    <col min="12" max="12" width="14" bestFit="1" customWidth="1"/>
  </cols>
  <sheetData>
    <row r="2" spans="1:12" x14ac:dyDescent="0.25">
      <c r="K2" s="1"/>
    </row>
    <row r="3" spans="1:12" x14ac:dyDescent="0.25">
      <c r="K3" s="5"/>
    </row>
    <row r="11" spans="1:12" x14ac:dyDescent="0.25">
      <c r="L11" s="3"/>
    </row>
    <row r="12" spans="1:12" x14ac:dyDescent="0.25">
      <c r="A12" t="s">
        <v>425</v>
      </c>
      <c r="B12" s="1">
        <v>42128</v>
      </c>
      <c r="C12" t="s">
        <v>426</v>
      </c>
      <c r="D12">
        <v>1</v>
      </c>
      <c r="E12" t="s">
        <v>427</v>
      </c>
      <c r="F12" t="s">
        <v>428</v>
      </c>
      <c r="G12" t="s">
        <v>429</v>
      </c>
      <c r="H12" t="s">
        <v>430</v>
      </c>
      <c r="I12" t="s">
        <v>431</v>
      </c>
      <c r="K12" s="3">
        <v>202384.1</v>
      </c>
      <c r="L12" s="3"/>
    </row>
    <row r="13" spans="1:12" x14ac:dyDescent="0.25">
      <c r="A13" t="s">
        <v>432</v>
      </c>
      <c r="B13" s="1">
        <v>42128</v>
      </c>
      <c r="C13" t="s">
        <v>433</v>
      </c>
      <c r="D13">
        <v>1</v>
      </c>
      <c r="E13" t="s">
        <v>434</v>
      </c>
      <c r="F13" t="s">
        <v>435</v>
      </c>
      <c r="G13" t="s">
        <v>429</v>
      </c>
      <c r="H13" t="s">
        <v>430</v>
      </c>
      <c r="I13" t="s">
        <v>431</v>
      </c>
      <c r="J13" s="3">
        <v>202384</v>
      </c>
      <c r="L13" s="3"/>
    </row>
    <row r="14" spans="1:12" x14ac:dyDescent="0.25">
      <c r="A14" t="s">
        <v>436</v>
      </c>
      <c r="B14" s="1">
        <v>42129</v>
      </c>
      <c r="C14" t="s">
        <v>437</v>
      </c>
      <c r="D14">
        <v>1</v>
      </c>
      <c r="E14" t="s">
        <v>438</v>
      </c>
      <c r="F14" t="s">
        <v>439</v>
      </c>
      <c r="G14" t="s">
        <v>440</v>
      </c>
      <c r="H14" t="s">
        <v>430</v>
      </c>
      <c r="I14" t="s">
        <v>431</v>
      </c>
      <c r="K14" s="3">
        <v>6628.56</v>
      </c>
      <c r="L14" s="3"/>
    </row>
    <row r="15" spans="1:12" x14ac:dyDescent="0.25">
      <c r="A15" t="s">
        <v>441</v>
      </c>
      <c r="B15" s="1">
        <v>42130</v>
      </c>
      <c r="C15" t="s">
        <v>442</v>
      </c>
      <c r="D15">
        <v>1</v>
      </c>
      <c r="E15" t="s">
        <v>443</v>
      </c>
      <c r="F15" t="s">
        <v>428</v>
      </c>
      <c r="G15" t="s">
        <v>429</v>
      </c>
      <c r="H15" t="s">
        <v>430</v>
      </c>
      <c r="I15" t="s">
        <v>431</v>
      </c>
      <c r="K15" s="3">
        <v>47940</v>
      </c>
      <c r="L15" s="3"/>
    </row>
    <row r="16" spans="1:12" x14ac:dyDescent="0.25">
      <c r="A16" t="s">
        <v>444</v>
      </c>
      <c r="B16" s="1">
        <v>42130</v>
      </c>
      <c r="C16" t="s">
        <v>445</v>
      </c>
      <c r="D16">
        <v>1</v>
      </c>
      <c r="E16" t="s">
        <v>446</v>
      </c>
      <c r="F16" t="s">
        <v>435</v>
      </c>
      <c r="G16" t="s">
        <v>429</v>
      </c>
      <c r="H16" t="s">
        <v>430</v>
      </c>
      <c r="I16" t="s">
        <v>431</v>
      </c>
      <c r="J16" s="3">
        <v>47940</v>
      </c>
      <c r="L16" s="3"/>
    </row>
    <row r="17" spans="1:12" x14ac:dyDescent="0.25">
      <c r="A17" t="s">
        <v>447</v>
      </c>
      <c r="B17" s="1">
        <v>42132</v>
      </c>
      <c r="C17" t="s">
        <v>448</v>
      </c>
      <c r="D17">
        <v>1</v>
      </c>
      <c r="E17" t="s">
        <v>449</v>
      </c>
      <c r="F17" t="s">
        <v>428</v>
      </c>
      <c r="G17" t="s">
        <v>429</v>
      </c>
      <c r="H17" t="s">
        <v>430</v>
      </c>
      <c r="I17" t="s">
        <v>431</v>
      </c>
      <c r="K17" s="3">
        <v>2603.04</v>
      </c>
      <c r="L17" s="3"/>
    </row>
    <row r="18" spans="1:12" x14ac:dyDescent="0.25">
      <c r="A18" t="s">
        <v>450</v>
      </c>
      <c r="B18" s="1">
        <v>42132</v>
      </c>
      <c r="C18" t="s">
        <v>451</v>
      </c>
      <c r="D18">
        <v>1</v>
      </c>
      <c r="E18" t="s">
        <v>452</v>
      </c>
      <c r="F18" t="s">
        <v>428</v>
      </c>
      <c r="G18" t="s">
        <v>429</v>
      </c>
      <c r="H18" t="s">
        <v>453</v>
      </c>
      <c r="I18" t="s">
        <v>454</v>
      </c>
      <c r="K18" s="3">
        <v>56200.5</v>
      </c>
      <c r="L18" s="3"/>
    </row>
    <row r="19" spans="1:12" x14ac:dyDescent="0.25">
      <c r="A19" t="s">
        <v>455</v>
      </c>
      <c r="B19" s="1">
        <v>42132</v>
      </c>
      <c r="C19" t="s">
        <v>456</v>
      </c>
      <c r="D19">
        <v>1</v>
      </c>
      <c r="E19" t="s">
        <v>457</v>
      </c>
      <c r="F19" t="s">
        <v>435</v>
      </c>
      <c r="G19" t="s">
        <v>429</v>
      </c>
      <c r="H19" t="s">
        <v>430</v>
      </c>
      <c r="I19" t="s">
        <v>431</v>
      </c>
      <c r="J19" s="3">
        <v>2603.04</v>
      </c>
      <c r="L19" s="3"/>
    </row>
    <row r="20" spans="1:12" x14ac:dyDescent="0.25">
      <c r="A20" t="s">
        <v>458</v>
      </c>
      <c r="B20" s="1">
        <v>42132</v>
      </c>
      <c r="C20" t="s">
        <v>459</v>
      </c>
      <c r="D20">
        <v>1</v>
      </c>
      <c r="E20" t="s">
        <v>460</v>
      </c>
      <c r="F20" t="s">
        <v>435</v>
      </c>
      <c r="G20" t="s">
        <v>429</v>
      </c>
      <c r="H20" t="s">
        <v>430</v>
      </c>
      <c r="I20" t="s">
        <v>431</v>
      </c>
      <c r="J20" s="3">
        <v>56200.5</v>
      </c>
      <c r="L20" s="3"/>
    </row>
    <row r="21" spans="1:12" x14ac:dyDescent="0.25">
      <c r="A21" t="s">
        <v>461</v>
      </c>
      <c r="B21" s="1">
        <v>42136</v>
      </c>
      <c r="C21" t="s">
        <v>462</v>
      </c>
      <c r="D21">
        <v>1</v>
      </c>
      <c r="E21" t="s">
        <v>463</v>
      </c>
      <c r="F21" t="s">
        <v>464</v>
      </c>
      <c r="G21" t="s">
        <v>440</v>
      </c>
      <c r="H21" t="s">
        <v>430</v>
      </c>
      <c r="I21" t="s">
        <v>431</v>
      </c>
      <c r="J21" s="3">
        <v>6628.56</v>
      </c>
      <c r="L21" s="3"/>
    </row>
    <row r="22" spans="1:12" x14ac:dyDescent="0.25">
      <c r="A22" t="s">
        <v>465</v>
      </c>
      <c r="B22" s="1">
        <v>42138</v>
      </c>
      <c r="C22" t="s">
        <v>466</v>
      </c>
      <c r="D22">
        <v>1</v>
      </c>
      <c r="E22" t="s">
        <v>467</v>
      </c>
      <c r="F22" t="s">
        <v>428</v>
      </c>
      <c r="G22" t="s">
        <v>429</v>
      </c>
      <c r="H22" t="s">
        <v>453</v>
      </c>
      <c r="I22" t="s">
        <v>454</v>
      </c>
      <c r="K22" s="3">
        <v>426827.82</v>
      </c>
      <c r="L22" s="3"/>
    </row>
    <row r="23" spans="1:12" x14ac:dyDescent="0.25">
      <c r="A23" t="s">
        <v>468</v>
      </c>
      <c r="B23" s="1">
        <v>42138</v>
      </c>
      <c r="C23" t="s">
        <v>469</v>
      </c>
      <c r="D23">
        <v>1</v>
      </c>
      <c r="E23" t="s">
        <v>470</v>
      </c>
      <c r="F23" t="s">
        <v>428</v>
      </c>
      <c r="G23" t="s">
        <v>429</v>
      </c>
      <c r="H23" t="s">
        <v>453</v>
      </c>
      <c r="I23" t="s">
        <v>454</v>
      </c>
      <c r="K23" s="3">
        <v>2105.4</v>
      </c>
      <c r="L23" s="3"/>
    </row>
    <row r="24" spans="1:12" x14ac:dyDescent="0.25">
      <c r="A24" t="s">
        <v>471</v>
      </c>
      <c r="B24" s="1">
        <v>42138</v>
      </c>
      <c r="C24" t="s">
        <v>472</v>
      </c>
      <c r="D24">
        <v>1</v>
      </c>
      <c r="E24" t="s">
        <v>473</v>
      </c>
      <c r="F24" t="s">
        <v>435</v>
      </c>
      <c r="G24" t="s">
        <v>429</v>
      </c>
      <c r="H24" t="s">
        <v>430</v>
      </c>
      <c r="I24" t="s">
        <v>431</v>
      </c>
      <c r="J24" s="3">
        <v>426827.82</v>
      </c>
      <c r="L24" s="3"/>
    </row>
    <row r="25" spans="1:12" x14ac:dyDescent="0.25">
      <c r="A25" t="s">
        <v>474</v>
      </c>
      <c r="B25" s="1">
        <v>42138</v>
      </c>
      <c r="C25" t="s">
        <v>475</v>
      </c>
      <c r="D25">
        <v>1</v>
      </c>
      <c r="E25" t="s">
        <v>476</v>
      </c>
      <c r="F25" t="s">
        <v>435</v>
      </c>
      <c r="G25" t="s">
        <v>429</v>
      </c>
      <c r="H25" t="s">
        <v>430</v>
      </c>
      <c r="I25" t="s">
        <v>431</v>
      </c>
      <c r="J25" s="3">
        <v>2105.4</v>
      </c>
      <c r="L25" s="3"/>
    </row>
    <row r="26" spans="1:12" x14ac:dyDescent="0.25">
      <c r="A26" t="s">
        <v>477</v>
      </c>
      <c r="B26" s="1">
        <v>42139</v>
      </c>
      <c r="C26" t="s">
        <v>478</v>
      </c>
      <c r="D26">
        <v>1</v>
      </c>
      <c r="E26" t="s">
        <v>479</v>
      </c>
      <c r="F26" t="s">
        <v>428</v>
      </c>
      <c r="G26" t="s">
        <v>429</v>
      </c>
      <c r="H26" t="s">
        <v>453</v>
      </c>
      <c r="I26" t="s">
        <v>454</v>
      </c>
      <c r="K26" s="3">
        <v>7569.96</v>
      </c>
      <c r="L26" s="3"/>
    </row>
    <row r="27" spans="1:12" x14ac:dyDescent="0.25">
      <c r="A27" t="s">
        <v>480</v>
      </c>
      <c r="B27" s="1">
        <v>42139</v>
      </c>
      <c r="C27" t="s">
        <v>481</v>
      </c>
      <c r="D27">
        <v>1</v>
      </c>
      <c r="E27" t="s">
        <v>482</v>
      </c>
      <c r="F27" t="s">
        <v>428</v>
      </c>
      <c r="G27" t="s">
        <v>429</v>
      </c>
      <c r="H27" t="s">
        <v>430</v>
      </c>
      <c r="I27" t="s">
        <v>431</v>
      </c>
      <c r="K27" s="3">
        <v>110549.77</v>
      </c>
      <c r="L27" s="3"/>
    </row>
    <row r="28" spans="1:12" x14ac:dyDescent="0.25">
      <c r="A28" t="s">
        <v>483</v>
      </c>
      <c r="B28" s="1">
        <v>42139</v>
      </c>
      <c r="C28" t="s">
        <v>484</v>
      </c>
      <c r="D28">
        <v>1</v>
      </c>
      <c r="E28" t="s">
        <v>485</v>
      </c>
      <c r="F28" t="s">
        <v>435</v>
      </c>
      <c r="G28" t="s">
        <v>429</v>
      </c>
      <c r="H28" t="s">
        <v>430</v>
      </c>
      <c r="I28" t="s">
        <v>431</v>
      </c>
      <c r="J28" s="3">
        <v>7569.96</v>
      </c>
      <c r="L28" s="3"/>
    </row>
    <row r="29" spans="1:12" x14ac:dyDescent="0.25">
      <c r="A29" t="s">
        <v>486</v>
      </c>
      <c r="B29" s="1">
        <v>42139</v>
      </c>
      <c r="C29" t="s">
        <v>487</v>
      </c>
      <c r="D29">
        <v>1</v>
      </c>
      <c r="E29" t="s">
        <v>488</v>
      </c>
      <c r="F29" t="s">
        <v>435</v>
      </c>
      <c r="G29" t="s">
        <v>429</v>
      </c>
      <c r="H29" t="s">
        <v>430</v>
      </c>
      <c r="I29" t="s">
        <v>431</v>
      </c>
      <c r="J29" s="3">
        <v>110549.77</v>
      </c>
      <c r="L29" s="3"/>
    </row>
    <row r="30" spans="1:12" x14ac:dyDescent="0.25">
      <c r="A30" t="s">
        <v>489</v>
      </c>
      <c r="B30" s="1">
        <v>42142</v>
      </c>
      <c r="C30" t="s">
        <v>490</v>
      </c>
      <c r="D30">
        <v>1</v>
      </c>
      <c r="E30" t="s">
        <v>491</v>
      </c>
      <c r="F30" t="s">
        <v>428</v>
      </c>
      <c r="G30" t="s">
        <v>440</v>
      </c>
      <c r="H30" t="s">
        <v>430</v>
      </c>
      <c r="I30" t="s">
        <v>431</v>
      </c>
      <c r="K30" s="3">
        <v>52200</v>
      </c>
      <c r="L30" s="3"/>
    </row>
    <row r="31" spans="1:12" x14ac:dyDescent="0.25">
      <c r="A31" t="s">
        <v>492</v>
      </c>
      <c r="B31" s="1">
        <v>42142</v>
      </c>
      <c r="C31" t="s">
        <v>493</v>
      </c>
      <c r="D31">
        <v>1</v>
      </c>
      <c r="E31" t="s">
        <v>494</v>
      </c>
      <c r="F31" t="s">
        <v>428</v>
      </c>
      <c r="G31" t="s">
        <v>429</v>
      </c>
      <c r="H31" t="s">
        <v>430</v>
      </c>
      <c r="I31" t="s">
        <v>431</v>
      </c>
      <c r="K31" s="3">
        <v>47370</v>
      </c>
      <c r="L31" s="3"/>
    </row>
    <row r="32" spans="1:12" x14ac:dyDescent="0.25">
      <c r="A32" t="s">
        <v>495</v>
      </c>
      <c r="B32" s="1">
        <v>42142</v>
      </c>
      <c r="C32" t="s">
        <v>496</v>
      </c>
      <c r="D32">
        <v>1</v>
      </c>
      <c r="E32" t="s">
        <v>497</v>
      </c>
      <c r="F32" t="s">
        <v>428</v>
      </c>
      <c r="G32" t="s">
        <v>429</v>
      </c>
      <c r="H32" t="s">
        <v>430</v>
      </c>
      <c r="I32" t="s">
        <v>431</v>
      </c>
      <c r="K32" s="3">
        <v>42470.84</v>
      </c>
      <c r="L32" s="3"/>
    </row>
    <row r="33" spans="1:12" x14ac:dyDescent="0.25">
      <c r="A33" t="s">
        <v>498</v>
      </c>
      <c r="B33" s="1">
        <v>42142</v>
      </c>
      <c r="C33" t="s">
        <v>499</v>
      </c>
      <c r="D33">
        <v>1</v>
      </c>
      <c r="E33" t="s">
        <v>500</v>
      </c>
      <c r="F33" t="s">
        <v>428</v>
      </c>
      <c r="G33" t="s">
        <v>429</v>
      </c>
      <c r="H33" t="s">
        <v>430</v>
      </c>
      <c r="I33" t="s">
        <v>431</v>
      </c>
      <c r="K33" s="3">
        <v>38901.21</v>
      </c>
      <c r="L33" s="3"/>
    </row>
    <row r="34" spans="1:12" x14ac:dyDescent="0.25">
      <c r="A34" t="s">
        <v>501</v>
      </c>
      <c r="B34" s="1">
        <v>42142</v>
      </c>
      <c r="C34" t="s">
        <v>502</v>
      </c>
      <c r="D34">
        <v>1</v>
      </c>
      <c r="E34" t="s">
        <v>503</v>
      </c>
      <c r="F34" t="s">
        <v>435</v>
      </c>
      <c r="G34" t="s">
        <v>440</v>
      </c>
      <c r="H34" t="s">
        <v>430</v>
      </c>
      <c r="I34" t="s">
        <v>431</v>
      </c>
      <c r="J34" s="3">
        <v>52200</v>
      </c>
      <c r="L34" s="3"/>
    </row>
    <row r="35" spans="1:12" x14ac:dyDescent="0.25">
      <c r="A35" t="s">
        <v>504</v>
      </c>
      <c r="B35" s="1">
        <v>42142</v>
      </c>
      <c r="C35" t="s">
        <v>505</v>
      </c>
      <c r="D35">
        <v>1</v>
      </c>
      <c r="E35" t="s">
        <v>506</v>
      </c>
      <c r="F35" t="s">
        <v>435</v>
      </c>
      <c r="G35" t="s">
        <v>429</v>
      </c>
      <c r="H35" t="s">
        <v>430</v>
      </c>
      <c r="I35" t="s">
        <v>431</v>
      </c>
      <c r="J35" s="3">
        <v>47370</v>
      </c>
      <c r="L35" s="3"/>
    </row>
    <row r="36" spans="1:12" x14ac:dyDescent="0.25">
      <c r="A36" t="s">
        <v>507</v>
      </c>
      <c r="B36" s="1">
        <v>42142</v>
      </c>
      <c r="C36" t="s">
        <v>508</v>
      </c>
      <c r="D36">
        <v>1</v>
      </c>
      <c r="E36" t="s">
        <v>509</v>
      </c>
      <c r="F36" t="s">
        <v>435</v>
      </c>
      <c r="G36" t="s">
        <v>429</v>
      </c>
      <c r="H36" t="s">
        <v>430</v>
      </c>
      <c r="I36" t="s">
        <v>431</v>
      </c>
      <c r="J36" s="3">
        <v>42470.84</v>
      </c>
      <c r="L36" s="3"/>
    </row>
    <row r="37" spans="1:12" x14ac:dyDescent="0.25">
      <c r="A37" t="s">
        <v>510</v>
      </c>
      <c r="B37" s="1">
        <v>42142</v>
      </c>
      <c r="C37" t="s">
        <v>511</v>
      </c>
      <c r="D37">
        <v>1</v>
      </c>
      <c r="E37" t="s">
        <v>512</v>
      </c>
      <c r="F37" t="s">
        <v>435</v>
      </c>
      <c r="G37" t="s">
        <v>429</v>
      </c>
      <c r="H37" t="s">
        <v>430</v>
      </c>
      <c r="I37" t="s">
        <v>431</v>
      </c>
      <c r="J37" s="3">
        <v>38901.21</v>
      </c>
      <c r="L37" s="3"/>
    </row>
    <row r="38" spans="1:12" x14ac:dyDescent="0.25">
      <c r="A38" t="s">
        <v>513</v>
      </c>
      <c r="B38" s="1">
        <v>42146</v>
      </c>
      <c r="C38" t="s">
        <v>514</v>
      </c>
      <c r="D38">
        <v>1</v>
      </c>
      <c r="E38" t="s">
        <v>515</v>
      </c>
      <c r="F38" t="s">
        <v>428</v>
      </c>
      <c r="G38" t="s">
        <v>429</v>
      </c>
      <c r="H38" t="s">
        <v>430</v>
      </c>
      <c r="I38" t="s">
        <v>431</v>
      </c>
      <c r="K38">
        <v>120.3</v>
      </c>
      <c r="L38" s="3"/>
    </row>
    <row r="39" spans="1:12" x14ac:dyDescent="0.25">
      <c r="A39" t="s">
        <v>516</v>
      </c>
      <c r="B39" s="1">
        <v>42146</v>
      </c>
      <c r="C39" t="s">
        <v>517</v>
      </c>
      <c r="D39">
        <v>1</v>
      </c>
      <c r="E39" t="s">
        <v>518</v>
      </c>
      <c r="F39" t="s">
        <v>428</v>
      </c>
      <c r="G39" t="s">
        <v>429</v>
      </c>
      <c r="H39" t="s">
        <v>430</v>
      </c>
      <c r="I39" t="s">
        <v>431</v>
      </c>
      <c r="K39" s="3">
        <v>29308.36</v>
      </c>
      <c r="L39" s="3"/>
    </row>
    <row r="40" spans="1:12" x14ac:dyDescent="0.25">
      <c r="A40" t="s">
        <v>519</v>
      </c>
      <c r="B40" s="1">
        <v>42146</v>
      </c>
      <c r="C40" t="s">
        <v>520</v>
      </c>
      <c r="D40">
        <v>1</v>
      </c>
      <c r="E40" t="s">
        <v>521</v>
      </c>
      <c r="F40" t="s">
        <v>435</v>
      </c>
      <c r="G40" t="s">
        <v>429</v>
      </c>
      <c r="H40" t="s">
        <v>430</v>
      </c>
      <c r="I40" t="s">
        <v>431</v>
      </c>
      <c r="J40">
        <v>120.3</v>
      </c>
      <c r="L40" s="3"/>
    </row>
    <row r="41" spans="1:12" x14ac:dyDescent="0.25">
      <c r="A41" t="s">
        <v>522</v>
      </c>
      <c r="B41" s="1">
        <v>42146</v>
      </c>
      <c r="C41" t="s">
        <v>523</v>
      </c>
      <c r="D41">
        <v>1</v>
      </c>
      <c r="E41" t="s">
        <v>524</v>
      </c>
      <c r="F41" t="s">
        <v>435</v>
      </c>
      <c r="G41" t="s">
        <v>429</v>
      </c>
      <c r="H41" t="s">
        <v>430</v>
      </c>
      <c r="I41" t="s">
        <v>431</v>
      </c>
      <c r="J41" s="3">
        <v>29308.36</v>
      </c>
      <c r="L41" s="3"/>
    </row>
    <row r="42" spans="1:12" x14ac:dyDescent="0.25">
      <c r="A42" t="s">
        <v>525</v>
      </c>
      <c r="B42" s="1">
        <v>42149</v>
      </c>
      <c r="C42" t="s">
        <v>526</v>
      </c>
      <c r="D42">
        <v>1</v>
      </c>
      <c r="E42" t="s">
        <v>527</v>
      </c>
      <c r="F42" t="s">
        <v>428</v>
      </c>
      <c r="G42" t="s">
        <v>440</v>
      </c>
      <c r="H42" t="s">
        <v>430</v>
      </c>
      <c r="I42" t="s">
        <v>431</v>
      </c>
      <c r="K42" s="3">
        <v>89593.88</v>
      </c>
      <c r="L42" s="3"/>
    </row>
    <row r="43" spans="1:12" x14ac:dyDescent="0.25">
      <c r="A43" t="s">
        <v>528</v>
      </c>
      <c r="B43" s="1">
        <v>42149</v>
      </c>
      <c r="C43" t="s">
        <v>529</v>
      </c>
      <c r="D43">
        <v>1</v>
      </c>
      <c r="E43" t="s">
        <v>530</v>
      </c>
      <c r="F43" t="s">
        <v>435</v>
      </c>
      <c r="G43" t="s">
        <v>440</v>
      </c>
      <c r="H43" t="s">
        <v>430</v>
      </c>
      <c r="I43" t="s">
        <v>431</v>
      </c>
      <c r="J43" s="3">
        <v>89593.88</v>
      </c>
      <c r="L43" s="3"/>
    </row>
    <row r="44" spans="1:12" x14ac:dyDescent="0.25">
      <c r="A44" t="s">
        <v>531</v>
      </c>
      <c r="B44" s="1">
        <v>42150</v>
      </c>
      <c r="C44" t="s">
        <v>532</v>
      </c>
      <c r="D44">
        <v>1</v>
      </c>
      <c r="E44" t="s">
        <v>533</v>
      </c>
      <c r="F44" t="s">
        <v>428</v>
      </c>
      <c r="G44" t="s">
        <v>429</v>
      </c>
      <c r="H44" t="s">
        <v>430</v>
      </c>
      <c r="I44" t="s">
        <v>431</v>
      </c>
      <c r="K44" s="3">
        <v>7891.16</v>
      </c>
      <c r="L44" s="3"/>
    </row>
    <row r="45" spans="1:12" x14ac:dyDescent="0.25">
      <c r="A45" t="s">
        <v>534</v>
      </c>
      <c r="B45" s="1">
        <v>42150</v>
      </c>
      <c r="C45" t="s">
        <v>535</v>
      </c>
      <c r="D45">
        <v>1</v>
      </c>
      <c r="E45" t="s">
        <v>536</v>
      </c>
      <c r="F45" t="s">
        <v>435</v>
      </c>
      <c r="G45" t="s">
        <v>429</v>
      </c>
      <c r="H45" t="s">
        <v>430</v>
      </c>
      <c r="I45" t="s">
        <v>431</v>
      </c>
      <c r="J45" s="3">
        <v>7891.16</v>
      </c>
      <c r="L45" s="3"/>
    </row>
    <row r="46" spans="1:12" x14ac:dyDescent="0.25">
      <c r="A46" t="s">
        <v>537</v>
      </c>
      <c r="B46" s="1">
        <v>42152</v>
      </c>
      <c r="C46" t="s">
        <v>538</v>
      </c>
      <c r="D46">
        <v>1</v>
      </c>
      <c r="E46" t="s">
        <v>539</v>
      </c>
      <c r="F46" t="s">
        <v>428</v>
      </c>
      <c r="G46" t="s">
        <v>429</v>
      </c>
      <c r="H46" t="s">
        <v>453</v>
      </c>
      <c r="I46" t="s">
        <v>454</v>
      </c>
      <c r="K46" s="3">
        <v>2169.1999999999998</v>
      </c>
      <c r="L46" s="3"/>
    </row>
    <row r="47" spans="1:12" x14ac:dyDescent="0.25">
      <c r="A47" t="s">
        <v>540</v>
      </c>
      <c r="B47" s="1">
        <v>42152</v>
      </c>
      <c r="C47" t="s">
        <v>541</v>
      </c>
      <c r="D47">
        <v>1</v>
      </c>
      <c r="E47" t="s">
        <v>542</v>
      </c>
      <c r="F47" t="s">
        <v>435</v>
      </c>
      <c r="G47" t="s">
        <v>429</v>
      </c>
      <c r="H47" t="s">
        <v>430</v>
      </c>
      <c r="I47" t="s">
        <v>431</v>
      </c>
      <c r="J47" s="3">
        <v>2169.1999999999998</v>
      </c>
      <c r="L47" s="3"/>
    </row>
    <row r="48" spans="1:12" x14ac:dyDescent="0.25">
      <c r="A48" t="s">
        <v>543</v>
      </c>
      <c r="B48" s="1">
        <v>42153</v>
      </c>
      <c r="C48" t="s">
        <v>544</v>
      </c>
      <c r="D48">
        <v>1</v>
      </c>
      <c r="E48" t="s">
        <v>545</v>
      </c>
      <c r="F48" t="s">
        <v>428</v>
      </c>
      <c r="G48" t="s">
        <v>440</v>
      </c>
      <c r="H48" t="s">
        <v>453</v>
      </c>
      <c r="I48" t="s">
        <v>454</v>
      </c>
      <c r="K48" s="3">
        <v>239016.18</v>
      </c>
      <c r="L48" s="3"/>
    </row>
    <row r="49" spans="1:12" x14ac:dyDescent="0.25">
      <c r="A49" t="s">
        <v>546</v>
      </c>
      <c r="B49" s="1">
        <v>42153</v>
      </c>
      <c r="C49" t="s">
        <v>547</v>
      </c>
      <c r="D49">
        <v>1</v>
      </c>
      <c r="E49" t="s">
        <v>548</v>
      </c>
      <c r="F49" t="s">
        <v>428</v>
      </c>
      <c r="G49" t="s">
        <v>440</v>
      </c>
      <c r="H49" t="s">
        <v>430</v>
      </c>
      <c r="I49" t="s">
        <v>431</v>
      </c>
      <c r="K49" s="3">
        <v>4700.87</v>
      </c>
      <c r="L49" s="3"/>
    </row>
    <row r="50" spans="1:12" x14ac:dyDescent="0.25">
      <c r="A50" t="s">
        <v>549</v>
      </c>
      <c r="B50" s="1">
        <v>42153</v>
      </c>
      <c r="C50" t="s">
        <v>550</v>
      </c>
      <c r="D50">
        <v>1</v>
      </c>
      <c r="E50" t="s">
        <v>551</v>
      </c>
      <c r="F50" t="s">
        <v>428</v>
      </c>
      <c r="G50" t="s">
        <v>440</v>
      </c>
      <c r="H50" t="s">
        <v>430</v>
      </c>
      <c r="I50" t="s">
        <v>431</v>
      </c>
      <c r="K50" s="3">
        <v>193539.99</v>
      </c>
      <c r="L50" s="3"/>
    </row>
    <row r="51" spans="1:12" x14ac:dyDescent="0.25">
      <c r="A51" t="s">
        <v>552</v>
      </c>
      <c r="B51" s="1">
        <v>42153</v>
      </c>
      <c r="C51" t="s">
        <v>553</v>
      </c>
      <c r="D51">
        <v>1</v>
      </c>
      <c r="E51" t="s">
        <v>554</v>
      </c>
      <c r="F51" t="s">
        <v>435</v>
      </c>
      <c r="G51" t="s">
        <v>440</v>
      </c>
      <c r="H51" t="s">
        <v>430</v>
      </c>
      <c r="I51" t="s">
        <v>431</v>
      </c>
      <c r="J51" s="3">
        <v>239016.18</v>
      </c>
      <c r="L51" s="3"/>
    </row>
    <row r="52" spans="1:12" x14ac:dyDescent="0.25">
      <c r="A52" t="s">
        <v>555</v>
      </c>
      <c r="B52" s="1">
        <v>42153</v>
      </c>
      <c r="C52" t="s">
        <v>556</v>
      </c>
      <c r="D52">
        <v>1</v>
      </c>
      <c r="E52" t="s">
        <v>557</v>
      </c>
      <c r="F52" t="s">
        <v>435</v>
      </c>
      <c r="G52" t="s">
        <v>440</v>
      </c>
      <c r="H52" t="s">
        <v>430</v>
      </c>
      <c r="I52" t="s">
        <v>431</v>
      </c>
      <c r="J52" s="3">
        <v>193539.99</v>
      </c>
      <c r="L52" s="3"/>
    </row>
    <row r="53" spans="1:12" x14ac:dyDescent="0.25">
      <c r="A53" t="s">
        <v>558</v>
      </c>
      <c r="B53" s="1">
        <v>42153</v>
      </c>
      <c r="C53" t="s">
        <v>559</v>
      </c>
      <c r="D53">
        <v>1</v>
      </c>
      <c r="E53" t="s">
        <v>560</v>
      </c>
      <c r="F53" t="s">
        <v>435</v>
      </c>
      <c r="G53" t="s">
        <v>440</v>
      </c>
      <c r="H53" t="s">
        <v>430</v>
      </c>
      <c r="I53" t="s">
        <v>431</v>
      </c>
      <c r="J53" s="3">
        <v>4700.87</v>
      </c>
      <c r="L53" s="3"/>
    </row>
    <row r="54" spans="1:12" x14ac:dyDescent="0.25">
      <c r="A54" t="s">
        <v>561</v>
      </c>
      <c r="B54" s="1">
        <v>42154</v>
      </c>
      <c r="C54" t="s">
        <v>562</v>
      </c>
      <c r="D54">
        <v>1</v>
      </c>
      <c r="E54" t="s">
        <v>563</v>
      </c>
      <c r="F54" t="s">
        <v>564</v>
      </c>
      <c r="G54" t="s">
        <v>440</v>
      </c>
      <c r="H54" t="s">
        <v>565</v>
      </c>
      <c r="I54" t="s">
        <v>566</v>
      </c>
      <c r="K54" s="3">
        <v>80000</v>
      </c>
      <c r="L54" s="3"/>
    </row>
    <row r="55" spans="1:12" x14ac:dyDescent="0.25">
      <c r="J55" s="3">
        <f>SUM(J12:J53)</f>
        <v>1610091.04</v>
      </c>
      <c r="K55" s="3">
        <f>SUM(K12:K53)</f>
        <v>1610091.1400000001</v>
      </c>
    </row>
    <row r="56" spans="1:12" x14ac:dyDescent="0.25">
      <c r="L56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U19" sqref="U19"/>
    </sheetView>
  </sheetViews>
  <sheetFormatPr baseColWidth="10" defaultRowHeight="15" x14ac:dyDescent="0.25"/>
  <cols>
    <col min="2" max="2" width="29.7109375" bestFit="1" customWidth="1"/>
    <col min="3" max="18" width="0" hidden="1" customWidth="1"/>
  </cols>
  <sheetData>
    <row r="1" spans="1:19" x14ac:dyDescent="0.25">
      <c r="A1" t="s">
        <v>663</v>
      </c>
      <c r="B1">
        <v>2015</v>
      </c>
      <c r="R1" t="s">
        <v>2</v>
      </c>
      <c r="S1" t="s">
        <v>664</v>
      </c>
    </row>
    <row r="2" spans="1:19" x14ac:dyDescent="0.25">
      <c r="S2" t="s">
        <v>4</v>
      </c>
    </row>
    <row r="4" spans="1:19" x14ac:dyDescent="0.25">
      <c r="E4" t="s">
        <v>183</v>
      </c>
      <c r="F4" t="s">
        <v>7</v>
      </c>
      <c r="G4" t="s">
        <v>8</v>
      </c>
    </row>
    <row r="5" spans="1:19" x14ac:dyDescent="0.25">
      <c r="E5" s="1">
        <v>37043</v>
      </c>
      <c r="F5" s="2">
        <v>42170.208333333336</v>
      </c>
    </row>
    <row r="7" spans="1:19" x14ac:dyDescent="0.25">
      <c r="C7" t="s">
        <v>9</v>
      </c>
      <c r="E7" t="s">
        <v>10</v>
      </c>
      <c r="G7" t="s">
        <v>11</v>
      </c>
      <c r="H7" t="s">
        <v>184</v>
      </c>
      <c r="I7" t="s">
        <v>13</v>
      </c>
      <c r="K7" t="s">
        <v>14</v>
      </c>
      <c r="L7" t="s">
        <v>11</v>
      </c>
      <c r="M7" t="s">
        <v>11</v>
      </c>
      <c r="N7" t="e">
        <f>-   OUTSOU</f>
        <v>#NAME?</v>
      </c>
      <c r="O7" t="s">
        <v>15</v>
      </c>
      <c r="P7" t="s">
        <v>16</v>
      </c>
      <c r="Q7" t="s">
        <v>17</v>
      </c>
      <c r="R7" t="s">
        <v>18</v>
      </c>
      <c r="S7" t="s">
        <v>19</v>
      </c>
    </row>
    <row r="8" spans="1:19" x14ac:dyDescent="0.25">
      <c r="A8" t="s">
        <v>20</v>
      </c>
      <c r="B8" t="s">
        <v>21</v>
      </c>
      <c r="C8" t="s">
        <v>596</v>
      </c>
      <c r="D8" t="s">
        <v>24</v>
      </c>
      <c r="E8" t="s">
        <v>185</v>
      </c>
      <c r="F8" t="s">
        <v>28</v>
      </c>
      <c r="G8" t="s">
        <v>186</v>
      </c>
      <c r="H8" t="s">
        <v>187</v>
      </c>
      <c r="I8" t="s">
        <v>36</v>
      </c>
      <c r="J8" t="s">
        <v>37</v>
      </c>
      <c r="K8" t="s">
        <v>38</v>
      </c>
      <c r="L8" t="s">
        <v>39</v>
      </c>
      <c r="M8" t="s">
        <v>40</v>
      </c>
      <c r="N8" t="s">
        <v>41</v>
      </c>
      <c r="O8" t="s">
        <v>42</v>
      </c>
      <c r="P8" t="s">
        <v>43</v>
      </c>
      <c r="Q8" t="s">
        <v>44</v>
      </c>
      <c r="R8" t="s">
        <v>42</v>
      </c>
      <c r="S8" t="s">
        <v>45</v>
      </c>
    </row>
    <row r="9" spans="1:19" x14ac:dyDescent="0.25">
      <c r="A9" t="s">
        <v>46</v>
      </c>
      <c r="B9" t="s">
        <v>188</v>
      </c>
      <c r="C9" t="s">
        <v>599</v>
      </c>
      <c r="D9" t="s">
        <v>50</v>
      </c>
      <c r="E9" t="s">
        <v>189</v>
      </c>
      <c r="F9" t="s">
        <v>50</v>
      </c>
      <c r="G9" t="s">
        <v>190</v>
      </c>
      <c r="H9" t="s">
        <v>189</v>
      </c>
      <c r="I9" t="s">
        <v>50</v>
      </c>
      <c r="J9" t="s">
        <v>50</v>
      </c>
      <c r="K9" t="s">
        <v>50</v>
      </c>
      <c r="L9" t="s">
        <v>52</v>
      </c>
    </row>
    <row r="10" spans="1:19" x14ac:dyDescent="0.25">
      <c r="A10" t="s">
        <v>53</v>
      </c>
      <c r="B10" t="s">
        <v>54</v>
      </c>
    </row>
    <row r="11" spans="1:19" x14ac:dyDescent="0.25">
      <c r="A11" t="s">
        <v>103</v>
      </c>
      <c r="B11" t="s">
        <v>665</v>
      </c>
      <c r="C11" s="3">
        <v>17411.400000000001</v>
      </c>
      <c r="D11" s="3">
        <v>2485.5700000000002</v>
      </c>
      <c r="E11" t="s">
        <v>666</v>
      </c>
      <c r="F11" s="3">
        <v>120203.41</v>
      </c>
      <c r="G11" t="s">
        <v>667</v>
      </c>
      <c r="H11" t="s">
        <v>668</v>
      </c>
      <c r="I11">
        <v>0</v>
      </c>
      <c r="J11" s="3">
        <v>3509.5</v>
      </c>
      <c r="K11">
        <v>0</v>
      </c>
      <c r="L11" s="3">
        <v>6239.19</v>
      </c>
      <c r="M11" s="3">
        <v>167259.92000000001</v>
      </c>
      <c r="N11" s="3">
        <v>12941.78</v>
      </c>
      <c r="O11" s="3">
        <v>3784.25</v>
      </c>
      <c r="P11" s="3">
        <v>154318.14000000001</v>
      </c>
      <c r="Q11">
        <v>397.97</v>
      </c>
      <c r="R11">
        <v>0</v>
      </c>
      <c r="S11" s="3">
        <v>174951.64</v>
      </c>
    </row>
    <row r="12" spans="1:19" x14ac:dyDescent="0.25">
      <c r="A12" t="s">
        <v>104</v>
      </c>
      <c r="B12" t="s">
        <v>105</v>
      </c>
    </row>
    <row r="13" spans="1:19" x14ac:dyDescent="0.25">
      <c r="A13" t="s">
        <v>103</v>
      </c>
      <c r="B13" t="s">
        <v>669</v>
      </c>
      <c r="C13" s="3">
        <v>1024.2</v>
      </c>
      <c r="D13">
        <v>146.21</v>
      </c>
      <c r="E13" t="s">
        <v>225</v>
      </c>
      <c r="F13">
        <v>0</v>
      </c>
      <c r="G13" t="s">
        <v>226</v>
      </c>
      <c r="H13" t="s">
        <v>670</v>
      </c>
      <c r="I13">
        <v>0</v>
      </c>
      <c r="J13">
        <v>0</v>
      </c>
      <c r="K13">
        <v>0</v>
      </c>
      <c r="L13">
        <v>45.13</v>
      </c>
      <c r="M13" s="3">
        <v>12454.87</v>
      </c>
      <c r="N13" s="3">
        <v>1245.49</v>
      </c>
      <c r="O13">
        <v>0</v>
      </c>
      <c r="P13" s="3">
        <v>11209.38</v>
      </c>
      <c r="Q13">
        <v>23.41</v>
      </c>
      <c r="R13">
        <v>0</v>
      </c>
      <c r="S13" s="3">
        <v>12478.28</v>
      </c>
    </row>
    <row r="14" spans="1:19" x14ac:dyDescent="0.25">
      <c r="A14" t="s">
        <v>109</v>
      </c>
      <c r="B14" t="s">
        <v>110</v>
      </c>
    </row>
    <row r="15" spans="1:19" x14ac:dyDescent="0.25">
      <c r="A15" t="s">
        <v>103</v>
      </c>
      <c r="B15" t="s">
        <v>116</v>
      </c>
      <c r="C15" s="3">
        <v>2048.4</v>
      </c>
      <c r="D15">
        <v>292.42</v>
      </c>
      <c r="E15" t="s">
        <v>671</v>
      </c>
      <c r="F15" s="3">
        <v>19552.28</v>
      </c>
      <c r="G15" t="s">
        <v>672</v>
      </c>
      <c r="H15" t="s">
        <v>673</v>
      </c>
      <c r="I15">
        <v>0</v>
      </c>
      <c r="J15">
        <v>0</v>
      </c>
      <c r="K15">
        <v>0</v>
      </c>
      <c r="L15">
        <v>90.26</v>
      </c>
      <c r="M15" s="3">
        <v>24962.02</v>
      </c>
      <c r="N15" s="3">
        <v>2496.21</v>
      </c>
      <c r="O15">
        <v>0</v>
      </c>
      <c r="P15" s="3">
        <v>22465.81</v>
      </c>
      <c r="Q15">
        <v>46.82</v>
      </c>
      <c r="R15">
        <v>0</v>
      </c>
      <c r="S15" s="3">
        <v>25008.84</v>
      </c>
    </row>
    <row r="16" spans="1:19" x14ac:dyDescent="0.25">
      <c r="A16" t="s">
        <v>117</v>
      </c>
      <c r="B16" t="s">
        <v>230</v>
      </c>
      <c r="C16" t="s">
        <v>231</v>
      </c>
    </row>
    <row r="17" spans="1:21" x14ac:dyDescent="0.25">
      <c r="A17" t="s">
        <v>103</v>
      </c>
      <c r="B17" t="s">
        <v>674</v>
      </c>
      <c r="C17" s="3">
        <v>4096.8</v>
      </c>
      <c r="D17">
        <v>584.84</v>
      </c>
      <c r="E17" t="s">
        <v>225</v>
      </c>
      <c r="F17" s="3">
        <v>49240</v>
      </c>
      <c r="G17" t="s">
        <v>675</v>
      </c>
      <c r="H17" t="s">
        <v>676</v>
      </c>
      <c r="I17">
        <v>0</v>
      </c>
      <c r="J17">
        <v>723.31</v>
      </c>
      <c r="K17">
        <v>0</v>
      </c>
      <c r="L17">
        <v>858.7</v>
      </c>
      <c r="M17" s="3">
        <v>60881.3</v>
      </c>
      <c r="N17" s="3">
        <v>5692.65</v>
      </c>
      <c r="O17">
        <v>395.49</v>
      </c>
      <c r="P17" s="3">
        <v>55188.65</v>
      </c>
      <c r="Q17">
        <v>93.64</v>
      </c>
      <c r="R17">
        <v>0</v>
      </c>
      <c r="S17" s="3">
        <v>62093.74</v>
      </c>
    </row>
    <row r="18" spans="1:21" x14ac:dyDescent="0.25">
      <c r="A18" t="s">
        <v>129</v>
      </c>
      <c r="B18" t="s">
        <v>130</v>
      </c>
    </row>
    <row r="19" spans="1:21" x14ac:dyDescent="0.25">
      <c r="A19" t="s">
        <v>103</v>
      </c>
      <c r="B19" t="s">
        <v>159</v>
      </c>
      <c r="C19" s="3">
        <v>12290.4</v>
      </c>
      <c r="D19" s="3">
        <v>1754.52</v>
      </c>
      <c r="E19" t="s">
        <v>677</v>
      </c>
      <c r="F19" s="3">
        <v>37742.28</v>
      </c>
      <c r="G19" t="s">
        <v>678</v>
      </c>
      <c r="H19" t="s">
        <v>679</v>
      </c>
      <c r="I19">
        <v>0</v>
      </c>
      <c r="J19">
        <v>586.48</v>
      </c>
      <c r="K19">
        <v>0</v>
      </c>
      <c r="L19">
        <v>999.21</v>
      </c>
      <c r="M19" s="3">
        <v>53959.79</v>
      </c>
      <c r="N19" s="3">
        <v>2299.27</v>
      </c>
      <c r="O19" s="3">
        <v>3096.72</v>
      </c>
      <c r="P19" s="3">
        <v>51660.52</v>
      </c>
      <c r="Q19">
        <v>280.92</v>
      </c>
      <c r="R19">
        <v>0</v>
      </c>
      <c r="S19" s="3">
        <v>57923.91</v>
      </c>
      <c r="T19" s="3">
        <v>39643.69</v>
      </c>
      <c r="U19" s="3">
        <f>+S19-T19</f>
        <v>18280.22</v>
      </c>
    </row>
    <row r="20" spans="1:21" x14ac:dyDescent="0.25">
      <c r="A20" t="s">
        <v>160</v>
      </c>
      <c r="B20" t="s">
        <v>161</v>
      </c>
    </row>
    <row r="21" spans="1:21" x14ac:dyDescent="0.25">
      <c r="A21" t="s">
        <v>103</v>
      </c>
      <c r="B21" t="s">
        <v>172</v>
      </c>
      <c r="C21" s="3">
        <v>5121</v>
      </c>
      <c r="D21">
        <v>731.05</v>
      </c>
      <c r="E21" t="s">
        <v>680</v>
      </c>
      <c r="F21" s="3">
        <v>36577.14</v>
      </c>
      <c r="G21" t="s">
        <v>681</v>
      </c>
      <c r="H21" t="s">
        <v>676</v>
      </c>
      <c r="I21">
        <v>0</v>
      </c>
      <c r="J21" s="3">
        <v>1195.0999999999999</v>
      </c>
      <c r="K21">
        <v>0</v>
      </c>
      <c r="L21" s="3">
        <v>1330.49</v>
      </c>
      <c r="M21" s="3">
        <v>47542.03</v>
      </c>
      <c r="N21" s="3">
        <v>4450.24</v>
      </c>
      <c r="O21">
        <v>303.97000000000003</v>
      </c>
      <c r="P21" s="3">
        <v>43091.79</v>
      </c>
      <c r="Q21">
        <v>117.05</v>
      </c>
      <c r="R21">
        <v>0</v>
      </c>
      <c r="S21" s="3">
        <v>49158.15</v>
      </c>
    </row>
    <row r="22" spans="1:21" x14ac:dyDescent="0.25">
      <c r="A22" t="s">
        <v>173</v>
      </c>
      <c r="B22" t="s">
        <v>174</v>
      </c>
    </row>
    <row r="23" spans="1:21" x14ac:dyDescent="0.25">
      <c r="A23" t="s">
        <v>103</v>
      </c>
      <c r="B23" t="s">
        <v>178</v>
      </c>
      <c r="C23" s="3">
        <v>1024.2</v>
      </c>
      <c r="D23">
        <v>146.21</v>
      </c>
      <c r="E23" t="s">
        <v>255</v>
      </c>
      <c r="F23" s="3">
        <v>3000</v>
      </c>
      <c r="G23" t="s">
        <v>256</v>
      </c>
      <c r="H23" t="s">
        <v>670</v>
      </c>
      <c r="I23">
        <v>0</v>
      </c>
      <c r="J23">
        <v>0</v>
      </c>
      <c r="K23">
        <v>0</v>
      </c>
      <c r="L23">
        <v>45.13</v>
      </c>
      <c r="M23" s="3">
        <v>5454.87</v>
      </c>
      <c r="N23">
        <v>545.49</v>
      </c>
      <c r="O23">
        <v>0</v>
      </c>
      <c r="P23" s="3">
        <v>4909.38</v>
      </c>
      <c r="Q23">
        <v>23.41</v>
      </c>
      <c r="R23">
        <v>0</v>
      </c>
      <c r="S23" s="3">
        <v>5478.28</v>
      </c>
    </row>
    <row r="26" spans="1:21" x14ac:dyDescent="0.25">
      <c r="A26" t="s">
        <v>46</v>
      </c>
      <c r="B26" t="s">
        <v>188</v>
      </c>
      <c r="C26" t="s">
        <v>599</v>
      </c>
      <c r="D26" t="s">
        <v>50</v>
      </c>
      <c r="E26" t="s">
        <v>189</v>
      </c>
      <c r="F26" t="s">
        <v>50</v>
      </c>
      <c r="G26" t="s">
        <v>190</v>
      </c>
      <c r="H26" t="s">
        <v>189</v>
      </c>
      <c r="I26" t="s">
        <v>50</v>
      </c>
      <c r="J26" t="s">
        <v>50</v>
      </c>
      <c r="K26" t="s">
        <v>50</v>
      </c>
      <c r="L26" t="s">
        <v>52</v>
      </c>
    </row>
    <row r="27" spans="1:21" x14ac:dyDescent="0.25">
      <c r="A27" t="s">
        <v>179</v>
      </c>
      <c r="B27" t="s">
        <v>180</v>
      </c>
      <c r="C27" s="3">
        <v>43016.4</v>
      </c>
      <c r="D27" s="3">
        <v>6140.82</v>
      </c>
      <c r="E27" t="s">
        <v>257</v>
      </c>
      <c r="F27" s="3">
        <v>266315.11</v>
      </c>
      <c r="G27" t="s">
        <v>682</v>
      </c>
      <c r="H27" t="s">
        <v>683</v>
      </c>
      <c r="I27">
        <v>0</v>
      </c>
      <c r="J27" s="3">
        <v>6014.39</v>
      </c>
      <c r="K27">
        <v>0</v>
      </c>
      <c r="L27" s="3">
        <v>9608.11</v>
      </c>
      <c r="M27" s="3">
        <v>372514.8</v>
      </c>
      <c r="N27" s="3">
        <v>29671.13</v>
      </c>
      <c r="O27" s="3">
        <v>7580.43</v>
      </c>
      <c r="P27" s="3">
        <v>342843.67</v>
      </c>
      <c r="Q27">
        <v>983.22</v>
      </c>
      <c r="R27">
        <v>0</v>
      </c>
      <c r="S27" s="3">
        <v>387092.84</v>
      </c>
    </row>
    <row r="29" spans="1:21" x14ac:dyDescent="0.25">
      <c r="A29" t="e">
        <f>--- N</f>
        <v>#NAME?</v>
      </c>
      <c r="B29" t="s">
        <v>260</v>
      </c>
      <c r="C29" t="s">
        <v>599</v>
      </c>
      <c r="D29" t="s">
        <v>50</v>
      </c>
      <c r="E29" t="s">
        <v>261</v>
      </c>
    </row>
    <row r="31" spans="1:21" x14ac:dyDescent="0.25">
      <c r="A31" t="s">
        <v>262</v>
      </c>
      <c r="B31" t="s">
        <v>263</v>
      </c>
      <c r="C31" t="s">
        <v>264</v>
      </c>
    </row>
    <row r="32" spans="1:21" x14ac:dyDescent="0.25">
      <c r="A32" t="s">
        <v>265</v>
      </c>
      <c r="B32" t="s">
        <v>266</v>
      </c>
      <c r="C32" t="s">
        <v>267</v>
      </c>
    </row>
    <row r="33" spans="1:6" x14ac:dyDescent="0.25">
      <c r="A33" t="s">
        <v>268</v>
      </c>
      <c r="B33" t="s">
        <v>269</v>
      </c>
      <c r="C33" t="s">
        <v>632</v>
      </c>
      <c r="D33" t="s">
        <v>272</v>
      </c>
      <c r="E33" t="s">
        <v>273</v>
      </c>
    </row>
    <row r="34" spans="1:6" x14ac:dyDescent="0.25">
      <c r="A34" t="s">
        <v>274</v>
      </c>
      <c r="B34" t="s">
        <v>275</v>
      </c>
      <c r="C34" t="s">
        <v>633</v>
      </c>
    </row>
    <row r="35" spans="1:6" x14ac:dyDescent="0.25">
      <c r="A35" t="s">
        <v>278</v>
      </c>
      <c r="B35" t="s">
        <v>279</v>
      </c>
      <c r="C35" t="e">
        <f>- OUTSOURCING EMPLEADO</f>
        <v>#NAME?</v>
      </c>
    </row>
    <row r="36" spans="1:6" x14ac:dyDescent="0.25">
      <c r="A36" t="s">
        <v>280</v>
      </c>
      <c r="B36" t="s">
        <v>281</v>
      </c>
      <c r="C36" t="e">
        <f>+ Infonavit + OUTSOURCING EMPRESA + O</f>
        <v>#NAME?</v>
      </c>
      <c r="D36" t="s">
        <v>283</v>
      </c>
      <c r="E36" t="s">
        <v>284</v>
      </c>
      <c r="F36" t="s">
        <v>285</v>
      </c>
    </row>
    <row r="37" spans="1:6" x14ac:dyDescent="0.25">
      <c r="A37" t="s">
        <v>286</v>
      </c>
      <c r="B37" t="s">
        <v>287</v>
      </c>
      <c r="C37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workbookViewId="0">
      <selection activeCell="AE18" sqref="AE18"/>
    </sheetView>
  </sheetViews>
  <sheetFormatPr baseColWidth="10" defaultRowHeight="15" x14ac:dyDescent="0.25"/>
  <cols>
    <col min="1" max="1" width="34.28515625" bestFit="1" customWidth="1"/>
    <col min="2" max="28" width="0" hidden="1" customWidth="1"/>
  </cols>
  <sheetData>
    <row r="1" spans="1:29" x14ac:dyDescent="0.25">
      <c r="A1" t="s">
        <v>690</v>
      </c>
      <c r="AB1" t="s">
        <v>2</v>
      </c>
      <c r="AC1" t="s">
        <v>691</v>
      </c>
    </row>
    <row r="2" spans="1:29" x14ac:dyDescent="0.25">
      <c r="AC2" t="s">
        <v>4</v>
      </c>
    </row>
    <row r="4" spans="1:29" x14ac:dyDescent="0.25">
      <c r="I4" t="s">
        <v>5</v>
      </c>
      <c r="J4" t="s">
        <v>6</v>
      </c>
      <c r="K4" t="s">
        <v>7</v>
      </c>
      <c r="L4" t="s">
        <v>8</v>
      </c>
    </row>
    <row r="5" spans="1:29" x14ac:dyDescent="0.25">
      <c r="J5" s="1">
        <v>37058</v>
      </c>
      <c r="K5" s="2">
        <v>42185.208333333336</v>
      </c>
    </row>
    <row r="7" spans="1:29" x14ac:dyDescent="0.25">
      <c r="C7" t="s">
        <v>9</v>
      </c>
      <c r="J7" t="s">
        <v>10</v>
      </c>
      <c r="O7" t="s">
        <v>11</v>
      </c>
      <c r="P7" t="s">
        <v>292</v>
      </c>
      <c r="Q7" t="s">
        <v>293</v>
      </c>
      <c r="R7" t="s">
        <v>13</v>
      </c>
      <c r="S7" t="s">
        <v>13</v>
      </c>
      <c r="U7" t="s">
        <v>14</v>
      </c>
      <c r="V7" t="s">
        <v>11</v>
      </c>
      <c r="W7" t="s">
        <v>11</v>
      </c>
      <c r="X7" t="e">
        <f>-   OUTSOU</f>
        <v>#NAME?</v>
      </c>
      <c r="Y7" t="s">
        <v>15</v>
      </c>
      <c r="Z7" t="s">
        <v>16</v>
      </c>
      <c r="AA7" t="s">
        <v>17</v>
      </c>
      <c r="AB7" t="s">
        <v>18</v>
      </c>
      <c r="AC7" t="s">
        <v>19</v>
      </c>
    </row>
    <row r="8" spans="1:29" x14ac:dyDescent="0.25">
      <c r="A8" t="s">
        <v>692</v>
      </c>
      <c r="B8" t="s">
        <v>22</v>
      </c>
      <c r="C8" t="s">
        <v>23</v>
      </c>
      <c r="D8" t="s">
        <v>24</v>
      </c>
      <c r="E8" t="s">
        <v>25</v>
      </c>
      <c r="H8" t="s">
        <v>26</v>
      </c>
      <c r="J8" t="s">
        <v>27</v>
      </c>
      <c r="K8" t="s">
        <v>28</v>
      </c>
      <c r="L8" t="s">
        <v>29</v>
      </c>
      <c r="M8" t="s">
        <v>30</v>
      </c>
      <c r="N8" t="s">
        <v>31</v>
      </c>
      <c r="O8" t="s">
        <v>32</v>
      </c>
      <c r="P8" t="s">
        <v>33</v>
      </c>
      <c r="Q8" t="s">
        <v>34</v>
      </c>
      <c r="R8" t="s">
        <v>35</v>
      </c>
      <c r="S8" t="s">
        <v>36</v>
      </c>
      <c r="T8" t="s">
        <v>37</v>
      </c>
      <c r="U8" t="s">
        <v>38</v>
      </c>
      <c r="V8" t="s">
        <v>39</v>
      </c>
      <c r="W8" t="s">
        <v>40</v>
      </c>
      <c r="X8" t="s">
        <v>41</v>
      </c>
      <c r="Y8" t="s">
        <v>42</v>
      </c>
      <c r="Z8" t="s">
        <v>43</v>
      </c>
      <c r="AA8" t="s">
        <v>44</v>
      </c>
      <c r="AB8" t="s">
        <v>42</v>
      </c>
      <c r="AC8" t="s">
        <v>45</v>
      </c>
    </row>
    <row r="9" spans="1:29" x14ac:dyDescent="0.25">
      <c r="A9" t="s">
        <v>693</v>
      </c>
      <c r="B9" t="s">
        <v>188</v>
      </c>
      <c r="C9" t="s">
        <v>50</v>
      </c>
      <c r="D9" t="s">
        <v>50</v>
      </c>
      <c r="E9" t="s">
        <v>694</v>
      </c>
      <c r="F9" t="s">
        <v>695</v>
      </c>
      <c r="G9" t="s">
        <v>297</v>
      </c>
      <c r="H9" t="s">
        <v>46</v>
      </c>
      <c r="I9" t="s">
        <v>52</v>
      </c>
      <c r="J9" t="s">
        <v>51</v>
      </c>
      <c r="K9" t="s">
        <v>50</v>
      </c>
      <c r="L9" t="s">
        <v>50</v>
      </c>
      <c r="M9" t="s">
        <v>49</v>
      </c>
      <c r="N9" t="s">
        <v>51</v>
      </c>
      <c r="O9" t="s">
        <v>50</v>
      </c>
      <c r="P9" t="s">
        <v>637</v>
      </c>
      <c r="Q9" t="s">
        <v>51</v>
      </c>
      <c r="R9" t="s">
        <v>51</v>
      </c>
      <c r="S9" t="s">
        <v>50</v>
      </c>
      <c r="T9" t="s">
        <v>50</v>
      </c>
      <c r="U9" t="s">
        <v>50</v>
      </c>
      <c r="V9" t="s">
        <v>52</v>
      </c>
    </row>
    <row r="10" spans="1:29" x14ac:dyDescent="0.25">
      <c r="A10" t="s">
        <v>684</v>
      </c>
    </row>
    <row r="11" spans="1:29" x14ac:dyDescent="0.25">
      <c r="A11" t="s">
        <v>696</v>
      </c>
      <c r="C11" s="3">
        <v>17411.400000000001</v>
      </c>
      <c r="D11" s="3">
        <v>2485.5700000000002</v>
      </c>
      <c r="F11">
        <v>0</v>
      </c>
      <c r="I11">
        <v>0</v>
      </c>
      <c r="J11" s="3">
        <v>52850</v>
      </c>
      <c r="K11" s="3">
        <v>18591.2</v>
      </c>
      <c r="L11">
        <v>0</v>
      </c>
      <c r="M11" s="3">
        <v>71441.2</v>
      </c>
      <c r="N11" s="3">
        <v>2399.09</v>
      </c>
      <c r="O11" s="3">
        <v>73840.289999999994</v>
      </c>
      <c r="P11">
        <v>0</v>
      </c>
      <c r="Q11">
        <v>0</v>
      </c>
      <c r="R11" s="3">
        <v>2695</v>
      </c>
      <c r="S11">
        <v>0</v>
      </c>
      <c r="T11" s="3">
        <v>3509.5</v>
      </c>
      <c r="U11">
        <v>0</v>
      </c>
      <c r="V11" s="3">
        <v>6204.5</v>
      </c>
      <c r="W11" s="3">
        <v>67635.789999999994</v>
      </c>
      <c r="X11" s="3">
        <v>3319.38</v>
      </c>
      <c r="Y11" s="3">
        <v>3444.2</v>
      </c>
      <c r="Z11" s="3">
        <v>64316.41</v>
      </c>
      <c r="AA11">
        <v>397.97</v>
      </c>
      <c r="AB11">
        <v>0</v>
      </c>
      <c r="AC11" s="3">
        <v>74987.460000000006</v>
      </c>
    </row>
    <row r="12" spans="1:29" x14ac:dyDescent="0.25">
      <c r="A12" t="s">
        <v>685</v>
      </c>
    </row>
    <row r="13" spans="1:29" x14ac:dyDescent="0.25">
      <c r="A13" t="s">
        <v>697</v>
      </c>
      <c r="C13" s="3">
        <v>1024.2</v>
      </c>
      <c r="D13">
        <v>146.21</v>
      </c>
      <c r="F13">
        <v>0</v>
      </c>
      <c r="I13">
        <v>0</v>
      </c>
      <c r="J13" s="3">
        <v>12500</v>
      </c>
      <c r="K13">
        <v>0</v>
      </c>
      <c r="L13">
        <v>0</v>
      </c>
      <c r="M13" s="3">
        <v>12500</v>
      </c>
      <c r="N13">
        <v>0</v>
      </c>
      <c r="O13" s="3">
        <v>12500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 s="3">
        <v>12500</v>
      </c>
      <c r="X13" s="3">
        <v>1250</v>
      </c>
      <c r="Y13">
        <v>0</v>
      </c>
      <c r="Z13" s="3">
        <v>11250</v>
      </c>
      <c r="AA13">
        <v>23.41</v>
      </c>
      <c r="AB13">
        <v>0</v>
      </c>
      <c r="AC13" s="3">
        <v>12523.41</v>
      </c>
    </row>
    <row r="14" spans="1:29" x14ac:dyDescent="0.25">
      <c r="A14" t="s">
        <v>686</v>
      </c>
    </row>
    <row r="15" spans="1:29" x14ac:dyDescent="0.25">
      <c r="A15" t="s">
        <v>698</v>
      </c>
      <c r="C15" s="3">
        <v>2048.4</v>
      </c>
      <c r="D15">
        <v>292.42</v>
      </c>
      <c r="F15">
        <v>0</v>
      </c>
      <c r="I15">
        <v>0</v>
      </c>
      <c r="J15" s="3">
        <v>5500</v>
      </c>
      <c r="K15">
        <v>0</v>
      </c>
      <c r="L15">
        <v>0</v>
      </c>
      <c r="M15" s="3">
        <v>5500</v>
      </c>
      <c r="N15">
        <v>313.81</v>
      </c>
      <c r="O15" s="3">
        <v>5813.81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 s="3">
        <v>5813.81</v>
      </c>
      <c r="X15">
        <v>0</v>
      </c>
      <c r="Y15">
        <v>581.38</v>
      </c>
      <c r="Z15" s="3">
        <v>5813.81</v>
      </c>
      <c r="AA15">
        <v>46.82</v>
      </c>
      <c r="AB15">
        <v>0</v>
      </c>
      <c r="AC15" s="3">
        <v>6442.01</v>
      </c>
    </row>
    <row r="16" spans="1:29" x14ac:dyDescent="0.25">
      <c r="A16" t="s">
        <v>699</v>
      </c>
      <c r="B16" t="s">
        <v>231</v>
      </c>
    </row>
    <row r="17" spans="1:31" x14ac:dyDescent="0.25">
      <c r="A17" t="s">
        <v>700</v>
      </c>
      <c r="C17" s="3">
        <v>4096.8</v>
      </c>
      <c r="D17">
        <v>584.84</v>
      </c>
      <c r="F17">
        <v>0</v>
      </c>
      <c r="I17">
        <v>0</v>
      </c>
      <c r="J17" s="3">
        <v>12500</v>
      </c>
      <c r="K17" s="3">
        <v>2100</v>
      </c>
      <c r="L17">
        <v>0</v>
      </c>
      <c r="M17" s="3">
        <v>14600</v>
      </c>
      <c r="N17">
        <v>313.81</v>
      </c>
      <c r="O17" s="3">
        <v>14913.81</v>
      </c>
      <c r="P17">
        <v>0</v>
      </c>
      <c r="Q17">
        <v>0</v>
      </c>
      <c r="R17">
        <v>97.5</v>
      </c>
      <c r="S17">
        <v>0</v>
      </c>
      <c r="T17">
        <v>723.31</v>
      </c>
      <c r="U17">
        <v>0</v>
      </c>
      <c r="V17">
        <v>820.81</v>
      </c>
      <c r="W17" s="3">
        <v>14093</v>
      </c>
      <c r="X17">
        <v>0</v>
      </c>
      <c r="Y17" s="3">
        <v>1409.3</v>
      </c>
      <c r="Z17" s="3">
        <v>14093</v>
      </c>
      <c r="AA17">
        <v>93.64</v>
      </c>
      <c r="AB17">
        <v>0</v>
      </c>
      <c r="AC17" s="3">
        <v>16319.25</v>
      </c>
    </row>
    <row r="18" spans="1:31" x14ac:dyDescent="0.25">
      <c r="A18" t="s">
        <v>687</v>
      </c>
    </row>
    <row r="19" spans="1:31" x14ac:dyDescent="0.25">
      <c r="A19" t="s">
        <v>701</v>
      </c>
      <c r="C19" s="3">
        <v>12290.4</v>
      </c>
      <c r="D19" s="3">
        <v>1754.52</v>
      </c>
      <c r="F19">
        <v>0</v>
      </c>
      <c r="I19">
        <v>0</v>
      </c>
      <c r="J19" s="3">
        <v>16550</v>
      </c>
      <c r="K19" s="3">
        <v>27635.07</v>
      </c>
      <c r="L19">
        <v>0</v>
      </c>
      <c r="M19" s="3">
        <v>44185.07</v>
      </c>
      <c r="N19" s="3">
        <v>1285.21</v>
      </c>
      <c r="O19" s="3">
        <v>45470.28</v>
      </c>
      <c r="P19">
        <v>0</v>
      </c>
      <c r="Q19">
        <v>0</v>
      </c>
      <c r="R19">
        <v>0</v>
      </c>
      <c r="S19">
        <v>0</v>
      </c>
      <c r="T19">
        <v>586.48</v>
      </c>
      <c r="U19">
        <v>0</v>
      </c>
      <c r="V19">
        <v>586.48</v>
      </c>
      <c r="W19" s="3">
        <v>44883.8</v>
      </c>
      <c r="X19" s="3">
        <v>1831.72</v>
      </c>
      <c r="Y19" s="3">
        <v>2656.66</v>
      </c>
      <c r="Z19" s="3">
        <v>43052.08</v>
      </c>
      <c r="AA19">
        <v>280.92</v>
      </c>
      <c r="AB19">
        <v>0</v>
      </c>
      <c r="AC19" s="3">
        <v>48407.86</v>
      </c>
      <c r="AD19" s="3">
        <v>51766.92</v>
      </c>
      <c r="AE19" s="3">
        <f>+AC19-AD19</f>
        <v>-3359.0599999999977</v>
      </c>
    </row>
    <row r="20" spans="1:31" x14ac:dyDescent="0.25">
      <c r="A20" t="s">
        <v>688</v>
      </c>
    </row>
    <row r="21" spans="1:31" x14ac:dyDescent="0.25">
      <c r="A21" t="s">
        <v>702</v>
      </c>
      <c r="C21" s="3">
        <v>5121</v>
      </c>
      <c r="D21">
        <v>731.05</v>
      </c>
      <c r="F21">
        <v>0</v>
      </c>
      <c r="I21">
        <v>0</v>
      </c>
      <c r="J21" s="3">
        <v>12150</v>
      </c>
      <c r="K21" s="3">
        <v>8230.89</v>
      </c>
      <c r="L21">
        <v>0</v>
      </c>
      <c r="M21" s="3">
        <v>20380.89</v>
      </c>
      <c r="N21">
        <v>395.58</v>
      </c>
      <c r="O21" s="3">
        <v>20776.47</v>
      </c>
      <c r="P21">
        <v>0</v>
      </c>
      <c r="Q21">
        <v>0</v>
      </c>
      <c r="R21">
        <v>0</v>
      </c>
      <c r="S21">
        <v>0</v>
      </c>
      <c r="T21" s="3">
        <v>1195.0999999999999</v>
      </c>
      <c r="U21">
        <v>0</v>
      </c>
      <c r="V21" s="3">
        <v>1195.0999999999999</v>
      </c>
      <c r="W21" s="3">
        <v>19581.37</v>
      </c>
      <c r="X21">
        <v>688.69</v>
      </c>
      <c r="Y21" s="3">
        <v>1269.45</v>
      </c>
      <c r="Z21" s="3">
        <v>18892.68</v>
      </c>
      <c r="AA21">
        <v>117.05</v>
      </c>
      <c r="AB21">
        <v>0</v>
      </c>
      <c r="AC21" s="3">
        <v>22162.97</v>
      </c>
    </row>
    <row r="22" spans="1:31" x14ac:dyDescent="0.25">
      <c r="A22" t="s">
        <v>689</v>
      </c>
    </row>
    <row r="23" spans="1:31" x14ac:dyDescent="0.25">
      <c r="A23" t="s">
        <v>703</v>
      </c>
      <c r="C23" s="3">
        <v>1024.2</v>
      </c>
      <c r="D23">
        <v>146.21</v>
      </c>
      <c r="F23">
        <v>0</v>
      </c>
      <c r="I23">
        <v>0</v>
      </c>
      <c r="J23" s="3">
        <v>2500</v>
      </c>
      <c r="K23">
        <v>0</v>
      </c>
      <c r="L23">
        <v>0</v>
      </c>
      <c r="M23" s="3">
        <v>2500</v>
      </c>
      <c r="N23">
        <v>160.30000000000001</v>
      </c>
      <c r="O23" s="3">
        <v>2660.3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3">
        <v>2660.3</v>
      </c>
      <c r="X23">
        <v>0</v>
      </c>
      <c r="Y23">
        <v>266.02999999999997</v>
      </c>
      <c r="Z23" s="3">
        <v>2660.3</v>
      </c>
      <c r="AA23">
        <v>23.41</v>
      </c>
      <c r="AB23">
        <v>0</v>
      </c>
      <c r="AC23" s="3">
        <v>2949.74</v>
      </c>
    </row>
    <row r="24" spans="1:31" x14ac:dyDescent="0.25">
      <c r="A24" t="s">
        <v>704</v>
      </c>
      <c r="C24" s="3">
        <v>43016.4</v>
      </c>
      <c r="D24" s="3">
        <v>6140.82</v>
      </c>
      <c r="F24">
        <v>0</v>
      </c>
      <c r="I24">
        <v>0</v>
      </c>
      <c r="J24" s="3">
        <v>114550</v>
      </c>
      <c r="K24" s="3">
        <v>56557.16</v>
      </c>
      <c r="L24">
        <v>0</v>
      </c>
      <c r="M24" s="3">
        <v>171107.16</v>
      </c>
      <c r="N24" s="3">
        <v>4867.8</v>
      </c>
      <c r="O24" s="3">
        <v>175974.96</v>
      </c>
      <c r="P24">
        <v>0</v>
      </c>
      <c r="Q24">
        <v>0</v>
      </c>
      <c r="R24" s="3">
        <v>2792.5</v>
      </c>
      <c r="S24">
        <v>0</v>
      </c>
      <c r="T24" s="3">
        <v>6014.39</v>
      </c>
      <c r="U24">
        <v>0</v>
      </c>
      <c r="V24" s="3">
        <v>8806.89</v>
      </c>
      <c r="W24" s="3">
        <v>167168.07</v>
      </c>
      <c r="X24" s="3">
        <v>7089.79</v>
      </c>
      <c r="Y24" s="3">
        <v>9627.02</v>
      </c>
      <c r="Z24" s="3">
        <v>160078.28</v>
      </c>
      <c r="AA24">
        <v>983.22</v>
      </c>
      <c r="AB24">
        <v>0</v>
      </c>
      <c r="AC24" s="3">
        <f>SUM(AC11:AC23)</f>
        <v>183792.69999999998</v>
      </c>
    </row>
    <row r="25" spans="1:31" x14ac:dyDescent="0.25">
      <c r="AD25">
        <f>AC24*0.16</f>
        <v>29406.831999999999</v>
      </c>
    </row>
    <row r="26" spans="1:31" x14ac:dyDescent="0.25">
      <c r="A26" t="s">
        <v>705</v>
      </c>
      <c r="B26" t="s">
        <v>188</v>
      </c>
      <c r="C26" t="s">
        <v>50</v>
      </c>
      <c r="D26" t="s">
        <v>50</v>
      </c>
      <c r="E26" t="s">
        <v>694</v>
      </c>
      <c r="F26" t="s">
        <v>695</v>
      </c>
      <c r="G26" t="s">
        <v>297</v>
      </c>
      <c r="H26" t="s">
        <v>46</v>
      </c>
      <c r="I26" t="s">
        <v>52</v>
      </c>
      <c r="J26" t="s">
        <v>356</v>
      </c>
      <c r="AD26" s="3">
        <f>+AC24+AD25</f>
        <v>213199.53199999998</v>
      </c>
    </row>
    <row r="28" spans="1:31" x14ac:dyDescent="0.25">
      <c r="A28" t="s">
        <v>706</v>
      </c>
      <c r="B28" t="s">
        <v>264</v>
      </c>
    </row>
    <row r="29" spans="1:31" x14ac:dyDescent="0.25">
      <c r="A29" t="s">
        <v>707</v>
      </c>
      <c r="B29" t="s">
        <v>267</v>
      </c>
    </row>
    <row r="30" spans="1:31" x14ac:dyDescent="0.25">
      <c r="A30" t="s">
        <v>708</v>
      </c>
      <c r="B30" t="s">
        <v>270</v>
      </c>
      <c r="C30" t="s">
        <v>271</v>
      </c>
      <c r="D30" t="s">
        <v>272</v>
      </c>
      <c r="E30" t="s">
        <v>709</v>
      </c>
      <c r="F30" t="e">
        <f>+ In</f>
        <v>#NAME?</v>
      </c>
      <c r="G30" t="s">
        <v>710</v>
      </c>
      <c r="H30" t="s">
        <v>660</v>
      </c>
    </row>
    <row r="31" spans="1:31" x14ac:dyDescent="0.25">
      <c r="A31" t="s">
        <v>711</v>
      </c>
      <c r="B31" t="s">
        <v>276</v>
      </c>
      <c r="C31" t="s">
        <v>277</v>
      </c>
    </row>
    <row r="32" spans="1:31" x14ac:dyDescent="0.25">
      <c r="A32" t="s">
        <v>712</v>
      </c>
      <c r="B32" t="e">
        <f>- OUTSOURCING EMPLEADO</f>
        <v>#NAME?</v>
      </c>
    </row>
    <row r="33" spans="1:11" x14ac:dyDescent="0.25">
      <c r="A33" t="s">
        <v>713</v>
      </c>
      <c r="B33" t="e">
        <f>+ Infonavit + OUTSOURCING</f>
        <v>#NAME?</v>
      </c>
      <c r="C33" t="s">
        <v>282</v>
      </c>
      <c r="D33" t="s">
        <v>283</v>
      </c>
      <c r="E33" t="s">
        <v>714</v>
      </c>
      <c r="F33" t="e">
        <f>+ Im</f>
        <v>#NAME?</v>
      </c>
      <c r="G33" t="s">
        <v>715</v>
      </c>
      <c r="H33" t="s">
        <v>716</v>
      </c>
      <c r="I33" t="s">
        <v>717</v>
      </c>
      <c r="J33" t="e">
        <f>+ Aportaci</f>
        <v>#NAME?</v>
      </c>
      <c r="K33" t="s">
        <v>285</v>
      </c>
    </row>
    <row r="34" spans="1:11" x14ac:dyDescent="0.25">
      <c r="A34" t="s">
        <v>718</v>
      </c>
      <c r="B3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45</vt:i4>
      </vt:variant>
    </vt:vector>
  </HeadingPairs>
  <TitlesOfParts>
    <vt:vector size="45" baseType="lpstr">
      <vt:lpstr>1era may</vt:lpstr>
      <vt:lpstr>2da may</vt:lpstr>
      <vt:lpstr>SEM 0</vt:lpstr>
      <vt:lpstr>SEM 10</vt:lpstr>
      <vt:lpstr>SEM 20</vt:lpstr>
      <vt:lpstr>SEM 30</vt:lpstr>
      <vt:lpstr>AUXMAY</vt:lpstr>
      <vt:lpstr>1era Jun</vt:lpstr>
      <vt:lpstr>2da Jun</vt:lpstr>
      <vt:lpstr>SEM 0-06</vt:lpstr>
      <vt:lpstr>SEM 10-06</vt:lpstr>
      <vt:lpstr>SEM 20-06</vt:lpstr>
      <vt:lpstr>SEM 30-06</vt:lpstr>
      <vt:lpstr>SEM 40-06</vt:lpstr>
      <vt:lpstr>IMSS-INFO</vt:lpstr>
      <vt:lpstr>SEM 0-08</vt:lpstr>
      <vt:lpstr>SEM 10-08</vt:lpstr>
      <vt:lpstr>SEM 20-08</vt:lpstr>
      <vt:lpstr>SEM 30-08</vt:lpstr>
      <vt:lpstr>1era Agosto</vt:lpstr>
      <vt:lpstr>2da Agosto</vt:lpstr>
      <vt:lpstr>IMSSINF</vt:lpstr>
      <vt:lpstr>SEM 0-10</vt:lpstr>
      <vt:lpstr>SEM 10-10</vt:lpstr>
      <vt:lpstr>SEM 20-10</vt:lpstr>
      <vt:lpstr>SEM 30-10</vt:lpstr>
      <vt:lpstr>1era Oct </vt:lpstr>
      <vt:lpstr>2da Oct</vt:lpstr>
      <vt:lpstr>IMSS</vt:lpstr>
      <vt:lpstr>SEM 0-11</vt:lpstr>
      <vt:lpstr>SEM 10-11</vt:lpstr>
      <vt:lpstr>SEM 20-11</vt:lpstr>
      <vt:lpstr>SEM 30-11</vt:lpstr>
      <vt:lpstr>1era Nov</vt:lpstr>
      <vt:lpstr>2da Nov</vt:lpstr>
      <vt:lpstr>IMSS-11</vt:lpstr>
      <vt:lpstr>SEM 0-12</vt:lpstr>
      <vt:lpstr>SEM 10-12</vt:lpstr>
      <vt:lpstr>SEM 20-12</vt:lpstr>
      <vt:lpstr>SEM 30-12</vt:lpstr>
      <vt:lpstr>1era 12</vt:lpstr>
      <vt:lpstr>2da 12</vt:lpstr>
      <vt:lpstr>IMSS INF 12</vt:lpstr>
      <vt:lpstr>AGN QUIN 15</vt:lpstr>
      <vt:lpstr>AGN SEM 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2015-06-09T23:25:48Z</dcterms:created>
  <dcterms:modified xsi:type="dcterms:W3CDTF">2016-01-08T01:12:56Z</dcterms:modified>
</cp:coreProperties>
</file>