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2"/>
  </bookViews>
  <sheets>
    <sheet name="BBVA INV" sheetId="1" r:id="rId1"/>
    <sheet name="CALCULO ANUAL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6" i="3"/>
  <c r="J7" s="1"/>
  <c r="J8" s="1"/>
  <c r="J9" s="1"/>
  <c r="J5"/>
  <c r="J4"/>
  <c r="C14" i="2"/>
  <c r="B14"/>
  <c r="F24" i="1"/>
  <c r="M9" i="3" l="1"/>
  <c r="J10"/>
  <c r="J11" s="1"/>
  <c r="J12" s="1"/>
  <c r="J13" s="1"/>
  <c r="J14" s="1"/>
  <c r="J15" s="1"/>
  <c r="J16" s="1"/>
  <c r="J17" s="1"/>
  <c r="F26" i="1"/>
  <c r="M17" i="3" l="1"/>
  <c r="J18"/>
  <c r="J19" s="1"/>
  <c r="J20" s="1"/>
  <c r="J21" s="1"/>
  <c r="J22" l="1"/>
  <c r="J23" s="1"/>
  <c r="M21"/>
  <c r="M23" l="1"/>
  <c r="J24"/>
  <c r="J25" s="1"/>
  <c r="J26" s="1"/>
  <c r="J27" s="1"/>
  <c r="J28" s="1"/>
  <c r="J29" s="1"/>
  <c r="J30" l="1"/>
  <c r="J31" s="1"/>
  <c r="J32" s="1"/>
  <c r="J33" s="1"/>
  <c r="J34" s="1"/>
  <c r="J35" s="1"/>
  <c r="J36" s="1"/>
  <c r="M29"/>
  <c r="M36" l="1"/>
  <c r="J37"/>
  <c r="J38" s="1"/>
  <c r="J39" s="1"/>
  <c r="J40" s="1"/>
  <c r="J41" s="1"/>
  <c r="J42" s="1"/>
  <c r="J43" s="1"/>
  <c r="J44" s="1"/>
  <c r="J45" s="1"/>
  <c r="J46" s="1"/>
  <c r="M46" l="1"/>
  <c r="J47"/>
  <c r="J48" s="1"/>
  <c r="J49" s="1"/>
  <c r="J50" s="1"/>
  <c r="J51" l="1"/>
  <c r="J52" s="1"/>
  <c r="J53" s="1"/>
  <c r="J54" s="1"/>
  <c r="J55" s="1"/>
  <c r="M50"/>
  <c r="J56" l="1"/>
  <c r="J57" s="1"/>
  <c r="J58" s="1"/>
  <c r="M58" s="1"/>
  <c r="M55"/>
</calcChain>
</file>

<file path=xl/sharedStrings.xml><?xml version="1.0" encoding="utf-8"?>
<sst xmlns="http://schemas.openxmlformats.org/spreadsheetml/2006/main" count="211" uniqueCount="112">
  <si>
    <t>Saldo en Bancos :_</t>
  </si>
  <si>
    <r>
      <t xml:space="preserve"> +</t>
    </r>
    <r>
      <rPr>
        <sz val="9"/>
        <rFont val="Arial"/>
        <family val="2"/>
      </rPr>
      <t xml:space="preserve"> Cargos nuestros no considerados por el Banco</t>
    </r>
  </si>
  <si>
    <t xml:space="preserve"> - Abonos nuestros no considerados por el Banco</t>
  </si>
  <si>
    <r>
      <t xml:space="preserve"> +</t>
    </r>
    <r>
      <rPr>
        <sz val="9"/>
        <rFont val="Arial"/>
        <family val="2"/>
      </rPr>
      <t xml:space="preserve"> Cargos del Banco no considerados por nosotros</t>
    </r>
  </si>
  <si>
    <r>
      <t xml:space="preserve"> -</t>
    </r>
    <r>
      <rPr>
        <sz val="9"/>
        <rFont val="Arial"/>
        <family val="2"/>
      </rPr>
      <t xml:space="preserve"> Abonos del Banco no considerados por nosotros</t>
    </r>
  </si>
  <si>
    <t>Saldo en conciliación</t>
  </si>
  <si>
    <t>Saldo en auxiliar</t>
  </si>
  <si>
    <t>Diferencia</t>
  </si>
  <si>
    <t>Conciliación Inversión al 31 de DICIEMBRE 2015</t>
  </si>
  <si>
    <t>Cto. 2041613456 Inversión  Bancomer 250 - 001</t>
  </si>
  <si>
    <t xml:space="preserve">ALECSA CELAYA S. DE R.L. DE C.V. </t>
  </si>
  <si>
    <t>ISR</t>
  </si>
  <si>
    <t>RENDIMIENTO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</si>
  <si>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</si>
  <si>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</si>
  <si>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</si>
  <si>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</si>
  <si>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</si>
  <si>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</si>
  <si>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</si>
  <si>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</si>
  <si>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</si>
  <si>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</si>
  <si>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</si>
  <si>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</si>
  <si>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Cuenta  250-001              INVERSIONES EN VALORES BBVA</t>
  </si>
  <si>
    <t>Saldo Inicial</t>
  </si>
  <si>
    <t>E    190</t>
  </si>
  <si>
    <t>C.FDOS.INV</t>
  </si>
  <si>
    <t>Poliza Contable de E</t>
  </si>
  <si>
    <t>MCANO</t>
  </si>
  <si>
    <t>COMPRA FDOS.INV.20/01/2015</t>
  </si>
  <si>
    <t>E    191</t>
  </si>
  <si>
    <t>COMPRA FDOS.INV.22/01/2015</t>
  </si>
  <si>
    <t>I    771</t>
  </si>
  <si>
    <t>VTA.FDOS.I</t>
  </si>
  <si>
    <t>Poliza Contable de I</t>
  </si>
  <si>
    <t>VTA.FDOS.INVERSION 19/01/2015</t>
  </si>
  <si>
    <t>I    772</t>
  </si>
  <si>
    <t>VTA.FDO.IN</t>
  </si>
  <si>
    <t>VTA.FDOS.INV. 23/01/2015</t>
  </si>
  <si>
    <t>E    133</t>
  </si>
  <si>
    <t>COMPRA FDOS.INV.18/02/15</t>
  </si>
  <si>
    <t>E    134</t>
  </si>
  <si>
    <t>COMPRA FDS.INV. 03/02/2015</t>
  </si>
  <si>
    <t>I    611</t>
  </si>
  <si>
    <t>VTA.FDOS.INV.04/02/2015</t>
  </si>
  <si>
    <t>I    612</t>
  </si>
  <si>
    <t>VTA.FDS.IN</t>
  </si>
  <si>
    <t>VTA.FDOS.INV.13/02/2015</t>
  </si>
  <si>
    <t>I    613</t>
  </si>
  <si>
    <t>VTA.FDOS.INV.20/02/2015</t>
  </si>
  <si>
    <t>I    769</t>
  </si>
  <si>
    <t>VTA.FDOS.INVERSION 25/02/2015</t>
  </si>
  <si>
    <t>E    222</t>
  </si>
  <si>
    <t>COMPRA FDOS.INV.27/03/2015</t>
  </si>
  <si>
    <t>I    893</t>
  </si>
  <si>
    <t>VTA.FONDOS INV.03/03/2015</t>
  </si>
  <si>
    <t>E    223</t>
  </si>
  <si>
    <t>C.F.INVER</t>
  </si>
  <si>
    <t>LJIMENEZ</t>
  </si>
  <si>
    <t>LJIMENEZ:COMPRA FONDO INVERSION 27-</t>
  </si>
  <si>
    <t>E    225</t>
  </si>
  <si>
    <t>COMPRA FONDO INVERSION</t>
  </si>
  <si>
    <t>I    875</t>
  </si>
  <si>
    <t>DEP. INVE</t>
  </si>
  <si>
    <t>DEPOSITO INVERSION DEL 27-05-1</t>
  </si>
  <si>
    <t>E    227</t>
  </si>
  <si>
    <t>APERT. INV</t>
  </si>
  <si>
    <t>APERTURA INVERSION</t>
  </si>
  <si>
    <t>E    205</t>
  </si>
  <si>
    <t>FONDOS INV</t>
  </si>
  <si>
    <t>COMPRA FONDOS INVERSION</t>
  </si>
  <si>
    <t>I    847</t>
  </si>
  <si>
    <t>VENTA FONDOS INVERSION</t>
  </si>
  <si>
    <t>E    218</t>
  </si>
  <si>
    <t>FONDO.INV</t>
  </si>
  <si>
    <t>SVARGAS</t>
  </si>
  <si>
    <t>COMPRA FONDO DE INVERSION</t>
  </si>
  <si>
    <t>I    948</t>
  </si>
  <si>
    <t>FOND.INV</t>
  </si>
  <si>
    <t>VENTA FONDO DE INVERSION</t>
  </si>
  <si>
    <t>E    214</t>
  </si>
  <si>
    <t>C.FOND INV</t>
  </si>
  <si>
    <t>COMRA FONDO DE INVERSION</t>
  </si>
  <si>
    <t>I  1,031</t>
  </si>
  <si>
    <t>V.FOND INV</t>
  </si>
  <si>
    <t>VENTA DE FONDO DE INVERSION</t>
  </si>
  <si>
    <t>E    243</t>
  </si>
  <si>
    <t>LJIMENEZ:COMPRA FONDOS INVERSION</t>
  </si>
  <si>
    <t>E    242</t>
  </si>
  <si>
    <t>COM FONDOS</t>
  </si>
  <si>
    <t>LJIMENEZ:COMPRA FONDOS INV</t>
  </si>
  <si>
    <t>E    244</t>
  </si>
  <si>
    <t>VTA F INV</t>
  </si>
  <si>
    <t>BAJA: LJIMENEZ VENTA FONDOS DE INVE</t>
  </si>
  <si>
    <t>I  1,018</t>
  </si>
  <si>
    <t>VTA FONDOS</t>
  </si>
  <si>
    <t>VTA FONDOS INVERSION</t>
  </si>
  <si>
    <t>D  2,804</t>
  </si>
  <si>
    <t>Poliza Contable de D</t>
  </si>
  <si>
    <t>COMPRA FONDOS DE INVERSION</t>
  </si>
  <si>
    <t>D  2,805</t>
  </si>
  <si>
    <t>COMPRA DE FONDOS DE INVERSION</t>
  </si>
  <si>
    <t>I  1,008</t>
  </si>
  <si>
    <t>VENTA DE FONDOS DE INVERSION</t>
  </si>
  <si>
    <t>I  1,009</t>
  </si>
  <si>
    <t>E    216</t>
  </si>
  <si>
    <t>COMPRA INV</t>
  </si>
  <si>
    <t>I  1,280</t>
  </si>
  <si>
    <t>F DE INV</t>
  </si>
  <si>
    <t>VENTA FONDOS DE INVERSION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</si>
</sst>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2"/>
    <xf numFmtId="4" fontId="4" fillId="0" borderId="0" xfId="2" applyNumberFormat="1" applyFont="1"/>
    <xf numFmtId="4" fontId="4" fillId="0" borderId="0" xfId="2" applyNumberFormat="1" applyFont="1" applyFill="1"/>
    <xf numFmtId="0" fontId="4" fillId="0" borderId="0" xfId="2" applyFont="1" applyFill="1"/>
    <xf numFmtId="14" fontId="4" fillId="0" borderId="0" xfId="2" applyNumberFormat="1" applyFont="1" applyFill="1"/>
    <xf numFmtId="0" fontId="4" fillId="0" borderId="0" xfId="2" applyFont="1" applyFill="1" applyBorder="1"/>
    <xf numFmtId="14" fontId="4" fillId="0" borderId="0" xfId="2" applyNumberFormat="1" applyFont="1"/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4" fontId="5" fillId="0" borderId="1" xfId="2" applyNumberFormat="1" applyFont="1" applyBorder="1"/>
    <xf numFmtId="43" fontId="4" fillId="0" borderId="0" xfId="2" applyNumberFormat="1" applyFont="1" applyFill="1"/>
    <xf numFmtId="0" fontId="5" fillId="0" borderId="0" xfId="2" applyFont="1" applyAlignment="1">
      <alignment vertical="center"/>
    </xf>
    <xf numFmtId="43" fontId="4" fillId="0" borderId="0" xfId="3" applyFont="1" applyFill="1"/>
    <xf numFmtId="43" fontId="4" fillId="0" borderId="0" xfId="3" applyFont="1" applyFill="1" applyBorder="1"/>
    <xf numFmtId="43" fontId="7" fillId="0" borderId="0" xfId="1" applyFo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3" fontId="8" fillId="0" borderId="0" xfId="1" applyFont="1"/>
    <xf numFmtId="43" fontId="8" fillId="0" borderId="0" xfId="3" applyFont="1" applyBorder="1" applyAlignment="1">
      <alignment vertical="center"/>
    </xf>
    <xf numFmtId="0" fontId="9" fillId="0" borderId="1" xfId="0" applyFont="1" applyBorder="1"/>
    <xf numFmtId="43" fontId="8" fillId="0" borderId="1" xfId="1" applyFont="1" applyBorder="1"/>
    <xf numFmtId="43" fontId="8" fillId="0" borderId="1" xfId="3" applyFont="1" applyBorder="1" applyAlignment="1">
      <alignment vertical="center"/>
    </xf>
    <xf numFmtId="43" fontId="9" fillId="0" borderId="0" xfId="0" applyNumberFormat="1" applyFont="1"/>
    <xf numFmtId="0" fontId="7" fillId="0" borderId="0" xfId="0" applyFont="1"/>
    <xf numFmtId="14" fontId="7" fillId="0" borderId="0" xfId="0" applyNumberFormat="1" applyFont="1"/>
    <xf numFmtId="43" fontId="7" fillId="2" borderId="0" xfId="1" applyFont="1" applyFill="1"/>
    <xf numFmtId="0" fontId="10" fillId="0" borderId="0" xfId="0" applyFont="1"/>
    <xf numFmtId="43" fontId="10" fillId="0" borderId="0" xfId="1" applyFont="1" applyAlignment="1">
      <alignment horizontal="left"/>
    </xf>
    <xf numFmtId="43" fontId="6" fillId="0" borderId="0" xfId="1" applyFont="1" applyBorder="1" applyAlignment="1">
      <alignment vertical="center"/>
    </xf>
    <xf numFmtId="43" fontId="11" fillId="0" borderId="1" xfId="1" applyFont="1" applyBorder="1"/>
    <xf numFmtId="43" fontId="4" fillId="0" borderId="0" xfId="1" applyFont="1" applyBorder="1" applyAlignment="1">
      <alignment vertical="center"/>
    </xf>
  </cellXfs>
  <cellStyles count="37">
    <cellStyle name="Millares" xfId="1" builtinId="3"/>
    <cellStyle name="Millares 10" xfId="4"/>
    <cellStyle name="Millares 12" xfId="5"/>
    <cellStyle name="Millares 13" xfId="6"/>
    <cellStyle name="Millares 15" xfId="7"/>
    <cellStyle name="Millares 16" xfId="8"/>
    <cellStyle name="Millares 18" xfId="9"/>
    <cellStyle name="Millares 19" xfId="10"/>
    <cellStyle name="Millares 4" xfId="3"/>
    <cellStyle name="Millares 4 10" xfId="30"/>
    <cellStyle name="Millares 4 11" xfId="32"/>
    <cellStyle name="Millares 4 12" xfId="35"/>
    <cellStyle name="Millares 4 2" xfId="15"/>
    <cellStyle name="Millares 4 3" xfId="18"/>
    <cellStyle name="Millares 4 4" xfId="17"/>
    <cellStyle name="Millares 4 5" xfId="20"/>
    <cellStyle name="Millares 4 6" xfId="22"/>
    <cellStyle name="Millares 4 7" xfId="24"/>
    <cellStyle name="Millares 4 8" xfId="26"/>
    <cellStyle name="Millares 4 9" xfId="28"/>
    <cellStyle name="Millares 6" xfId="11"/>
    <cellStyle name="Millares 7" xfId="12"/>
    <cellStyle name="Millares 8" xfId="13"/>
    <cellStyle name="Millares 9" xfId="14"/>
    <cellStyle name="Normal" xfId="0" builtinId="0"/>
    <cellStyle name="Normal 4" xfId="2"/>
    <cellStyle name="Normal 4 10" xfId="33"/>
    <cellStyle name="Normal 4 11" xfId="34"/>
    <cellStyle name="Normal 4 12" xfId="36"/>
    <cellStyle name="Normal 4 2" xfId="16"/>
    <cellStyle name="Normal 4 3" xfId="19"/>
    <cellStyle name="Normal 4 4" xfId="21"/>
    <cellStyle name="Normal 4 5" xfId="23"/>
    <cellStyle name="Normal 4 6" xfId="25"/>
    <cellStyle name="Normal 4 7" xfId="27"/>
    <cellStyle name="Normal 4 8" xfId="29"/>
    <cellStyle name="Normal 4 9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28575</xdr:colOff>
      <xdr:row>3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8575"/>
          <a:ext cx="790575" cy="714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opLeftCell="A6" workbookViewId="0">
      <selection activeCell="J18" sqref="J18"/>
    </sheetView>
  </sheetViews>
  <sheetFormatPr baseColWidth="10" defaultRowHeight="15"/>
  <cols>
    <col min="1" max="1" width="3.28515625" customWidth="1"/>
    <col min="4" max="4" width="22.85546875" customWidth="1"/>
    <col min="6" max="6" width="12.42578125" bestFit="1" customWidth="1"/>
  </cols>
  <sheetData>
    <row r="1" spans="1:15">
      <c r="A1" s="19" t="s">
        <v>10</v>
      </c>
      <c r="B1" s="19"/>
      <c r="C1" s="19"/>
      <c r="D1" s="19"/>
      <c r="E1" s="19"/>
      <c r="F1" s="19"/>
      <c r="G1" s="19"/>
      <c r="H1" s="1"/>
      <c r="I1" s="1"/>
      <c r="J1" s="1"/>
      <c r="K1" s="1"/>
      <c r="L1" s="1"/>
      <c r="M1" s="1"/>
      <c r="N1" s="1"/>
      <c r="O1" s="1"/>
    </row>
    <row r="2" spans="1:15">
      <c r="A2" s="19" t="s">
        <v>9</v>
      </c>
      <c r="B2" s="19"/>
      <c r="C2" s="19"/>
      <c r="D2" s="19"/>
      <c r="E2" s="19"/>
      <c r="F2" s="19"/>
      <c r="G2" s="19"/>
      <c r="H2" s="1"/>
      <c r="I2" s="1"/>
      <c r="J2" s="1"/>
      <c r="K2" s="1"/>
      <c r="L2" s="1"/>
      <c r="M2" s="1"/>
      <c r="N2" s="1"/>
      <c r="O2" s="1"/>
    </row>
    <row r="3" spans="1:15" ht="26.25" customHeight="1" thickBot="1">
      <c r="A3" s="20" t="s">
        <v>8</v>
      </c>
      <c r="B3" s="20"/>
      <c r="C3" s="20"/>
      <c r="D3" s="20"/>
      <c r="E3" s="20"/>
      <c r="F3" s="20"/>
      <c r="G3" s="20"/>
      <c r="H3" s="1"/>
      <c r="I3" s="1"/>
      <c r="J3" s="1"/>
      <c r="K3" s="1"/>
      <c r="L3" s="1"/>
      <c r="M3" s="1"/>
      <c r="N3" s="1"/>
      <c r="O3" s="1"/>
    </row>
    <row r="4" spans="1:15" ht="15.75" thickTop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1" t="s">
        <v>0</v>
      </c>
      <c r="C5" s="1"/>
      <c r="D5" s="1"/>
      <c r="E5" s="2"/>
      <c r="F5" s="12">
        <v>347696.7</v>
      </c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3"/>
      <c r="F6" s="3"/>
      <c r="G6" s="4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3"/>
      <c r="F7" s="15"/>
      <c r="G7" s="4"/>
      <c r="H7" s="1"/>
      <c r="I7" s="1"/>
      <c r="J7" s="19"/>
      <c r="K7" s="19"/>
      <c r="L7" s="19"/>
      <c r="M7" s="19"/>
      <c r="N7" s="19"/>
      <c r="O7" s="19"/>
    </row>
    <row r="8" spans="1:15">
      <c r="A8" s="1"/>
      <c r="B8" s="18" t="s">
        <v>1</v>
      </c>
      <c r="C8" s="18"/>
      <c r="D8" s="18"/>
      <c r="E8" s="3"/>
      <c r="F8" s="15">
        <v>0</v>
      </c>
      <c r="G8" s="4"/>
      <c r="H8" s="1"/>
      <c r="I8" s="1"/>
      <c r="J8" s="10"/>
      <c r="K8" s="1"/>
      <c r="L8" s="1"/>
      <c r="M8" s="1"/>
      <c r="N8" s="1"/>
      <c r="O8" s="1"/>
    </row>
    <row r="9" spans="1:15">
      <c r="A9" s="1"/>
      <c r="B9" s="5"/>
      <c r="C9" s="4"/>
      <c r="D9" s="4"/>
      <c r="E9" s="3"/>
      <c r="F9" s="15"/>
      <c r="G9" s="4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5"/>
      <c r="C10" s="4"/>
      <c r="D10" s="4"/>
      <c r="E10" s="3"/>
      <c r="F10" s="15"/>
      <c r="G10" s="4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5"/>
      <c r="C11" s="4"/>
      <c r="D11" s="4"/>
      <c r="E11" s="3"/>
      <c r="F11" s="15"/>
      <c r="G11" s="4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21" t="s">
        <v>2</v>
      </c>
      <c r="C12" s="21"/>
      <c r="D12" s="21"/>
      <c r="E12" s="3"/>
      <c r="F12" s="15">
        <v>0</v>
      </c>
      <c r="G12" s="4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5"/>
      <c r="C13" s="4"/>
      <c r="D13" s="4"/>
      <c r="E13" s="3"/>
      <c r="F13" s="15"/>
      <c r="G13" s="4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5"/>
      <c r="C14" s="4"/>
      <c r="D14" s="6"/>
      <c r="E14" s="3"/>
      <c r="F14" s="16"/>
      <c r="G14" s="4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7"/>
      <c r="C15" s="1"/>
      <c r="D15" s="1"/>
      <c r="E15" s="3"/>
      <c r="F15" s="15"/>
      <c r="G15" s="4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8" t="s">
        <v>3</v>
      </c>
      <c r="C16" s="18"/>
      <c r="D16" s="18"/>
      <c r="E16" s="3"/>
      <c r="F16" s="15">
        <v>0</v>
      </c>
      <c r="G16" s="13"/>
      <c r="H16" s="1"/>
      <c r="I16" s="1"/>
      <c r="J16" s="1"/>
      <c r="K16" s="1"/>
      <c r="L16" s="1"/>
      <c r="M16" s="1"/>
      <c r="N16" s="1"/>
      <c r="O16" s="1"/>
    </row>
    <row r="17" spans="2:8">
      <c r="B17" s="1"/>
      <c r="C17" s="1"/>
      <c r="D17" s="1"/>
      <c r="E17" s="3"/>
      <c r="F17" s="15"/>
      <c r="G17" s="4"/>
      <c r="H17" s="1"/>
    </row>
    <row r="18" spans="2:8">
      <c r="B18" s="7"/>
      <c r="C18" s="1"/>
      <c r="D18" s="1"/>
      <c r="E18" s="3"/>
      <c r="F18" s="15"/>
      <c r="G18" s="4"/>
      <c r="H18" s="1"/>
    </row>
    <row r="19" spans="2:8">
      <c r="B19" s="7"/>
      <c r="C19" s="1"/>
      <c r="D19" s="1"/>
      <c r="E19" s="3"/>
      <c r="F19" s="15"/>
      <c r="G19" s="4"/>
      <c r="H19" s="1"/>
    </row>
    <row r="20" spans="2:8">
      <c r="B20" s="18" t="s">
        <v>4</v>
      </c>
      <c r="C20" s="18"/>
      <c r="D20" s="18"/>
      <c r="E20" s="3"/>
      <c r="F20" s="15">
        <v>0</v>
      </c>
      <c r="G20" s="4"/>
      <c r="H20" s="1"/>
    </row>
    <row r="21" spans="2:8">
      <c r="B21" s="5"/>
      <c r="C21" s="4"/>
      <c r="D21" s="4"/>
      <c r="E21" s="3"/>
      <c r="F21" s="3"/>
      <c r="G21" s="4"/>
      <c r="H21" s="4"/>
    </row>
    <row r="22" spans="2:8">
      <c r="B22" s="1"/>
      <c r="C22" s="1"/>
      <c r="D22" s="1"/>
      <c r="E22" s="1"/>
      <c r="F22" s="2"/>
      <c r="G22" s="4"/>
      <c r="H22" s="4"/>
    </row>
    <row r="23" spans="2:8">
      <c r="B23" s="5"/>
      <c r="C23" s="4"/>
      <c r="D23" s="4"/>
      <c r="E23" s="3"/>
      <c r="F23" s="3"/>
      <c r="G23" s="4"/>
      <c r="H23" s="4"/>
    </row>
    <row r="24" spans="2:8">
      <c r="B24" s="1"/>
      <c r="C24" s="14" t="s">
        <v>5</v>
      </c>
      <c r="D24" s="8"/>
      <c r="E24" s="9"/>
      <c r="F24" s="38">
        <f>+F5+F8-F12+F16-F20</f>
        <v>347696.7</v>
      </c>
      <c r="G24" s="1"/>
      <c r="H24" s="1"/>
    </row>
    <row r="25" spans="2:8">
      <c r="B25" s="1"/>
      <c r="C25" s="14" t="s">
        <v>6</v>
      </c>
      <c r="D25" s="8"/>
      <c r="E25" s="9"/>
      <c r="F25" s="37">
        <v>347696.7</v>
      </c>
      <c r="G25" s="2"/>
      <c r="H25" s="1"/>
    </row>
    <row r="26" spans="2:8">
      <c r="B26" s="1"/>
      <c r="C26" s="14" t="s">
        <v>7</v>
      </c>
      <c r="D26" s="8"/>
      <c r="E26" s="9"/>
      <c r="F26" s="36">
        <f>+F24-F25</f>
        <v>0</v>
      </c>
      <c r="G26" s="1"/>
      <c r="H26" s="1"/>
    </row>
    <row r="27" spans="2:8">
      <c r="B27" s="1"/>
      <c r="C27" s="1"/>
      <c r="D27" s="1"/>
      <c r="E27" s="1"/>
      <c r="F27" s="1"/>
      <c r="G27" s="1"/>
      <c r="H27" s="1"/>
    </row>
    <row r="28" spans="2:8">
      <c r="B28" s="1"/>
      <c r="C28" s="1"/>
      <c r="D28" s="1"/>
      <c r="E28" s="1"/>
      <c r="F28" s="2"/>
      <c r="G28" s="1"/>
      <c r="H28" s="1"/>
    </row>
    <row r="30" spans="2:8">
      <c r="B30" s="1"/>
      <c r="C30" s="1"/>
      <c r="D30" s="1"/>
      <c r="E30" s="1"/>
      <c r="F30" s="2"/>
      <c r="G30" s="1"/>
      <c r="H30" s="1"/>
    </row>
  </sheetData>
  <mergeCells count="8">
    <mergeCell ref="B20:D20"/>
    <mergeCell ref="A1:G1"/>
    <mergeCell ref="A2:G2"/>
    <mergeCell ref="A3:G3"/>
    <mergeCell ref="J7:O7"/>
    <mergeCell ref="B8:D8"/>
    <mergeCell ref="B12:D12"/>
    <mergeCell ref="B16:D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sqref="A1:C14"/>
    </sheetView>
  </sheetViews>
  <sheetFormatPr baseColWidth="10" defaultRowHeight="15"/>
  <sheetData>
    <row r="1" spans="1:3">
      <c r="A1" s="22"/>
      <c r="B1" s="23" t="s">
        <v>11</v>
      </c>
      <c r="C1" s="23" t="s">
        <v>12</v>
      </c>
    </row>
    <row r="2" spans="1:3">
      <c r="A2" s="24" t="s">
        <v>13</v>
      </c>
      <c r="B2" s="25">
        <v>1259.8</v>
      </c>
      <c r="C2" s="25">
        <v>22020.69</v>
      </c>
    </row>
    <row r="3" spans="1:3">
      <c r="A3" s="24" t="s">
        <v>14</v>
      </c>
      <c r="B3" s="25">
        <v>370.56</v>
      </c>
      <c r="C3" s="25">
        <v>1104.6300000000001</v>
      </c>
    </row>
    <row r="4" spans="1:3">
      <c r="A4" s="24" t="s">
        <v>15</v>
      </c>
      <c r="B4" s="25">
        <v>50.78</v>
      </c>
      <c r="C4" s="25">
        <v>265.44</v>
      </c>
    </row>
    <row r="5" spans="1:3">
      <c r="A5" s="24" t="s">
        <v>16</v>
      </c>
      <c r="B5" s="25">
        <v>171.69</v>
      </c>
      <c r="C5" s="25">
        <v>614.14</v>
      </c>
    </row>
    <row r="6" spans="1:3">
      <c r="A6" s="24" t="s">
        <v>17</v>
      </c>
      <c r="B6" s="25">
        <v>346.47</v>
      </c>
      <c r="C6" s="25">
        <v>1183.6199999999999</v>
      </c>
    </row>
    <row r="7" spans="1:3">
      <c r="A7" s="24" t="s">
        <v>18</v>
      </c>
      <c r="B7" s="25">
        <v>360.08</v>
      </c>
      <c r="C7" s="25">
        <v>1279.6500000000001</v>
      </c>
    </row>
    <row r="8" spans="1:3">
      <c r="A8" s="24" t="s">
        <v>19</v>
      </c>
      <c r="B8" s="25"/>
      <c r="C8" s="25"/>
    </row>
    <row r="9" spans="1:3">
      <c r="A9" s="24" t="s">
        <v>20</v>
      </c>
      <c r="B9" s="25"/>
      <c r="C9" s="25"/>
    </row>
    <row r="10" spans="1:3">
      <c r="A10" s="24" t="s">
        <v>21</v>
      </c>
      <c r="B10" s="25">
        <v>2216.9299999999998</v>
      </c>
      <c r="C10" s="26">
        <v>8327.1200000000008</v>
      </c>
    </row>
    <row r="11" spans="1:3">
      <c r="A11" s="24" t="s">
        <v>22</v>
      </c>
      <c r="B11" s="25">
        <v>956.74</v>
      </c>
      <c r="C11" s="26">
        <v>4316.5600000000004</v>
      </c>
    </row>
    <row r="12" spans="1:3">
      <c r="A12" s="24" t="s">
        <v>23</v>
      </c>
      <c r="B12" s="25">
        <v>824.12</v>
      </c>
      <c r="C12" s="26">
        <v>2766.02</v>
      </c>
    </row>
    <row r="13" spans="1:3">
      <c r="A13" s="27" t="s">
        <v>24</v>
      </c>
      <c r="B13" s="28">
        <v>480.12</v>
      </c>
      <c r="C13" s="29">
        <v>1666.12</v>
      </c>
    </row>
    <row r="14" spans="1:3">
      <c r="A14" s="22"/>
      <c r="B14" s="30">
        <f>SUM(B2:B13)</f>
        <v>7037.2899999999991</v>
      </c>
      <c r="C14" s="30">
        <f>SUM(C2:C13)</f>
        <v>43543.99</v>
      </c>
    </row>
    <row r="15" spans="1:3">
      <c r="A15" s="22"/>
      <c r="B15" s="22"/>
      <c r="C15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G67" sqref="G67"/>
    </sheetView>
  </sheetViews>
  <sheetFormatPr baseColWidth="10" defaultRowHeight="11.25"/>
  <cols>
    <col min="1" max="1" width="11.42578125" style="31"/>
    <col min="2" max="2" width="8.7109375" style="31" bestFit="1" customWidth="1"/>
    <col min="3" max="3" width="10.85546875" style="31" bestFit="1" customWidth="1"/>
    <col min="4" max="4" width="5.28515625" style="31" bestFit="1" customWidth="1"/>
    <col min="5" max="5" width="15" style="31" bestFit="1" customWidth="1"/>
    <col min="6" max="6" width="8.5703125" style="31" bestFit="1" customWidth="1"/>
    <col min="7" max="7" width="31.28515625" style="31" bestFit="1" customWidth="1"/>
    <col min="8" max="8" width="11.140625" style="17" bestFit="1" customWidth="1"/>
    <col min="9" max="9" width="11.7109375" style="17" bestFit="1" customWidth="1"/>
    <col min="10" max="10" width="11.5703125" style="17" bestFit="1" customWidth="1"/>
    <col min="11" max="11" width="11.5703125" style="35" bestFit="1" customWidth="1"/>
    <col min="12" max="13" width="11.42578125" style="17"/>
    <col min="14" max="16384" width="11.42578125" style="31"/>
  </cols>
  <sheetData>
    <row r="1" spans="1:13">
      <c r="A1" s="34" t="s">
        <v>25</v>
      </c>
    </row>
    <row r="3" spans="1:13">
      <c r="G3" s="31" t="s">
        <v>26</v>
      </c>
      <c r="J3" s="17">
        <v>2518000</v>
      </c>
    </row>
    <row r="4" spans="1:13">
      <c r="A4" s="31" t="s">
        <v>27</v>
      </c>
      <c r="B4" s="32">
        <v>42030</v>
      </c>
      <c r="C4" s="31" t="s">
        <v>28</v>
      </c>
      <c r="D4" s="31">
        <v>23480</v>
      </c>
      <c r="E4" s="31" t="s">
        <v>29</v>
      </c>
      <c r="F4" s="31" t="s">
        <v>30</v>
      </c>
      <c r="G4" s="31" t="s">
        <v>31</v>
      </c>
      <c r="H4" s="17">
        <v>250000</v>
      </c>
      <c r="J4" s="17">
        <f>+J3+H4-I4</f>
        <v>2768000</v>
      </c>
    </row>
    <row r="5" spans="1:13">
      <c r="A5" s="31" t="s">
        <v>32</v>
      </c>
      <c r="B5" s="32">
        <v>42030</v>
      </c>
      <c r="C5" s="31" t="s">
        <v>28</v>
      </c>
      <c r="D5" s="31">
        <v>23481</v>
      </c>
      <c r="E5" s="31" t="s">
        <v>29</v>
      </c>
      <c r="F5" s="31" t="s">
        <v>30</v>
      </c>
      <c r="G5" s="31" t="s">
        <v>33</v>
      </c>
      <c r="H5" s="17">
        <v>200000</v>
      </c>
      <c r="J5" s="17">
        <f t="shared" ref="J5:J58" si="0">+J4+H5-I5</f>
        <v>2968000</v>
      </c>
    </row>
    <row r="6" spans="1:13">
      <c r="A6" s="31" t="s">
        <v>34</v>
      </c>
      <c r="B6" s="32">
        <v>42030</v>
      </c>
      <c r="C6" s="31" t="s">
        <v>35</v>
      </c>
      <c r="D6" s="31">
        <v>23483</v>
      </c>
      <c r="E6" s="31" t="s">
        <v>36</v>
      </c>
      <c r="F6" s="31" t="s">
        <v>30</v>
      </c>
      <c r="G6" s="31" t="s">
        <v>37</v>
      </c>
      <c r="I6" s="17">
        <v>250000</v>
      </c>
      <c r="J6" s="17">
        <f t="shared" si="0"/>
        <v>2718000</v>
      </c>
    </row>
    <row r="7" spans="1:13">
      <c r="A7" s="31" t="s">
        <v>38</v>
      </c>
      <c r="B7" s="32">
        <v>42030</v>
      </c>
      <c r="C7" s="31" t="s">
        <v>39</v>
      </c>
      <c r="D7" s="31">
        <v>23484</v>
      </c>
      <c r="E7" s="31" t="s">
        <v>36</v>
      </c>
      <c r="F7" s="31" t="s">
        <v>30</v>
      </c>
      <c r="G7" s="31" t="s">
        <v>40</v>
      </c>
      <c r="I7" s="17">
        <v>1000000</v>
      </c>
      <c r="J7" s="17">
        <f t="shared" si="0"/>
        <v>1718000</v>
      </c>
    </row>
    <row r="8" spans="1:13">
      <c r="B8" s="32"/>
      <c r="H8" s="33">
        <v>22020.69</v>
      </c>
      <c r="J8" s="17">
        <f t="shared" si="0"/>
        <v>1740020.69</v>
      </c>
    </row>
    <row r="9" spans="1:13">
      <c r="B9" s="32"/>
      <c r="I9" s="33">
        <v>1259.8</v>
      </c>
      <c r="J9" s="17">
        <f t="shared" si="0"/>
        <v>1738760.89</v>
      </c>
      <c r="K9" s="35" t="s">
        <v>13</v>
      </c>
      <c r="L9" s="17">
        <v>1738760.89</v>
      </c>
      <c r="M9" s="17">
        <f>+J9-L9</f>
        <v>0</v>
      </c>
    </row>
    <row r="10" spans="1:13">
      <c r="A10" s="31" t="s">
        <v>41</v>
      </c>
      <c r="B10" s="32">
        <v>42058</v>
      </c>
      <c r="C10" s="31" t="s">
        <v>28</v>
      </c>
      <c r="D10" s="31">
        <v>23592</v>
      </c>
      <c r="E10" s="31" t="s">
        <v>29</v>
      </c>
      <c r="F10" s="31" t="s">
        <v>30</v>
      </c>
      <c r="G10" s="31" t="s">
        <v>42</v>
      </c>
      <c r="H10" s="17">
        <v>200000</v>
      </c>
      <c r="J10" s="17">
        <f t="shared" si="0"/>
        <v>1938760.89</v>
      </c>
    </row>
    <row r="11" spans="1:13">
      <c r="A11" s="31" t="s">
        <v>43</v>
      </c>
      <c r="B11" s="32">
        <v>42058</v>
      </c>
      <c r="C11" s="31" t="s">
        <v>28</v>
      </c>
      <c r="D11" s="31">
        <v>23593</v>
      </c>
      <c r="E11" s="31" t="s">
        <v>29</v>
      </c>
      <c r="F11" s="31" t="s">
        <v>30</v>
      </c>
      <c r="G11" s="31" t="s">
        <v>44</v>
      </c>
      <c r="H11" s="17">
        <v>200000</v>
      </c>
      <c r="J11" s="17">
        <f t="shared" si="0"/>
        <v>2138760.8899999997</v>
      </c>
    </row>
    <row r="12" spans="1:13">
      <c r="A12" s="31" t="s">
        <v>45</v>
      </c>
      <c r="B12" s="32">
        <v>42058</v>
      </c>
      <c r="C12" s="31" t="s">
        <v>35</v>
      </c>
      <c r="D12" s="31">
        <v>23594</v>
      </c>
      <c r="E12" s="31" t="s">
        <v>36</v>
      </c>
      <c r="F12" s="31" t="s">
        <v>30</v>
      </c>
      <c r="G12" s="31" t="s">
        <v>46</v>
      </c>
      <c r="I12" s="17">
        <v>500000</v>
      </c>
      <c r="J12" s="17">
        <f t="shared" si="0"/>
        <v>1638760.8899999997</v>
      </c>
    </row>
    <row r="13" spans="1:13">
      <c r="A13" s="31" t="s">
        <v>47</v>
      </c>
      <c r="B13" s="32">
        <v>42058</v>
      </c>
      <c r="C13" s="31" t="s">
        <v>48</v>
      </c>
      <c r="D13" s="31">
        <v>23595</v>
      </c>
      <c r="E13" s="31" t="s">
        <v>36</v>
      </c>
      <c r="F13" s="31" t="s">
        <v>30</v>
      </c>
      <c r="G13" s="31" t="s">
        <v>49</v>
      </c>
      <c r="I13" s="17">
        <v>1000000</v>
      </c>
      <c r="J13" s="17">
        <f t="shared" si="0"/>
        <v>638760.88999999966</v>
      </c>
    </row>
    <row r="14" spans="1:13">
      <c r="A14" s="31" t="s">
        <v>50</v>
      </c>
      <c r="B14" s="32">
        <v>42058</v>
      </c>
      <c r="C14" s="31" t="s">
        <v>48</v>
      </c>
      <c r="D14" s="31">
        <v>23596</v>
      </c>
      <c r="E14" s="31" t="s">
        <v>36</v>
      </c>
      <c r="F14" s="31" t="s">
        <v>30</v>
      </c>
      <c r="G14" s="31" t="s">
        <v>51</v>
      </c>
      <c r="I14" s="17">
        <v>300000</v>
      </c>
      <c r="J14" s="17">
        <f t="shared" si="0"/>
        <v>338760.88999999966</v>
      </c>
    </row>
    <row r="15" spans="1:13">
      <c r="A15" s="31" t="s">
        <v>52</v>
      </c>
      <c r="B15" s="32">
        <v>42062</v>
      </c>
      <c r="C15" s="31" t="s">
        <v>48</v>
      </c>
      <c r="D15" s="31">
        <v>23695</v>
      </c>
      <c r="E15" s="31" t="s">
        <v>36</v>
      </c>
      <c r="F15" s="31" t="s">
        <v>30</v>
      </c>
      <c r="G15" s="31" t="s">
        <v>53</v>
      </c>
      <c r="I15" s="17">
        <v>100000</v>
      </c>
      <c r="J15" s="17">
        <f t="shared" si="0"/>
        <v>238760.88999999966</v>
      </c>
    </row>
    <row r="16" spans="1:13">
      <c r="B16" s="32"/>
      <c r="H16" s="33">
        <v>1104.6300000000001</v>
      </c>
      <c r="J16" s="17">
        <f t="shared" si="0"/>
        <v>239865.51999999967</v>
      </c>
    </row>
    <row r="17" spans="1:13">
      <c r="B17" s="32"/>
      <c r="I17" s="33">
        <v>370.56</v>
      </c>
      <c r="J17" s="17">
        <f t="shared" si="0"/>
        <v>239494.95999999967</v>
      </c>
      <c r="K17" s="35" t="s">
        <v>14</v>
      </c>
      <c r="L17" s="17">
        <v>239494.96</v>
      </c>
      <c r="M17" s="17">
        <f>+J17-L17</f>
        <v>-3.2014213502407074E-10</v>
      </c>
    </row>
    <row r="18" spans="1:13">
      <c r="A18" s="31" t="s">
        <v>54</v>
      </c>
      <c r="B18" s="32">
        <v>42094</v>
      </c>
      <c r="C18" s="31" t="s">
        <v>28</v>
      </c>
      <c r="D18" s="31">
        <v>24158</v>
      </c>
      <c r="E18" s="31" t="s">
        <v>29</v>
      </c>
      <c r="F18" s="31" t="s">
        <v>30</v>
      </c>
      <c r="G18" s="31" t="s">
        <v>55</v>
      </c>
      <c r="H18" s="17">
        <v>250000</v>
      </c>
      <c r="J18" s="17">
        <f t="shared" si="0"/>
        <v>489494.95999999967</v>
      </c>
    </row>
    <row r="19" spans="1:13">
      <c r="A19" s="31" t="s">
        <v>56</v>
      </c>
      <c r="B19" s="32">
        <v>42094</v>
      </c>
      <c r="C19" s="31" t="s">
        <v>35</v>
      </c>
      <c r="D19" s="31">
        <v>24159</v>
      </c>
      <c r="E19" s="31" t="s">
        <v>36</v>
      </c>
      <c r="F19" s="31" t="s">
        <v>30</v>
      </c>
      <c r="G19" s="31" t="s">
        <v>57</v>
      </c>
      <c r="I19" s="17">
        <v>190000</v>
      </c>
      <c r="J19" s="17">
        <f t="shared" si="0"/>
        <v>299494.95999999967</v>
      </c>
    </row>
    <row r="20" spans="1:13">
      <c r="B20" s="32"/>
      <c r="H20" s="33">
        <v>265.44</v>
      </c>
      <c r="J20" s="17">
        <f t="shared" si="0"/>
        <v>299760.39999999967</v>
      </c>
    </row>
    <row r="21" spans="1:13">
      <c r="B21" s="32"/>
      <c r="I21" s="33">
        <v>50.78</v>
      </c>
      <c r="J21" s="17">
        <f t="shared" si="0"/>
        <v>299709.61999999965</v>
      </c>
      <c r="K21" s="35" t="s">
        <v>15</v>
      </c>
      <c r="L21" s="17">
        <v>299709.62</v>
      </c>
      <c r="M21" s="17">
        <f>+J21-L21</f>
        <v>0</v>
      </c>
    </row>
    <row r="22" spans="1:13">
      <c r="B22" s="32"/>
      <c r="H22" s="33">
        <v>614.14</v>
      </c>
      <c r="J22" s="17">
        <f t="shared" si="0"/>
        <v>300323.75999999966</v>
      </c>
    </row>
    <row r="23" spans="1:13">
      <c r="B23" s="32"/>
      <c r="I23" s="33">
        <v>171.69</v>
      </c>
      <c r="J23" s="17">
        <f t="shared" si="0"/>
        <v>300152.06999999966</v>
      </c>
      <c r="K23" s="35" t="s">
        <v>16</v>
      </c>
      <c r="L23" s="17">
        <v>300152.07</v>
      </c>
      <c r="M23" s="17">
        <f>+J23-L23</f>
        <v>0</v>
      </c>
    </row>
    <row r="24" spans="1:13">
      <c r="A24" s="31" t="s">
        <v>58</v>
      </c>
      <c r="B24" s="32">
        <v>42129</v>
      </c>
      <c r="C24" s="31" t="s">
        <v>59</v>
      </c>
      <c r="D24" s="31">
        <v>24740</v>
      </c>
      <c r="E24" s="31" t="s">
        <v>29</v>
      </c>
      <c r="F24" s="31" t="s">
        <v>60</v>
      </c>
      <c r="G24" s="31" t="s">
        <v>61</v>
      </c>
      <c r="H24" s="17">
        <v>199990</v>
      </c>
      <c r="J24" s="17">
        <f t="shared" si="0"/>
        <v>500142.06999999966</v>
      </c>
    </row>
    <row r="25" spans="1:13">
      <c r="A25" s="31" t="s">
        <v>62</v>
      </c>
      <c r="B25" s="32">
        <v>42129</v>
      </c>
      <c r="C25" s="31" t="s">
        <v>59</v>
      </c>
      <c r="D25" s="31">
        <v>24743</v>
      </c>
      <c r="E25" s="31" t="s">
        <v>29</v>
      </c>
      <c r="F25" s="31" t="s">
        <v>60</v>
      </c>
      <c r="G25" s="31" t="s">
        <v>63</v>
      </c>
      <c r="H25" s="17">
        <v>391320</v>
      </c>
      <c r="J25" s="17">
        <f t="shared" si="0"/>
        <v>891462.0699999996</v>
      </c>
    </row>
    <row r="26" spans="1:13">
      <c r="A26" s="31" t="s">
        <v>64</v>
      </c>
      <c r="B26" s="32">
        <v>42151</v>
      </c>
      <c r="C26" s="31" t="s">
        <v>65</v>
      </c>
      <c r="D26" s="31">
        <v>24741</v>
      </c>
      <c r="E26" s="31" t="s">
        <v>36</v>
      </c>
      <c r="F26" s="31" t="s">
        <v>60</v>
      </c>
      <c r="G26" s="31" t="s">
        <v>66</v>
      </c>
      <c r="I26" s="17">
        <v>200000</v>
      </c>
      <c r="J26" s="17">
        <f t="shared" si="0"/>
        <v>691462.0699999996</v>
      </c>
    </row>
    <row r="27" spans="1:13">
      <c r="A27" s="31" t="s">
        <v>67</v>
      </c>
      <c r="B27" s="32">
        <v>42155</v>
      </c>
      <c r="C27" s="31" t="s">
        <v>68</v>
      </c>
      <c r="D27" s="31">
        <v>24990</v>
      </c>
      <c r="E27" s="31" t="s">
        <v>29</v>
      </c>
      <c r="F27" s="31" t="s">
        <v>60</v>
      </c>
      <c r="G27" s="31" t="s">
        <v>69</v>
      </c>
      <c r="H27" s="17">
        <v>200000</v>
      </c>
      <c r="J27" s="17">
        <f t="shared" si="0"/>
        <v>891462.0699999996</v>
      </c>
    </row>
    <row r="28" spans="1:13">
      <c r="B28" s="32"/>
      <c r="H28" s="33">
        <v>1183.6199999999999</v>
      </c>
      <c r="J28" s="17">
        <f t="shared" si="0"/>
        <v>892645.68999999959</v>
      </c>
    </row>
    <row r="29" spans="1:13">
      <c r="B29" s="32"/>
      <c r="I29" s="33">
        <v>346.47</v>
      </c>
      <c r="J29" s="17">
        <f t="shared" si="0"/>
        <v>892299.21999999962</v>
      </c>
      <c r="K29" s="35" t="s">
        <v>17</v>
      </c>
      <c r="L29" s="17">
        <v>892299.22</v>
      </c>
      <c r="M29" s="17">
        <f>+J29-L29</f>
        <v>0</v>
      </c>
    </row>
    <row r="30" spans="1:13">
      <c r="A30" s="31" t="s">
        <v>70</v>
      </c>
      <c r="B30" s="32">
        <v>42185</v>
      </c>
      <c r="C30" s="31" t="s">
        <v>71</v>
      </c>
      <c r="D30" s="31">
        <v>24974</v>
      </c>
      <c r="E30" s="31" t="s">
        <v>29</v>
      </c>
      <c r="F30" s="31" t="s">
        <v>60</v>
      </c>
      <c r="G30" s="31" t="s">
        <v>72</v>
      </c>
      <c r="H30" s="17">
        <v>899980</v>
      </c>
      <c r="J30" s="17">
        <f t="shared" si="0"/>
        <v>1792279.2199999997</v>
      </c>
    </row>
    <row r="31" spans="1:13">
      <c r="A31" s="31" t="s">
        <v>70</v>
      </c>
      <c r="B31" s="32">
        <v>42185</v>
      </c>
      <c r="C31" s="31" t="s">
        <v>71</v>
      </c>
      <c r="D31" s="31">
        <v>24974</v>
      </c>
      <c r="E31" s="31" t="s">
        <v>29</v>
      </c>
      <c r="F31" s="31" t="s">
        <v>60</v>
      </c>
      <c r="G31" s="31" t="s">
        <v>72</v>
      </c>
      <c r="H31" s="17">
        <v>300000</v>
      </c>
      <c r="J31" s="17">
        <f t="shared" si="0"/>
        <v>2092279.2199999997</v>
      </c>
    </row>
    <row r="32" spans="1:13">
      <c r="A32" s="31" t="s">
        <v>70</v>
      </c>
      <c r="B32" s="32">
        <v>42185</v>
      </c>
      <c r="C32" s="31" t="s">
        <v>71</v>
      </c>
      <c r="D32" s="31">
        <v>24974</v>
      </c>
      <c r="E32" s="31" t="s">
        <v>29</v>
      </c>
      <c r="F32" s="31" t="s">
        <v>60</v>
      </c>
      <c r="G32" s="31" t="s">
        <v>72</v>
      </c>
      <c r="H32" s="17">
        <v>1000000</v>
      </c>
      <c r="J32" s="17">
        <f t="shared" si="0"/>
        <v>3092279.2199999997</v>
      </c>
    </row>
    <row r="33" spans="1:13">
      <c r="A33" s="31" t="s">
        <v>73</v>
      </c>
      <c r="B33" s="32">
        <v>42185</v>
      </c>
      <c r="C33" s="31" t="s">
        <v>71</v>
      </c>
      <c r="D33" s="31">
        <v>24973</v>
      </c>
      <c r="E33" s="31" t="s">
        <v>36</v>
      </c>
      <c r="F33" s="31" t="s">
        <v>60</v>
      </c>
      <c r="G33" s="31" t="s">
        <v>74</v>
      </c>
      <c r="I33" s="17">
        <v>400000</v>
      </c>
      <c r="J33" s="17">
        <f t="shared" si="0"/>
        <v>2692279.2199999997</v>
      </c>
    </row>
    <row r="34" spans="1:13">
      <c r="A34" s="31" t="s">
        <v>73</v>
      </c>
      <c r="B34" s="32">
        <v>42185</v>
      </c>
      <c r="C34" s="31" t="s">
        <v>71</v>
      </c>
      <c r="D34" s="31">
        <v>24973</v>
      </c>
      <c r="E34" s="31" t="s">
        <v>36</v>
      </c>
      <c r="F34" s="31" t="s">
        <v>60</v>
      </c>
      <c r="G34" s="31" t="s">
        <v>74</v>
      </c>
      <c r="I34" s="17">
        <v>800000</v>
      </c>
      <c r="J34" s="17">
        <f t="shared" si="0"/>
        <v>1892279.2199999997</v>
      </c>
    </row>
    <row r="35" spans="1:13">
      <c r="B35" s="32"/>
      <c r="H35" s="33">
        <v>1279.6500000000001</v>
      </c>
      <c r="J35" s="17">
        <f t="shared" si="0"/>
        <v>1893558.8699999996</v>
      </c>
    </row>
    <row r="36" spans="1:13">
      <c r="B36" s="32"/>
      <c r="I36" s="33">
        <v>360.08</v>
      </c>
      <c r="J36" s="17">
        <f t="shared" si="0"/>
        <v>1893198.7899999996</v>
      </c>
      <c r="K36" s="35" t="s">
        <v>17</v>
      </c>
      <c r="L36" s="17">
        <v>1893198.79</v>
      </c>
      <c r="M36" s="17">
        <f>+J36-L36</f>
        <v>0</v>
      </c>
    </row>
    <row r="37" spans="1:13">
      <c r="A37" s="31" t="s">
        <v>75</v>
      </c>
      <c r="B37" s="32">
        <v>42216</v>
      </c>
      <c r="C37" s="31" t="s">
        <v>76</v>
      </c>
      <c r="D37" s="31">
        <v>25155</v>
      </c>
      <c r="E37" s="31" t="s">
        <v>29</v>
      </c>
      <c r="F37" s="31" t="s">
        <v>77</v>
      </c>
      <c r="G37" s="31" t="s">
        <v>78</v>
      </c>
      <c r="H37" s="17">
        <v>500000</v>
      </c>
      <c r="J37" s="17">
        <f t="shared" si="0"/>
        <v>2393198.7899999996</v>
      </c>
    </row>
    <row r="38" spans="1:13">
      <c r="A38" s="31" t="s">
        <v>79</v>
      </c>
      <c r="B38" s="32">
        <v>42216</v>
      </c>
      <c r="C38" s="31" t="s">
        <v>80</v>
      </c>
      <c r="D38" s="31">
        <v>25156</v>
      </c>
      <c r="E38" s="31" t="s">
        <v>36</v>
      </c>
      <c r="F38" s="31" t="s">
        <v>77</v>
      </c>
      <c r="G38" s="31" t="s">
        <v>81</v>
      </c>
      <c r="I38" s="17">
        <v>1100000</v>
      </c>
      <c r="J38" s="17">
        <f t="shared" si="0"/>
        <v>1293198.7899999996</v>
      </c>
    </row>
    <row r="39" spans="1:13">
      <c r="A39" s="31" t="s">
        <v>82</v>
      </c>
      <c r="B39" s="32">
        <v>42247</v>
      </c>
      <c r="C39" s="31" t="s">
        <v>83</v>
      </c>
      <c r="D39" s="31">
        <v>25517</v>
      </c>
      <c r="E39" s="31" t="s">
        <v>29</v>
      </c>
      <c r="F39" s="31" t="s">
        <v>60</v>
      </c>
      <c r="G39" s="31" t="s">
        <v>84</v>
      </c>
      <c r="H39" s="17">
        <v>999900</v>
      </c>
      <c r="J39" s="17">
        <f t="shared" si="0"/>
        <v>2293098.7899999996</v>
      </c>
    </row>
    <row r="40" spans="1:13">
      <c r="A40" s="31" t="s">
        <v>85</v>
      </c>
      <c r="B40" s="32">
        <v>42247</v>
      </c>
      <c r="C40" s="31" t="s">
        <v>86</v>
      </c>
      <c r="D40" s="31">
        <v>25518</v>
      </c>
      <c r="E40" s="31" t="s">
        <v>36</v>
      </c>
      <c r="F40" s="31" t="s">
        <v>60</v>
      </c>
      <c r="G40" s="31" t="s">
        <v>87</v>
      </c>
      <c r="I40" s="17">
        <v>650000</v>
      </c>
      <c r="J40" s="17">
        <f t="shared" si="0"/>
        <v>1643098.7899999996</v>
      </c>
    </row>
    <row r="41" spans="1:13">
      <c r="A41" s="31" t="s">
        <v>88</v>
      </c>
      <c r="B41" s="32">
        <v>42270</v>
      </c>
      <c r="D41" s="31">
        <v>26009</v>
      </c>
      <c r="E41" s="31" t="s">
        <v>29</v>
      </c>
      <c r="F41" s="31" t="s">
        <v>60</v>
      </c>
      <c r="G41" s="31" t="s">
        <v>89</v>
      </c>
      <c r="H41" s="17">
        <v>500000</v>
      </c>
      <c r="J41" s="17">
        <f t="shared" si="0"/>
        <v>2143098.7899999996</v>
      </c>
    </row>
    <row r="42" spans="1:13">
      <c r="A42" s="31" t="s">
        <v>90</v>
      </c>
      <c r="B42" s="32">
        <v>42277</v>
      </c>
      <c r="C42" s="31" t="s">
        <v>91</v>
      </c>
      <c r="D42" s="31">
        <v>26008</v>
      </c>
      <c r="E42" s="31" t="s">
        <v>29</v>
      </c>
      <c r="F42" s="31" t="s">
        <v>60</v>
      </c>
      <c r="G42" s="31" t="s">
        <v>92</v>
      </c>
      <c r="H42" s="17">
        <v>200000</v>
      </c>
      <c r="J42" s="17">
        <f t="shared" si="0"/>
        <v>2343098.7899999996</v>
      </c>
    </row>
    <row r="43" spans="1:13">
      <c r="A43" s="31" t="s">
        <v>93</v>
      </c>
      <c r="B43" s="32">
        <v>42277</v>
      </c>
      <c r="C43" s="31" t="s">
        <v>94</v>
      </c>
      <c r="D43" s="31">
        <v>26010</v>
      </c>
      <c r="E43" s="31" t="s">
        <v>29</v>
      </c>
      <c r="F43" s="31" t="s">
        <v>60</v>
      </c>
      <c r="G43" s="31" t="s">
        <v>95</v>
      </c>
      <c r="I43" s="17">
        <v>0</v>
      </c>
      <c r="J43" s="17">
        <f t="shared" si="0"/>
        <v>2343098.7899999996</v>
      </c>
    </row>
    <row r="44" spans="1:13">
      <c r="A44" s="31" t="s">
        <v>96</v>
      </c>
      <c r="B44" s="32">
        <v>42277</v>
      </c>
      <c r="C44" s="31" t="s">
        <v>97</v>
      </c>
      <c r="D44" s="31">
        <v>26011</v>
      </c>
      <c r="E44" s="31" t="s">
        <v>36</v>
      </c>
      <c r="F44" s="31" t="s">
        <v>60</v>
      </c>
      <c r="G44" s="31" t="s">
        <v>98</v>
      </c>
      <c r="I44" s="17">
        <v>1000000</v>
      </c>
      <c r="J44" s="17">
        <f t="shared" si="0"/>
        <v>1343098.7899999996</v>
      </c>
    </row>
    <row r="45" spans="1:13">
      <c r="B45" s="32"/>
      <c r="H45" s="33">
        <v>8327.1200000000008</v>
      </c>
      <c r="J45" s="17">
        <f t="shared" si="0"/>
        <v>1351425.9099999997</v>
      </c>
    </row>
    <row r="46" spans="1:13">
      <c r="B46" s="32"/>
      <c r="I46" s="33">
        <v>2216.9299999999998</v>
      </c>
      <c r="J46" s="17">
        <f t="shared" si="0"/>
        <v>1349208.9799999997</v>
      </c>
      <c r="K46" s="35" t="s">
        <v>21</v>
      </c>
      <c r="L46" s="17">
        <v>1349208.98</v>
      </c>
      <c r="M46" s="17">
        <f>+J46-L46</f>
        <v>0</v>
      </c>
    </row>
    <row r="47" spans="1:13">
      <c r="A47" s="31" t="s">
        <v>99</v>
      </c>
      <c r="B47" s="32">
        <v>42308</v>
      </c>
      <c r="C47" s="31" t="s">
        <v>91</v>
      </c>
      <c r="D47" s="31">
        <v>26113</v>
      </c>
      <c r="E47" s="31" t="s">
        <v>100</v>
      </c>
      <c r="F47" s="31" t="s">
        <v>60</v>
      </c>
      <c r="G47" s="31" t="s">
        <v>101</v>
      </c>
      <c r="H47" s="17">
        <v>299000</v>
      </c>
      <c r="J47" s="17">
        <f t="shared" si="0"/>
        <v>1648208.9799999997</v>
      </c>
    </row>
    <row r="48" spans="1:13">
      <c r="A48" s="31" t="s">
        <v>102</v>
      </c>
      <c r="B48" s="32">
        <v>42308</v>
      </c>
      <c r="C48" s="31" t="s">
        <v>91</v>
      </c>
      <c r="D48" s="31">
        <v>26114</v>
      </c>
      <c r="E48" s="31" t="s">
        <v>100</v>
      </c>
      <c r="F48" s="31" t="s">
        <v>60</v>
      </c>
      <c r="G48" s="31" t="s">
        <v>103</v>
      </c>
      <c r="H48" s="17">
        <v>300000</v>
      </c>
      <c r="J48" s="17">
        <f t="shared" si="0"/>
        <v>1948208.9799999997</v>
      </c>
    </row>
    <row r="49" spans="1:13">
      <c r="B49" s="32"/>
      <c r="H49" s="33">
        <v>4316.5600000000004</v>
      </c>
      <c r="J49" s="17">
        <f t="shared" si="0"/>
        <v>1952525.5399999998</v>
      </c>
    </row>
    <row r="50" spans="1:13">
      <c r="B50" s="32"/>
      <c r="I50" s="33">
        <v>956.74</v>
      </c>
      <c r="J50" s="17">
        <f t="shared" si="0"/>
        <v>1951568.7999999998</v>
      </c>
      <c r="K50" s="35" t="s">
        <v>22</v>
      </c>
      <c r="L50" s="17">
        <v>1951568.8</v>
      </c>
      <c r="M50" s="17">
        <f>+J50-L50</f>
        <v>0</v>
      </c>
    </row>
    <row r="51" spans="1:13">
      <c r="A51" s="31" t="s">
        <v>104</v>
      </c>
      <c r="B51" s="32">
        <v>42314</v>
      </c>
      <c r="C51" s="31" t="s">
        <v>94</v>
      </c>
      <c r="D51" s="31">
        <v>26439</v>
      </c>
      <c r="E51" s="31" t="s">
        <v>36</v>
      </c>
      <c r="F51" s="31" t="s">
        <v>60</v>
      </c>
      <c r="G51" s="31" t="s">
        <v>105</v>
      </c>
      <c r="I51" s="17">
        <v>950000</v>
      </c>
      <c r="J51" s="17">
        <f t="shared" si="0"/>
        <v>1001568.7999999998</v>
      </c>
    </row>
    <row r="52" spans="1:13">
      <c r="A52" s="31" t="s">
        <v>106</v>
      </c>
      <c r="B52" s="32">
        <v>42326</v>
      </c>
      <c r="C52" s="31" t="s">
        <v>97</v>
      </c>
      <c r="D52" s="31">
        <v>26440</v>
      </c>
      <c r="E52" s="31" t="s">
        <v>36</v>
      </c>
      <c r="F52" s="31" t="s">
        <v>60</v>
      </c>
      <c r="G52" s="31" t="s">
        <v>87</v>
      </c>
      <c r="I52" s="17">
        <v>657000</v>
      </c>
      <c r="J52" s="17">
        <f t="shared" si="0"/>
        <v>344568.79999999981</v>
      </c>
    </row>
    <row r="53" spans="1:13">
      <c r="A53" s="31" t="s">
        <v>107</v>
      </c>
      <c r="B53" s="32">
        <v>42338</v>
      </c>
      <c r="C53" s="31" t="s">
        <v>108</v>
      </c>
      <c r="D53" s="31">
        <v>26419</v>
      </c>
      <c r="E53" s="31" t="s">
        <v>29</v>
      </c>
      <c r="F53" s="31" t="s">
        <v>60</v>
      </c>
      <c r="G53" s="31" t="s">
        <v>101</v>
      </c>
      <c r="H53" s="17">
        <v>1000000</v>
      </c>
      <c r="J53" s="17">
        <f t="shared" si="0"/>
        <v>1344568.7999999998</v>
      </c>
    </row>
    <row r="54" spans="1:13">
      <c r="B54" s="32"/>
      <c r="H54" s="33">
        <v>2766.02</v>
      </c>
      <c r="J54" s="17">
        <f t="shared" si="0"/>
        <v>1347334.8199999998</v>
      </c>
    </row>
    <row r="55" spans="1:13">
      <c r="B55" s="32"/>
      <c r="I55" s="33">
        <v>824.12</v>
      </c>
      <c r="J55" s="17">
        <f t="shared" si="0"/>
        <v>1346510.6999999997</v>
      </c>
      <c r="K55" s="35" t="s">
        <v>23</v>
      </c>
      <c r="L55" s="17">
        <v>1346510.7</v>
      </c>
      <c r="M55" s="17">
        <f>+J55-L55</f>
        <v>0</v>
      </c>
    </row>
    <row r="56" spans="1:13">
      <c r="A56" s="31" t="s">
        <v>109</v>
      </c>
      <c r="B56" s="32">
        <v>42369</v>
      </c>
      <c r="C56" s="31" t="s">
        <v>110</v>
      </c>
      <c r="D56" s="31">
        <v>26676</v>
      </c>
      <c r="E56" s="31" t="s">
        <v>36</v>
      </c>
      <c r="F56" s="31" t="s">
        <v>60</v>
      </c>
      <c r="G56" s="31" t="s">
        <v>111</v>
      </c>
      <c r="I56" s="17">
        <v>1000000</v>
      </c>
      <c r="J56" s="17">
        <f t="shared" si="0"/>
        <v>346510.69999999972</v>
      </c>
    </row>
    <row r="57" spans="1:13">
      <c r="B57" s="32"/>
      <c r="H57" s="17">
        <v>1666.12</v>
      </c>
      <c r="J57" s="17">
        <f t="shared" si="0"/>
        <v>348176.81999999972</v>
      </c>
    </row>
    <row r="58" spans="1:13">
      <c r="B58" s="32"/>
      <c r="I58" s="17">
        <v>480.12</v>
      </c>
      <c r="J58" s="17">
        <f t="shared" si="0"/>
        <v>347696.69999999972</v>
      </c>
      <c r="K58" s="35" t="s">
        <v>24</v>
      </c>
      <c r="L58" s="17">
        <v>347696.69999999972</v>
      </c>
      <c r="M58" s="17">
        <f>+J58-L58</f>
        <v>0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BBVA INV</vt:lpstr>
      <vt:lpstr>CALCULO ANUAL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2016-07-22T14:18:18Z</cp:lastPrinted>
  <dcterms:created xsi:type="dcterms:W3CDTF">2016-07-21T23:10:41Z</dcterms:created>
  <dcterms:modified xsi:type="dcterms:W3CDTF">2016-07-22T14:38:10Z</dcterms:modified>
</cp:coreProperties>
</file>