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1540" windowHeight="9630" activeTab="1"/>
  </bookViews>
  <sheets>
    <sheet name="ENERO" sheetId="1" r:id="rId1"/>
    <sheet name="Hoja2" sheetId="2" r:id="rId2"/>
    <sheet name="Hoja3" sheetId="3" r:id="rId3"/>
  </sheets>
  <definedNames>
    <definedName name="_xlnm._FilterDatabase" localSheetId="0" hidden="1">ENERO!$A$7:$L$7</definedName>
    <definedName name="_xlnm._FilterDatabase" localSheetId="1" hidden="1">Hoja2!$A$8:$E$8</definedName>
  </definedNames>
  <calcPr calcId="152511"/>
</workbook>
</file>

<file path=xl/calcChain.xml><?xml version="1.0" encoding="utf-8"?>
<calcChain xmlns="http://schemas.openxmlformats.org/spreadsheetml/2006/main">
  <c r="G105" i="2" l="1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105" i="2" l="1"/>
  <c r="H10" i="1"/>
  <c r="H23" i="1" l="1"/>
  <c r="H25" i="1"/>
  <c r="G143" i="1" l="1"/>
  <c r="M15" i="1" l="1"/>
  <c r="G142" i="1" l="1"/>
  <c r="G144" i="1" s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42" i="1" l="1"/>
</calcChain>
</file>

<file path=xl/sharedStrings.xml><?xml version="1.0" encoding="utf-8"?>
<sst xmlns="http://schemas.openxmlformats.org/spreadsheetml/2006/main" count="820" uniqueCount="322">
  <si>
    <t xml:space="preserve">RALLY CHAMPION S.A. DE C.V.                                                                                      </t>
  </si>
  <si>
    <t>POLIZA</t>
  </si>
  <si>
    <t>FECHA</t>
  </si>
  <si>
    <t>REFERENCIA</t>
  </si>
  <si>
    <t>RFC</t>
  </si>
  <si>
    <t>NOMBRE</t>
  </si>
  <si>
    <t xml:space="preserve">SUBTOTAL </t>
  </si>
  <si>
    <t>IVA</t>
  </si>
  <si>
    <t>E     13</t>
  </si>
  <si>
    <t>QUERETARO MOTORS SA</t>
  </si>
  <si>
    <t>E      9</t>
  </si>
  <si>
    <t>TOYOTA FINANCIAL SERVICES MEXICO SA</t>
  </si>
  <si>
    <t>SUMAS</t>
  </si>
  <si>
    <t>AUXILIAR</t>
  </si>
  <si>
    <t>04</t>
  </si>
  <si>
    <t>85</t>
  </si>
  <si>
    <t>Sumas</t>
  </si>
  <si>
    <t>Saldo  Final</t>
  </si>
  <si>
    <t>Auxiliar del 01/01/17 al 31/01/2017</t>
  </si>
  <si>
    <t>E      8</t>
  </si>
  <si>
    <t>E     14</t>
  </si>
  <si>
    <t>15</t>
  </si>
  <si>
    <t>E      1</t>
  </si>
  <si>
    <t>INGENIERIA FISCAL LABORAL SC</t>
  </si>
  <si>
    <t>SERVICIO AUDITORIO SA DE CV</t>
  </si>
  <si>
    <t>E     18</t>
  </si>
  <si>
    <t>E     27</t>
  </si>
  <si>
    <t>LJIMENEZ:ALECSA ITALIANOS DE QUERET</t>
  </si>
  <si>
    <t>QUERETARO MOTORS SA DE CV</t>
  </si>
  <si>
    <t>LJIMENEZ:QUERETARO MOTORS SA-SERVID</t>
  </si>
  <si>
    <t>OK</t>
  </si>
  <si>
    <t>Saldo Inicial</t>
  </si>
  <si>
    <t>E      3</t>
  </si>
  <si>
    <t>E      5</t>
  </si>
  <si>
    <t>E     23</t>
  </si>
  <si>
    <t>OPERADORA DE MERCADO DE LLANTAS SA</t>
  </si>
  <si>
    <t>REWEB FACTURE MAS CON INTERNET SA D</t>
  </si>
  <si>
    <t>E     37</t>
  </si>
  <si>
    <t>EDIFICACIONES UNIX S DE RL DE CV</t>
  </si>
  <si>
    <t>E     20</t>
  </si>
  <si>
    <t>E     21</t>
  </si>
  <si>
    <t>E     22</t>
  </si>
  <si>
    <t>E     24</t>
  </si>
  <si>
    <t>E     28</t>
  </si>
  <si>
    <t>E     31</t>
  </si>
  <si>
    <t>COMISIONES</t>
  </si>
  <si>
    <t>E     50</t>
  </si>
  <si>
    <t>E     51</t>
  </si>
  <si>
    <t>MHMG ABOGADOS, S.C.</t>
  </si>
  <si>
    <t>FORTUNY ESCAMEZ CRISTINA</t>
  </si>
  <si>
    <t>ZURICH COMPAÑIA DE SEGUROS SA</t>
  </si>
  <si>
    <t>D    168</t>
  </si>
  <si>
    <t>D    169</t>
  </si>
  <si>
    <t>D    281</t>
  </si>
  <si>
    <t>D     94</t>
  </si>
  <si>
    <t>D    278</t>
  </si>
  <si>
    <t>D    288</t>
  </si>
  <si>
    <t>D     81</t>
  </si>
  <si>
    <t>D    157</t>
  </si>
  <si>
    <t>D    180</t>
  </si>
  <si>
    <t>D    181</t>
  </si>
  <si>
    <t>D    213</t>
  </si>
  <si>
    <t>D    151</t>
  </si>
  <si>
    <t>D    286</t>
  </si>
  <si>
    <t>E     12</t>
  </si>
  <si>
    <t>E     45</t>
  </si>
  <si>
    <t>D    284</t>
  </si>
  <si>
    <t>D    285</t>
  </si>
  <si>
    <t>E      6</t>
  </si>
  <si>
    <t>E      7</t>
  </si>
  <si>
    <t>E     10</t>
  </si>
  <si>
    <t>E     11</t>
  </si>
  <si>
    <t>E     16</t>
  </si>
  <si>
    <t>E     17</t>
  </si>
  <si>
    <t>E     29</t>
  </si>
  <si>
    <t>E     33</t>
  </si>
  <si>
    <t>E     36</t>
  </si>
  <si>
    <t>E     38</t>
  </si>
  <si>
    <t>E     39</t>
  </si>
  <si>
    <t>E     40</t>
  </si>
  <si>
    <t>D    300</t>
  </si>
  <si>
    <t>D      8</t>
  </si>
  <si>
    <t>D     30</t>
  </si>
  <si>
    <t>D     29</t>
  </si>
  <si>
    <t>D     41</t>
  </si>
  <si>
    <t>D     55</t>
  </si>
  <si>
    <t>D     60</t>
  </si>
  <si>
    <t>D    146</t>
  </si>
  <si>
    <t>D    283</t>
  </si>
  <si>
    <t>D    154</t>
  </si>
  <si>
    <t>D    155</t>
  </si>
  <si>
    <t>D    156</t>
  </si>
  <si>
    <t>D    293</t>
  </si>
  <si>
    <t>0007-SBN18</t>
  </si>
  <si>
    <t>0008-SBN18</t>
  </si>
  <si>
    <t>0009-SBN18</t>
  </si>
  <si>
    <t>0010-SBN18</t>
  </si>
  <si>
    <t>0027-SBN17</t>
  </si>
  <si>
    <t>AM00000094</t>
  </si>
  <si>
    <t>CH-3054</t>
  </si>
  <si>
    <t>CH-3055</t>
  </si>
  <si>
    <t>CH-3057</t>
  </si>
  <si>
    <t>NWD0002520</t>
  </si>
  <si>
    <t>NWD0002527</t>
  </si>
  <si>
    <t>T-404747</t>
  </si>
  <si>
    <t>T-404749</t>
  </si>
  <si>
    <t>T-404750</t>
  </si>
  <si>
    <t>T-404751</t>
  </si>
  <si>
    <t>T-404755</t>
  </si>
  <si>
    <t>T-404756</t>
  </si>
  <si>
    <t>T-404757</t>
  </si>
  <si>
    <t>T-404758</t>
  </si>
  <si>
    <t>T-404759</t>
  </si>
  <si>
    <t>T-404760</t>
  </si>
  <si>
    <t>T-404761</t>
  </si>
  <si>
    <t>T-404762</t>
  </si>
  <si>
    <t>T-404763</t>
  </si>
  <si>
    <t>T-404764</t>
  </si>
  <si>
    <t>T-404765</t>
  </si>
  <si>
    <t>T-404766</t>
  </si>
  <si>
    <t>T-404767</t>
  </si>
  <si>
    <t>T-404768</t>
  </si>
  <si>
    <t>T-404769</t>
  </si>
  <si>
    <t>T-404770</t>
  </si>
  <si>
    <t>T-404771</t>
  </si>
  <si>
    <t>T-404772</t>
  </si>
  <si>
    <t>T-404774</t>
  </si>
  <si>
    <t>T-404775</t>
  </si>
  <si>
    <t>T-404776</t>
  </si>
  <si>
    <t>T-404777</t>
  </si>
  <si>
    <t>T-404778</t>
  </si>
  <si>
    <t>T-404779</t>
  </si>
  <si>
    <t>WR 6605</t>
  </si>
  <si>
    <t>WR00006569</t>
  </si>
  <si>
    <t>WR00006579</t>
  </si>
  <si>
    <t>WR00006582</t>
  </si>
  <si>
    <t>WR00006584</t>
  </si>
  <si>
    <t>WR00006592</t>
  </si>
  <si>
    <t>WR00006597</t>
  </si>
  <si>
    <t>WR00006615</t>
  </si>
  <si>
    <t>WR00006661</t>
  </si>
  <si>
    <t>WR00006662</t>
  </si>
  <si>
    <t>WR6714</t>
  </si>
  <si>
    <t>BAJA: LJIMENEZ LJIMENEZ:AGUA, CAFE,</t>
  </si>
  <si>
    <t>BAJA: LJIMENEZ LJIMENEZ:GARCIA OLIV</t>
  </si>
  <si>
    <t>LJIMENEZ:SERVICIO AUDITORIO SA DE C</t>
  </si>
  <si>
    <t>LJIMENEZ:TIENDAS SORIANA SA DE CV-S</t>
  </si>
  <si>
    <t>LJIMENEZ:AUTOBUSES DE LA PIEDAD -VI</t>
  </si>
  <si>
    <t>LJIMENEZ:HM FOODS MEXICO SA DE CV</t>
  </si>
  <si>
    <t>LJIMENEZ:IMPULSORA PLAZA CELAYA -VI</t>
  </si>
  <si>
    <t>LJIMENEZ:CENTRO DISTRIBUCION ORIENT</t>
  </si>
  <si>
    <t>LJIMENEZ:FONDO NACIONAL DE INFRAEST</t>
  </si>
  <si>
    <t>LJIMENEZ:SERGO PEDROZA VALLEJO -SER</t>
  </si>
  <si>
    <t>LJIMENEZ:FEDERICO JESUS ZARRAGA RIV</t>
  </si>
  <si>
    <t>LJIMENEZ:SERVISISTEMAS LLANTEROS SA</t>
  </si>
  <si>
    <t>LJIMENEZ:PIZZAS BORJA SA -VIATICOS</t>
  </si>
  <si>
    <t>LJIMENEZ:MARTHA VELAZQUEZ -BATERIA</t>
  </si>
  <si>
    <t>LJIMENEZ:DJ GRUAS SA DE CV -ARRASTR</t>
  </si>
  <si>
    <t>SUBARUMOTORES HG S.A DE C.V</t>
  </si>
  <si>
    <t>FINANCIERA BEPENSA SA DE CV SOFOM</t>
  </si>
  <si>
    <t>SUBARU DE MEXICO SA DE CV</t>
  </si>
  <si>
    <t>COMISIONES BBVA BANCOMER SEP 1</t>
  </si>
  <si>
    <t>COMISIONES BANAMEX SEP 2017</t>
  </si>
  <si>
    <t>LJIMENEZ:QUERETARO MOTORS SA-INTERN</t>
  </si>
  <si>
    <t>LJIMENEZ:QUERETARO MOTORS SA DE CV</t>
  </si>
  <si>
    <t>LJIMENEZ:QUERETARO MOTORS SA-SOLVEN</t>
  </si>
  <si>
    <t>BAJA: QUERETARO MOTORS SA</t>
  </si>
  <si>
    <t>NO AUTORIZADO</t>
  </si>
  <si>
    <t xml:space="preserve">COMERCIALIZADORA FARMACEUTICA DE CHIAPAS SAPI DE CV </t>
  </si>
  <si>
    <t>TASA CERO</t>
  </si>
  <si>
    <t>ROBERTO ANTONIO CEDEÑO OROZCO</t>
  </si>
  <si>
    <t xml:space="preserve">70 RETENCION ISR </t>
  </si>
  <si>
    <t xml:space="preserve">ECXENTO </t>
  </si>
  <si>
    <t>ROVIMED SC</t>
  </si>
  <si>
    <t>ROV160420LFA</t>
  </si>
  <si>
    <t>FNI970829JR9</t>
  </si>
  <si>
    <t>CDO0509296I9</t>
  </si>
  <si>
    <t>IPC060309D42</t>
  </si>
  <si>
    <t>ISH</t>
  </si>
  <si>
    <t>HFM150630ILA</t>
  </si>
  <si>
    <t>API6609273E0</t>
  </si>
  <si>
    <t>TSO991022PB6</t>
  </si>
  <si>
    <t>JUML710812LZ4</t>
  </si>
  <si>
    <t>LILIANA TERESA JUAREZ MELENDEZ</t>
  </si>
  <si>
    <t>SLA8912211U6</t>
  </si>
  <si>
    <t>SERVISISTEMAS LLANTEROS SA DE CV</t>
  </si>
  <si>
    <t>TELEFONOS DE MEXICO SA DE CV</t>
  </si>
  <si>
    <t>TME840315KT6</t>
  </si>
  <si>
    <t>DJG010528NM0</t>
  </si>
  <si>
    <t>FOEC770426SM1</t>
  </si>
  <si>
    <t>MAB070816NS7</t>
  </si>
  <si>
    <t>SAU960320HC4</t>
  </si>
  <si>
    <t>IFL130502TN8</t>
  </si>
  <si>
    <t xml:space="preserve">AUTO PARTES Y MAS </t>
  </si>
  <si>
    <t>APM8805092U9</t>
  </si>
  <si>
    <t>EUN1504089J7</t>
  </si>
  <si>
    <t>ok</t>
  </si>
  <si>
    <t>ZSE950306M48</t>
  </si>
  <si>
    <t>RFM131122QX4</t>
  </si>
  <si>
    <t>OML020131KY4</t>
  </si>
  <si>
    <t>SAH061128ME3</t>
  </si>
  <si>
    <t>--------</t>
  </si>
  <si>
    <t>---------</t>
  </si>
  <si>
    <t>------------</t>
  </si>
  <si>
    <t>E      2</t>
  </si>
  <si>
    <t>LJIMENEZ:TOYOTA FINANCIAL SERVICES</t>
  </si>
  <si>
    <t>E     68</t>
  </si>
  <si>
    <t>ARREDONDO PEREZ LUIS ENRIQUE</t>
  </si>
  <si>
    <t>DIEZ OCHENTA Y NUEVE, S.A. DE C.V.</t>
  </si>
  <si>
    <t>LATAMAUTOS MEXICO S DE RL DE CV</t>
  </si>
  <si>
    <t>ESPINOZA MOLERO HUMBERTO JOSE</t>
  </si>
  <si>
    <t>E     43</t>
  </si>
  <si>
    <t>E     44</t>
  </si>
  <si>
    <t>E     47</t>
  </si>
  <si>
    <t>E     49</t>
  </si>
  <si>
    <t>E     59</t>
  </si>
  <si>
    <t>E     65</t>
  </si>
  <si>
    <t>E     67</t>
  </si>
  <si>
    <t>DON110503C57</t>
  </si>
  <si>
    <t>EIMH570702M4A</t>
  </si>
  <si>
    <t>LME140930HRA</t>
  </si>
  <si>
    <t>T-140</t>
  </si>
  <si>
    <t>T-142</t>
  </si>
  <si>
    <t>T-143</t>
  </si>
  <si>
    <t>ALARMAS IES DE QUERETARO SA DE CV</t>
  </si>
  <si>
    <t>T-144</t>
  </si>
  <si>
    <t>T-145</t>
  </si>
  <si>
    <t>T-146</t>
  </si>
  <si>
    <t>T-147</t>
  </si>
  <si>
    <t>VIDAL LUNA MARIA DE LOURDES</t>
  </si>
  <si>
    <t>T-148</t>
  </si>
  <si>
    <t>NAJERA MARTINEZ ALEJANDRO GABRIEL</t>
  </si>
  <si>
    <t>E     25</t>
  </si>
  <si>
    <t>T-151</t>
  </si>
  <si>
    <t>D     71</t>
  </si>
  <si>
    <t>0034-SBN18</t>
  </si>
  <si>
    <t>T-153</t>
  </si>
  <si>
    <t>T-154</t>
  </si>
  <si>
    <t>E     60</t>
  </si>
  <si>
    <t>T-159</t>
  </si>
  <si>
    <t>E     46</t>
  </si>
  <si>
    <t>CH-3086</t>
  </si>
  <si>
    <t>CH-3085</t>
  </si>
  <si>
    <t>TELEFONOS DE MEXICO S.A.B. DE C.V.</t>
  </si>
  <si>
    <t>E     48</t>
  </si>
  <si>
    <t>T-155</t>
  </si>
  <si>
    <t>T-156</t>
  </si>
  <si>
    <t>T-157</t>
  </si>
  <si>
    <t>CH-41</t>
  </si>
  <si>
    <t>LJIMENEZ:BANCO NACIONAL DE MEXICO S</t>
  </si>
  <si>
    <t>T-158</t>
  </si>
  <si>
    <t>D    243</t>
  </si>
  <si>
    <t>0035-SBN18</t>
  </si>
  <si>
    <t>D    260</t>
  </si>
  <si>
    <t>0036-SBN18</t>
  </si>
  <si>
    <t>D    261</t>
  </si>
  <si>
    <t>0037-SBN18</t>
  </si>
  <si>
    <t>E     87</t>
  </si>
  <si>
    <t>T-178</t>
  </si>
  <si>
    <t>T-163</t>
  </si>
  <si>
    <t>E     66</t>
  </si>
  <si>
    <t>T-164</t>
  </si>
  <si>
    <t>T-165</t>
  </si>
  <si>
    <t>T-166</t>
  </si>
  <si>
    <t>E     73</t>
  </si>
  <si>
    <t>T-170</t>
  </si>
  <si>
    <t>E     74</t>
  </si>
  <si>
    <t>T-171</t>
  </si>
  <si>
    <t>E     85</t>
  </si>
  <si>
    <t>T-176</t>
  </si>
  <si>
    <t>D    355</t>
  </si>
  <si>
    <t>FORES00118</t>
  </si>
  <si>
    <t>E     71</t>
  </si>
  <si>
    <t>T-168</t>
  </si>
  <si>
    <t>D    357</t>
  </si>
  <si>
    <t>0038-SBN18</t>
  </si>
  <si>
    <t>D    366</t>
  </si>
  <si>
    <t>0039-SBN18</t>
  </si>
  <si>
    <t>D    367</t>
  </si>
  <si>
    <t>0040-SBN18</t>
  </si>
  <si>
    <t>D    371</t>
  </si>
  <si>
    <t>0041-SBN18</t>
  </si>
  <si>
    <t>D    414</t>
  </si>
  <si>
    <t>NWD0002955</t>
  </si>
  <si>
    <t>LJIMENEZ:QUERETARO MOTORS SA-LICENC</t>
  </si>
  <si>
    <t>D    416</t>
  </si>
  <si>
    <t>E     82</t>
  </si>
  <si>
    <t>T-173</t>
  </si>
  <si>
    <t>E     84</t>
  </si>
  <si>
    <t>T-175</t>
  </si>
  <si>
    <t>E     86</t>
  </si>
  <si>
    <t>T-177</t>
  </si>
  <si>
    <t>D    445</t>
  </si>
  <si>
    <t>AO-000005</t>
  </si>
  <si>
    <t>LJIMENEZ:SERVICIOS DE FACTURACION E</t>
  </si>
  <si>
    <t>E     92</t>
  </si>
  <si>
    <t>COMISIONES BANCOMER ENERO 18</t>
  </si>
  <si>
    <t>E     94</t>
  </si>
  <si>
    <t>COMISIONES BANAMEX ENERO 2018</t>
  </si>
  <si>
    <t>OSCAR CARRILLO VELAZQUEZ</t>
  </si>
  <si>
    <t>CAVO631120PY6</t>
  </si>
  <si>
    <t>AIQ010515C5A</t>
  </si>
  <si>
    <t>VILM800330212</t>
  </si>
  <si>
    <t>NAMA8308146P5</t>
  </si>
  <si>
    <t xml:space="preserve">E       4 </t>
  </si>
  <si>
    <t>T-150</t>
  </si>
  <si>
    <t>GIAA9408191LA</t>
  </si>
  <si>
    <t xml:space="preserve">ANTONIO GRIMALDO ALARCON </t>
  </si>
  <si>
    <t>SGM AUTOMOTRIZ DE MEXICO SA DE CV</t>
  </si>
  <si>
    <t>CRISTINA FORTUNY ESCAMEZ</t>
  </si>
  <si>
    <t>FOEC770424SM1</t>
  </si>
  <si>
    <t>AEPL720412T19</t>
  </si>
  <si>
    <t>ACE050912GZ0</t>
  </si>
  <si>
    <t>TFS011012M18</t>
  </si>
  <si>
    <t>BNM840515VB1</t>
  </si>
  <si>
    <t>BBA830831LJ2</t>
  </si>
  <si>
    <t>QMO710112RH2</t>
  </si>
  <si>
    <t>SAM160224EB2</t>
  </si>
  <si>
    <t>APA040128N75</t>
  </si>
  <si>
    <t>VILM8003302I2</t>
  </si>
  <si>
    <t>ALECSA ITALIANOS -CONSUMO</t>
  </si>
  <si>
    <t>Auxiliar del 01/01/18 al 31/01/2018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</si>
</sst>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000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</font>
    <font>
      <sz val="10"/>
      <name val="Arial"/>
      <family val="2"/>
    </font>
    <font>
      <sz val="10"/>
      <color indexed="12"/>
      <name val="Arial"/>
      <family val="2"/>
    </font>
    <font>
      <b/>
      <sz val="10"/>
      <color indexed="12"/>
      <name val="Arial"/>
      <family val="2"/>
    </font>
    <font>
      <b/>
      <sz val="10"/>
      <color indexed="12"/>
      <name val="Book Antiqua"/>
      <family val="1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2" fillId="0" borderId="0" xfId="0" applyFont="1"/>
    <xf numFmtId="43" fontId="3" fillId="0" borderId="0" xfId="1" applyFont="1"/>
    <xf numFmtId="4" fontId="3" fillId="0" borderId="0" xfId="1" applyNumberFormat="1" applyFont="1"/>
    <xf numFmtId="4" fontId="1" fillId="0" borderId="0" xfId="1" applyNumberFormat="1" applyAlignment="1">
      <alignment horizontal="center"/>
    </xf>
    <xf numFmtId="0" fontId="0" fillId="0" borderId="0" xfId="0" applyFill="1"/>
    <xf numFmtId="4" fontId="4" fillId="2" borderId="0" xfId="1" applyNumberFormat="1" applyFont="1" applyFill="1" applyAlignment="1">
      <alignment horizontal="center"/>
    </xf>
    <xf numFmtId="4" fontId="4" fillId="3" borderId="0" xfId="1" applyNumberFormat="1" applyFont="1" applyFill="1"/>
    <xf numFmtId="4" fontId="1" fillId="0" borderId="0" xfId="1" applyNumberFormat="1"/>
    <xf numFmtId="0" fontId="5" fillId="0" borderId="0" xfId="0" applyFont="1"/>
    <xf numFmtId="0" fontId="6" fillId="0" borderId="1" xfId="1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4" fontId="7" fillId="0" borderId="1" xfId="1" applyNumberFormat="1" applyFont="1" applyFill="1" applyBorder="1" applyAlignment="1" applyProtection="1">
      <alignment horizontal="center"/>
    </xf>
    <xf numFmtId="4" fontId="7" fillId="0" borderId="1" xfId="1" applyNumberFormat="1" applyFont="1" applyFill="1" applyBorder="1" applyAlignment="1" applyProtection="1">
      <alignment horizontal="center" vertical="center"/>
    </xf>
    <xf numFmtId="0" fontId="4" fillId="0" borderId="0" xfId="0" applyFont="1"/>
    <xf numFmtId="4" fontId="0" fillId="0" borderId="0" xfId="0" applyNumberFormat="1"/>
    <xf numFmtId="0" fontId="4" fillId="0" borderId="0" xfId="0" applyFont="1" applyFill="1"/>
    <xf numFmtId="4" fontId="0" fillId="0" borderId="0" xfId="0" applyNumberFormat="1" applyFill="1"/>
    <xf numFmtId="0" fontId="0" fillId="4" borderId="0" xfId="0" applyFill="1"/>
    <xf numFmtId="14" fontId="0" fillId="4" borderId="0" xfId="0" applyNumberFormat="1" applyFill="1"/>
    <xf numFmtId="4" fontId="2" fillId="0" borderId="0" xfId="1" applyNumberFormat="1" applyFont="1"/>
    <xf numFmtId="14" fontId="0" fillId="0" borderId="0" xfId="0" applyNumberFormat="1" applyFill="1"/>
    <xf numFmtId="4" fontId="3" fillId="0" borderId="0" xfId="1" applyNumberFormat="1" applyFont="1" applyFill="1" applyBorder="1" applyAlignment="1">
      <alignment horizontal="right"/>
    </xf>
    <xf numFmtId="49" fontId="4" fillId="0" borderId="0" xfId="0" applyNumberFormat="1" applyFont="1" applyFill="1"/>
    <xf numFmtId="0" fontId="0" fillId="0" borderId="0" xfId="0" applyBorder="1"/>
    <xf numFmtId="4" fontId="2" fillId="0" borderId="2" xfId="1" applyNumberFormat="1" applyFont="1" applyBorder="1"/>
    <xf numFmtId="164" fontId="0" fillId="0" borderId="0" xfId="0" quotePrefix="1" applyNumberFormat="1" applyFill="1"/>
    <xf numFmtId="0" fontId="0" fillId="0" borderId="0" xfId="0" applyAlignment="1">
      <alignment wrapText="1"/>
    </xf>
    <xf numFmtId="4" fontId="4" fillId="0" borderId="0" xfId="0" applyNumberFormat="1" applyFont="1"/>
    <xf numFmtId="4" fontId="4" fillId="0" borderId="0" xfId="0" applyNumberFormat="1" applyFont="1" applyFill="1"/>
    <xf numFmtId="4" fontId="5" fillId="0" borderId="0" xfId="0" applyNumberFormat="1" applyFont="1"/>
    <xf numFmtId="0" fontId="8" fillId="0" borderId="0" xfId="0" applyFont="1" applyFill="1"/>
    <xf numFmtId="4" fontId="8" fillId="0" borderId="0" xfId="0" applyNumberFormat="1" applyFont="1" applyFill="1"/>
    <xf numFmtId="14" fontId="0" fillId="0" borderId="0" xfId="0" applyNumberFormat="1"/>
    <xf numFmtId="0" fontId="0" fillId="5" borderId="0" xfId="0" applyFill="1"/>
    <xf numFmtId="0" fontId="9" fillId="0" borderId="0" xfId="0" applyFont="1" applyProtection="1">
      <protection locked="0"/>
    </xf>
    <xf numFmtId="0" fontId="9" fillId="6" borderId="0" xfId="0" applyFont="1" applyFill="1" applyProtection="1"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5"/>
  <sheetViews>
    <sheetView topLeftCell="A31" zoomScaleNormal="100" workbookViewId="0">
      <selection activeCell="G57" sqref="G57"/>
    </sheetView>
  </sheetViews>
  <sheetFormatPr baseColWidth="10" defaultRowHeight="15" x14ac:dyDescent="0.25"/>
  <cols>
    <col min="2" max="2" width="11.5703125" bestFit="1" customWidth="1"/>
    <col min="3" max="3" width="13.85546875" bestFit="1" customWidth="1"/>
    <col min="4" max="4" width="16.28515625" customWidth="1"/>
    <col min="5" max="5" width="40.7109375" bestFit="1" customWidth="1"/>
    <col min="6" max="6" width="12.140625" bestFit="1" customWidth="1"/>
    <col min="8" max="8" width="11.7109375" bestFit="1" customWidth="1"/>
    <col min="258" max="258" width="13.85546875" bestFit="1" customWidth="1"/>
    <col min="259" max="259" width="15.5703125" bestFit="1" customWidth="1"/>
    <col min="260" max="260" width="41" bestFit="1" customWidth="1"/>
    <col min="514" max="514" width="13.85546875" bestFit="1" customWidth="1"/>
    <col min="515" max="515" width="15.5703125" bestFit="1" customWidth="1"/>
    <col min="516" max="516" width="41" bestFit="1" customWidth="1"/>
    <col min="770" max="770" width="13.85546875" bestFit="1" customWidth="1"/>
    <col min="771" max="771" width="15.5703125" bestFit="1" customWidth="1"/>
    <col min="772" max="772" width="41" bestFit="1" customWidth="1"/>
    <col min="1026" max="1026" width="13.85546875" bestFit="1" customWidth="1"/>
    <col min="1027" max="1027" width="15.5703125" bestFit="1" customWidth="1"/>
    <col min="1028" max="1028" width="41" bestFit="1" customWidth="1"/>
    <col min="1282" max="1282" width="13.85546875" bestFit="1" customWidth="1"/>
    <col min="1283" max="1283" width="15.5703125" bestFit="1" customWidth="1"/>
    <col min="1284" max="1284" width="41" bestFit="1" customWidth="1"/>
    <col min="1538" max="1538" width="13.85546875" bestFit="1" customWidth="1"/>
    <col min="1539" max="1539" width="15.5703125" bestFit="1" customWidth="1"/>
    <col min="1540" max="1540" width="41" bestFit="1" customWidth="1"/>
    <col min="1794" max="1794" width="13.85546875" bestFit="1" customWidth="1"/>
    <col min="1795" max="1795" width="15.5703125" bestFit="1" customWidth="1"/>
    <col min="1796" max="1796" width="41" bestFit="1" customWidth="1"/>
    <col min="2050" max="2050" width="13.85546875" bestFit="1" customWidth="1"/>
    <col min="2051" max="2051" width="15.5703125" bestFit="1" customWidth="1"/>
    <col min="2052" max="2052" width="41" bestFit="1" customWidth="1"/>
    <col min="2306" max="2306" width="13.85546875" bestFit="1" customWidth="1"/>
    <col min="2307" max="2307" width="15.5703125" bestFit="1" customWidth="1"/>
    <col min="2308" max="2308" width="41" bestFit="1" customWidth="1"/>
    <col min="2562" max="2562" width="13.85546875" bestFit="1" customWidth="1"/>
    <col min="2563" max="2563" width="15.5703125" bestFit="1" customWidth="1"/>
    <col min="2564" max="2564" width="41" bestFit="1" customWidth="1"/>
    <col min="2818" max="2818" width="13.85546875" bestFit="1" customWidth="1"/>
    <col min="2819" max="2819" width="15.5703125" bestFit="1" customWidth="1"/>
    <col min="2820" max="2820" width="41" bestFit="1" customWidth="1"/>
    <col min="3074" max="3074" width="13.85546875" bestFit="1" customWidth="1"/>
    <col min="3075" max="3075" width="15.5703125" bestFit="1" customWidth="1"/>
    <col min="3076" max="3076" width="41" bestFit="1" customWidth="1"/>
    <col min="3330" max="3330" width="13.85546875" bestFit="1" customWidth="1"/>
    <col min="3331" max="3331" width="15.5703125" bestFit="1" customWidth="1"/>
    <col min="3332" max="3332" width="41" bestFit="1" customWidth="1"/>
    <col min="3586" max="3586" width="13.85546875" bestFit="1" customWidth="1"/>
    <col min="3587" max="3587" width="15.5703125" bestFit="1" customWidth="1"/>
    <col min="3588" max="3588" width="41" bestFit="1" customWidth="1"/>
    <col min="3842" max="3842" width="13.85546875" bestFit="1" customWidth="1"/>
    <col min="3843" max="3843" width="15.5703125" bestFit="1" customWidth="1"/>
    <col min="3844" max="3844" width="41" bestFit="1" customWidth="1"/>
    <col min="4098" max="4098" width="13.85546875" bestFit="1" customWidth="1"/>
    <col min="4099" max="4099" width="15.5703125" bestFit="1" customWidth="1"/>
    <col min="4100" max="4100" width="41" bestFit="1" customWidth="1"/>
    <col min="4354" max="4354" width="13.85546875" bestFit="1" customWidth="1"/>
    <col min="4355" max="4355" width="15.5703125" bestFit="1" customWidth="1"/>
    <col min="4356" max="4356" width="41" bestFit="1" customWidth="1"/>
    <col min="4610" max="4610" width="13.85546875" bestFit="1" customWidth="1"/>
    <col min="4611" max="4611" width="15.5703125" bestFit="1" customWidth="1"/>
    <col min="4612" max="4612" width="41" bestFit="1" customWidth="1"/>
    <col min="4866" max="4866" width="13.85546875" bestFit="1" customWidth="1"/>
    <col min="4867" max="4867" width="15.5703125" bestFit="1" customWidth="1"/>
    <col min="4868" max="4868" width="41" bestFit="1" customWidth="1"/>
    <col min="5122" max="5122" width="13.85546875" bestFit="1" customWidth="1"/>
    <col min="5123" max="5123" width="15.5703125" bestFit="1" customWidth="1"/>
    <col min="5124" max="5124" width="41" bestFit="1" customWidth="1"/>
    <col min="5378" max="5378" width="13.85546875" bestFit="1" customWidth="1"/>
    <col min="5379" max="5379" width="15.5703125" bestFit="1" customWidth="1"/>
    <col min="5380" max="5380" width="41" bestFit="1" customWidth="1"/>
    <col min="5634" max="5634" width="13.85546875" bestFit="1" customWidth="1"/>
    <col min="5635" max="5635" width="15.5703125" bestFit="1" customWidth="1"/>
    <col min="5636" max="5636" width="41" bestFit="1" customWidth="1"/>
    <col min="5890" max="5890" width="13.85546875" bestFit="1" customWidth="1"/>
    <col min="5891" max="5891" width="15.5703125" bestFit="1" customWidth="1"/>
    <col min="5892" max="5892" width="41" bestFit="1" customWidth="1"/>
    <col min="6146" max="6146" width="13.85546875" bestFit="1" customWidth="1"/>
    <col min="6147" max="6147" width="15.5703125" bestFit="1" customWidth="1"/>
    <col min="6148" max="6148" width="41" bestFit="1" customWidth="1"/>
    <col min="6402" max="6402" width="13.85546875" bestFit="1" customWidth="1"/>
    <col min="6403" max="6403" width="15.5703125" bestFit="1" customWidth="1"/>
    <col min="6404" max="6404" width="41" bestFit="1" customWidth="1"/>
    <col min="6658" max="6658" width="13.85546875" bestFit="1" customWidth="1"/>
    <col min="6659" max="6659" width="15.5703125" bestFit="1" customWidth="1"/>
    <col min="6660" max="6660" width="41" bestFit="1" customWidth="1"/>
    <col min="6914" max="6914" width="13.85546875" bestFit="1" customWidth="1"/>
    <col min="6915" max="6915" width="15.5703125" bestFit="1" customWidth="1"/>
    <col min="6916" max="6916" width="41" bestFit="1" customWidth="1"/>
    <col min="7170" max="7170" width="13.85546875" bestFit="1" customWidth="1"/>
    <col min="7171" max="7171" width="15.5703125" bestFit="1" customWidth="1"/>
    <col min="7172" max="7172" width="41" bestFit="1" customWidth="1"/>
    <col min="7426" max="7426" width="13.85546875" bestFit="1" customWidth="1"/>
    <col min="7427" max="7427" width="15.5703125" bestFit="1" customWidth="1"/>
    <col min="7428" max="7428" width="41" bestFit="1" customWidth="1"/>
    <col min="7682" max="7682" width="13.85546875" bestFit="1" customWidth="1"/>
    <col min="7683" max="7683" width="15.5703125" bestFit="1" customWidth="1"/>
    <col min="7684" max="7684" width="41" bestFit="1" customWidth="1"/>
    <col min="7938" max="7938" width="13.85546875" bestFit="1" customWidth="1"/>
    <col min="7939" max="7939" width="15.5703125" bestFit="1" customWidth="1"/>
    <col min="7940" max="7940" width="41" bestFit="1" customWidth="1"/>
    <col min="8194" max="8194" width="13.85546875" bestFit="1" customWidth="1"/>
    <col min="8195" max="8195" width="15.5703125" bestFit="1" customWidth="1"/>
    <col min="8196" max="8196" width="41" bestFit="1" customWidth="1"/>
    <col min="8450" max="8450" width="13.85546875" bestFit="1" customWidth="1"/>
    <col min="8451" max="8451" width="15.5703125" bestFit="1" customWidth="1"/>
    <col min="8452" max="8452" width="41" bestFit="1" customWidth="1"/>
    <col min="8706" max="8706" width="13.85546875" bestFit="1" customWidth="1"/>
    <col min="8707" max="8707" width="15.5703125" bestFit="1" customWidth="1"/>
    <col min="8708" max="8708" width="41" bestFit="1" customWidth="1"/>
    <col min="8962" max="8962" width="13.85546875" bestFit="1" customWidth="1"/>
    <col min="8963" max="8963" width="15.5703125" bestFit="1" customWidth="1"/>
    <col min="8964" max="8964" width="41" bestFit="1" customWidth="1"/>
    <col min="9218" max="9218" width="13.85546875" bestFit="1" customWidth="1"/>
    <col min="9219" max="9219" width="15.5703125" bestFit="1" customWidth="1"/>
    <col min="9220" max="9220" width="41" bestFit="1" customWidth="1"/>
    <col min="9474" max="9474" width="13.85546875" bestFit="1" customWidth="1"/>
    <col min="9475" max="9475" width="15.5703125" bestFit="1" customWidth="1"/>
    <col min="9476" max="9476" width="41" bestFit="1" customWidth="1"/>
    <col min="9730" max="9730" width="13.85546875" bestFit="1" customWidth="1"/>
    <col min="9731" max="9731" width="15.5703125" bestFit="1" customWidth="1"/>
    <col min="9732" max="9732" width="41" bestFit="1" customWidth="1"/>
    <col min="9986" max="9986" width="13.85546875" bestFit="1" customWidth="1"/>
    <col min="9987" max="9987" width="15.5703125" bestFit="1" customWidth="1"/>
    <col min="9988" max="9988" width="41" bestFit="1" customWidth="1"/>
    <col min="10242" max="10242" width="13.85546875" bestFit="1" customWidth="1"/>
    <col min="10243" max="10243" width="15.5703125" bestFit="1" customWidth="1"/>
    <col min="10244" max="10244" width="41" bestFit="1" customWidth="1"/>
    <col min="10498" max="10498" width="13.85546875" bestFit="1" customWidth="1"/>
    <col min="10499" max="10499" width="15.5703125" bestFit="1" customWidth="1"/>
    <col min="10500" max="10500" width="41" bestFit="1" customWidth="1"/>
    <col min="10754" max="10754" width="13.85546875" bestFit="1" customWidth="1"/>
    <col min="10755" max="10755" width="15.5703125" bestFit="1" customWidth="1"/>
    <col min="10756" max="10756" width="41" bestFit="1" customWidth="1"/>
    <col min="11010" max="11010" width="13.85546875" bestFit="1" customWidth="1"/>
    <col min="11011" max="11011" width="15.5703125" bestFit="1" customWidth="1"/>
    <col min="11012" max="11012" width="41" bestFit="1" customWidth="1"/>
    <col min="11266" max="11266" width="13.85546875" bestFit="1" customWidth="1"/>
    <col min="11267" max="11267" width="15.5703125" bestFit="1" customWidth="1"/>
    <col min="11268" max="11268" width="41" bestFit="1" customWidth="1"/>
    <col min="11522" max="11522" width="13.85546875" bestFit="1" customWidth="1"/>
    <col min="11523" max="11523" width="15.5703125" bestFit="1" customWidth="1"/>
    <col min="11524" max="11524" width="41" bestFit="1" customWidth="1"/>
    <col min="11778" max="11778" width="13.85546875" bestFit="1" customWidth="1"/>
    <col min="11779" max="11779" width="15.5703125" bestFit="1" customWidth="1"/>
    <col min="11780" max="11780" width="41" bestFit="1" customWidth="1"/>
    <col min="12034" max="12034" width="13.85546875" bestFit="1" customWidth="1"/>
    <col min="12035" max="12035" width="15.5703125" bestFit="1" customWidth="1"/>
    <col min="12036" max="12036" width="41" bestFit="1" customWidth="1"/>
    <col min="12290" max="12290" width="13.85546875" bestFit="1" customWidth="1"/>
    <col min="12291" max="12291" width="15.5703125" bestFit="1" customWidth="1"/>
    <col min="12292" max="12292" width="41" bestFit="1" customWidth="1"/>
    <col min="12546" max="12546" width="13.85546875" bestFit="1" customWidth="1"/>
    <col min="12547" max="12547" width="15.5703125" bestFit="1" customWidth="1"/>
    <col min="12548" max="12548" width="41" bestFit="1" customWidth="1"/>
    <col min="12802" max="12802" width="13.85546875" bestFit="1" customWidth="1"/>
    <col min="12803" max="12803" width="15.5703125" bestFit="1" customWidth="1"/>
    <col min="12804" max="12804" width="41" bestFit="1" customWidth="1"/>
    <col min="13058" max="13058" width="13.85546875" bestFit="1" customWidth="1"/>
    <col min="13059" max="13059" width="15.5703125" bestFit="1" customWidth="1"/>
    <col min="13060" max="13060" width="41" bestFit="1" customWidth="1"/>
    <col min="13314" max="13314" width="13.85546875" bestFit="1" customWidth="1"/>
    <col min="13315" max="13315" width="15.5703125" bestFit="1" customWidth="1"/>
    <col min="13316" max="13316" width="41" bestFit="1" customWidth="1"/>
    <col min="13570" max="13570" width="13.85546875" bestFit="1" customWidth="1"/>
    <col min="13571" max="13571" width="15.5703125" bestFit="1" customWidth="1"/>
    <col min="13572" max="13572" width="41" bestFit="1" customWidth="1"/>
    <col min="13826" max="13826" width="13.85546875" bestFit="1" customWidth="1"/>
    <col min="13827" max="13827" width="15.5703125" bestFit="1" customWidth="1"/>
    <col min="13828" max="13828" width="41" bestFit="1" customWidth="1"/>
    <col min="14082" max="14082" width="13.85546875" bestFit="1" customWidth="1"/>
    <col min="14083" max="14083" width="15.5703125" bestFit="1" customWidth="1"/>
    <col min="14084" max="14084" width="41" bestFit="1" customWidth="1"/>
    <col min="14338" max="14338" width="13.85546875" bestFit="1" customWidth="1"/>
    <col min="14339" max="14339" width="15.5703125" bestFit="1" customWidth="1"/>
    <col min="14340" max="14340" width="41" bestFit="1" customWidth="1"/>
    <col min="14594" max="14594" width="13.85546875" bestFit="1" customWidth="1"/>
    <col min="14595" max="14595" width="15.5703125" bestFit="1" customWidth="1"/>
    <col min="14596" max="14596" width="41" bestFit="1" customWidth="1"/>
    <col min="14850" max="14850" width="13.85546875" bestFit="1" customWidth="1"/>
    <col min="14851" max="14851" width="15.5703125" bestFit="1" customWidth="1"/>
    <col min="14852" max="14852" width="41" bestFit="1" customWidth="1"/>
    <col min="15106" max="15106" width="13.85546875" bestFit="1" customWidth="1"/>
    <col min="15107" max="15107" width="15.5703125" bestFit="1" customWidth="1"/>
    <col min="15108" max="15108" width="41" bestFit="1" customWidth="1"/>
    <col min="15362" max="15362" width="13.85546875" bestFit="1" customWidth="1"/>
    <col min="15363" max="15363" width="15.5703125" bestFit="1" customWidth="1"/>
    <col min="15364" max="15364" width="41" bestFit="1" customWidth="1"/>
    <col min="15618" max="15618" width="13.85546875" bestFit="1" customWidth="1"/>
    <col min="15619" max="15619" width="15.5703125" bestFit="1" customWidth="1"/>
    <col min="15620" max="15620" width="41" bestFit="1" customWidth="1"/>
    <col min="15874" max="15874" width="13.85546875" bestFit="1" customWidth="1"/>
    <col min="15875" max="15875" width="15.5703125" bestFit="1" customWidth="1"/>
    <col min="15876" max="15876" width="41" bestFit="1" customWidth="1"/>
    <col min="16130" max="16130" width="13.85546875" bestFit="1" customWidth="1"/>
    <col min="16131" max="16131" width="15.5703125" bestFit="1" customWidth="1"/>
    <col min="16132" max="16132" width="41" bestFit="1" customWidth="1"/>
  </cols>
  <sheetData>
    <row r="1" spans="1:13" x14ac:dyDescent="0.25">
      <c r="A1" s="1" t="s">
        <v>0</v>
      </c>
      <c r="D1" s="2"/>
      <c r="E1" s="2"/>
      <c r="F1" s="3"/>
      <c r="G1" s="4"/>
      <c r="H1" s="5"/>
    </row>
    <row r="2" spans="1:13" x14ac:dyDescent="0.25">
      <c r="A2" s="1" t="s">
        <v>18</v>
      </c>
      <c r="D2" s="2"/>
      <c r="E2" s="2"/>
      <c r="F2" s="3"/>
      <c r="G2" s="6"/>
      <c r="H2" s="5"/>
    </row>
    <row r="3" spans="1:13" x14ac:dyDescent="0.25">
      <c r="A3" s="1"/>
      <c r="D3" s="2"/>
      <c r="E3" s="2"/>
      <c r="F3" s="3"/>
      <c r="G3" s="7"/>
      <c r="H3" s="5"/>
    </row>
    <row r="4" spans="1:13" x14ac:dyDescent="0.25">
      <c r="F4" s="8"/>
      <c r="G4" s="8"/>
      <c r="H4" s="5"/>
    </row>
    <row r="5" spans="1:13" x14ac:dyDescent="0.25">
      <c r="F5" s="8"/>
      <c r="G5" s="8"/>
      <c r="H5" s="5"/>
    </row>
    <row r="6" spans="1:13" ht="15.75" x14ac:dyDescent="0.3">
      <c r="A6" s="9" t="s">
        <v>1</v>
      </c>
      <c r="B6" s="9" t="s">
        <v>2</v>
      </c>
      <c r="C6" s="9" t="s">
        <v>3</v>
      </c>
      <c r="D6" s="10" t="s">
        <v>4</v>
      </c>
      <c r="E6" s="11" t="s">
        <v>5</v>
      </c>
      <c r="F6" s="12" t="s">
        <v>6</v>
      </c>
      <c r="G6" s="13" t="s">
        <v>7</v>
      </c>
      <c r="H6" s="5"/>
    </row>
    <row r="7" spans="1:13" s="5" customFormat="1" x14ac:dyDescent="0.25">
      <c r="B7" s="21"/>
      <c r="E7" s="5" t="s">
        <v>31</v>
      </c>
      <c r="H7" s="17"/>
    </row>
    <row r="8" spans="1:13" s="5" customFormat="1" x14ac:dyDescent="0.25">
      <c r="A8" s="18" t="s">
        <v>51</v>
      </c>
      <c r="B8" s="19">
        <v>42999</v>
      </c>
      <c r="C8" s="18">
        <v>214</v>
      </c>
      <c r="D8" s="18"/>
      <c r="E8" s="18" t="s">
        <v>143</v>
      </c>
      <c r="G8" s="18">
        <v>0</v>
      </c>
      <c r="H8" s="18"/>
    </row>
    <row r="9" spans="1:13" s="5" customFormat="1" x14ac:dyDescent="0.25">
      <c r="A9" s="18" t="s">
        <v>52</v>
      </c>
      <c r="B9" s="19">
        <v>42999</v>
      </c>
      <c r="C9" s="18">
        <v>215</v>
      </c>
      <c r="D9" s="18"/>
      <c r="E9" s="18" t="s">
        <v>144</v>
      </c>
      <c r="F9" s="17"/>
      <c r="G9" s="18">
        <v>0</v>
      </c>
      <c r="H9" s="18"/>
    </row>
    <row r="10" spans="1:13" s="5" customFormat="1" x14ac:dyDescent="0.25">
      <c r="A10" t="s">
        <v>53</v>
      </c>
      <c r="B10" s="33">
        <v>43008</v>
      </c>
      <c r="C10">
        <v>2201</v>
      </c>
      <c r="E10" t="s">
        <v>145</v>
      </c>
      <c r="F10" s="17"/>
      <c r="G10">
        <v>410.32</v>
      </c>
      <c r="H10">
        <f>+G10/0.16</f>
        <v>2564.5</v>
      </c>
    </row>
    <row r="11" spans="1:13" s="5" customFormat="1" x14ac:dyDescent="0.25">
      <c r="A11" s="18" t="s">
        <v>54</v>
      </c>
      <c r="B11" s="19">
        <v>42990</v>
      </c>
      <c r="C11" s="18">
        <v>10820</v>
      </c>
      <c r="D11" s="18"/>
      <c r="E11" s="18" t="s">
        <v>144</v>
      </c>
      <c r="F11" s="17"/>
      <c r="G11" s="18">
        <v>0</v>
      </c>
      <c r="H11" s="18"/>
    </row>
    <row r="12" spans="1:13" x14ac:dyDescent="0.25">
      <c r="A12" t="s">
        <v>55</v>
      </c>
      <c r="B12" s="33">
        <v>43008</v>
      </c>
      <c r="C12">
        <v>10838</v>
      </c>
      <c r="D12" t="s">
        <v>182</v>
      </c>
      <c r="E12" s="18" t="s">
        <v>183</v>
      </c>
      <c r="H12">
        <v>228.6</v>
      </c>
      <c r="I12" t="s">
        <v>169</v>
      </c>
    </row>
    <row r="13" spans="1:13" s="5" customFormat="1" x14ac:dyDescent="0.25">
      <c r="A13" t="s">
        <v>55</v>
      </c>
      <c r="B13" s="33">
        <v>43008</v>
      </c>
      <c r="C13">
        <v>10838</v>
      </c>
      <c r="D13" s="5" t="s">
        <v>181</v>
      </c>
      <c r="E13" t="s">
        <v>146</v>
      </c>
      <c r="F13" s="17"/>
      <c r="G13" s="34">
        <v>47.3</v>
      </c>
      <c r="H13" t="s">
        <v>30</v>
      </c>
    </row>
    <row r="14" spans="1:13" s="5" customFormat="1" x14ac:dyDescent="0.25">
      <c r="A14" t="s">
        <v>55</v>
      </c>
      <c r="B14" s="33">
        <v>43008</v>
      </c>
      <c r="C14">
        <v>10838</v>
      </c>
      <c r="D14" s="5" t="s">
        <v>181</v>
      </c>
      <c r="E14" t="s">
        <v>146</v>
      </c>
      <c r="F14" s="17"/>
      <c r="G14">
        <v>62.12</v>
      </c>
      <c r="H14" t="s">
        <v>30</v>
      </c>
    </row>
    <row r="15" spans="1:13" s="5" customFormat="1" x14ac:dyDescent="0.25">
      <c r="A15" t="s">
        <v>55</v>
      </c>
      <c r="B15" s="33">
        <v>43008</v>
      </c>
      <c r="C15">
        <v>10838</v>
      </c>
      <c r="D15" s="5" t="s">
        <v>180</v>
      </c>
      <c r="E15" t="s">
        <v>147</v>
      </c>
      <c r="F15" s="17"/>
      <c r="G15">
        <v>210.35</v>
      </c>
      <c r="H15" t="s">
        <v>30</v>
      </c>
      <c r="M15" s="5">
        <f>305+345+1200</f>
        <v>1850</v>
      </c>
    </row>
    <row r="16" spans="1:13" s="5" customFormat="1" x14ac:dyDescent="0.25">
      <c r="A16" t="s">
        <v>55</v>
      </c>
      <c r="B16" s="33">
        <v>43008</v>
      </c>
      <c r="C16">
        <v>10838</v>
      </c>
      <c r="D16" s="5" t="s">
        <v>180</v>
      </c>
      <c r="E16" t="s">
        <v>147</v>
      </c>
      <c r="F16" s="17"/>
      <c r="G16">
        <v>42.07</v>
      </c>
      <c r="H16" t="s">
        <v>30</v>
      </c>
    </row>
    <row r="17" spans="1:10" s="5" customFormat="1" x14ac:dyDescent="0.25">
      <c r="A17" t="s">
        <v>55</v>
      </c>
      <c r="B17" s="33">
        <v>43008</v>
      </c>
      <c r="C17">
        <v>10838</v>
      </c>
      <c r="D17" s="5" t="s">
        <v>179</v>
      </c>
      <c r="E17" t="s">
        <v>148</v>
      </c>
      <c r="F17" s="17"/>
      <c r="G17">
        <v>56.97</v>
      </c>
      <c r="H17" t="s">
        <v>30</v>
      </c>
    </row>
    <row r="18" spans="1:10" s="5" customFormat="1" x14ac:dyDescent="0.25">
      <c r="A18" t="s">
        <v>55</v>
      </c>
      <c r="B18" s="33">
        <v>43008</v>
      </c>
      <c r="C18">
        <v>10838</v>
      </c>
      <c r="D18" s="5" t="s">
        <v>177</v>
      </c>
      <c r="E18" t="s">
        <v>149</v>
      </c>
      <c r="F18" s="17"/>
      <c r="G18">
        <v>133.28</v>
      </c>
      <c r="H18">
        <v>33.32</v>
      </c>
      <c r="I18" s="5" t="s">
        <v>172</v>
      </c>
      <c r="J18" s="5" t="s">
        <v>178</v>
      </c>
    </row>
    <row r="19" spans="1:10" s="5" customFormat="1" x14ac:dyDescent="0.25">
      <c r="A19" t="s">
        <v>55</v>
      </c>
      <c r="B19" s="33">
        <v>43008</v>
      </c>
      <c r="C19">
        <v>10838</v>
      </c>
      <c r="D19" s="5" t="s">
        <v>177</v>
      </c>
      <c r="E19" t="s">
        <v>149</v>
      </c>
      <c r="F19" s="17"/>
      <c r="G19">
        <v>145.36000000000001</v>
      </c>
      <c r="H19">
        <v>36.340000000000003</v>
      </c>
      <c r="I19" s="5" t="s">
        <v>172</v>
      </c>
      <c r="J19" s="5" t="s">
        <v>178</v>
      </c>
    </row>
    <row r="20" spans="1:10" s="5" customFormat="1" x14ac:dyDescent="0.25">
      <c r="A20" t="s">
        <v>55</v>
      </c>
      <c r="B20" s="33">
        <v>43008</v>
      </c>
      <c r="C20">
        <v>10838</v>
      </c>
      <c r="D20" s="5" t="s">
        <v>176</v>
      </c>
      <c r="E20" t="s">
        <v>150</v>
      </c>
      <c r="F20" s="17"/>
      <c r="G20">
        <v>31.72</v>
      </c>
      <c r="H20" t="s">
        <v>30</v>
      </c>
    </row>
    <row r="21" spans="1:10" s="5" customFormat="1" x14ac:dyDescent="0.25">
      <c r="A21" t="s">
        <v>55</v>
      </c>
      <c r="B21" s="33">
        <v>43008</v>
      </c>
      <c r="C21">
        <v>10838</v>
      </c>
      <c r="D21" t="s">
        <v>175</v>
      </c>
      <c r="E21" t="s">
        <v>151</v>
      </c>
      <c r="F21" s="17"/>
      <c r="G21">
        <v>29.37</v>
      </c>
      <c r="H21" t="s">
        <v>30</v>
      </c>
    </row>
    <row r="22" spans="1:10" s="5" customFormat="1" x14ac:dyDescent="0.25">
      <c r="A22" t="s">
        <v>55</v>
      </c>
      <c r="B22" s="33">
        <v>43008</v>
      </c>
      <c r="C22">
        <v>10838</v>
      </c>
      <c r="D22" s="5" t="s">
        <v>175</v>
      </c>
      <c r="E22" t="s">
        <v>151</v>
      </c>
      <c r="G22">
        <v>19.579999999999998</v>
      </c>
      <c r="H22" t="s">
        <v>30</v>
      </c>
    </row>
    <row r="23" spans="1:10" s="5" customFormat="1" x14ac:dyDescent="0.25">
      <c r="A23" t="s">
        <v>55</v>
      </c>
      <c r="B23" s="33">
        <v>43008</v>
      </c>
      <c r="C23">
        <v>10838</v>
      </c>
      <c r="D23" s="5" t="s">
        <v>174</v>
      </c>
      <c r="E23" t="s">
        <v>173</v>
      </c>
      <c r="G23"/>
      <c r="H23">
        <f>410+410+410+410</f>
        <v>1640</v>
      </c>
      <c r="I23" s="5" t="s">
        <v>172</v>
      </c>
    </row>
    <row r="24" spans="1:10" s="5" customFormat="1" x14ac:dyDescent="0.25">
      <c r="A24" t="s">
        <v>55</v>
      </c>
      <c r="B24" s="33">
        <v>43008</v>
      </c>
      <c r="C24">
        <v>10838</v>
      </c>
      <c r="D24" s="5" t="s">
        <v>174</v>
      </c>
      <c r="E24" t="s">
        <v>173</v>
      </c>
      <c r="G24"/>
      <c r="H24">
        <v>700</v>
      </c>
      <c r="I24" s="5" t="s">
        <v>172</v>
      </c>
    </row>
    <row r="25" spans="1:10" s="5" customFormat="1" x14ac:dyDescent="0.25">
      <c r="A25" t="s">
        <v>55</v>
      </c>
      <c r="B25" s="33">
        <v>43008</v>
      </c>
      <c r="C25">
        <v>10838</v>
      </c>
      <c r="D25" s="5" t="s">
        <v>174</v>
      </c>
      <c r="E25" t="s">
        <v>173</v>
      </c>
      <c r="G25"/>
      <c r="H25">
        <f>410+410+410+410+410+410</f>
        <v>2460</v>
      </c>
      <c r="I25" s="5" t="s">
        <v>172</v>
      </c>
    </row>
    <row r="26" spans="1:10" s="5" customFormat="1" x14ac:dyDescent="0.25">
      <c r="A26" t="s">
        <v>55</v>
      </c>
      <c r="B26" s="33">
        <v>43008</v>
      </c>
      <c r="C26">
        <v>10838</v>
      </c>
      <c r="E26" t="s">
        <v>170</v>
      </c>
      <c r="G26"/>
      <c r="H26">
        <v>700</v>
      </c>
      <c r="I26" s="5" t="s">
        <v>172</v>
      </c>
      <c r="J26" s="5" t="s">
        <v>171</v>
      </c>
    </row>
    <row r="27" spans="1:10" s="5" customFormat="1" x14ac:dyDescent="0.25">
      <c r="A27" t="s">
        <v>55</v>
      </c>
      <c r="B27" s="33">
        <v>43008</v>
      </c>
      <c r="C27">
        <v>10838</v>
      </c>
      <c r="E27" t="s">
        <v>168</v>
      </c>
      <c r="G27"/>
      <c r="H27">
        <v>780.5</v>
      </c>
      <c r="I27" s="5" t="s">
        <v>169</v>
      </c>
    </row>
    <row r="28" spans="1:10" s="5" customFormat="1" x14ac:dyDescent="0.25">
      <c r="A28" t="s">
        <v>55</v>
      </c>
      <c r="B28" s="33">
        <v>43008</v>
      </c>
      <c r="C28">
        <v>10838</v>
      </c>
      <c r="D28" s="5" t="s">
        <v>175</v>
      </c>
      <c r="E28" t="s">
        <v>151</v>
      </c>
      <c r="G28">
        <v>10.76</v>
      </c>
      <c r="H28" t="s">
        <v>30</v>
      </c>
    </row>
    <row r="29" spans="1:10" s="5" customFormat="1" x14ac:dyDescent="0.25">
      <c r="A29" t="s">
        <v>55</v>
      </c>
      <c r="B29" s="33">
        <v>43008</v>
      </c>
      <c r="C29">
        <v>10838</v>
      </c>
      <c r="E29" t="s">
        <v>152</v>
      </c>
      <c r="G29">
        <v>13.52</v>
      </c>
      <c r="H29" t="s">
        <v>30</v>
      </c>
    </row>
    <row r="30" spans="1:10" s="5" customFormat="1" x14ac:dyDescent="0.25">
      <c r="A30" t="s">
        <v>55</v>
      </c>
      <c r="B30" s="33">
        <v>43008</v>
      </c>
      <c r="C30">
        <v>10838</v>
      </c>
      <c r="E30" t="s">
        <v>153</v>
      </c>
      <c r="F30" s="17"/>
      <c r="G30">
        <v>33.11</v>
      </c>
      <c r="H30" t="s">
        <v>30</v>
      </c>
    </row>
    <row r="31" spans="1:10" s="5" customFormat="1" x14ac:dyDescent="0.25">
      <c r="A31" t="s">
        <v>55</v>
      </c>
      <c r="B31" s="33">
        <v>43008</v>
      </c>
      <c r="C31">
        <v>10838</v>
      </c>
      <c r="E31" t="s">
        <v>154</v>
      </c>
      <c r="G31">
        <v>20.8</v>
      </c>
      <c r="H31" t="s">
        <v>30</v>
      </c>
    </row>
    <row r="32" spans="1:10" s="5" customFormat="1" x14ac:dyDescent="0.25">
      <c r="A32" t="s">
        <v>55</v>
      </c>
      <c r="B32" s="33">
        <v>43008</v>
      </c>
      <c r="C32">
        <v>10838</v>
      </c>
      <c r="D32" s="26"/>
      <c r="E32" t="s">
        <v>155</v>
      </c>
      <c r="G32">
        <v>45.79</v>
      </c>
      <c r="H32" t="s">
        <v>30</v>
      </c>
    </row>
    <row r="33" spans="1:9" s="5" customFormat="1" x14ac:dyDescent="0.25">
      <c r="A33" t="s">
        <v>55</v>
      </c>
      <c r="B33" s="33">
        <v>43008</v>
      </c>
      <c r="C33">
        <v>10838</v>
      </c>
      <c r="E33" t="s">
        <v>156</v>
      </c>
      <c r="F33" s="17"/>
      <c r="G33" s="34">
        <v>12.8</v>
      </c>
      <c r="H33" t="s">
        <v>30</v>
      </c>
      <c r="I33" s="5" t="s">
        <v>167</v>
      </c>
    </row>
    <row r="34" spans="1:9" s="5" customFormat="1" x14ac:dyDescent="0.25">
      <c r="A34" t="s">
        <v>56</v>
      </c>
      <c r="B34" s="33">
        <v>43008</v>
      </c>
      <c r="C34">
        <v>10847</v>
      </c>
      <c r="D34" s="5" t="s">
        <v>188</v>
      </c>
      <c r="E34" t="s">
        <v>157</v>
      </c>
      <c r="F34" s="17"/>
      <c r="G34">
        <v>788.43</v>
      </c>
      <c r="H34" t="s">
        <v>30</v>
      </c>
    </row>
    <row r="35" spans="1:9" s="5" customFormat="1" x14ac:dyDescent="0.25">
      <c r="A35" t="s">
        <v>56</v>
      </c>
      <c r="B35" s="33">
        <v>43008</v>
      </c>
      <c r="C35">
        <v>10847</v>
      </c>
      <c r="D35" s="5" t="s">
        <v>188</v>
      </c>
      <c r="E35" t="s">
        <v>157</v>
      </c>
      <c r="F35" s="17"/>
      <c r="G35">
        <v>157.13999999999999</v>
      </c>
      <c r="H35" t="s">
        <v>30</v>
      </c>
    </row>
    <row r="36" spans="1:9" s="5" customFormat="1" x14ac:dyDescent="0.25">
      <c r="A36" s="18" t="s">
        <v>57</v>
      </c>
      <c r="B36" s="19">
        <v>42990</v>
      </c>
      <c r="C36" s="18">
        <v>197002</v>
      </c>
      <c r="D36" s="18"/>
      <c r="E36" s="18" t="s">
        <v>144</v>
      </c>
      <c r="G36" s="18">
        <v>0</v>
      </c>
      <c r="H36" s="18"/>
    </row>
    <row r="37" spans="1:9" s="5" customFormat="1" x14ac:dyDescent="0.25">
      <c r="A37" t="s">
        <v>58</v>
      </c>
      <c r="B37" s="33">
        <v>42999</v>
      </c>
      <c r="C37" t="s">
        <v>93</v>
      </c>
      <c r="D37" s="5" t="s">
        <v>200</v>
      </c>
      <c r="E37" t="s">
        <v>158</v>
      </c>
      <c r="G37" s="15">
        <v>48142.09</v>
      </c>
      <c r="H37" t="s">
        <v>30</v>
      </c>
    </row>
    <row r="38" spans="1:9" s="5" customFormat="1" x14ac:dyDescent="0.25">
      <c r="A38" t="s">
        <v>59</v>
      </c>
      <c r="B38" s="33">
        <v>43000</v>
      </c>
      <c r="C38" t="s">
        <v>94</v>
      </c>
      <c r="E38" t="s">
        <v>159</v>
      </c>
      <c r="F38" s="17"/>
      <c r="G38" s="15">
        <v>53994.879999999997</v>
      </c>
      <c r="H38" t="s">
        <v>30</v>
      </c>
    </row>
    <row r="39" spans="1:9" s="5" customFormat="1" x14ac:dyDescent="0.25">
      <c r="A39" t="s">
        <v>60</v>
      </c>
      <c r="B39" s="33">
        <v>43000</v>
      </c>
      <c r="C39" t="s">
        <v>95</v>
      </c>
      <c r="D39" s="26"/>
      <c r="E39" t="s">
        <v>159</v>
      </c>
      <c r="G39" s="15">
        <v>53994.879999999997</v>
      </c>
      <c r="H39" t="s">
        <v>30</v>
      </c>
    </row>
    <row r="40" spans="1:9" s="5" customFormat="1" x14ac:dyDescent="0.25">
      <c r="A40" t="s">
        <v>61</v>
      </c>
      <c r="B40" s="33">
        <v>43004</v>
      </c>
      <c r="C40" t="s">
        <v>96</v>
      </c>
      <c r="E40" t="s">
        <v>160</v>
      </c>
      <c r="F40" s="17"/>
      <c r="G40" s="15">
        <v>61767.68</v>
      </c>
      <c r="H40" t="s">
        <v>30</v>
      </c>
    </row>
    <row r="41" spans="1:9" s="5" customFormat="1" x14ac:dyDescent="0.25">
      <c r="A41" t="s">
        <v>62</v>
      </c>
      <c r="B41" s="33">
        <v>42999</v>
      </c>
      <c r="C41" t="s">
        <v>97</v>
      </c>
      <c r="E41" t="s">
        <v>159</v>
      </c>
      <c r="F41" s="17"/>
      <c r="G41" s="15">
        <v>51475.519999999997</v>
      </c>
      <c r="H41" t="s">
        <v>30</v>
      </c>
    </row>
    <row r="42" spans="1:9" s="5" customFormat="1" x14ac:dyDescent="0.25">
      <c r="A42" t="s">
        <v>63</v>
      </c>
      <c r="B42" s="33">
        <v>43008</v>
      </c>
      <c r="C42" t="s">
        <v>98</v>
      </c>
      <c r="E42" t="s">
        <v>27</v>
      </c>
      <c r="F42" s="17"/>
      <c r="G42">
        <v>263.75</v>
      </c>
      <c r="H42" t="s">
        <v>30</v>
      </c>
    </row>
    <row r="43" spans="1:9" s="5" customFormat="1" x14ac:dyDescent="0.25">
      <c r="A43" t="s">
        <v>64</v>
      </c>
      <c r="B43" s="33">
        <v>42991</v>
      </c>
      <c r="C43" t="s">
        <v>99</v>
      </c>
      <c r="D43" s="5" t="s">
        <v>184</v>
      </c>
      <c r="E43" t="s">
        <v>185</v>
      </c>
      <c r="G43">
        <v>49.66</v>
      </c>
      <c r="H43" t="s">
        <v>30</v>
      </c>
    </row>
    <row r="44" spans="1:9" s="5" customFormat="1" x14ac:dyDescent="0.25">
      <c r="A44" t="s">
        <v>25</v>
      </c>
      <c r="B44" s="33">
        <v>42991</v>
      </c>
      <c r="C44" t="s">
        <v>100</v>
      </c>
      <c r="D44" s="5" t="s">
        <v>187</v>
      </c>
      <c r="E44" t="s">
        <v>186</v>
      </c>
      <c r="G44">
        <v>844.37</v>
      </c>
      <c r="H44" t="s">
        <v>30</v>
      </c>
    </row>
    <row r="45" spans="1:9" s="5" customFormat="1" x14ac:dyDescent="0.25">
      <c r="A45" t="s">
        <v>65</v>
      </c>
      <c r="B45" s="33">
        <v>43008</v>
      </c>
      <c r="C45" t="s">
        <v>101</v>
      </c>
      <c r="D45" s="5" t="s">
        <v>184</v>
      </c>
      <c r="E45" t="s">
        <v>154</v>
      </c>
      <c r="G45">
        <v>49.66</v>
      </c>
      <c r="H45" t="s">
        <v>30</v>
      </c>
    </row>
    <row r="46" spans="1:9" s="5" customFormat="1" x14ac:dyDescent="0.25">
      <c r="A46" t="s">
        <v>65</v>
      </c>
      <c r="B46" s="33">
        <v>43008</v>
      </c>
      <c r="C46" t="s">
        <v>101</v>
      </c>
      <c r="D46" s="5" t="s">
        <v>184</v>
      </c>
      <c r="E46" t="s">
        <v>154</v>
      </c>
      <c r="G46">
        <v>16</v>
      </c>
      <c r="H46" t="s">
        <v>30</v>
      </c>
    </row>
    <row r="47" spans="1:9" s="5" customFormat="1" x14ac:dyDescent="0.25">
      <c r="A47" t="s">
        <v>65</v>
      </c>
      <c r="B47" s="33">
        <v>43008</v>
      </c>
      <c r="C47" t="s">
        <v>101</v>
      </c>
      <c r="D47" s="5" t="s">
        <v>184</v>
      </c>
      <c r="E47" t="s">
        <v>154</v>
      </c>
      <c r="F47" s="17"/>
      <c r="G47">
        <v>49.66</v>
      </c>
      <c r="H47" t="s">
        <v>30</v>
      </c>
    </row>
    <row r="48" spans="1:9" s="5" customFormat="1" x14ac:dyDescent="0.25">
      <c r="A48" t="s">
        <v>65</v>
      </c>
      <c r="B48" s="33">
        <v>43008</v>
      </c>
      <c r="C48" t="s">
        <v>101</v>
      </c>
      <c r="D48" s="5" t="s">
        <v>184</v>
      </c>
      <c r="E48" t="s">
        <v>154</v>
      </c>
      <c r="G48">
        <v>16</v>
      </c>
      <c r="H48" t="s">
        <v>30</v>
      </c>
    </row>
    <row r="49" spans="1:8" s="5" customFormat="1" x14ac:dyDescent="0.25">
      <c r="A49" t="s">
        <v>65</v>
      </c>
      <c r="B49" s="33">
        <v>43008</v>
      </c>
      <c r="C49" t="s">
        <v>101</v>
      </c>
      <c r="D49" s="5" t="s">
        <v>184</v>
      </c>
      <c r="E49" t="s">
        <v>154</v>
      </c>
      <c r="F49" s="17"/>
      <c r="G49">
        <v>23.45</v>
      </c>
      <c r="H49" t="s">
        <v>30</v>
      </c>
    </row>
    <row r="50" spans="1:8" s="5" customFormat="1" x14ac:dyDescent="0.25">
      <c r="A50" t="s">
        <v>65</v>
      </c>
      <c r="B50" s="33">
        <v>43008</v>
      </c>
      <c r="C50" t="s">
        <v>101</v>
      </c>
      <c r="D50" s="5" t="s">
        <v>184</v>
      </c>
      <c r="E50" t="s">
        <v>154</v>
      </c>
      <c r="F50" s="17"/>
      <c r="G50">
        <v>16</v>
      </c>
      <c r="H50" t="s">
        <v>30</v>
      </c>
    </row>
    <row r="51" spans="1:8" s="5" customFormat="1" x14ac:dyDescent="0.25">
      <c r="A51" t="s">
        <v>65</v>
      </c>
      <c r="B51" s="33">
        <v>43008</v>
      </c>
      <c r="C51" t="s">
        <v>101</v>
      </c>
      <c r="D51" s="5" t="s">
        <v>184</v>
      </c>
      <c r="E51" t="s">
        <v>154</v>
      </c>
      <c r="G51">
        <v>83.2</v>
      </c>
      <c r="H51" t="s">
        <v>30</v>
      </c>
    </row>
    <row r="52" spans="1:8" s="5" customFormat="1" x14ac:dyDescent="0.25">
      <c r="A52" t="s">
        <v>46</v>
      </c>
      <c r="B52" s="33">
        <v>43008</v>
      </c>
      <c r="C52" t="s">
        <v>45</v>
      </c>
      <c r="D52" s="26"/>
      <c r="E52" t="s">
        <v>161</v>
      </c>
      <c r="G52" s="15">
        <v>1065.46</v>
      </c>
      <c r="H52" t="s">
        <v>30</v>
      </c>
    </row>
    <row r="53" spans="1:8" s="5" customFormat="1" x14ac:dyDescent="0.25">
      <c r="A53" t="s">
        <v>47</v>
      </c>
      <c r="B53" s="33">
        <v>43008</v>
      </c>
      <c r="C53" t="s">
        <v>45</v>
      </c>
      <c r="E53" t="s">
        <v>162</v>
      </c>
      <c r="G53">
        <v>56</v>
      </c>
      <c r="H53" t="s">
        <v>30</v>
      </c>
    </row>
    <row r="54" spans="1:8" s="5" customFormat="1" x14ac:dyDescent="0.25">
      <c r="A54" t="s">
        <v>66</v>
      </c>
      <c r="B54" s="33">
        <v>43008</v>
      </c>
      <c r="C54" t="s">
        <v>102</v>
      </c>
      <c r="D54" s="26"/>
      <c r="E54" t="s">
        <v>163</v>
      </c>
      <c r="G54">
        <v>10.79</v>
      </c>
      <c r="H54" t="s">
        <v>30</v>
      </c>
    </row>
    <row r="55" spans="1:8" s="5" customFormat="1" x14ac:dyDescent="0.25">
      <c r="A55" t="s">
        <v>67</v>
      </c>
      <c r="B55" s="33">
        <v>43008</v>
      </c>
      <c r="C55" t="s">
        <v>103</v>
      </c>
      <c r="E55" t="s">
        <v>29</v>
      </c>
      <c r="F55" s="17"/>
      <c r="G55">
        <v>110.27</v>
      </c>
      <c r="H55" t="s">
        <v>30</v>
      </c>
    </row>
    <row r="56" spans="1:8" s="5" customFormat="1" x14ac:dyDescent="0.25">
      <c r="A56" t="s">
        <v>22</v>
      </c>
      <c r="B56" s="33">
        <v>42979</v>
      </c>
      <c r="C56" t="s">
        <v>104</v>
      </c>
      <c r="E56" t="s">
        <v>23</v>
      </c>
      <c r="G56" s="15">
        <v>1875.22</v>
      </c>
      <c r="H56" t="s">
        <v>30</v>
      </c>
    </row>
    <row r="57" spans="1:8" s="5" customFormat="1" x14ac:dyDescent="0.25">
      <c r="A57" t="s">
        <v>32</v>
      </c>
      <c r="B57" s="33">
        <v>42979</v>
      </c>
      <c r="C57" t="s">
        <v>105</v>
      </c>
      <c r="E57" t="s">
        <v>11</v>
      </c>
      <c r="F57" s="17"/>
      <c r="G57" s="15">
        <v>12332.24</v>
      </c>
      <c r="H57" t="s">
        <v>30</v>
      </c>
    </row>
    <row r="58" spans="1:8" s="5" customFormat="1" x14ac:dyDescent="0.25">
      <c r="A58" t="s">
        <v>33</v>
      </c>
      <c r="B58" s="33">
        <v>42982</v>
      </c>
      <c r="C58" t="s">
        <v>106</v>
      </c>
      <c r="E58" t="s">
        <v>23</v>
      </c>
      <c r="G58">
        <v>901.85</v>
      </c>
      <c r="H58" t="s">
        <v>30</v>
      </c>
    </row>
    <row r="59" spans="1:8" s="5" customFormat="1" x14ac:dyDescent="0.25">
      <c r="A59" t="s">
        <v>68</v>
      </c>
      <c r="B59" s="33">
        <v>42982</v>
      </c>
      <c r="C59" t="s">
        <v>107</v>
      </c>
      <c r="E59" t="s">
        <v>23</v>
      </c>
      <c r="F59" s="17"/>
      <c r="G59">
        <v>974.71</v>
      </c>
      <c r="H59" t="s">
        <v>30</v>
      </c>
    </row>
    <row r="60" spans="1:8" s="5" customFormat="1" x14ac:dyDescent="0.25">
      <c r="A60" t="s">
        <v>69</v>
      </c>
      <c r="B60" s="33">
        <v>42984</v>
      </c>
      <c r="C60" t="s">
        <v>108</v>
      </c>
      <c r="D60" s="5" t="s">
        <v>189</v>
      </c>
      <c r="E60" t="s">
        <v>49</v>
      </c>
      <c r="F60" s="17"/>
      <c r="G60" s="15">
        <v>2666.56</v>
      </c>
      <c r="H60" t="s">
        <v>30</v>
      </c>
    </row>
    <row r="61" spans="1:8" s="5" customFormat="1" x14ac:dyDescent="0.25">
      <c r="A61" t="s">
        <v>19</v>
      </c>
      <c r="B61" s="33">
        <v>42984</v>
      </c>
      <c r="C61" t="s">
        <v>109</v>
      </c>
      <c r="D61" s="5" t="s">
        <v>190</v>
      </c>
      <c r="E61" t="s">
        <v>48</v>
      </c>
      <c r="G61">
        <v>480</v>
      </c>
      <c r="H61" t="s">
        <v>30</v>
      </c>
    </row>
    <row r="62" spans="1:8" s="5" customFormat="1" x14ac:dyDescent="0.25">
      <c r="A62" t="s">
        <v>10</v>
      </c>
      <c r="B62" s="33">
        <v>42984</v>
      </c>
      <c r="C62" t="s">
        <v>110</v>
      </c>
      <c r="D62" s="5" t="s">
        <v>191</v>
      </c>
      <c r="E62" t="s">
        <v>24</v>
      </c>
      <c r="G62" s="15">
        <v>2141.5300000000002</v>
      </c>
      <c r="H62" t="s">
        <v>30</v>
      </c>
    </row>
    <row r="63" spans="1:8" s="5" customFormat="1" x14ac:dyDescent="0.25">
      <c r="A63" t="s">
        <v>70</v>
      </c>
      <c r="B63" s="33">
        <v>42984</v>
      </c>
      <c r="C63" t="s">
        <v>111</v>
      </c>
      <c r="D63" s="5" t="s">
        <v>192</v>
      </c>
      <c r="E63" t="s">
        <v>23</v>
      </c>
      <c r="F63" s="17"/>
      <c r="G63">
        <v>249</v>
      </c>
      <c r="H63" t="s">
        <v>30</v>
      </c>
    </row>
    <row r="64" spans="1:8" s="5" customFormat="1" x14ac:dyDescent="0.25">
      <c r="A64" t="s">
        <v>71</v>
      </c>
      <c r="B64" s="33">
        <v>42986</v>
      </c>
      <c r="C64" t="s">
        <v>112</v>
      </c>
      <c r="D64" s="5" t="s">
        <v>192</v>
      </c>
      <c r="E64" t="s">
        <v>23</v>
      </c>
      <c r="F64" s="17"/>
      <c r="G64" s="15">
        <v>1647.08</v>
      </c>
      <c r="H64" t="s">
        <v>30</v>
      </c>
    </row>
    <row r="65" spans="1:9" s="5" customFormat="1" x14ac:dyDescent="0.25">
      <c r="A65" t="s">
        <v>8</v>
      </c>
      <c r="B65" s="33">
        <v>42979</v>
      </c>
      <c r="C65" t="s">
        <v>113</v>
      </c>
      <c r="D65" s="5" t="s">
        <v>194</v>
      </c>
      <c r="E65" t="s">
        <v>193</v>
      </c>
      <c r="F65" s="17"/>
      <c r="G65">
        <v>133.33000000000001</v>
      </c>
      <c r="H65" t="s">
        <v>30</v>
      </c>
    </row>
    <row r="66" spans="1:9" s="5" customFormat="1" x14ac:dyDescent="0.25">
      <c r="A66" t="s">
        <v>20</v>
      </c>
      <c r="B66" s="33">
        <v>42984</v>
      </c>
      <c r="C66" t="s">
        <v>114</v>
      </c>
      <c r="D66" s="5" t="s">
        <v>195</v>
      </c>
      <c r="E66" t="s">
        <v>38</v>
      </c>
      <c r="F66" s="17"/>
      <c r="G66" s="15">
        <v>5852.16</v>
      </c>
      <c r="H66" t="s">
        <v>30</v>
      </c>
    </row>
    <row r="67" spans="1:9" s="5" customFormat="1" x14ac:dyDescent="0.25">
      <c r="A67" t="s">
        <v>72</v>
      </c>
      <c r="B67" s="33">
        <v>42992</v>
      </c>
      <c r="C67" t="s">
        <v>115</v>
      </c>
      <c r="D67" s="5" t="s">
        <v>192</v>
      </c>
      <c r="E67" t="s">
        <v>23</v>
      </c>
      <c r="G67" s="15">
        <v>1967.68</v>
      </c>
      <c r="H67" s="5" t="s">
        <v>30</v>
      </c>
    </row>
    <row r="68" spans="1:9" s="5" customFormat="1" x14ac:dyDescent="0.25">
      <c r="A68" t="s">
        <v>73</v>
      </c>
      <c r="B68" s="33">
        <v>42992</v>
      </c>
      <c r="C68" t="s">
        <v>116</v>
      </c>
      <c r="D68" s="26" t="s">
        <v>192</v>
      </c>
      <c r="E68" t="s">
        <v>23</v>
      </c>
      <c r="G68" s="15">
        <v>5343.64</v>
      </c>
      <c r="H68" s="5" t="s">
        <v>30</v>
      </c>
    </row>
    <row r="69" spans="1:9" s="5" customFormat="1" x14ac:dyDescent="0.25">
      <c r="A69" t="s">
        <v>39</v>
      </c>
      <c r="B69" s="33">
        <v>42996</v>
      </c>
      <c r="C69" t="s">
        <v>117</v>
      </c>
      <c r="D69" s="26" t="s">
        <v>192</v>
      </c>
      <c r="E69" t="s">
        <v>23</v>
      </c>
      <c r="G69" s="15">
        <v>1848.67</v>
      </c>
      <c r="H69" s="5" t="s">
        <v>30</v>
      </c>
      <c r="I69" s="17"/>
    </row>
    <row r="70" spans="1:9" s="5" customFormat="1" x14ac:dyDescent="0.25">
      <c r="A70" t="s">
        <v>40</v>
      </c>
      <c r="B70" s="33">
        <v>42996</v>
      </c>
      <c r="C70" t="s">
        <v>118</v>
      </c>
      <c r="E70" t="s">
        <v>23</v>
      </c>
      <c r="F70" s="17"/>
      <c r="G70" s="15">
        <v>1656.65</v>
      </c>
      <c r="H70" s="15" t="s">
        <v>30</v>
      </c>
    </row>
    <row r="71" spans="1:9" s="5" customFormat="1" x14ac:dyDescent="0.25">
      <c r="A71" t="s">
        <v>41</v>
      </c>
      <c r="B71" s="33">
        <v>42996</v>
      </c>
      <c r="C71" t="s">
        <v>119</v>
      </c>
      <c r="D71" s="26"/>
      <c r="E71" t="s">
        <v>23</v>
      </c>
      <c r="G71" s="15">
        <v>1685.01</v>
      </c>
      <c r="H71" s="15" t="s">
        <v>30</v>
      </c>
    </row>
    <row r="72" spans="1:9" s="5" customFormat="1" x14ac:dyDescent="0.25">
      <c r="A72" t="s">
        <v>34</v>
      </c>
      <c r="B72" s="33">
        <v>42993</v>
      </c>
      <c r="C72" t="s">
        <v>120</v>
      </c>
      <c r="E72" t="s">
        <v>160</v>
      </c>
      <c r="G72" s="15">
        <v>17783.330000000002</v>
      </c>
      <c r="H72" t="s">
        <v>30</v>
      </c>
    </row>
    <row r="73" spans="1:9" s="5" customFormat="1" x14ac:dyDescent="0.25">
      <c r="A73" t="s">
        <v>42</v>
      </c>
      <c r="B73" s="33">
        <v>42997</v>
      </c>
      <c r="C73" t="s">
        <v>121</v>
      </c>
      <c r="E73" t="s">
        <v>23</v>
      </c>
      <c r="G73">
        <v>140.80000000000001</v>
      </c>
      <c r="H73" t="s">
        <v>30</v>
      </c>
    </row>
    <row r="74" spans="1:9" s="5" customFormat="1" x14ac:dyDescent="0.25">
      <c r="A74" t="s">
        <v>26</v>
      </c>
      <c r="B74" s="33">
        <v>42998</v>
      </c>
      <c r="C74" t="s">
        <v>122</v>
      </c>
      <c r="D74" t="s">
        <v>197</v>
      </c>
      <c r="E74" t="s">
        <v>50</v>
      </c>
      <c r="G74">
        <v>397.28</v>
      </c>
      <c r="H74" t="s">
        <v>30</v>
      </c>
    </row>
    <row r="75" spans="1:9" s="5" customFormat="1" x14ac:dyDescent="0.25">
      <c r="A75" t="s">
        <v>43</v>
      </c>
      <c r="B75" s="33">
        <v>42992</v>
      </c>
      <c r="C75" t="s">
        <v>123</v>
      </c>
      <c r="D75" t="s">
        <v>192</v>
      </c>
      <c r="E75" t="s">
        <v>23</v>
      </c>
      <c r="G75">
        <v>559.77</v>
      </c>
      <c r="H75" t="s">
        <v>30</v>
      </c>
    </row>
    <row r="76" spans="1:9" s="5" customFormat="1" x14ac:dyDescent="0.25">
      <c r="A76" t="s">
        <v>74</v>
      </c>
      <c r="B76" s="33">
        <v>43000</v>
      </c>
      <c r="C76" t="s">
        <v>124</v>
      </c>
      <c r="D76" s="5" t="s">
        <v>192</v>
      </c>
      <c r="E76" t="s">
        <v>23</v>
      </c>
      <c r="G76" s="15">
        <v>1628.81</v>
      </c>
      <c r="H76" s="5" t="s">
        <v>30</v>
      </c>
    </row>
    <row r="77" spans="1:9" s="5" customFormat="1" x14ac:dyDescent="0.25">
      <c r="A77" t="s">
        <v>44</v>
      </c>
      <c r="B77" s="33">
        <v>43004</v>
      </c>
      <c r="C77" t="s">
        <v>125</v>
      </c>
      <c r="D77" s="5" t="s">
        <v>198</v>
      </c>
      <c r="E77" t="s">
        <v>36</v>
      </c>
      <c r="G77" s="15">
        <v>3680</v>
      </c>
      <c r="H77" s="5" t="s">
        <v>30</v>
      </c>
    </row>
    <row r="78" spans="1:9" s="5" customFormat="1" x14ac:dyDescent="0.25">
      <c r="A78" t="s">
        <v>75</v>
      </c>
      <c r="B78" s="33">
        <v>43005</v>
      </c>
      <c r="C78" t="s">
        <v>126</v>
      </c>
      <c r="D78" s="5" t="s">
        <v>199</v>
      </c>
      <c r="E78" t="s">
        <v>35</v>
      </c>
      <c r="F78" s="17"/>
      <c r="G78">
        <v>777.22</v>
      </c>
      <c r="H78" s="5" t="s">
        <v>30</v>
      </c>
    </row>
    <row r="79" spans="1:9" s="5" customFormat="1" x14ac:dyDescent="0.25">
      <c r="A79" t="s">
        <v>76</v>
      </c>
      <c r="B79" s="33">
        <v>43007</v>
      </c>
      <c r="C79" t="s">
        <v>127</v>
      </c>
      <c r="D79" s="5" t="s">
        <v>192</v>
      </c>
      <c r="E79" t="s">
        <v>23</v>
      </c>
      <c r="G79">
        <v>295.79000000000002</v>
      </c>
      <c r="H79" t="s">
        <v>196</v>
      </c>
    </row>
    <row r="80" spans="1:9" s="5" customFormat="1" x14ac:dyDescent="0.25">
      <c r="A80" t="s">
        <v>37</v>
      </c>
      <c r="B80" s="33">
        <v>43007</v>
      </c>
      <c r="C80" t="s">
        <v>128</v>
      </c>
      <c r="D80" s="5" t="s">
        <v>192</v>
      </c>
      <c r="E80" t="s">
        <v>23</v>
      </c>
      <c r="G80">
        <v>265.06</v>
      </c>
      <c r="H80" t="s">
        <v>30</v>
      </c>
    </row>
    <row r="81" spans="1:8" s="5" customFormat="1" x14ac:dyDescent="0.25">
      <c r="A81" t="s">
        <v>77</v>
      </c>
      <c r="B81" s="33">
        <v>43007</v>
      </c>
      <c r="C81" t="s">
        <v>129</v>
      </c>
      <c r="E81" t="s">
        <v>23</v>
      </c>
      <c r="G81">
        <v>269.60000000000002</v>
      </c>
      <c r="H81" t="s">
        <v>30</v>
      </c>
    </row>
    <row r="82" spans="1:8" s="5" customFormat="1" x14ac:dyDescent="0.25">
      <c r="A82" t="s">
        <v>78</v>
      </c>
      <c r="B82" s="33">
        <v>43007</v>
      </c>
      <c r="C82" t="s">
        <v>130</v>
      </c>
      <c r="E82" t="s">
        <v>23</v>
      </c>
      <c r="G82" s="15">
        <v>5475.04</v>
      </c>
      <c r="H82" t="s">
        <v>30</v>
      </c>
    </row>
    <row r="83" spans="1:8" s="5" customFormat="1" x14ac:dyDescent="0.25">
      <c r="A83" t="s">
        <v>79</v>
      </c>
      <c r="B83" s="33">
        <v>43007</v>
      </c>
      <c r="C83" t="s">
        <v>131</v>
      </c>
      <c r="E83" t="s">
        <v>23</v>
      </c>
      <c r="G83" s="15">
        <v>1581.49</v>
      </c>
      <c r="H83" t="s">
        <v>30</v>
      </c>
    </row>
    <row r="84" spans="1:8" s="5" customFormat="1" x14ac:dyDescent="0.25">
      <c r="A84" t="s">
        <v>80</v>
      </c>
      <c r="B84" s="33">
        <v>43008</v>
      </c>
      <c r="C84" t="s">
        <v>132</v>
      </c>
      <c r="E84" t="s">
        <v>164</v>
      </c>
      <c r="F84" s="17"/>
      <c r="G84">
        <v>6.4</v>
      </c>
      <c r="H84" t="s">
        <v>30</v>
      </c>
    </row>
    <row r="85" spans="1:8" s="5" customFormat="1" x14ac:dyDescent="0.25">
      <c r="A85" t="s">
        <v>81</v>
      </c>
      <c r="B85" s="33">
        <v>42979</v>
      </c>
      <c r="C85" t="s">
        <v>133</v>
      </c>
      <c r="E85" t="s">
        <v>9</v>
      </c>
      <c r="G85">
        <v>209.44</v>
      </c>
      <c r="H85" t="s">
        <v>30</v>
      </c>
    </row>
    <row r="86" spans="1:8" s="5" customFormat="1" x14ac:dyDescent="0.25">
      <c r="A86" t="s">
        <v>82</v>
      </c>
      <c r="B86" s="33">
        <v>42983</v>
      </c>
      <c r="C86" t="s">
        <v>134</v>
      </c>
      <c r="E86" t="s">
        <v>9</v>
      </c>
      <c r="F86" s="17"/>
      <c r="G86">
        <v>10.39</v>
      </c>
      <c r="H86" t="s">
        <v>30</v>
      </c>
    </row>
    <row r="87" spans="1:8" s="5" customFormat="1" x14ac:dyDescent="0.25">
      <c r="A87" t="s">
        <v>83</v>
      </c>
      <c r="B87" s="33">
        <v>42983</v>
      </c>
      <c r="C87" t="s">
        <v>135</v>
      </c>
      <c r="E87" t="s">
        <v>9</v>
      </c>
      <c r="G87">
        <v>265.75</v>
      </c>
      <c r="H87" t="s">
        <v>30</v>
      </c>
    </row>
    <row r="88" spans="1:8" s="5" customFormat="1" x14ac:dyDescent="0.25">
      <c r="A88" t="s">
        <v>84</v>
      </c>
      <c r="B88" s="33">
        <v>42984</v>
      </c>
      <c r="C88" t="s">
        <v>136</v>
      </c>
      <c r="D88" s="26"/>
      <c r="E88" t="s">
        <v>9</v>
      </c>
      <c r="G88">
        <v>103.86</v>
      </c>
      <c r="H88" t="s">
        <v>30</v>
      </c>
    </row>
    <row r="89" spans="1:8" s="5" customFormat="1" x14ac:dyDescent="0.25">
      <c r="A89" t="s">
        <v>85</v>
      </c>
      <c r="B89" s="33">
        <v>42985</v>
      </c>
      <c r="C89" t="s">
        <v>137</v>
      </c>
      <c r="D89" s="26"/>
      <c r="E89" t="s">
        <v>9</v>
      </c>
      <c r="G89">
        <v>201.48</v>
      </c>
      <c r="H89" t="s">
        <v>30</v>
      </c>
    </row>
    <row r="90" spans="1:8" s="5" customFormat="1" x14ac:dyDescent="0.25">
      <c r="A90" t="s">
        <v>86</v>
      </c>
      <c r="B90" s="33">
        <v>42986</v>
      </c>
      <c r="C90" t="s">
        <v>138</v>
      </c>
      <c r="E90" t="s">
        <v>9</v>
      </c>
      <c r="G90">
        <v>16.8</v>
      </c>
      <c r="H90" t="s">
        <v>30</v>
      </c>
    </row>
    <row r="91" spans="1:8" s="5" customFormat="1" x14ac:dyDescent="0.25">
      <c r="A91" t="s">
        <v>87</v>
      </c>
      <c r="B91" s="33">
        <v>42998</v>
      </c>
      <c r="C91" t="s">
        <v>139</v>
      </c>
      <c r="E91" t="s">
        <v>9</v>
      </c>
      <c r="G91">
        <v>17.600000000000001</v>
      </c>
      <c r="H91" t="s">
        <v>30</v>
      </c>
    </row>
    <row r="92" spans="1:8" s="5" customFormat="1" x14ac:dyDescent="0.25">
      <c r="A92" t="s">
        <v>88</v>
      </c>
      <c r="B92" s="33">
        <v>43008</v>
      </c>
      <c r="C92" t="s">
        <v>140</v>
      </c>
      <c r="E92" t="s">
        <v>165</v>
      </c>
      <c r="G92">
        <v>4.32</v>
      </c>
      <c r="H92" t="s">
        <v>30</v>
      </c>
    </row>
    <row r="93" spans="1:8" s="5" customFormat="1" x14ac:dyDescent="0.25">
      <c r="A93" s="18" t="s">
        <v>89</v>
      </c>
      <c r="B93" s="19">
        <v>42999</v>
      </c>
      <c r="C93" s="18" t="s">
        <v>141</v>
      </c>
      <c r="D93" s="18"/>
      <c r="E93" s="18" t="s">
        <v>9</v>
      </c>
      <c r="G93" s="18">
        <v>9.2799999999999994</v>
      </c>
      <c r="H93" s="18"/>
    </row>
    <row r="94" spans="1:8" s="5" customFormat="1" x14ac:dyDescent="0.25">
      <c r="A94" s="18" t="s">
        <v>90</v>
      </c>
      <c r="B94" s="19">
        <v>42999</v>
      </c>
      <c r="C94" s="18" t="s">
        <v>141</v>
      </c>
      <c r="D94" s="18"/>
      <c r="E94" s="18" t="s">
        <v>166</v>
      </c>
      <c r="G94" s="18"/>
      <c r="H94" s="18">
        <v>9.2799999999999994</v>
      </c>
    </row>
    <row r="95" spans="1:8" s="5" customFormat="1" x14ac:dyDescent="0.25">
      <c r="A95" t="s">
        <v>91</v>
      </c>
      <c r="B95" s="33">
        <v>42999</v>
      </c>
      <c r="C95" t="s">
        <v>141</v>
      </c>
      <c r="E95" t="s">
        <v>9</v>
      </c>
      <c r="G95">
        <v>8</v>
      </c>
      <c r="H95" t="s">
        <v>30</v>
      </c>
    </row>
    <row r="96" spans="1:8" s="5" customFormat="1" x14ac:dyDescent="0.25">
      <c r="A96" t="s">
        <v>92</v>
      </c>
      <c r="B96" s="33">
        <v>43008</v>
      </c>
      <c r="C96" t="s">
        <v>142</v>
      </c>
      <c r="E96" t="s">
        <v>28</v>
      </c>
      <c r="G96">
        <v>4</v>
      </c>
      <c r="H96" t="s">
        <v>30</v>
      </c>
    </row>
    <row r="97" spans="1:9" x14ac:dyDescent="0.25">
      <c r="E97" s="5" t="s">
        <v>16</v>
      </c>
      <c r="F97" s="17"/>
      <c r="G97" s="17"/>
    </row>
    <row r="98" spans="1:9" x14ac:dyDescent="0.25">
      <c r="E98" s="5" t="s">
        <v>17</v>
      </c>
      <c r="F98" s="5"/>
      <c r="G98" s="5"/>
    </row>
    <row r="99" spans="1:9" x14ac:dyDescent="0.25">
      <c r="E99" s="5"/>
      <c r="F99" s="5"/>
      <c r="G99" s="5"/>
    </row>
    <row r="100" spans="1:9" x14ac:dyDescent="0.25">
      <c r="F100" s="1" t="s">
        <v>12</v>
      </c>
      <c r="G100" s="20"/>
      <c r="H100" s="5"/>
    </row>
    <row r="101" spans="1:9" x14ac:dyDescent="0.25">
      <c r="A101" s="5"/>
      <c r="B101" s="21"/>
      <c r="C101" s="5"/>
      <c r="F101" s="1" t="s">
        <v>13</v>
      </c>
      <c r="G101" s="8"/>
      <c r="H101" s="5"/>
    </row>
    <row r="102" spans="1:9" s="5" customFormat="1" x14ac:dyDescent="0.25">
      <c r="A102"/>
      <c r="B102"/>
      <c r="C102"/>
      <c r="D102" s="17"/>
      <c r="F102" s="22"/>
      <c r="G102" s="17"/>
    </row>
    <row r="104" spans="1:9" x14ac:dyDescent="0.25">
      <c r="I104" s="15"/>
    </row>
    <row r="105" spans="1:9" x14ac:dyDescent="0.25">
      <c r="I105" s="15"/>
    </row>
    <row r="106" spans="1:9" x14ac:dyDescent="0.25">
      <c r="A106" s="23" t="s">
        <v>14</v>
      </c>
      <c r="B106" s="23" t="s">
        <v>15</v>
      </c>
      <c r="D106" s="27"/>
      <c r="E106" s="14"/>
      <c r="F106" s="22">
        <f t="shared" ref="F106:F129" si="0">+G106/0.16</f>
        <v>0</v>
      </c>
      <c r="G106" s="5"/>
      <c r="H106" s="5"/>
      <c r="I106" s="15"/>
    </row>
    <row r="107" spans="1:9" x14ac:dyDescent="0.25">
      <c r="A107" s="23" t="s">
        <v>14</v>
      </c>
      <c r="B107" s="23" t="s">
        <v>15</v>
      </c>
      <c r="F107" s="22">
        <f t="shared" si="0"/>
        <v>0</v>
      </c>
      <c r="G107" s="5"/>
      <c r="H107" s="5"/>
      <c r="I107" s="15"/>
    </row>
    <row r="108" spans="1:9" x14ac:dyDescent="0.25">
      <c r="A108" s="23" t="s">
        <v>14</v>
      </c>
      <c r="B108" s="23" t="s">
        <v>15</v>
      </c>
      <c r="E108" s="14"/>
      <c r="F108" s="22">
        <f t="shared" si="0"/>
        <v>0</v>
      </c>
      <c r="G108" s="5"/>
      <c r="H108" s="5"/>
      <c r="I108" s="15"/>
    </row>
    <row r="109" spans="1:9" x14ac:dyDescent="0.25">
      <c r="A109" s="23" t="s">
        <v>14</v>
      </c>
      <c r="B109" s="23" t="s">
        <v>15</v>
      </c>
      <c r="F109" s="22">
        <f t="shared" si="0"/>
        <v>0</v>
      </c>
      <c r="G109" s="5"/>
      <c r="H109" s="5"/>
      <c r="I109" s="15"/>
    </row>
    <row r="110" spans="1:9" x14ac:dyDescent="0.25">
      <c r="A110" s="23" t="s">
        <v>14</v>
      </c>
      <c r="B110" s="23" t="s">
        <v>15</v>
      </c>
      <c r="D110" s="27"/>
      <c r="F110" s="22">
        <f t="shared" si="0"/>
        <v>0</v>
      </c>
      <c r="G110" s="5"/>
      <c r="H110" s="5"/>
      <c r="I110" s="15"/>
    </row>
    <row r="111" spans="1:9" x14ac:dyDescent="0.25">
      <c r="A111" s="23" t="s">
        <v>14</v>
      </c>
      <c r="B111" s="23" t="s">
        <v>15</v>
      </c>
      <c r="D111" s="27"/>
      <c r="E111" s="14"/>
      <c r="F111" s="22">
        <f t="shared" si="0"/>
        <v>0</v>
      </c>
      <c r="G111" s="5"/>
      <c r="H111" s="5"/>
      <c r="I111" s="15"/>
    </row>
    <row r="112" spans="1:9" x14ac:dyDescent="0.25">
      <c r="A112" s="23" t="s">
        <v>14</v>
      </c>
      <c r="B112" s="23" t="s">
        <v>15</v>
      </c>
      <c r="E112" s="14"/>
      <c r="F112" s="22">
        <f t="shared" si="0"/>
        <v>0</v>
      </c>
      <c r="G112" s="5"/>
      <c r="H112" s="5"/>
      <c r="I112" s="15"/>
    </row>
    <row r="113" spans="1:9" x14ac:dyDescent="0.25">
      <c r="A113" s="23" t="s">
        <v>14</v>
      </c>
      <c r="B113" s="23" t="s">
        <v>15</v>
      </c>
      <c r="F113" s="22">
        <f t="shared" si="0"/>
        <v>0</v>
      </c>
      <c r="G113" s="17"/>
      <c r="H113" s="5"/>
      <c r="I113" s="15"/>
    </row>
    <row r="114" spans="1:9" x14ac:dyDescent="0.25">
      <c r="A114" s="23" t="s">
        <v>21</v>
      </c>
      <c r="B114" s="23" t="s">
        <v>15</v>
      </c>
      <c r="D114" s="5"/>
      <c r="E114" s="14"/>
      <c r="F114" s="22">
        <f t="shared" si="0"/>
        <v>0</v>
      </c>
      <c r="G114" s="5"/>
      <c r="H114" s="5"/>
      <c r="I114" s="15"/>
    </row>
    <row r="115" spans="1:9" x14ac:dyDescent="0.25">
      <c r="A115" s="23" t="s">
        <v>14</v>
      </c>
      <c r="B115" s="23" t="s">
        <v>15</v>
      </c>
      <c r="D115" s="5"/>
      <c r="F115" s="22">
        <f t="shared" si="0"/>
        <v>0</v>
      </c>
      <c r="G115" s="5"/>
      <c r="H115" s="5"/>
      <c r="I115" s="15"/>
    </row>
    <row r="116" spans="1:9" x14ac:dyDescent="0.25">
      <c r="A116" s="23" t="s">
        <v>14</v>
      </c>
      <c r="B116" s="23" t="s">
        <v>15</v>
      </c>
      <c r="F116" s="22">
        <f t="shared" si="0"/>
        <v>0</v>
      </c>
      <c r="G116" s="5"/>
      <c r="H116" s="5"/>
      <c r="I116" s="28"/>
    </row>
    <row r="117" spans="1:9" x14ac:dyDescent="0.25">
      <c r="A117" s="23" t="s">
        <v>14</v>
      </c>
      <c r="B117" s="23" t="s">
        <v>15</v>
      </c>
      <c r="E117" s="14"/>
      <c r="F117" s="22">
        <f t="shared" si="0"/>
        <v>0</v>
      </c>
      <c r="G117" s="15"/>
      <c r="H117" s="5"/>
      <c r="I117" s="15"/>
    </row>
    <row r="118" spans="1:9" x14ac:dyDescent="0.25">
      <c r="A118" s="23" t="s">
        <v>14</v>
      </c>
      <c r="B118" s="23" t="s">
        <v>15</v>
      </c>
      <c r="D118" s="27"/>
      <c r="E118" s="14"/>
      <c r="F118" s="22">
        <f t="shared" si="0"/>
        <v>0</v>
      </c>
      <c r="G118" s="5"/>
      <c r="H118" s="5"/>
      <c r="I118" s="15"/>
    </row>
    <row r="119" spans="1:9" x14ac:dyDescent="0.25">
      <c r="A119" s="23" t="s">
        <v>14</v>
      </c>
      <c r="B119" s="23" t="s">
        <v>15</v>
      </c>
      <c r="D119" s="26"/>
      <c r="E119" s="14"/>
      <c r="F119" s="22">
        <f t="shared" si="0"/>
        <v>0</v>
      </c>
      <c r="G119" s="5"/>
      <c r="H119" s="5"/>
      <c r="I119" s="17"/>
    </row>
    <row r="120" spans="1:9" x14ac:dyDescent="0.25">
      <c r="A120" s="23" t="s">
        <v>14</v>
      </c>
      <c r="B120" s="23" t="s">
        <v>15</v>
      </c>
      <c r="F120" s="22">
        <f t="shared" si="0"/>
        <v>0</v>
      </c>
      <c r="G120" s="17"/>
      <c r="H120" s="5"/>
      <c r="I120" s="29"/>
    </row>
    <row r="121" spans="1:9" x14ac:dyDescent="0.25">
      <c r="A121" s="23" t="s">
        <v>14</v>
      </c>
      <c r="B121" s="23" t="s">
        <v>15</v>
      </c>
      <c r="D121" s="5"/>
      <c r="E121" s="14"/>
      <c r="F121" s="22">
        <f t="shared" si="0"/>
        <v>0</v>
      </c>
      <c r="G121" s="5"/>
      <c r="H121" s="5"/>
      <c r="I121" s="28"/>
    </row>
    <row r="122" spans="1:9" x14ac:dyDescent="0.25">
      <c r="A122" s="23" t="s">
        <v>14</v>
      </c>
      <c r="B122" s="23" t="s">
        <v>15</v>
      </c>
      <c r="E122" s="14"/>
      <c r="F122" s="22">
        <f t="shared" si="0"/>
        <v>0</v>
      </c>
      <c r="H122" s="5"/>
      <c r="I122" s="15"/>
    </row>
    <row r="123" spans="1:9" x14ac:dyDescent="0.25">
      <c r="A123" s="23" t="s">
        <v>14</v>
      </c>
      <c r="B123" s="23" t="s">
        <v>15</v>
      </c>
      <c r="D123" s="5"/>
      <c r="E123" s="14"/>
      <c r="F123" s="22">
        <f t="shared" si="0"/>
        <v>0</v>
      </c>
      <c r="G123" s="5"/>
      <c r="H123" s="5"/>
      <c r="I123" s="15"/>
    </row>
    <row r="124" spans="1:9" x14ac:dyDescent="0.25">
      <c r="A124" s="23" t="s">
        <v>14</v>
      </c>
      <c r="B124" s="23" t="s">
        <v>15</v>
      </c>
      <c r="F124" s="22">
        <f t="shared" si="0"/>
        <v>0</v>
      </c>
      <c r="H124" s="5"/>
      <c r="I124" s="15"/>
    </row>
    <row r="125" spans="1:9" x14ac:dyDescent="0.25">
      <c r="A125" s="23" t="s">
        <v>14</v>
      </c>
      <c r="B125" s="23" t="s">
        <v>15</v>
      </c>
      <c r="D125" s="27"/>
      <c r="F125" s="22">
        <f t="shared" si="0"/>
        <v>0</v>
      </c>
      <c r="G125" s="5"/>
      <c r="H125" s="5"/>
      <c r="I125" s="15"/>
    </row>
    <row r="126" spans="1:9" x14ac:dyDescent="0.25">
      <c r="A126" s="23" t="s">
        <v>14</v>
      </c>
      <c r="B126" s="23" t="s">
        <v>15</v>
      </c>
      <c r="D126" s="5"/>
      <c r="E126" s="14"/>
      <c r="F126" s="22">
        <f t="shared" si="0"/>
        <v>0</v>
      </c>
      <c r="G126" s="5"/>
      <c r="H126" s="5"/>
      <c r="I126" s="30"/>
    </row>
    <row r="127" spans="1:9" x14ac:dyDescent="0.25">
      <c r="A127" s="23" t="s">
        <v>14</v>
      </c>
      <c r="B127" s="23" t="s">
        <v>15</v>
      </c>
      <c r="D127" s="31"/>
      <c r="E127" s="14"/>
      <c r="F127" s="22">
        <f t="shared" si="0"/>
        <v>0</v>
      </c>
      <c r="G127" s="32"/>
      <c r="H127" s="5"/>
    </row>
    <row r="128" spans="1:9" x14ac:dyDescent="0.25">
      <c r="A128" s="23" t="s">
        <v>14</v>
      </c>
      <c r="B128" s="23" t="s">
        <v>15</v>
      </c>
      <c r="D128" s="31"/>
      <c r="F128" s="22">
        <f t="shared" si="0"/>
        <v>0</v>
      </c>
      <c r="G128" s="31"/>
      <c r="H128" s="5"/>
    </row>
    <row r="129" spans="1:8" x14ac:dyDescent="0.25">
      <c r="A129" s="23" t="s">
        <v>14</v>
      </c>
      <c r="B129" s="23" t="s">
        <v>15</v>
      </c>
      <c r="D129" s="31"/>
      <c r="E129" s="14"/>
      <c r="F129" s="22">
        <f t="shared" si="0"/>
        <v>0</v>
      </c>
      <c r="G129" s="31"/>
      <c r="H129" s="5"/>
    </row>
    <row r="130" spans="1:8" x14ac:dyDescent="0.25">
      <c r="A130" s="23" t="s">
        <v>14</v>
      </c>
      <c r="B130" s="23" t="s">
        <v>15</v>
      </c>
      <c r="D130" s="5"/>
      <c r="E130" s="14"/>
      <c r="F130" s="22">
        <f t="shared" ref="F130:F141" si="1">+G130/0.16</f>
        <v>0</v>
      </c>
      <c r="G130" s="17"/>
      <c r="H130" s="5"/>
    </row>
    <row r="131" spans="1:8" x14ac:dyDescent="0.25">
      <c r="A131" s="23" t="s">
        <v>14</v>
      </c>
      <c r="B131" s="23" t="s">
        <v>15</v>
      </c>
      <c r="F131" s="22">
        <f t="shared" si="1"/>
        <v>0</v>
      </c>
      <c r="G131" s="15"/>
      <c r="H131" s="5"/>
    </row>
    <row r="132" spans="1:8" x14ac:dyDescent="0.25">
      <c r="A132" s="23" t="s">
        <v>14</v>
      </c>
      <c r="B132" s="23" t="s">
        <v>15</v>
      </c>
      <c r="D132" s="5"/>
      <c r="F132" s="22">
        <f t="shared" si="1"/>
        <v>0</v>
      </c>
      <c r="H132" s="5"/>
    </row>
    <row r="133" spans="1:8" x14ac:dyDescent="0.25">
      <c r="A133" s="23" t="s">
        <v>14</v>
      </c>
      <c r="B133" s="23" t="s">
        <v>15</v>
      </c>
      <c r="D133" s="16"/>
      <c r="F133" s="22">
        <f t="shared" si="1"/>
        <v>0</v>
      </c>
      <c r="G133" s="15"/>
      <c r="H133" s="5"/>
    </row>
    <row r="134" spans="1:8" x14ac:dyDescent="0.25">
      <c r="A134" s="23" t="s">
        <v>14</v>
      </c>
      <c r="B134" s="23" t="s">
        <v>15</v>
      </c>
      <c r="F134" s="22">
        <f t="shared" si="1"/>
        <v>0</v>
      </c>
      <c r="G134" s="15"/>
      <c r="H134" s="5"/>
    </row>
    <row r="135" spans="1:8" x14ac:dyDescent="0.25">
      <c r="A135" s="23" t="s">
        <v>14</v>
      </c>
      <c r="B135" s="23" t="s">
        <v>15</v>
      </c>
      <c r="D135" s="5"/>
      <c r="F135" s="22">
        <f t="shared" si="1"/>
        <v>0</v>
      </c>
      <c r="H135" s="5"/>
    </row>
    <row r="136" spans="1:8" x14ac:dyDescent="0.25">
      <c r="A136" s="23" t="s">
        <v>14</v>
      </c>
      <c r="B136" s="23" t="s">
        <v>15</v>
      </c>
      <c r="F136" s="22">
        <f t="shared" si="1"/>
        <v>0</v>
      </c>
      <c r="G136" s="15"/>
      <c r="H136" s="5"/>
    </row>
    <row r="137" spans="1:8" x14ac:dyDescent="0.25">
      <c r="A137" s="23" t="s">
        <v>14</v>
      </c>
      <c r="B137" s="23" t="s">
        <v>15</v>
      </c>
      <c r="F137" s="22">
        <f t="shared" si="1"/>
        <v>0</v>
      </c>
      <c r="G137" s="15"/>
      <c r="H137" s="5"/>
    </row>
    <row r="138" spans="1:8" x14ac:dyDescent="0.25">
      <c r="A138" s="23" t="s">
        <v>14</v>
      </c>
      <c r="B138" s="23" t="s">
        <v>15</v>
      </c>
      <c r="F138" s="22">
        <f t="shared" si="1"/>
        <v>0</v>
      </c>
      <c r="H138" s="5"/>
    </row>
    <row r="139" spans="1:8" x14ac:dyDescent="0.25">
      <c r="A139" s="23" t="s">
        <v>14</v>
      </c>
      <c r="B139" s="23" t="s">
        <v>15</v>
      </c>
      <c r="F139" s="22">
        <f t="shared" si="1"/>
        <v>0</v>
      </c>
      <c r="G139" s="15"/>
      <c r="H139" s="5"/>
    </row>
    <row r="140" spans="1:8" x14ac:dyDescent="0.25">
      <c r="A140" s="23" t="s">
        <v>14</v>
      </c>
      <c r="B140" s="23" t="s">
        <v>15</v>
      </c>
      <c r="F140" s="22">
        <f t="shared" si="1"/>
        <v>0</v>
      </c>
      <c r="G140" s="15"/>
      <c r="H140" s="5"/>
    </row>
    <row r="141" spans="1:8" x14ac:dyDescent="0.25">
      <c r="A141" s="23" t="s">
        <v>14</v>
      </c>
      <c r="B141" s="23" t="s">
        <v>15</v>
      </c>
      <c r="F141" s="22">
        <f t="shared" si="1"/>
        <v>0</v>
      </c>
      <c r="G141" s="24"/>
      <c r="H141" s="5"/>
    </row>
    <row r="142" spans="1:8" ht="15.75" thickBot="1" x14ac:dyDescent="0.3">
      <c r="F142" s="25">
        <f>SUM(F105:F141)</f>
        <v>0</v>
      </c>
      <c r="G142" s="25">
        <f>SUM(G106:G141)</f>
        <v>0</v>
      </c>
      <c r="H142" s="5"/>
    </row>
    <row r="143" spans="1:8" ht="15.75" thickTop="1" x14ac:dyDescent="0.25">
      <c r="E143" s="1" t="s">
        <v>13</v>
      </c>
      <c r="F143" s="8"/>
      <c r="G143" s="8">
        <f>+F97-G97</f>
        <v>0</v>
      </c>
      <c r="H143" s="5"/>
    </row>
    <row r="144" spans="1:8" x14ac:dyDescent="0.25">
      <c r="F144" s="8"/>
      <c r="G144" s="8">
        <f>+G142-G143</f>
        <v>0</v>
      </c>
      <c r="H144" s="5"/>
    </row>
    <row r="145" spans="8:8" x14ac:dyDescent="0.25">
      <c r="H145" s="5"/>
    </row>
  </sheetData>
  <autoFilter ref="A7:L7">
    <sortState ref="A8:L84">
      <sortCondition ref="B7"/>
    </sortState>
  </autoFilter>
  <pageMargins left="0.70866141732283472" right="0.70866141732283472" top="0.19685039370078741" bottom="0.19685039370078741" header="0.31496062992125984" footer="0.31496062992125984"/>
  <pageSetup scale="6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8"/>
  <sheetViews>
    <sheetView tabSelected="1" workbookViewId="0">
      <selection activeCell="A3" sqref="A3"/>
    </sheetView>
  </sheetViews>
  <sheetFormatPr baseColWidth="10" defaultColWidth="9.140625" defaultRowHeight="15" x14ac:dyDescent="0.25"/>
  <cols>
    <col min="1" max="1" width="10.42578125" customWidth="1"/>
    <col min="2" max="2" width="10.7109375" bestFit="1" customWidth="1"/>
    <col min="3" max="3" width="13" bestFit="1" customWidth="1"/>
    <col min="4" max="4" width="16.28515625" customWidth="1"/>
    <col min="5" max="5" width="39.7109375" bestFit="1" customWidth="1"/>
    <col min="6" max="6" width="12" bestFit="1" customWidth="1"/>
    <col min="7" max="7" width="15.140625" customWidth="1"/>
    <col min="8" max="8" width="11.7109375" bestFit="1" customWidth="1"/>
    <col min="9" max="9" width="39.7109375" bestFit="1" customWidth="1"/>
    <col min="12" max="12" width="15" bestFit="1" customWidth="1"/>
  </cols>
  <sheetData>
    <row r="1" spans="1:8" x14ac:dyDescent="0.25">
      <c r="A1" s="1" t="s">
        <v>0</v>
      </c>
      <c r="D1" s="2"/>
      <c r="E1" s="2"/>
      <c r="F1" s="3"/>
      <c r="G1" s="4"/>
      <c r="H1" s="5"/>
    </row>
    <row r="2" spans="1:8" x14ac:dyDescent="0.25">
      <c r="A2" s="1" t="s">
        <v>321</v>
      </c>
      <c r="D2" s="2"/>
      <c r="E2" s="2"/>
      <c r="F2" s="3"/>
      <c r="G2" s="6"/>
      <c r="H2" s="5"/>
    </row>
    <row r="3" spans="1:8" x14ac:dyDescent="0.25">
      <c r="A3" s="1"/>
      <c r="D3" s="2"/>
      <c r="E3" s="2"/>
      <c r="F3" s="3"/>
      <c r="G3" s="7"/>
      <c r="H3" s="5"/>
    </row>
    <row r="4" spans="1:8" x14ac:dyDescent="0.25">
      <c r="F4" s="8"/>
      <c r="G4" s="8"/>
      <c r="H4" s="5"/>
    </row>
    <row r="5" spans="1:8" x14ac:dyDescent="0.25">
      <c r="F5" s="8"/>
      <c r="G5" s="8"/>
      <c r="H5" s="5"/>
    </row>
    <row r="6" spans="1:8" ht="15.75" x14ac:dyDescent="0.3">
      <c r="A6" s="9" t="s">
        <v>1</v>
      </c>
      <c r="B6" s="9" t="s">
        <v>2</v>
      </c>
      <c r="C6" s="9" t="s">
        <v>3</v>
      </c>
      <c r="D6" s="10" t="s">
        <v>4</v>
      </c>
      <c r="E6" s="11" t="s">
        <v>5</v>
      </c>
      <c r="F6" s="12" t="s">
        <v>6</v>
      </c>
      <c r="G6" s="13" t="s">
        <v>7</v>
      </c>
      <c r="H6" s="5"/>
    </row>
    <row r="7" spans="1:8" x14ac:dyDescent="0.25">
      <c r="A7" t="s">
        <v>201</v>
      </c>
      <c r="B7" t="s">
        <v>202</v>
      </c>
      <c r="C7" t="s">
        <v>203</v>
      </c>
    </row>
    <row r="8" spans="1:8" x14ac:dyDescent="0.25">
      <c r="D8" s="15"/>
      <c r="E8" t="s">
        <v>31</v>
      </c>
      <c r="H8" s="15"/>
    </row>
    <row r="9" spans="1:8" x14ac:dyDescent="0.25">
      <c r="A9" t="s">
        <v>285</v>
      </c>
      <c r="B9" s="33">
        <v>43130</v>
      </c>
      <c r="C9">
        <v>10</v>
      </c>
      <c r="D9" t="s">
        <v>312</v>
      </c>
      <c r="E9" t="s">
        <v>320</v>
      </c>
      <c r="G9">
        <v>263.02999999999997</v>
      </c>
      <c r="H9" s="15" t="s">
        <v>30</v>
      </c>
    </row>
    <row r="10" spans="1:8" x14ac:dyDescent="0.25">
      <c r="A10" t="s">
        <v>290</v>
      </c>
      <c r="B10" s="33">
        <v>43130</v>
      </c>
      <c r="C10" t="s">
        <v>291</v>
      </c>
      <c r="D10" s="15" t="s">
        <v>311</v>
      </c>
      <c r="E10" t="s">
        <v>207</v>
      </c>
      <c r="G10">
        <v>960</v>
      </c>
      <c r="H10" s="15" t="s">
        <v>30</v>
      </c>
    </row>
    <row r="11" spans="1:8" x14ac:dyDescent="0.25">
      <c r="A11" t="s">
        <v>10</v>
      </c>
      <c r="B11" s="33">
        <v>43105</v>
      </c>
      <c r="C11" t="s">
        <v>223</v>
      </c>
      <c r="D11" s="15" t="s">
        <v>301</v>
      </c>
      <c r="E11" t="s">
        <v>224</v>
      </c>
      <c r="G11">
        <v>132.80000000000001</v>
      </c>
      <c r="H11" s="15" t="s">
        <v>30</v>
      </c>
    </row>
    <row r="12" spans="1:8" x14ac:dyDescent="0.25">
      <c r="A12" t="s">
        <v>292</v>
      </c>
      <c r="B12" s="33">
        <v>43131</v>
      </c>
      <c r="C12" t="s">
        <v>293</v>
      </c>
      <c r="D12" s="35" t="s">
        <v>318</v>
      </c>
      <c r="E12" t="s">
        <v>294</v>
      </c>
      <c r="G12">
        <v>219.56</v>
      </c>
      <c r="H12" s="15" t="s">
        <v>30</v>
      </c>
    </row>
    <row r="13" spans="1:8" x14ac:dyDescent="0.25">
      <c r="A13" t="s">
        <v>295</v>
      </c>
      <c r="B13" s="33">
        <v>43131</v>
      </c>
      <c r="C13" t="s">
        <v>45</v>
      </c>
      <c r="D13" t="s">
        <v>315</v>
      </c>
      <c r="E13" t="s">
        <v>296</v>
      </c>
      <c r="G13">
        <v>446.61</v>
      </c>
      <c r="H13" s="15" t="s">
        <v>30</v>
      </c>
    </row>
    <row r="14" spans="1:8" x14ac:dyDescent="0.25">
      <c r="A14" t="s">
        <v>47</v>
      </c>
      <c r="B14" s="33">
        <v>43118</v>
      </c>
      <c r="C14" t="s">
        <v>248</v>
      </c>
      <c r="D14" t="s">
        <v>314</v>
      </c>
      <c r="E14" t="s">
        <v>249</v>
      </c>
      <c r="G14">
        <v>17.28</v>
      </c>
      <c r="H14" s="15" t="s">
        <v>30</v>
      </c>
    </row>
    <row r="15" spans="1:8" x14ac:dyDescent="0.25">
      <c r="A15" t="s">
        <v>297</v>
      </c>
      <c r="B15" s="33">
        <v>43131</v>
      </c>
      <c r="C15" t="s">
        <v>45</v>
      </c>
      <c r="D15" t="s">
        <v>314</v>
      </c>
      <c r="E15" t="s">
        <v>298</v>
      </c>
      <c r="G15">
        <v>202.4</v>
      </c>
      <c r="H15" s="15" t="s">
        <v>30</v>
      </c>
    </row>
    <row r="16" spans="1:8" x14ac:dyDescent="0.25">
      <c r="A16" t="s">
        <v>240</v>
      </c>
      <c r="B16" s="33">
        <v>43117</v>
      </c>
      <c r="C16" t="s">
        <v>241</v>
      </c>
      <c r="D16" s="15" t="s">
        <v>300</v>
      </c>
      <c r="E16" t="s">
        <v>299</v>
      </c>
      <c r="G16">
        <v>34.07</v>
      </c>
      <c r="H16" s="15" t="s">
        <v>30</v>
      </c>
    </row>
    <row r="17" spans="1:8" x14ac:dyDescent="0.25">
      <c r="A17" t="s">
        <v>217</v>
      </c>
      <c r="B17" s="33">
        <v>43126</v>
      </c>
      <c r="C17" t="s">
        <v>262</v>
      </c>
      <c r="D17" t="s">
        <v>218</v>
      </c>
      <c r="E17" t="s">
        <v>208</v>
      </c>
      <c r="G17" s="15">
        <v>1280</v>
      </c>
      <c r="H17" s="15" t="s">
        <v>30</v>
      </c>
    </row>
    <row r="18" spans="1:8" x14ac:dyDescent="0.25">
      <c r="A18" t="s">
        <v>19</v>
      </c>
      <c r="B18" s="33">
        <v>43105</v>
      </c>
      <c r="C18" t="s">
        <v>222</v>
      </c>
      <c r="D18" t="s">
        <v>219</v>
      </c>
      <c r="E18" t="s">
        <v>210</v>
      </c>
      <c r="G18">
        <v>411.75</v>
      </c>
      <c r="H18" s="15" t="s">
        <v>30</v>
      </c>
    </row>
    <row r="19" spans="1:8" x14ac:dyDescent="0.25">
      <c r="A19" t="s">
        <v>266</v>
      </c>
      <c r="B19" s="33">
        <v>43126</v>
      </c>
      <c r="C19" t="s">
        <v>267</v>
      </c>
      <c r="D19" s="15" t="s">
        <v>310</v>
      </c>
      <c r="E19" t="s">
        <v>309</v>
      </c>
      <c r="G19" s="15">
        <v>2666.67</v>
      </c>
      <c r="H19" s="15" t="s">
        <v>30</v>
      </c>
    </row>
    <row r="20" spans="1:8" x14ac:dyDescent="0.25">
      <c r="A20" t="s">
        <v>71</v>
      </c>
      <c r="B20" s="33">
        <v>43105</v>
      </c>
      <c r="C20" t="s">
        <v>226</v>
      </c>
      <c r="D20" s="15" t="s">
        <v>189</v>
      </c>
      <c r="E20" t="s">
        <v>49</v>
      </c>
      <c r="G20" s="15">
        <v>2666.56</v>
      </c>
      <c r="H20" s="15" t="s">
        <v>30</v>
      </c>
    </row>
    <row r="21" spans="1:8" x14ac:dyDescent="0.25">
      <c r="A21" t="s">
        <v>304</v>
      </c>
      <c r="B21" s="33">
        <v>43105</v>
      </c>
      <c r="C21" t="s">
        <v>305</v>
      </c>
      <c r="D21" s="15" t="s">
        <v>306</v>
      </c>
      <c r="E21" t="s">
        <v>307</v>
      </c>
      <c r="G21">
        <v>35172.410000000003</v>
      </c>
      <c r="H21" s="15" t="s">
        <v>30</v>
      </c>
    </row>
    <row r="22" spans="1:8" x14ac:dyDescent="0.25">
      <c r="A22" t="s">
        <v>232</v>
      </c>
      <c r="B22" s="33">
        <v>43105</v>
      </c>
      <c r="C22" t="s">
        <v>233</v>
      </c>
      <c r="D22" s="15" t="s">
        <v>192</v>
      </c>
      <c r="E22" t="s">
        <v>23</v>
      </c>
      <c r="G22" s="15">
        <v>2605.8000000000002</v>
      </c>
      <c r="H22" s="15" t="s">
        <v>30</v>
      </c>
    </row>
    <row r="23" spans="1:8" x14ac:dyDescent="0.25">
      <c r="A23" t="s">
        <v>211</v>
      </c>
      <c r="B23" s="33">
        <v>43112</v>
      </c>
      <c r="C23" t="s">
        <v>236</v>
      </c>
      <c r="D23" s="15" t="s">
        <v>192</v>
      </c>
      <c r="E23" t="s">
        <v>23</v>
      </c>
      <c r="G23" s="15">
        <v>3216.65</v>
      </c>
      <c r="H23" s="15" t="s">
        <v>30</v>
      </c>
    </row>
    <row r="24" spans="1:8" x14ac:dyDescent="0.25">
      <c r="A24" t="s">
        <v>212</v>
      </c>
      <c r="B24" s="33">
        <v>43115</v>
      </c>
      <c r="C24" t="s">
        <v>237</v>
      </c>
      <c r="D24" s="15" t="s">
        <v>192</v>
      </c>
      <c r="E24" t="s">
        <v>23</v>
      </c>
      <c r="G24" s="15">
        <v>9679.85</v>
      </c>
      <c r="H24" s="15" t="s">
        <v>30</v>
      </c>
    </row>
    <row r="25" spans="1:8" x14ac:dyDescent="0.25">
      <c r="A25" t="s">
        <v>244</v>
      </c>
      <c r="B25" s="33">
        <v>43117</v>
      </c>
      <c r="C25" t="s">
        <v>245</v>
      </c>
      <c r="D25" s="15" t="s">
        <v>192</v>
      </c>
      <c r="E25" t="s">
        <v>23</v>
      </c>
      <c r="G25" s="15">
        <v>2538.87</v>
      </c>
      <c r="H25" s="15" t="s">
        <v>30</v>
      </c>
    </row>
    <row r="26" spans="1:8" x14ac:dyDescent="0.25">
      <c r="A26" t="s">
        <v>214</v>
      </c>
      <c r="B26" s="33">
        <v>43117</v>
      </c>
      <c r="C26" t="s">
        <v>246</v>
      </c>
      <c r="D26" s="15" t="s">
        <v>192</v>
      </c>
      <c r="E26" t="s">
        <v>23</v>
      </c>
      <c r="G26" s="15">
        <v>2156.09</v>
      </c>
      <c r="H26" s="15" t="s">
        <v>30</v>
      </c>
    </row>
    <row r="27" spans="1:8" x14ac:dyDescent="0.25">
      <c r="A27" t="s">
        <v>46</v>
      </c>
      <c r="B27" s="33">
        <v>43117</v>
      </c>
      <c r="C27" t="s">
        <v>247</v>
      </c>
      <c r="D27" s="15" t="s">
        <v>192</v>
      </c>
      <c r="E27" t="s">
        <v>23</v>
      </c>
      <c r="G27" s="15">
        <v>2216.08</v>
      </c>
      <c r="H27" s="15" t="s">
        <v>30</v>
      </c>
    </row>
    <row r="28" spans="1:8" x14ac:dyDescent="0.25">
      <c r="A28" t="s">
        <v>215</v>
      </c>
      <c r="B28" s="33">
        <v>43119</v>
      </c>
      <c r="C28" t="s">
        <v>250</v>
      </c>
      <c r="D28" s="15" t="s">
        <v>192</v>
      </c>
      <c r="E28" t="s">
        <v>23</v>
      </c>
      <c r="G28" s="15">
        <v>2786.77</v>
      </c>
      <c r="H28" s="15" t="s">
        <v>30</v>
      </c>
    </row>
    <row r="29" spans="1:8" x14ac:dyDescent="0.25">
      <c r="A29" t="s">
        <v>238</v>
      </c>
      <c r="B29" s="33">
        <v>43116</v>
      </c>
      <c r="C29" t="s">
        <v>239</v>
      </c>
      <c r="D29" s="15" t="s">
        <v>192</v>
      </c>
      <c r="E29" t="s">
        <v>23</v>
      </c>
      <c r="G29" s="15">
        <v>1354.56</v>
      </c>
      <c r="H29" s="15" t="s">
        <v>30</v>
      </c>
    </row>
    <row r="30" spans="1:8" x14ac:dyDescent="0.25">
      <c r="A30" t="s">
        <v>264</v>
      </c>
      <c r="B30" s="33">
        <v>43126</v>
      </c>
      <c r="C30" t="s">
        <v>265</v>
      </c>
      <c r="D30" s="15" t="s">
        <v>192</v>
      </c>
      <c r="E30" t="s">
        <v>23</v>
      </c>
      <c r="G30" s="15">
        <v>3784.06</v>
      </c>
      <c r="H30" s="15" t="s">
        <v>30</v>
      </c>
    </row>
    <row r="31" spans="1:8" x14ac:dyDescent="0.25">
      <c r="A31" t="s">
        <v>288</v>
      </c>
      <c r="B31" s="33">
        <v>43130</v>
      </c>
      <c r="C31" t="s">
        <v>289</v>
      </c>
      <c r="D31" s="15" t="s">
        <v>192</v>
      </c>
      <c r="E31" t="s">
        <v>23</v>
      </c>
      <c r="G31" s="15">
        <v>6175.85</v>
      </c>
      <c r="H31" s="15" t="s">
        <v>30</v>
      </c>
    </row>
    <row r="32" spans="1:8" x14ac:dyDescent="0.25">
      <c r="A32" t="s">
        <v>206</v>
      </c>
      <c r="B32" s="33">
        <v>43126</v>
      </c>
      <c r="C32" t="s">
        <v>263</v>
      </c>
      <c r="D32" t="s">
        <v>220</v>
      </c>
      <c r="E32" t="s">
        <v>209</v>
      </c>
      <c r="G32">
        <v>576</v>
      </c>
      <c r="H32" s="15" t="s">
        <v>30</v>
      </c>
    </row>
    <row r="33" spans="1:8" x14ac:dyDescent="0.25">
      <c r="A33" t="s">
        <v>64</v>
      </c>
      <c r="B33" s="33">
        <v>43105</v>
      </c>
      <c r="C33" t="s">
        <v>227</v>
      </c>
      <c r="D33" s="15" t="s">
        <v>190</v>
      </c>
      <c r="E33" t="s">
        <v>48</v>
      </c>
      <c r="G33">
        <v>480</v>
      </c>
      <c r="H33" s="15" t="s">
        <v>30</v>
      </c>
    </row>
    <row r="34" spans="1:8" x14ac:dyDescent="0.25">
      <c r="A34" t="s">
        <v>20</v>
      </c>
      <c r="B34" s="33">
        <v>43105</v>
      </c>
      <c r="C34" t="s">
        <v>230</v>
      </c>
      <c r="D34" s="15" t="s">
        <v>303</v>
      </c>
      <c r="E34" t="s">
        <v>231</v>
      </c>
      <c r="G34">
        <v>24</v>
      </c>
      <c r="H34" s="15" t="s">
        <v>30</v>
      </c>
    </row>
    <row r="35" spans="1:8" x14ac:dyDescent="0.25">
      <c r="A35" t="s">
        <v>216</v>
      </c>
      <c r="B35" s="33">
        <v>43126</v>
      </c>
      <c r="C35" t="s">
        <v>259</v>
      </c>
      <c r="D35" t="s">
        <v>303</v>
      </c>
      <c r="E35" t="s">
        <v>231</v>
      </c>
      <c r="G35">
        <v>192</v>
      </c>
      <c r="H35" s="15" t="s">
        <v>30</v>
      </c>
    </row>
    <row r="36" spans="1:8" x14ac:dyDescent="0.25">
      <c r="A36" t="s">
        <v>257</v>
      </c>
      <c r="B36" s="33">
        <v>43123</v>
      </c>
      <c r="C36" t="s">
        <v>258</v>
      </c>
      <c r="D36" s="15" t="s">
        <v>199</v>
      </c>
      <c r="E36" t="s">
        <v>35</v>
      </c>
      <c r="G36">
        <v>328.97</v>
      </c>
      <c r="H36" s="15" t="s">
        <v>30</v>
      </c>
    </row>
    <row r="37" spans="1:8" x14ac:dyDescent="0.25">
      <c r="A37" t="s">
        <v>282</v>
      </c>
      <c r="B37" s="33">
        <v>43130</v>
      </c>
      <c r="C37" t="s">
        <v>283</v>
      </c>
      <c r="D37" t="s">
        <v>316</v>
      </c>
      <c r="E37" t="s">
        <v>284</v>
      </c>
      <c r="G37">
        <v>287.36</v>
      </c>
      <c r="H37" s="15" t="s">
        <v>30</v>
      </c>
    </row>
    <row r="38" spans="1:8" x14ac:dyDescent="0.25">
      <c r="A38" t="s">
        <v>70</v>
      </c>
      <c r="B38" s="33">
        <v>43105</v>
      </c>
      <c r="C38" t="s">
        <v>225</v>
      </c>
      <c r="D38" s="15" t="s">
        <v>198</v>
      </c>
      <c r="E38" t="s">
        <v>36</v>
      </c>
      <c r="G38" s="15">
        <v>3680</v>
      </c>
      <c r="H38" s="15" t="s">
        <v>30</v>
      </c>
    </row>
    <row r="39" spans="1:8" x14ac:dyDescent="0.25">
      <c r="A39" t="s">
        <v>272</v>
      </c>
      <c r="B39" s="33">
        <v>43129</v>
      </c>
      <c r="C39" t="s">
        <v>273</v>
      </c>
      <c r="D39" t="s">
        <v>317</v>
      </c>
      <c r="E39" t="s">
        <v>308</v>
      </c>
      <c r="G39" s="15">
        <v>22785.54</v>
      </c>
      <c r="H39" s="15" t="s">
        <v>30</v>
      </c>
    </row>
    <row r="40" spans="1:8" x14ac:dyDescent="0.25">
      <c r="A40" t="s">
        <v>286</v>
      </c>
      <c r="B40" s="33">
        <v>43130</v>
      </c>
      <c r="C40" t="s">
        <v>287</v>
      </c>
      <c r="D40" t="s">
        <v>317</v>
      </c>
      <c r="E40" t="s">
        <v>308</v>
      </c>
      <c r="G40" s="15">
        <v>1996.69</v>
      </c>
      <c r="H40" s="15" t="s">
        <v>30</v>
      </c>
    </row>
    <row r="41" spans="1:8" x14ac:dyDescent="0.25">
      <c r="A41" t="s">
        <v>234</v>
      </c>
      <c r="B41" s="33">
        <v>43110</v>
      </c>
      <c r="C41" t="s">
        <v>235</v>
      </c>
      <c r="D41" t="s">
        <v>313</v>
      </c>
      <c r="E41" t="s">
        <v>11</v>
      </c>
      <c r="G41" s="15">
        <v>53070.080000000002</v>
      </c>
      <c r="H41" s="15" t="s">
        <v>30</v>
      </c>
    </row>
    <row r="42" spans="1:8" x14ac:dyDescent="0.25">
      <c r="A42" t="s">
        <v>251</v>
      </c>
      <c r="B42" s="33">
        <v>43122</v>
      </c>
      <c r="C42" t="s">
        <v>252</v>
      </c>
      <c r="D42" t="s">
        <v>313</v>
      </c>
      <c r="E42" t="s">
        <v>11</v>
      </c>
      <c r="G42" s="15">
        <v>46791.68</v>
      </c>
      <c r="H42" s="15" t="s">
        <v>30</v>
      </c>
    </row>
    <row r="43" spans="1:8" x14ac:dyDescent="0.25">
      <c r="A43" t="s">
        <v>253</v>
      </c>
      <c r="B43" s="33">
        <v>43123</v>
      </c>
      <c r="C43" t="s">
        <v>254</v>
      </c>
      <c r="D43" t="s">
        <v>313</v>
      </c>
      <c r="E43" t="s">
        <v>11</v>
      </c>
      <c r="G43" s="15">
        <v>53070.080000000002</v>
      </c>
      <c r="H43" s="15" t="s">
        <v>30</v>
      </c>
    </row>
    <row r="44" spans="1:8" x14ac:dyDescent="0.25">
      <c r="A44" t="s">
        <v>255</v>
      </c>
      <c r="B44" s="33">
        <v>43123</v>
      </c>
      <c r="C44" t="s">
        <v>256</v>
      </c>
      <c r="D44" t="s">
        <v>313</v>
      </c>
      <c r="E44" t="s">
        <v>11</v>
      </c>
      <c r="G44" s="15">
        <v>46791.68</v>
      </c>
      <c r="H44" s="15" t="s">
        <v>30</v>
      </c>
    </row>
    <row r="45" spans="1:8" x14ac:dyDescent="0.25">
      <c r="A45" t="s">
        <v>274</v>
      </c>
      <c r="B45" s="33">
        <v>43130</v>
      </c>
      <c r="C45" t="s">
        <v>275</v>
      </c>
      <c r="D45" t="s">
        <v>313</v>
      </c>
      <c r="E45" t="s">
        <v>11</v>
      </c>
      <c r="G45" s="15">
        <v>73487.520000000004</v>
      </c>
      <c r="H45" s="15" t="s">
        <v>30</v>
      </c>
    </row>
    <row r="46" spans="1:8" x14ac:dyDescent="0.25">
      <c r="A46" t="s">
        <v>276</v>
      </c>
      <c r="B46" s="33">
        <v>43130</v>
      </c>
      <c r="C46" t="s">
        <v>277</v>
      </c>
      <c r="D46" t="s">
        <v>313</v>
      </c>
      <c r="E46" t="s">
        <v>11</v>
      </c>
      <c r="G46" s="15">
        <v>46791.68</v>
      </c>
      <c r="H46" s="15" t="s">
        <v>30</v>
      </c>
    </row>
    <row r="47" spans="1:8" x14ac:dyDescent="0.25">
      <c r="A47" t="s">
        <v>278</v>
      </c>
      <c r="B47" s="33">
        <v>43130</v>
      </c>
      <c r="C47" t="s">
        <v>279</v>
      </c>
      <c r="D47" t="s">
        <v>313</v>
      </c>
      <c r="E47" t="s">
        <v>11</v>
      </c>
      <c r="G47" s="15">
        <v>46791.68</v>
      </c>
      <c r="H47" s="15" t="s">
        <v>30</v>
      </c>
    </row>
    <row r="48" spans="1:8" x14ac:dyDescent="0.25">
      <c r="A48" t="s">
        <v>280</v>
      </c>
      <c r="B48" s="33">
        <v>43130</v>
      </c>
      <c r="C48" t="s">
        <v>281</v>
      </c>
      <c r="D48" t="s">
        <v>313</v>
      </c>
      <c r="E48" t="s">
        <v>11</v>
      </c>
      <c r="G48" s="15">
        <v>46791.68</v>
      </c>
      <c r="H48" s="15" t="s">
        <v>30</v>
      </c>
    </row>
    <row r="49" spans="1:8" x14ac:dyDescent="0.25">
      <c r="A49" t="s">
        <v>270</v>
      </c>
      <c r="B49" s="33">
        <v>43129</v>
      </c>
      <c r="C49" t="s">
        <v>271</v>
      </c>
      <c r="D49" t="s">
        <v>313</v>
      </c>
      <c r="E49" t="s">
        <v>205</v>
      </c>
      <c r="G49">
        <v>769.7</v>
      </c>
      <c r="H49" s="15" t="s">
        <v>30</v>
      </c>
    </row>
    <row r="50" spans="1:8" x14ac:dyDescent="0.25">
      <c r="A50" t="s">
        <v>204</v>
      </c>
      <c r="B50" s="33">
        <v>43103</v>
      </c>
      <c r="C50" t="s">
        <v>221</v>
      </c>
      <c r="D50" t="s">
        <v>313</v>
      </c>
      <c r="E50" t="s">
        <v>11</v>
      </c>
      <c r="G50" s="15">
        <v>8494.11</v>
      </c>
      <c r="H50" s="15" t="s">
        <v>30</v>
      </c>
    </row>
    <row r="51" spans="1:8" x14ac:dyDescent="0.25">
      <c r="A51" t="s">
        <v>213</v>
      </c>
      <c r="B51" s="33">
        <v>43117</v>
      </c>
      <c r="C51" t="s">
        <v>242</v>
      </c>
      <c r="D51" t="s">
        <v>187</v>
      </c>
      <c r="E51" t="s">
        <v>243</v>
      </c>
      <c r="G51">
        <v>851.73</v>
      </c>
      <c r="H51" s="15" t="s">
        <v>30</v>
      </c>
    </row>
    <row r="52" spans="1:8" x14ac:dyDescent="0.25">
      <c r="A52" t="s">
        <v>8</v>
      </c>
      <c r="B52" s="33">
        <v>43105</v>
      </c>
      <c r="C52" t="s">
        <v>228</v>
      </c>
      <c r="D52" s="15" t="s">
        <v>302</v>
      </c>
      <c r="E52" t="s">
        <v>229</v>
      </c>
      <c r="G52">
        <v>43.2</v>
      </c>
      <c r="H52" s="15" t="s">
        <v>30</v>
      </c>
    </row>
    <row r="53" spans="1:8" x14ac:dyDescent="0.25">
      <c r="A53" t="s">
        <v>260</v>
      </c>
      <c r="B53" s="33">
        <v>43126</v>
      </c>
      <c r="C53" t="s">
        <v>261</v>
      </c>
      <c r="D53" s="36" t="s">
        <v>319</v>
      </c>
      <c r="E53" t="s">
        <v>229</v>
      </c>
      <c r="G53">
        <v>43.2</v>
      </c>
      <c r="H53" s="15" t="s">
        <v>30</v>
      </c>
    </row>
    <row r="54" spans="1:8" x14ac:dyDescent="0.25">
      <c r="A54" t="s">
        <v>268</v>
      </c>
      <c r="B54" s="33">
        <v>43126</v>
      </c>
      <c r="C54" t="s">
        <v>269</v>
      </c>
      <c r="D54" s="15" t="s">
        <v>197</v>
      </c>
      <c r="E54" t="s">
        <v>50</v>
      </c>
      <c r="G54" s="15">
        <v>1307.53</v>
      </c>
      <c r="H54" s="15" t="s">
        <v>30</v>
      </c>
    </row>
    <row r="55" spans="1:8" x14ac:dyDescent="0.25">
      <c r="B55" s="33"/>
      <c r="D55" s="15"/>
      <c r="E55" t="s">
        <v>16</v>
      </c>
      <c r="G55" s="15">
        <v>501261.42</v>
      </c>
    </row>
    <row r="56" spans="1:8" x14ac:dyDescent="0.25">
      <c r="B56" s="33"/>
      <c r="D56" s="15"/>
      <c r="E56" t="s">
        <v>17</v>
      </c>
      <c r="H56" s="15"/>
    </row>
    <row r="57" spans="1:8" x14ac:dyDescent="0.25">
      <c r="B57" s="33"/>
      <c r="D57" s="15"/>
      <c r="H57" s="15"/>
    </row>
    <row r="58" spans="1:8" x14ac:dyDescent="0.25">
      <c r="B58" s="33"/>
      <c r="D58" s="15"/>
      <c r="H58" s="15"/>
    </row>
    <row r="59" spans="1:8" x14ac:dyDescent="0.25">
      <c r="B59" s="33"/>
      <c r="D59" s="15"/>
      <c r="H59" s="15"/>
    </row>
    <row r="60" spans="1:8" x14ac:dyDescent="0.25">
      <c r="B60" s="33"/>
      <c r="H60" s="15"/>
    </row>
    <row r="62" spans="1:8" x14ac:dyDescent="0.25">
      <c r="E62" s="5"/>
      <c r="F62" s="5"/>
      <c r="G62" s="5"/>
    </row>
    <row r="63" spans="1:8" x14ac:dyDescent="0.25">
      <c r="F63" s="1" t="s">
        <v>12</v>
      </c>
      <c r="G63" s="20"/>
      <c r="H63" s="5"/>
    </row>
    <row r="64" spans="1:8" x14ac:dyDescent="0.25">
      <c r="A64" s="5"/>
      <c r="B64" s="21"/>
      <c r="C64" s="5"/>
      <c r="F64" s="1" t="s">
        <v>13</v>
      </c>
      <c r="G64" s="8"/>
      <c r="H64" s="5"/>
    </row>
    <row r="65" spans="1:9" s="5" customFormat="1" x14ac:dyDescent="0.25">
      <c r="A65"/>
      <c r="B65"/>
      <c r="C65"/>
      <c r="D65" s="17"/>
      <c r="F65" s="22"/>
      <c r="G65" s="17"/>
    </row>
    <row r="67" spans="1:9" x14ac:dyDescent="0.25">
      <c r="I67" s="15"/>
    </row>
    <row r="68" spans="1:9" x14ac:dyDescent="0.25">
      <c r="I68" s="15"/>
    </row>
    <row r="69" spans="1:9" x14ac:dyDescent="0.25">
      <c r="A69" s="23" t="s">
        <v>14</v>
      </c>
      <c r="B69" s="23" t="s">
        <v>15</v>
      </c>
      <c r="D69" t="s">
        <v>312</v>
      </c>
      <c r="E69" t="s">
        <v>320</v>
      </c>
      <c r="F69" s="22">
        <f t="shared" ref="F69:F104" si="0">+G69/0.16</f>
        <v>1643.9374999999998</v>
      </c>
      <c r="G69">
        <v>263.02999999999997</v>
      </c>
      <c r="H69" s="5"/>
      <c r="I69" s="15"/>
    </row>
    <row r="70" spans="1:9" x14ac:dyDescent="0.25">
      <c r="A70" s="23" t="s">
        <v>14</v>
      </c>
      <c r="B70" s="23" t="s">
        <v>15</v>
      </c>
      <c r="D70" s="15" t="s">
        <v>311</v>
      </c>
      <c r="E70" t="s">
        <v>207</v>
      </c>
      <c r="F70" s="22">
        <f t="shared" si="0"/>
        <v>6000</v>
      </c>
      <c r="G70">
        <v>960</v>
      </c>
      <c r="H70" s="5"/>
      <c r="I70" s="15"/>
    </row>
    <row r="71" spans="1:9" x14ac:dyDescent="0.25">
      <c r="A71" s="23" t="s">
        <v>14</v>
      </c>
      <c r="B71" s="23" t="s">
        <v>15</v>
      </c>
      <c r="D71" s="15" t="s">
        <v>301</v>
      </c>
      <c r="E71" t="s">
        <v>224</v>
      </c>
      <c r="F71" s="22">
        <f t="shared" si="0"/>
        <v>830</v>
      </c>
      <c r="G71">
        <v>132.80000000000001</v>
      </c>
      <c r="H71" s="5"/>
      <c r="I71" s="15"/>
    </row>
    <row r="72" spans="1:9" x14ac:dyDescent="0.25">
      <c r="A72" s="23" t="s">
        <v>14</v>
      </c>
      <c r="B72" s="23" t="s">
        <v>15</v>
      </c>
      <c r="D72" s="35" t="s">
        <v>318</v>
      </c>
      <c r="E72" t="s">
        <v>294</v>
      </c>
      <c r="F72" s="22">
        <f t="shared" si="0"/>
        <v>1372.25</v>
      </c>
      <c r="G72">
        <v>219.56</v>
      </c>
      <c r="H72" s="5"/>
      <c r="I72" s="15"/>
    </row>
    <row r="73" spans="1:9" x14ac:dyDescent="0.25">
      <c r="A73" s="23" t="s">
        <v>14</v>
      </c>
      <c r="B73" s="23" t="s">
        <v>15</v>
      </c>
      <c r="D73" t="s">
        <v>315</v>
      </c>
      <c r="E73" t="s">
        <v>296</v>
      </c>
      <c r="F73" s="22">
        <f t="shared" si="0"/>
        <v>2791.3125</v>
      </c>
      <c r="G73">
        <v>446.61</v>
      </c>
      <c r="H73" s="5"/>
      <c r="I73" s="15"/>
    </row>
    <row r="74" spans="1:9" x14ac:dyDescent="0.25">
      <c r="A74" s="23" t="s">
        <v>14</v>
      </c>
      <c r="B74" s="23" t="s">
        <v>15</v>
      </c>
      <c r="D74" t="s">
        <v>314</v>
      </c>
      <c r="E74" t="s">
        <v>249</v>
      </c>
      <c r="F74" s="22">
        <f t="shared" si="0"/>
        <v>1373</v>
      </c>
      <c r="G74" s="5">
        <v>219.68</v>
      </c>
      <c r="H74" s="5"/>
      <c r="I74" s="15"/>
    </row>
    <row r="75" spans="1:9" x14ac:dyDescent="0.25">
      <c r="A75" s="23" t="s">
        <v>14</v>
      </c>
      <c r="B75" s="23" t="s">
        <v>15</v>
      </c>
      <c r="D75" s="15" t="s">
        <v>300</v>
      </c>
      <c r="E75" t="s">
        <v>299</v>
      </c>
      <c r="F75" s="22">
        <f t="shared" si="0"/>
        <v>212.9375</v>
      </c>
      <c r="G75">
        <v>34.07</v>
      </c>
      <c r="H75" s="5"/>
      <c r="I75" s="15"/>
    </row>
    <row r="76" spans="1:9" x14ac:dyDescent="0.25">
      <c r="A76" s="23" t="s">
        <v>14</v>
      </c>
      <c r="B76" s="23" t="s">
        <v>15</v>
      </c>
      <c r="D76" t="s">
        <v>218</v>
      </c>
      <c r="E76" t="s">
        <v>208</v>
      </c>
      <c r="F76" s="22">
        <f t="shared" si="0"/>
        <v>8000</v>
      </c>
      <c r="G76" s="15">
        <v>1280</v>
      </c>
      <c r="H76" s="5"/>
      <c r="I76" s="15"/>
    </row>
    <row r="77" spans="1:9" x14ac:dyDescent="0.25">
      <c r="A77" s="23" t="s">
        <v>21</v>
      </c>
      <c r="B77" s="23" t="s">
        <v>15</v>
      </c>
      <c r="D77" t="s">
        <v>219</v>
      </c>
      <c r="E77" t="s">
        <v>210</v>
      </c>
      <c r="F77" s="22">
        <f t="shared" si="0"/>
        <v>2573.4375</v>
      </c>
      <c r="G77">
        <v>411.75</v>
      </c>
      <c r="H77" s="5"/>
      <c r="I77" s="15"/>
    </row>
    <row r="78" spans="1:9" x14ac:dyDescent="0.25">
      <c r="A78" s="23" t="s">
        <v>14</v>
      </c>
      <c r="B78" s="23" t="s">
        <v>15</v>
      </c>
      <c r="D78" s="15" t="s">
        <v>310</v>
      </c>
      <c r="E78" t="s">
        <v>309</v>
      </c>
      <c r="F78" s="22">
        <f t="shared" si="0"/>
        <v>33332.6875</v>
      </c>
      <c r="G78" s="15">
        <v>5333.23</v>
      </c>
      <c r="H78" s="5"/>
      <c r="I78" s="15"/>
    </row>
    <row r="79" spans="1:9" x14ac:dyDescent="0.25">
      <c r="A79" s="23" t="s">
        <v>14</v>
      </c>
      <c r="B79" s="23" t="s">
        <v>15</v>
      </c>
      <c r="D79" s="15" t="s">
        <v>306</v>
      </c>
      <c r="E79" t="s">
        <v>307</v>
      </c>
      <c r="F79" s="22">
        <f t="shared" si="0"/>
        <v>219827.56250000003</v>
      </c>
      <c r="G79">
        <v>35172.410000000003</v>
      </c>
      <c r="H79" s="5"/>
      <c r="I79" s="28"/>
    </row>
    <row r="80" spans="1:9" x14ac:dyDescent="0.25">
      <c r="A80" s="23" t="s">
        <v>14</v>
      </c>
      <c r="B80" s="23" t="s">
        <v>15</v>
      </c>
      <c r="D80" s="15" t="s">
        <v>192</v>
      </c>
      <c r="E80" t="s">
        <v>23</v>
      </c>
      <c r="F80" s="22">
        <f t="shared" si="0"/>
        <v>228216.125</v>
      </c>
      <c r="G80" s="15">
        <v>36514.58</v>
      </c>
      <c r="H80" s="5"/>
      <c r="I80" s="15"/>
    </row>
    <row r="81" spans="1:9" x14ac:dyDescent="0.25">
      <c r="A81" s="23" t="s">
        <v>14</v>
      </c>
      <c r="B81" s="23" t="s">
        <v>15</v>
      </c>
      <c r="D81" t="s">
        <v>220</v>
      </c>
      <c r="E81" t="s">
        <v>209</v>
      </c>
      <c r="F81" s="22">
        <f t="shared" si="0"/>
        <v>3600</v>
      </c>
      <c r="G81">
        <v>576</v>
      </c>
      <c r="H81" s="5"/>
      <c r="I81" s="15"/>
    </row>
    <row r="82" spans="1:9" x14ac:dyDescent="0.25">
      <c r="A82" s="23" t="s">
        <v>14</v>
      </c>
      <c r="B82" s="23" t="s">
        <v>15</v>
      </c>
      <c r="D82" s="15" t="s">
        <v>190</v>
      </c>
      <c r="E82" t="s">
        <v>48</v>
      </c>
      <c r="F82" s="22">
        <f t="shared" si="0"/>
        <v>3000</v>
      </c>
      <c r="G82">
        <v>480</v>
      </c>
      <c r="H82" s="5"/>
      <c r="I82" s="17"/>
    </row>
    <row r="83" spans="1:9" x14ac:dyDescent="0.25">
      <c r="A83" s="23" t="s">
        <v>14</v>
      </c>
      <c r="B83" s="23" t="s">
        <v>15</v>
      </c>
      <c r="D83" s="15" t="s">
        <v>303</v>
      </c>
      <c r="E83" t="s">
        <v>231</v>
      </c>
      <c r="F83" s="22">
        <f t="shared" si="0"/>
        <v>1350</v>
      </c>
      <c r="G83" s="17">
        <v>216</v>
      </c>
      <c r="H83" s="5"/>
      <c r="I83" s="29"/>
    </row>
    <row r="84" spans="1:9" x14ac:dyDescent="0.25">
      <c r="A84" s="23" t="s">
        <v>14</v>
      </c>
      <c r="B84" s="23" t="s">
        <v>15</v>
      </c>
      <c r="D84" s="15" t="s">
        <v>199</v>
      </c>
      <c r="E84" t="s">
        <v>35</v>
      </c>
      <c r="F84" s="22">
        <f t="shared" si="0"/>
        <v>2056.0625</v>
      </c>
      <c r="G84">
        <v>328.97</v>
      </c>
      <c r="H84" s="5"/>
      <c r="I84" s="28"/>
    </row>
    <row r="85" spans="1:9" x14ac:dyDescent="0.25">
      <c r="A85" s="23" t="s">
        <v>14</v>
      </c>
      <c r="B85" s="23" t="s">
        <v>15</v>
      </c>
      <c r="D85" t="s">
        <v>316</v>
      </c>
      <c r="E85" t="s">
        <v>284</v>
      </c>
      <c r="F85" s="22">
        <f t="shared" si="0"/>
        <v>1796</v>
      </c>
      <c r="G85">
        <v>287.36</v>
      </c>
      <c r="H85" s="5"/>
      <c r="I85" s="15"/>
    </row>
    <row r="86" spans="1:9" x14ac:dyDescent="0.25">
      <c r="A86" s="23" t="s">
        <v>14</v>
      </c>
      <c r="B86" s="23" t="s">
        <v>15</v>
      </c>
      <c r="D86" s="15" t="s">
        <v>198</v>
      </c>
      <c r="E86" t="s">
        <v>36</v>
      </c>
      <c r="F86" s="22">
        <f t="shared" si="0"/>
        <v>23000</v>
      </c>
      <c r="G86" s="15">
        <v>3680</v>
      </c>
      <c r="H86" s="5"/>
      <c r="I86" s="15"/>
    </row>
    <row r="87" spans="1:9" x14ac:dyDescent="0.25">
      <c r="A87" s="23" t="s">
        <v>14</v>
      </c>
      <c r="B87" s="23" t="s">
        <v>15</v>
      </c>
      <c r="D87" t="s">
        <v>317</v>
      </c>
      <c r="E87" t="s">
        <v>308</v>
      </c>
      <c r="F87" s="22">
        <f t="shared" si="0"/>
        <v>154888.9375</v>
      </c>
      <c r="G87">
        <v>24782.23</v>
      </c>
      <c r="H87" s="5"/>
      <c r="I87" s="15"/>
    </row>
    <row r="88" spans="1:9" x14ac:dyDescent="0.25">
      <c r="A88" s="23" t="s">
        <v>14</v>
      </c>
      <c r="B88" s="23" t="s">
        <v>15</v>
      </c>
      <c r="D88" t="s">
        <v>313</v>
      </c>
      <c r="E88" t="s">
        <v>11</v>
      </c>
      <c r="F88" s="22">
        <f t="shared" si="0"/>
        <v>2642811.8125</v>
      </c>
      <c r="G88" s="5">
        <v>422849.89</v>
      </c>
      <c r="H88" s="5"/>
      <c r="I88" s="15"/>
    </row>
    <row r="89" spans="1:9" x14ac:dyDescent="0.25">
      <c r="A89" s="23" t="s">
        <v>14</v>
      </c>
      <c r="B89" s="23" t="s">
        <v>15</v>
      </c>
      <c r="D89" t="s">
        <v>187</v>
      </c>
      <c r="E89" t="s">
        <v>243</v>
      </c>
      <c r="F89" s="22">
        <f t="shared" si="0"/>
        <v>540</v>
      </c>
      <c r="G89" s="5">
        <v>86.4</v>
      </c>
      <c r="H89" s="5"/>
      <c r="I89" s="30"/>
    </row>
    <row r="90" spans="1:9" x14ac:dyDescent="0.25">
      <c r="A90" s="23" t="s">
        <v>14</v>
      </c>
      <c r="B90" s="23" t="s">
        <v>15</v>
      </c>
      <c r="D90" s="15" t="s">
        <v>302</v>
      </c>
      <c r="E90" t="s">
        <v>229</v>
      </c>
      <c r="F90" s="22">
        <f t="shared" si="0"/>
        <v>5323.3125</v>
      </c>
      <c r="G90">
        <v>851.73</v>
      </c>
      <c r="H90" s="5"/>
    </row>
    <row r="91" spans="1:9" x14ac:dyDescent="0.25">
      <c r="A91" s="23" t="s">
        <v>14</v>
      </c>
      <c r="B91" s="23" t="s">
        <v>15</v>
      </c>
      <c r="D91" s="15" t="s">
        <v>197</v>
      </c>
      <c r="E91" t="s">
        <v>50</v>
      </c>
      <c r="F91" s="22">
        <f t="shared" si="0"/>
        <v>8172.0625</v>
      </c>
      <c r="G91" s="15">
        <v>1307.53</v>
      </c>
      <c r="H91" s="5"/>
    </row>
    <row r="92" spans="1:9" x14ac:dyDescent="0.25">
      <c r="A92" s="23" t="s">
        <v>14</v>
      </c>
      <c r="B92" s="23" t="s">
        <v>15</v>
      </c>
      <c r="D92" s="31"/>
      <c r="E92" s="14"/>
      <c r="F92" s="22">
        <f t="shared" si="0"/>
        <v>0</v>
      </c>
      <c r="G92" s="31"/>
      <c r="H92" s="5"/>
    </row>
    <row r="93" spans="1:9" x14ac:dyDescent="0.25">
      <c r="A93" s="23" t="s">
        <v>14</v>
      </c>
      <c r="B93" s="23" t="s">
        <v>15</v>
      </c>
      <c r="D93" s="5"/>
      <c r="E93" s="14"/>
      <c r="F93" s="22">
        <f t="shared" si="0"/>
        <v>0</v>
      </c>
      <c r="G93" s="17"/>
      <c r="H93" s="5"/>
    </row>
    <row r="94" spans="1:9" x14ac:dyDescent="0.25">
      <c r="A94" s="23" t="s">
        <v>14</v>
      </c>
      <c r="B94" s="23" t="s">
        <v>15</v>
      </c>
      <c r="F94" s="22">
        <f t="shared" si="0"/>
        <v>0</v>
      </c>
      <c r="G94" s="15"/>
      <c r="H94" s="5"/>
    </row>
    <row r="95" spans="1:9" x14ac:dyDescent="0.25">
      <c r="A95" s="23" t="s">
        <v>14</v>
      </c>
      <c r="B95" s="23" t="s">
        <v>15</v>
      </c>
      <c r="D95" s="5"/>
      <c r="F95" s="22">
        <f t="shared" si="0"/>
        <v>0</v>
      </c>
      <c r="H95" s="5"/>
    </row>
    <row r="96" spans="1:9" x14ac:dyDescent="0.25">
      <c r="A96" s="23" t="s">
        <v>14</v>
      </c>
      <c r="B96" s="23" t="s">
        <v>15</v>
      </c>
      <c r="D96" s="16"/>
      <c r="F96" s="22">
        <f t="shared" si="0"/>
        <v>0</v>
      </c>
      <c r="G96" s="15"/>
      <c r="H96" s="5"/>
    </row>
    <row r="97" spans="1:8" x14ac:dyDescent="0.25">
      <c r="A97" s="23" t="s">
        <v>14</v>
      </c>
      <c r="B97" s="23" t="s">
        <v>15</v>
      </c>
      <c r="F97" s="22">
        <f t="shared" si="0"/>
        <v>0</v>
      </c>
      <c r="G97" s="15"/>
      <c r="H97" s="5"/>
    </row>
    <row r="98" spans="1:8" x14ac:dyDescent="0.25">
      <c r="A98" s="23" t="s">
        <v>14</v>
      </c>
      <c r="B98" s="23" t="s">
        <v>15</v>
      </c>
      <c r="D98" s="5"/>
      <c r="F98" s="22">
        <f t="shared" si="0"/>
        <v>0</v>
      </c>
      <c r="H98" s="5"/>
    </row>
    <row r="99" spans="1:8" x14ac:dyDescent="0.25">
      <c r="A99" s="23" t="s">
        <v>14</v>
      </c>
      <c r="B99" s="23" t="s">
        <v>15</v>
      </c>
      <c r="F99" s="22">
        <f t="shared" si="0"/>
        <v>0</v>
      </c>
      <c r="G99" s="15"/>
      <c r="H99" s="5"/>
    </row>
    <row r="100" spans="1:8" x14ac:dyDescent="0.25">
      <c r="A100" s="23" t="s">
        <v>14</v>
      </c>
      <c r="B100" s="23" t="s">
        <v>15</v>
      </c>
      <c r="F100" s="22">
        <f t="shared" si="0"/>
        <v>0</v>
      </c>
      <c r="G100" s="15"/>
      <c r="H100" s="5"/>
    </row>
    <row r="101" spans="1:8" x14ac:dyDescent="0.25">
      <c r="A101" s="23" t="s">
        <v>14</v>
      </c>
      <c r="B101" s="23" t="s">
        <v>15</v>
      </c>
      <c r="F101" s="22">
        <f t="shared" si="0"/>
        <v>0</v>
      </c>
      <c r="H101" s="5"/>
    </row>
    <row r="102" spans="1:8" x14ac:dyDescent="0.25">
      <c r="A102" s="23" t="s">
        <v>14</v>
      </c>
      <c r="B102" s="23" t="s">
        <v>15</v>
      </c>
      <c r="F102" s="22">
        <f t="shared" si="0"/>
        <v>0</v>
      </c>
      <c r="G102" s="15"/>
      <c r="H102" s="5"/>
    </row>
    <row r="103" spans="1:8" x14ac:dyDescent="0.25">
      <c r="A103" s="23" t="s">
        <v>14</v>
      </c>
      <c r="B103" s="23" t="s">
        <v>15</v>
      </c>
      <c r="F103" s="22">
        <f t="shared" si="0"/>
        <v>0</v>
      </c>
      <c r="G103" s="15"/>
      <c r="H103" s="5"/>
    </row>
    <row r="104" spans="1:8" x14ac:dyDescent="0.25">
      <c r="A104" s="23" t="s">
        <v>14</v>
      </c>
      <c r="B104" s="23" t="s">
        <v>15</v>
      </c>
      <c r="F104" s="22">
        <f t="shared" si="0"/>
        <v>0</v>
      </c>
      <c r="G104" s="24"/>
      <c r="H104" s="5"/>
    </row>
    <row r="105" spans="1:8" ht="15.75" thickBot="1" x14ac:dyDescent="0.3">
      <c r="F105" s="25">
        <f>SUM(F68:F104)</f>
        <v>3352711.4375</v>
      </c>
      <c r="G105" s="25">
        <f>SUM(G69:G104)</f>
        <v>536433.83000000007</v>
      </c>
      <c r="H105" s="5"/>
    </row>
    <row r="106" spans="1:8" ht="15.75" thickTop="1" x14ac:dyDescent="0.25">
      <c r="E106" s="1" t="s">
        <v>13</v>
      </c>
      <c r="F106" s="8"/>
      <c r="G106" s="8"/>
      <c r="H106" s="5"/>
    </row>
    <row r="107" spans="1:8" x14ac:dyDescent="0.25">
      <c r="F107" s="8"/>
      <c r="G107" s="8"/>
      <c r="H107" s="5"/>
    </row>
    <row r="108" spans="1:8" x14ac:dyDescent="0.25">
      <c r="H108" s="5"/>
    </row>
  </sheetData>
  <autoFilter ref="A8:I8">
    <sortState ref="A9:I56">
      <sortCondition ref="D8"/>
    </sortState>
  </autoFilter>
  <pageMargins left="0.70866141732283472" right="0.70866141732283472" top="0.74803149606299213" bottom="0.74803149606299213" header="0.31496062992125984" footer="0.31496062992125984"/>
  <pageSetup scale="6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ENERO</vt:lpstr>
      <vt:lpstr>Hoja2</vt:lpstr>
      <vt:lpstr>Hoja3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2018-02-28T23:32:41Z</dcterms:modified>
</cp:coreProperties>
</file>