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1" activeTab="9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</sheets>
  <calcPr calcId="152511"/>
</workbook>
</file>

<file path=xl/calcChain.xml><?xml version="1.0" encoding="utf-8"?>
<calcChain xmlns="http://schemas.openxmlformats.org/spreadsheetml/2006/main">
  <c r="H32" i="9" l="1"/>
  <c r="H186" i="10" l="1"/>
  <c r="I186" i="10" s="1"/>
  <c r="H178" i="10"/>
  <c r="I178" i="10" s="1"/>
  <c r="H132" i="10"/>
  <c r="I132" i="10" s="1"/>
  <c r="H123" i="10"/>
  <c r="I123" i="10" s="1"/>
  <c r="H182" i="10"/>
  <c r="I182" i="10" s="1"/>
  <c r="H180" i="10"/>
  <c r="I180" i="10" s="1"/>
  <c r="H176" i="10"/>
  <c r="I176" i="10" s="1"/>
  <c r="H174" i="10"/>
  <c r="I174" i="10" s="1"/>
  <c r="H172" i="10"/>
  <c r="I172" i="10" s="1"/>
  <c r="H169" i="10"/>
  <c r="I169" i="10" s="1"/>
  <c r="H165" i="10"/>
  <c r="I165" i="10" s="1"/>
  <c r="H163" i="10"/>
  <c r="I163" i="10" s="1"/>
  <c r="H161" i="10"/>
  <c r="I161" i="10" s="1"/>
  <c r="H155" i="10"/>
  <c r="I155" i="10" s="1"/>
  <c r="H153" i="10"/>
  <c r="I153" i="10" s="1"/>
  <c r="H150" i="10"/>
  <c r="I150" i="10" s="1"/>
  <c r="H145" i="10"/>
  <c r="I145" i="10" s="1"/>
  <c r="H129" i="10"/>
  <c r="I129" i="10" s="1"/>
  <c r="H121" i="10"/>
  <c r="I121" i="10" s="1"/>
  <c r="H117" i="10"/>
  <c r="I117" i="10" s="1"/>
  <c r="H114" i="10"/>
  <c r="I114" i="10" s="1"/>
  <c r="H107" i="10"/>
  <c r="I107" i="10" s="1"/>
  <c r="H102" i="10"/>
  <c r="I102" i="10" s="1"/>
  <c r="H100" i="10"/>
  <c r="I100" i="10" s="1"/>
  <c r="I98" i="10"/>
  <c r="H94" i="10"/>
  <c r="I94" i="10" s="1"/>
  <c r="H92" i="10"/>
  <c r="I92" i="10" s="1"/>
  <c r="H82" i="10"/>
  <c r="I82" i="10" s="1"/>
  <c r="H79" i="10"/>
  <c r="I79" i="10" s="1"/>
  <c r="H77" i="10"/>
  <c r="I77" i="10" s="1"/>
  <c r="H73" i="10"/>
  <c r="I73" i="10" s="1"/>
  <c r="H70" i="10"/>
  <c r="I70" i="10" s="1"/>
  <c r="H67" i="10"/>
  <c r="I67" i="10" s="1"/>
  <c r="H63" i="10"/>
  <c r="I63" i="10" s="1"/>
  <c r="H61" i="10"/>
  <c r="I61" i="10" s="1"/>
  <c r="H58" i="10"/>
  <c r="I58" i="10" s="1"/>
  <c r="H56" i="10"/>
  <c r="I56" i="10" s="1"/>
  <c r="H54" i="10"/>
  <c r="H52" i="10"/>
  <c r="I52" i="10" s="1"/>
  <c r="H50" i="10"/>
  <c r="H49" i="10"/>
  <c r="H48" i="10"/>
  <c r="I48" i="10" s="1"/>
  <c r="H44" i="10"/>
  <c r="I44" i="10" s="1"/>
  <c r="H43" i="10"/>
  <c r="H42" i="10"/>
  <c r="I42" i="10" s="1"/>
  <c r="H40" i="10"/>
  <c r="I40" i="10" s="1"/>
  <c r="H38" i="10"/>
  <c r="I38" i="10" s="1"/>
  <c r="H32" i="10"/>
  <c r="I32" i="10" s="1"/>
  <c r="H30" i="10"/>
  <c r="I30" i="10" s="1"/>
  <c r="H18" i="10"/>
  <c r="I18" i="10" s="1"/>
  <c r="I16" i="10"/>
  <c r="I15" i="10"/>
  <c r="H14" i="10"/>
  <c r="I14" i="10" s="1"/>
  <c r="H190" i="10" l="1"/>
  <c r="H192" i="10" s="1"/>
  <c r="H139" i="9"/>
  <c r="H82" i="9"/>
  <c r="I82" i="9" s="1"/>
  <c r="H172" i="9"/>
  <c r="I172" i="9" s="1"/>
  <c r="H170" i="9"/>
  <c r="I170" i="9" s="1"/>
  <c r="H168" i="9"/>
  <c r="I168" i="9" s="1"/>
  <c r="H166" i="9"/>
  <c r="I166" i="9" s="1"/>
  <c r="H164" i="9"/>
  <c r="I164" i="9" s="1"/>
  <c r="H161" i="9"/>
  <c r="I161" i="9" s="1"/>
  <c r="H157" i="9"/>
  <c r="I157" i="9" s="1"/>
  <c r="H155" i="9"/>
  <c r="I155" i="9" s="1"/>
  <c r="H153" i="9"/>
  <c r="I153" i="9" s="1"/>
  <c r="H147" i="9"/>
  <c r="I147" i="9" s="1"/>
  <c r="H145" i="9"/>
  <c r="I145" i="9" s="1"/>
  <c r="H142" i="9"/>
  <c r="I142" i="9" s="1"/>
  <c r="I139" i="9"/>
  <c r="H126" i="9"/>
  <c r="I126" i="9" s="1"/>
  <c r="H123" i="9"/>
  <c r="I123" i="9" s="1"/>
  <c r="H121" i="9"/>
  <c r="I121" i="9" s="1"/>
  <c r="H117" i="9"/>
  <c r="I117" i="9" s="1"/>
  <c r="H114" i="9"/>
  <c r="I114" i="9" s="1"/>
  <c r="H107" i="9"/>
  <c r="I107" i="9" s="1"/>
  <c r="H102" i="9"/>
  <c r="I102" i="9" s="1"/>
  <c r="H100" i="9"/>
  <c r="I100" i="9" s="1"/>
  <c r="I98" i="9"/>
  <c r="H94" i="9"/>
  <c r="I94" i="9" s="1"/>
  <c r="H92" i="9"/>
  <c r="I92" i="9" s="1"/>
  <c r="H79" i="9"/>
  <c r="I79" i="9" s="1"/>
  <c r="H77" i="9"/>
  <c r="I77" i="9" s="1"/>
  <c r="H73" i="9"/>
  <c r="I73" i="9" s="1"/>
  <c r="H70" i="9"/>
  <c r="I70" i="9" s="1"/>
  <c r="H67" i="9"/>
  <c r="I67" i="9" s="1"/>
  <c r="H63" i="9"/>
  <c r="I63" i="9" s="1"/>
  <c r="H61" i="9"/>
  <c r="I61" i="9" s="1"/>
  <c r="H58" i="9"/>
  <c r="I58" i="9" s="1"/>
  <c r="H56" i="9"/>
  <c r="I56" i="9" s="1"/>
  <c r="H54" i="9"/>
  <c r="H52" i="9"/>
  <c r="I52" i="9" s="1"/>
  <c r="H50" i="9"/>
  <c r="H49" i="9"/>
  <c r="H48" i="9"/>
  <c r="I48" i="9" s="1"/>
  <c r="H44" i="9"/>
  <c r="I44" i="9" s="1"/>
  <c r="H43" i="9"/>
  <c r="H42" i="9"/>
  <c r="I42" i="9" s="1"/>
  <c r="H40" i="9"/>
  <c r="I40" i="9" s="1"/>
  <c r="H38" i="9"/>
  <c r="I38" i="9" s="1"/>
  <c r="I32" i="9"/>
  <c r="H30" i="9"/>
  <c r="I30" i="9" s="1"/>
  <c r="H18" i="9"/>
  <c r="I18" i="9" s="1"/>
  <c r="I16" i="9"/>
  <c r="I15" i="9"/>
  <c r="H14" i="9"/>
  <c r="H179" i="9" l="1"/>
  <c r="H181" i="9" s="1"/>
  <c r="I14" i="9"/>
  <c r="H164" i="7"/>
  <c r="I164" i="7" s="1"/>
  <c r="H106" i="8"/>
  <c r="H18" i="7"/>
  <c r="H163" i="8" l="1"/>
  <c r="I163" i="8" s="1"/>
  <c r="H161" i="8"/>
  <c r="I161" i="8" s="1"/>
  <c r="I159" i="8"/>
  <c r="H159" i="8"/>
  <c r="H157" i="8"/>
  <c r="I157" i="8" s="1"/>
  <c r="I155" i="8"/>
  <c r="H155" i="8"/>
  <c r="H152" i="8"/>
  <c r="I152" i="8" s="1"/>
  <c r="H148" i="8"/>
  <c r="I148" i="8" s="1"/>
  <c r="H146" i="8"/>
  <c r="I146" i="8" s="1"/>
  <c r="H144" i="8"/>
  <c r="I144" i="8" s="1"/>
  <c r="I138" i="8"/>
  <c r="H138" i="8"/>
  <c r="H136" i="8"/>
  <c r="I136" i="8" s="1"/>
  <c r="H133" i="8"/>
  <c r="I133" i="8" s="1"/>
  <c r="H131" i="8"/>
  <c r="I131" i="8" s="1"/>
  <c r="H118" i="8"/>
  <c r="I118" i="8" s="1"/>
  <c r="H115" i="8"/>
  <c r="I115" i="8" s="1"/>
  <c r="H113" i="8"/>
  <c r="I113" i="8" s="1"/>
  <c r="I109" i="8"/>
  <c r="H109" i="8"/>
  <c r="I106" i="8"/>
  <c r="H99" i="8"/>
  <c r="I99" i="8" s="1"/>
  <c r="H94" i="8"/>
  <c r="I94" i="8" s="1"/>
  <c r="H92" i="8"/>
  <c r="I92" i="8" s="1"/>
  <c r="I90" i="8"/>
  <c r="H86" i="8"/>
  <c r="I86" i="8" s="1"/>
  <c r="H84" i="8"/>
  <c r="I84" i="8" s="1"/>
  <c r="I82" i="8"/>
  <c r="H79" i="8"/>
  <c r="I79" i="8" s="1"/>
  <c r="H77" i="8"/>
  <c r="I77" i="8" s="1"/>
  <c r="H73" i="8"/>
  <c r="I73" i="8" s="1"/>
  <c r="H70" i="8"/>
  <c r="I70" i="8" s="1"/>
  <c r="H67" i="8"/>
  <c r="I67" i="8" s="1"/>
  <c r="H63" i="8"/>
  <c r="I63" i="8" s="1"/>
  <c r="H61" i="8"/>
  <c r="I61" i="8" s="1"/>
  <c r="H58" i="8"/>
  <c r="I58" i="8" s="1"/>
  <c r="H56" i="8"/>
  <c r="I56" i="8" s="1"/>
  <c r="H54" i="8"/>
  <c r="H52" i="8"/>
  <c r="I52" i="8" s="1"/>
  <c r="H50" i="8"/>
  <c r="H49" i="8"/>
  <c r="H48" i="8"/>
  <c r="I48" i="8" s="1"/>
  <c r="H44" i="8"/>
  <c r="I44" i="8" s="1"/>
  <c r="H43" i="8"/>
  <c r="H42" i="8"/>
  <c r="I42" i="8" s="1"/>
  <c r="H40" i="8"/>
  <c r="I40" i="8" s="1"/>
  <c r="I38" i="8"/>
  <c r="H38" i="8"/>
  <c r="H32" i="8"/>
  <c r="I32" i="8" s="1"/>
  <c r="H30" i="8"/>
  <c r="I30" i="8" s="1"/>
  <c r="H18" i="8"/>
  <c r="I18" i="8" s="1"/>
  <c r="I16" i="8"/>
  <c r="I15" i="8"/>
  <c r="H14" i="8"/>
  <c r="H170" i="8" l="1"/>
  <c r="H172" i="8" s="1"/>
  <c r="I14" i="8"/>
  <c r="H147" i="7"/>
  <c r="I147" i="7" s="1"/>
  <c r="H86" i="7"/>
  <c r="I86" i="7" s="1"/>
  <c r="H84" i="7"/>
  <c r="I84" i="7" s="1"/>
  <c r="H73" i="7"/>
  <c r="I73" i="7" s="1"/>
  <c r="H56" i="7"/>
  <c r="I56" i="7" s="1"/>
  <c r="H54" i="7"/>
  <c r="I52" i="7"/>
  <c r="H52" i="7"/>
  <c r="I18" i="7"/>
  <c r="H162" i="7"/>
  <c r="I162" i="7" s="1"/>
  <c r="H160" i="7"/>
  <c r="I160" i="7" s="1"/>
  <c r="H158" i="7"/>
  <c r="I158" i="7" s="1"/>
  <c r="H156" i="7"/>
  <c r="I156" i="7" s="1"/>
  <c r="H154" i="7"/>
  <c r="I154" i="7" s="1"/>
  <c r="H151" i="7"/>
  <c r="I151" i="7" s="1"/>
  <c r="H145" i="7"/>
  <c r="I145" i="7" s="1"/>
  <c r="H143" i="7"/>
  <c r="I143" i="7" s="1"/>
  <c r="H137" i="7"/>
  <c r="I137" i="7" s="1"/>
  <c r="H135" i="7"/>
  <c r="I135" i="7" s="1"/>
  <c r="H132" i="7"/>
  <c r="I132" i="7" s="1"/>
  <c r="I130" i="7"/>
  <c r="H130" i="7"/>
  <c r="H117" i="7"/>
  <c r="I117" i="7" s="1"/>
  <c r="H114" i="7"/>
  <c r="I114" i="7" s="1"/>
  <c r="H112" i="7"/>
  <c r="I112" i="7" s="1"/>
  <c r="H108" i="7"/>
  <c r="I108" i="7" s="1"/>
  <c r="H106" i="7"/>
  <c r="I106" i="7" s="1"/>
  <c r="H99" i="7"/>
  <c r="I99" i="7" s="1"/>
  <c r="H94" i="7"/>
  <c r="I94" i="7" s="1"/>
  <c r="H92" i="7"/>
  <c r="I92" i="7" s="1"/>
  <c r="I90" i="7"/>
  <c r="H82" i="7"/>
  <c r="I82" i="7" s="1"/>
  <c r="I79" i="7"/>
  <c r="H79" i="7"/>
  <c r="I77" i="7"/>
  <c r="H77" i="7"/>
  <c r="H70" i="7"/>
  <c r="I70" i="7" s="1"/>
  <c r="H67" i="7"/>
  <c r="I67" i="7" s="1"/>
  <c r="H63" i="7"/>
  <c r="I63" i="7" s="1"/>
  <c r="H61" i="7"/>
  <c r="I61" i="7" s="1"/>
  <c r="H58" i="7"/>
  <c r="I58" i="7" s="1"/>
  <c r="H50" i="7"/>
  <c r="H49" i="7"/>
  <c r="H48" i="7"/>
  <c r="I48" i="7" s="1"/>
  <c r="H44" i="7"/>
  <c r="I44" i="7" s="1"/>
  <c r="H43" i="7"/>
  <c r="H42" i="7"/>
  <c r="I42" i="7" s="1"/>
  <c r="I40" i="7"/>
  <c r="H40" i="7"/>
  <c r="H38" i="7"/>
  <c r="I38" i="7" s="1"/>
  <c r="H32" i="7"/>
  <c r="I32" i="7" s="1"/>
  <c r="H30" i="7"/>
  <c r="I30" i="7" s="1"/>
  <c r="I16" i="7"/>
  <c r="I15" i="7"/>
  <c r="H14" i="7"/>
  <c r="I14" i="7" s="1"/>
  <c r="H169" i="7" l="1"/>
  <c r="H171" i="7" s="1"/>
  <c r="H125" i="6"/>
  <c r="I125" i="6" s="1"/>
  <c r="H154" i="6"/>
  <c r="I154" i="6" s="1"/>
  <c r="H140" i="6"/>
  <c r="I140" i="6" s="1"/>
  <c r="H138" i="6"/>
  <c r="I138" i="6" s="1"/>
  <c r="H137" i="5"/>
  <c r="I137" i="5"/>
  <c r="H130" i="6"/>
  <c r="I130" i="6" s="1"/>
  <c r="H92" i="6"/>
  <c r="I92" i="6" s="1"/>
  <c r="H51" i="5"/>
  <c r="H152" i="6"/>
  <c r="I152" i="6" s="1"/>
  <c r="H150" i="6"/>
  <c r="I150" i="6" s="1"/>
  <c r="H148" i="6"/>
  <c r="I148" i="6" s="1"/>
  <c r="H146" i="6"/>
  <c r="I146" i="6" s="1"/>
  <c r="H143" i="6"/>
  <c r="I143" i="6" s="1"/>
  <c r="H136" i="6"/>
  <c r="I136" i="6" s="1"/>
  <c r="H128" i="6"/>
  <c r="I128" i="6" s="1"/>
  <c r="H123" i="6"/>
  <c r="I123" i="6" s="1"/>
  <c r="H110" i="6"/>
  <c r="I110" i="6" s="1"/>
  <c r="H107" i="6"/>
  <c r="I107" i="6" s="1"/>
  <c r="H105" i="6"/>
  <c r="I105" i="6" s="1"/>
  <c r="H101" i="6"/>
  <c r="I101" i="6" s="1"/>
  <c r="H99" i="6"/>
  <c r="I99" i="6" s="1"/>
  <c r="H87" i="6"/>
  <c r="I87" i="6" s="1"/>
  <c r="H85" i="6"/>
  <c r="I85" i="6" s="1"/>
  <c r="I83" i="6"/>
  <c r="H79" i="6"/>
  <c r="I79" i="6" s="1"/>
  <c r="H77" i="6"/>
  <c r="I77" i="6" s="1"/>
  <c r="H75" i="6"/>
  <c r="I75" i="6" s="1"/>
  <c r="H72" i="6"/>
  <c r="I72" i="6" s="1"/>
  <c r="H70" i="6"/>
  <c r="I70" i="6" s="1"/>
  <c r="H68" i="6"/>
  <c r="I68" i="6" s="1"/>
  <c r="H65" i="6"/>
  <c r="I65" i="6" s="1"/>
  <c r="H62" i="6"/>
  <c r="I62" i="6" s="1"/>
  <c r="H58" i="6"/>
  <c r="I58" i="6" s="1"/>
  <c r="H56" i="6"/>
  <c r="I56" i="6" s="1"/>
  <c r="H53" i="6"/>
  <c r="I53" i="6" s="1"/>
  <c r="H51" i="6"/>
  <c r="H49" i="6"/>
  <c r="H48" i="6"/>
  <c r="H47" i="6"/>
  <c r="I47" i="6" s="1"/>
  <c r="H43" i="6"/>
  <c r="I43" i="6" s="1"/>
  <c r="H42" i="6"/>
  <c r="H41" i="6"/>
  <c r="I41" i="6" s="1"/>
  <c r="H39" i="6"/>
  <c r="I39" i="6" s="1"/>
  <c r="H37" i="6"/>
  <c r="I37" i="6" s="1"/>
  <c r="H31" i="6"/>
  <c r="I31" i="6" s="1"/>
  <c r="H29" i="6"/>
  <c r="I29" i="6" s="1"/>
  <c r="H18" i="6"/>
  <c r="I18" i="6" s="1"/>
  <c r="I16" i="6"/>
  <c r="I15" i="6"/>
  <c r="H14" i="6"/>
  <c r="H161" i="6" l="1"/>
  <c r="I14" i="6"/>
  <c r="H132" i="4"/>
  <c r="H141" i="4"/>
  <c r="I141" i="4" s="1"/>
  <c r="H55" i="1"/>
  <c r="H42" i="1"/>
  <c r="H31" i="1"/>
  <c r="H29" i="1"/>
  <c r="I29" i="1" s="1"/>
  <c r="H100" i="1"/>
  <c r="H163" i="6" l="1"/>
  <c r="H14" i="5"/>
  <c r="I14" i="5" s="1"/>
  <c r="I15" i="5"/>
  <c r="I16" i="5"/>
  <c r="H18" i="5"/>
  <c r="I18" i="5" s="1"/>
  <c r="H29" i="5"/>
  <c r="I29" i="5"/>
  <c r="H31" i="5"/>
  <c r="I31" i="5"/>
  <c r="H37" i="5"/>
  <c r="I37" i="5"/>
  <c r="H39" i="5"/>
  <c r="I39" i="5"/>
  <c r="H41" i="5"/>
  <c r="I41" i="5"/>
  <c r="H42" i="5"/>
  <c r="H43" i="5"/>
  <c r="I43" i="5"/>
  <c r="H47" i="5"/>
  <c r="I47" i="5" s="1"/>
  <c r="H48" i="5"/>
  <c r="H49" i="5"/>
  <c r="H54" i="5"/>
  <c r="I54" i="5"/>
  <c r="H57" i="5"/>
  <c r="I57" i="5"/>
  <c r="H59" i="5"/>
  <c r="I59" i="5" s="1"/>
  <c r="H63" i="5"/>
  <c r="I63" i="5"/>
  <c r="H66" i="5"/>
  <c r="I66" i="5"/>
  <c r="H69" i="5"/>
  <c r="I69" i="5"/>
  <c r="H71" i="5"/>
  <c r="I71" i="5" s="1"/>
  <c r="H73" i="5"/>
  <c r="I73" i="5"/>
  <c r="H76" i="5"/>
  <c r="I76" i="5" s="1"/>
  <c r="H78" i="5"/>
  <c r="I78" i="5"/>
  <c r="H80" i="5"/>
  <c r="I80" i="5"/>
  <c r="I84" i="5"/>
  <c r="H86" i="5"/>
  <c r="I86" i="5" s="1"/>
  <c r="H88" i="5"/>
  <c r="I88" i="5"/>
  <c r="H93" i="5"/>
  <c r="I93" i="5"/>
  <c r="H96" i="5"/>
  <c r="I96" i="5" s="1"/>
  <c r="H98" i="5"/>
  <c r="I98" i="5"/>
  <c r="H102" i="5"/>
  <c r="I102" i="5"/>
  <c r="H104" i="5"/>
  <c r="I104" i="5"/>
  <c r="H107" i="5"/>
  <c r="I107" i="5"/>
  <c r="H120" i="5"/>
  <c r="I120" i="5"/>
  <c r="H122" i="5"/>
  <c r="I122" i="5"/>
  <c r="H125" i="5"/>
  <c r="I125" i="5"/>
  <c r="H127" i="5"/>
  <c r="I127" i="5"/>
  <c r="H133" i="5"/>
  <c r="I133" i="5" s="1"/>
  <c r="H135" i="5"/>
  <c r="I135" i="5"/>
  <c r="H140" i="5"/>
  <c r="I140" i="5"/>
  <c r="H143" i="5"/>
  <c r="I143" i="5"/>
  <c r="H145" i="5"/>
  <c r="I145" i="5"/>
  <c r="H147" i="5"/>
  <c r="I147" i="5"/>
  <c r="H149" i="5"/>
  <c r="I149" i="5"/>
  <c r="H158" i="5" l="1"/>
  <c r="H160" i="5" s="1"/>
  <c r="H139" i="4"/>
  <c r="I139" i="4" s="1"/>
  <c r="H137" i="4"/>
  <c r="H134" i="4"/>
  <c r="H124" i="4"/>
  <c r="I137" i="4" l="1"/>
  <c r="I134" i="4"/>
  <c r="H130" i="4"/>
  <c r="I130" i="4" s="1"/>
  <c r="H128" i="4"/>
  <c r="I128" i="4" s="1"/>
  <c r="I124" i="4"/>
  <c r="H122" i="4"/>
  <c r="I122" i="4" s="1"/>
  <c r="H119" i="4"/>
  <c r="I119" i="4" s="1"/>
  <c r="H117" i="4"/>
  <c r="I117" i="4" s="1"/>
  <c r="H104" i="4"/>
  <c r="I104" i="4" s="1"/>
  <c r="H101" i="4"/>
  <c r="I101" i="4" s="1"/>
  <c r="H99" i="4"/>
  <c r="I99" i="4" s="1"/>
  <c r="H95" i="4"/>
  <c r="I95" i="4" s="1"/>
  <c r="H93" i="4"/>
  <c r="I93" i="4" s="1"/>
  <c r="H90" i="4"/>
  <c r="I90" i="4" s="1"/>
  <c r="H85" i="4"/>
  <c r="I85" i="4" s="1"/>
  <c r="H83" i="4"/>
  <c r="I83" i="4" s="1"/>
  <c r="I81" i="4"/>
  <c r="H77" i="4"/>
  <c r="I77" i="4" s="1"/>
  <c r="H75" i="4"/>
  <c r="I75" i="4" s="1"/>
  <c r="H73" i="4"/>
  <c r="I73" i="4" s="1"/>
  <c r="H70" i="4"/>
  <c r="I70" i="4" s="1"/>
  <c r="H68" i="4"/>
  <c r="I68" i="4" s="1"/>
  <c r="H66" i="4"/>
  <c r="I66" i="4" s="1"/>
  <c r="H63" i="4"/>
  <c r="I63" i="4" s="1"/>
  <c r="H60" i="4"/>
  <c r="I60" i="4" s="1"/>
  <c r="H56" i="4"/>
  <c r="I56" i="4" s="1"/>
  <c r="H54" i="4"/>
  <c r="I54" i="4" s="1"/>
  <c r="H51" i="4"/>
  <c r="I51" i="4" s="1"/>
  <c r="H49" i="4"/>
  <c r="H48" i="4"/>
  <c r="H47" i="4"/>
  <c r="I47" i="4" s="1"/>
  <c r="H43" i="4"/>
  <c r="I43" i="4" s="1"/>
  <c r="H42" i="4"/>
  <c r="H41" i="4"/>
  <c r="I41" i="4" s="1"/>
  <c r="H39" i="4"/>
  <c r="I39" i="4" s="1"/>
  <c r="H37" i="4"/>
  <c r="I37" i="4" s="1"/>
  <c r="H31" i="4"/>
  <c r="I31" i="4" s="1"/>
  <c r="H29" i="4"/>
  <c r="I29" i="4" s="1"/>
  <c r="H18" i="4"/>
  <c r="I16" i="4"/>
  <c r="I15" i="4"/>
  <c r="H14" i="4"/>
  <c r="I14" i="4" s="1"/>
  <c r="H144" i="4" l="1"/>
  <c r="H146" i="4" s="1"/>
  <c r="I18" i="4"/>
  <c r="H31" i="3"/>
  <c r="I31" i="3" s="1"/>
  <c r="H29" i="3"/>
  <c r="I29" i="3" s="1"/>
  <c r="H128" i="3"/>
  <c r="I128" i="3" s="1"/>
  <c r="H126" i="3"/>
  <c r="I126" i="3" s="1"/>
  <c r="H124" i="3"/>
  <c r="I124" i="3" s="1"/>
  <c r="H122" i="3"/>
  <c r="I122" i="3" s="1"/>
  <c r="H119" i="3"/>
  <c r="I119" i="3" s="1"/>
  <c r="H117" i="3"/>
  <c r="I117" i="3" s="1"/>
  <c r="H104" i="3"/>
  <c r="I104" i="3" s="1"/>
  <c r="H101" i="3"/>
  <c r="I101" i="3" s="1"/>
  <c r="H99" i="3"/>
  <c r="I99" i="3" s="1"/>
  <c r="H95" i="3"/>
  <c r="I95" i="3" s="1"/>
  <c r="H93" i="3"/>
  <c r="I93" i="3" s="1"/>
  <c r="H90" i="3"/>
  <c r="I90" i="3" s="1"/>
  <c r="H85" i="3"/>
  <c r="I85" i="3" s="1"/>
  <c r="H83" i="3"/>
  <c r="I83" i="3" s="1"/>
  <c r="I81" i="3"/>
  <c r="H77" i="3"/>
  <c r="I77" i="3" s="1"/>
  <c r="H75" i="3"/>
  <c r="I75" i="3" s="1"/>
  <c r="H73" i="3"/>
  <c r="I73" i="3" s="1"/>
  <c r="H70" i="3"/>
  <c r="I70" i="3" s="1"/>
  <c r="H68" i="3"/>
  <c r="I68" i="3" s="1"/>
  <c r="H66" i="3"/>
  <c r="I66" i="3" s="1"/>
  <c r="H63" i="3"/>
  <c r="I63" i="3" s="1"/>
  <c r="H60" i="3"/>
  <c r="I60" i="3" s="1"/>
  <c r="H56" i="3"/>
  <c r="I56" i="3" s="1"/>
  <c r="H54" i="3"/>
  <c r="I54" i="3" s="1"/>
  <c r="H51" i="3"/>
  <c r="I51" i="3" s="1"/>
  <c r="H49" i="3"/>
  <c r="H48" i="3"/>
  <c r="H47" i="3"/>
  <c r="I47" i="3" s="1"/>
  <c r="H43" i="3"/>
  <c r="I43" i="3" s="1"/>
  <c r="H42" i="3"/>
  <c r="H41" i="3"/>
  <c r="I41" i="3" s="1"/>
  <c r="H39" i="3"/>
  <c r="I39" i="3" s="1"/>
  <c r="H37" i="3"/>
  <c r="I37" i="3" s="1"/>
  <c r="H18" i="3"/>
  <c r="I18" i="3" s="1"/>
  <c r="I16" i="3"/>
  <c r="I15" i="3"/>
  <c r="H14" i="3"/>
  <c r="I14" i="3" s="1"/>
  <c r="H131" i="3" l="1"/>
  <c r="H133" i="3" s="1"/>
  <c r="H100" i="2"/>
  <c r="I100" i="2" s="1"/>
  <c r="H127" i="2"/>
  <c r="I127" i="2" s="1"/>
  <c r="H125" i="2"/>
  <c r="I125" i="2" s="1"/>
  <c r="H123" i="2"/>
  <c r="I123" i="2" s="1"/>
  <c r="H121" i="2"/>
  <c r="I121" i="2" s="1"/>
  <c r="H118" i="2"/>
  <c r="I118" i="2" s="1"/>
  <c r="H116" i="2"/>
  <c r="I116" i="2" s="1"/>
  <c r="H103" i="2"/>
  <c r="I103" i="2" s="1"/>
  <c r="H98" i="2"/>
  <c r="I98" i="2" s="1"/>
  <c r="H94" i="2"/>
  <c r="I94" i="2" s="1"/>
  <c r="H92" i="2"/>
  <c r="I92" i="2" s="1"/>
  <c r="H89" i="2"/>
  <c r="I89" i="2" s="1"/>
  <c r="H84" i="2"/>
  <c r="I84" i="2" s="1"/>
  <c r="H82" i="2"/>
  <c r="I82" i="2" s="1"/>
  <c r="I80" i="2"/>
  <c r="H76" i="2"/>
  <c r="I76" i="2" s="1"/>
  <c r="H74" i="2"/>
  <c r="I74" i="2" s="1"/>
  <c r="H72" i="2"/>
  <c r="I72" i="2" s="1"/>
  <c r="H69" i="2"/>
  <c r="I69" i="2" s="1"/>
  <c r="H67" i="2"/>
  <c r="I67" i="2" s="1"/>
  <c r="H65" i="2"/>
  <c r="I65" i="2" s="1"/>
  <c r="H62" i="2"/>
  <c r="I62" i="2" s="1"/>
  <c r="H59" i="2"/>
  <c r="I59" i="2" s="1"/>
  <c r="H55" i="2"/>
  <c r="I55" i="2" s="1"/>
  <c r="H53" i="2"/>
  <c r="I53" i="2" s="1"/>
  <c r="H50" i="2"/>
  <c r="I50" i="2" s="1"/>
  <c r="H48" i="2"/>
  <c r="H47" i="2"/>
  <c r="H46" i="2"/>
  <c r="I46" i="2" s="1"/>
  <c r="H42" i="2"/>
  <c r="I42" i="2" s="1"/>
  <c r="H41" i="2"/>
  <c r="H40" i="2"/>
  <c r="I40" i="2" s="1"/>
  <c r="H38" i="2"/>
  <c r="I38" i="2" s="1"/>
  <c r="H36" i="2"/>
  <c r="I36" i="2" s="1"/>
  <c r="H31" i="2"/>
  <c r="I31" i="2" s="1"/>
  <c r="I29" i="2"/>
  <c r="H18" i="2"/>
  <c r="I18" i="2" s="1"/>
  <c r="I16" i="2"/>
  <c r="I15" i="2"/>
  <c r="H14" i="2"/>
  <c r="H130" i="2" l="1"/>
  <c r="H132" i="2" s="1"/>
  <c r="I14" i="2"/>
  <c r="H118" i="1"/>
  <c r="I118" i="1" s="1"/>
  <c r="H82" i="1"/>
  <c r="I82" i="1" s="1"/>
  <c r="H59" i="1"/>
  <c r="I59" i="1" s="1"/>
  <c r="I55" i="1"/>
  <c r="H50" i="1"/>
  <c r="I50" i="1" s="1"/>
  <c r="I31" i="1"/>
  <c r="H127" i="1"/>
  <c r="I127" i="1" s="1"/>
  <c r="H125" i="1"/>
  <c r="I125" i="1" s="1"/>
  <c r="H123" i="1"/>
  <c r="I123" i="1" s="1"/>
  <c r="H121" i="1"/>
  <c r="I121" i="1" s="1"/>
  <c r="H116" i="1"/>
  <c r="I116" i="1" s="1"/>
  <c r="H103" i="1"/>
  <c r="I103" i="1" s="1"/>
  <c r="I100" i="1"/>
  <c r="H98" i="1"/>
  <c r="I98" i="1" s="1"/>
  <c r="H94" i="1"/>
  <c r="I94" i="1" s="1"/>
  <c r="H92" i="1"/>
  <c r="I92" i="1" s="1"/>
  <c r="H89" i="1"/>
  <c r="I89" i="1" s="1"/>
  <c r="H84" i="1"/>
  <c r="I84" i="1" s="1"/>
  <c r="I80" i="1"/>
  <c r="H76" i="1"/>
  <c r="I76" i="1" s="1"/>
  <c r="H74" i="1"/>
  <c r="I74" i="1" s="1"/>
  <c r="H72" i="1"/>
  <c r="I72" i="1" s="1"/>
  <c r="H69" i="1"/>
  <c r="I69" i="1" s="1"/>
  <c r="H67" i="1"/>
  <c r="I67" i="1" s="1"/>
  <c r="H65" i="1"/>
  <c r="I65" i="1" s="1"/>
  <c r="H62" i="1"/>
  <c r="I62" i="1" s="1"/>
  <c r="H53" i="1"/>
  <c r="I53" i="1" s="1"/>
  <c r="H48" i="1"/>
  <c r="H47" i="1"/>
  <c r="H46" i="1"/>
  <c r="I46" i="1" s="1"/>
  <c r="I42" i="1"/>
  <c r="H41" i="1"/>
  <c r="H40" i="1"/>
  <c r="I40" i="1" s="1"/>
  <c r="H38" i="1"/>
  <c r="I38" i="1" s="1"/>
  <c r="H36" i="1"/>
  <c r="I36" i="1" s="1"/>
  <c r="H18" i="1"/>
  <c r="I18" i="1" s="1"/>
  <c r="I16" i="1"/>
  <c r="I15" i="1"/>
  <c r="H14" i="1"/>
  <c r="H130" i="1" l="1"/>
  <c r="H132" i="1"/>
  <c r="I14" i="1"/>
</calcChain>
</file>

<file path=xl/sharedStrings.xml><?xml version="1.0" encoding="utf-8"?>
<sst xmlns="http://schemas.openxmlformats.org/spreadsheetml/2006/main" count="1723" uniqueCount="449">
  <si>
    <t>RALLY CHAMPION, SA DE CV</t>
  </si>
  <si>
    <t>VENTAS CLIENTES</t>
  </si>
  <si>
    <t>302-PROVEEDORES VARIOS</t>
  </si>
  <si>
    <t>PROVEEDOR</t>
  </si>
  <si>
    <t>POLIZA</t>
  </si>
  <si>
    <t>FECHA</t>
  </si>
  <si>
    <t>FACTURA</t>
  </si>
  <si>
    <t>IMPORTE</t>
  </si>
  <si>
    <t>TOTAL</t>
  </si>
  <si>
    <t>IVA</t>
  </si>
  <si>
    <t>FECHA DE PAGO</t>
  </si>
  <si>
    <t>302-D100396</t>
  </si>
  <si>
    <t>INGENIERIA FISCAL LABORAL SC</t>
  </si>
  <si>
    <t>302-D100012</t>
  </si>
  <si>
    <t>GARCIA OLIVOS MARIA  TERESA</t>
  </si>
  <si>
    <t>D    241</t>
  </si>
  <si>
    <t>302-D100027</t>
  </si>
  <si>
    <t>SERVICIO AUDITORIO SA DE CV</t>
  </si>
  <si>
    <t>302-D100049</t>
  </si>
  <si>
    <t>302-D100056</t>
  </si>
  <si>
    <t>302-D100058</t>
  </si>
  <si>
    <t>302-D100074</t>
  </si>
  <si>
    <t>302-D100084</t>
  </si>
  <si>
    <t>BERNAL VALLE TERESA ELIZABETH</t>
  </si>
  <si>
    <t>302-D100250</t>
  </si>
  <si>
    <t>BBVA  BANCOMER SA</t>
  </si>
  <si>
    <t>302-D100255</t>
  </si>
  <si>
    <t>BUCIO GUERRERO JUAN RAFAEL</t>
  </si>
  <si>
    <t>D    100</t>
  </si>
  <si>
    <t>302-D100262</t>
  </si>
  <si>
    <t>IMPRESIONES FINAS DEL CENTRO SA</t>
  </si>
  <si>
    <t>302-D100265</t>
  </si>
  <si>
    <t>DIES OCHENTA Y NUEVE, SA DE CV</t>
  </si>
  <si>
    <t>302-D100276</t>
  </si>
  <si>
    <t>302-D100298</t>
  </si>
  <si>
    <t>NAJERA MARTINEZ ALEJANDRO GABRIEL</t>
  </si>
  <si>
    <t>302-D100322</t>
  </si>
  <si>
    <t>CONSULTORIA EN COMERCIO ELECTRONICO</t>
  </si>
  <si>
    <t>302-D100331</t>
  </si>
  <si>
    <t>302-D100343</t>
  </si>
  <si>
    <t>TOYOTA FINANCIAL SERVICES</t>
  </si>
  <si>
    <t>302-D100352</t>
  </si>
  <si>
    <t>CIMALUB SA DE CV</t>
  </si>
  <si>
    <t>302-D100364</t>
  </si>
  <si>
    <t>GRANJA LOPEZ ANDRES</t>
  </si>
  <si>
    <t xml:space="preserve">TOTAL </t>
  </si>
  <si>
    <t>TOTAL AUXILIAR</t>
  </si>
  <si>
    <t>DIFERENCIA</t>
  </si>
  <si>
    <t>D    276</t>
  </si>
  <si>
    <t>OI00008152</t>
  </si>
  <si>
    <t>NO SUB CTA</t>
  </si>
  <si>
    <t>302-D100007</t>
  </si>
  <si>
    <t>CONSULTORES &amp; ASESORES INTEGRALES</t>
  </si>
  <si>
    <t>302-D100026</t>
  </si>
  <si>
    <t>NETWORK INFORMATION CENTER MEXICO,</t>
  </si>
  <si>
    <t>D     89</t>
  </si>
  <si>
    <t xml:space="preserve">TELEFONOS DE MEXICO S.A.B. DE C.V. </t>
  </si>
  <si>
    <t xml:space="preserve">NOTARIA PUBLICA NUMERO TRES SC </t>
  </si>
  <si>
    <t xml:space="preserve">MHMG ABOGADOS S.C </t>
  </si>
  <si>
    <t>DHL EXPRESS    MEXICO SA DE CV</t>
  </si>
  <si>
    <t>302-D100083</t>
  </si>
  <si>
    <t>GRUPO FERNANDO AUTOMOTRIZ SA DE CV</t>
  </si>
  <si>
    <t>302-D100239</t>
  </si>
  <si>
    <t>D     51</t>
  </si>
  <si>
    <t>A000042256</t>
  </si>
  <si>
    <t>D     40</t>
  </si>
  <si>
    <t>A000042766</t>
  </si>
  <si>
    <t>302-D100260</t>
  </si>
  <si>
    <t>FINANCIERA BEPENSA SA DE CV SOFOM E</t>
  </si>
  <si>
    <t>302-D100264</t>
  </si>
  <si>
    <t>TIMOTEO JIMENEZ MANUEL</t>
  </si>
  <si>
    <t>302-D100272</t>
  </si>
  <si>
    <t>1915 AUDITORIA Y FINANZA, S.C.</t>
  </si>
  <si>
    <t>SIND INDU DE TRABAJADORES DE PA PEQ</t>
  </si>
  <si>
    <t>302-D100287</t>
  </si>
  <si>
    <t xml:space="preserve">BUCIO SAAVEDRA RAFAEL </t>
  </si>
  <si>
    <t>D     44</t>
  </si>
  <si>
    <t>B000044684</t>
  </si>
  <si>
    <t>B000045279</t>
  </si>
  <si>
    <t>D     63</t>
  </si>
  <si>
    <t>B000045312</t>
  </si>
  <si>
    <t>302-D100328</t>
  </si>
  <si>
    <t>CENTENO HERNANDEZ INOCENCIO ADAN</t>
  </si>
  <si>
    <t>PROYECTOS VENTAS Y AESORIA SA DE CV</t>
  </si>
  <si>
    <t>D    123</t>
  </si>
  <si>
    <t>A-00001954</t>
  </si>
  <si>
    <t>302-D100368</t>
  </si>
  <si>
    <t xml:space="preserve">ESPINOZA MOLERO HUMBERTO JOSE </t>
  </si>
  <si>
    <t>302-D100401</t>
  </si>
  <si>
    <t>ARREDONDO PEREZ LUIS ENRIQUE</t>
  </si>
  <si>
    <t>302-D100405</t>
  </si>
  <si>
    <t>SGM AUTOMOTRIZ DE MEXICO, SA DE CV</t>
  </si>
  <si>
    <t>302-D100406</t>
  </si>
  <si>
    <t>FUERTES FLORES RICARDO MAURICIO</t>
  </si>
  <si>
    <t>302-D100409</t>
  </si>
  <si>
    <t>AUTO REFACCIONES QUERETARO</t>
  </si>
  <si>
    <t>302-D100410</t>
  </si>
  <si>
    <t>COYOTZI FERNANDEZ MARIANO</t>
  </si>
  <si>
    <t>302-D100412</t>
  </si>
  <si>
    <t>SEARS OPERADORA MEXICO SA DE CV</t>
  </si>
  <si>
    <t>D     67</t>
  </si>
  <si>
    <t>D    242</t>
  </si>
  <si>
    <t>D    244</t>
  </si>
  <si>
    <t>D      3</t>
  </si>
  <si>
    <t>MXR3064663</t>
  </si>
  <si>
    <t>D    302</t>
  </si>
  <si>
    <t>MXR3081612</t>
  </si>
  <si>
    <t>D    240</t>
  </si>
  <si>
    <t>A000012252</t>
  </si>
  <si>
    <t>D    303</t>
  </si>
  <si>
    <t>A000012294</t>
  </si>
  <si>
    <t>302-D100257</t>
  </si>
  <si>
    <t>D    155</t>
  </si>
  <si>
    <t>A000012253</t>
  </si>
  <si>
    <t>D    243</t>
  </si>
  <si>
    <t>E000000852</t>
  </si>
  <si>
    <t>302-D100317</t>
  </si>
  <si>
    <t>CAMPUZANO RODRIGUEZ VICTOR IVAN</t>
  </si>
  <si>
    <t>D    306</t>
  </si>
  <si>
    <t>D    305</t>
  </si>
  <si>
    <t>ENERO00001</t>
  </si>
  <si>
    <t>D     64</t>
  </si>
  <si>
    <t>F000001118</t>
  </si>
  <si>
    <t>D    307</t>
  </si>
  <si>
    <t>PROV AGUIN</t>
  </si>
  <si>
    <t>D     88</t>
  </si>
  <si>
    <t>B000010092</t>
  </si>
  <si>
    <t>ENERO.2017</t>
  </si>
  <si>
    <t>FEBRERO.2017</t>
  </si>
  <si>
    <t>A000008561</t>
  </si>
  <si>
    <t>D    101</t>
  </si>
  <si>
    <t>A000008559</t>
  </si>
  <si>
    <t>D    110</t>
  </si>
  <si>
    <t>A000008570</t>
  </si>
  <si>
    <t>D    191</t>
  </si>
  <si>
    <t>A000008647</t>
  </si>
  <si>
    <t>D      7</t>
  </si>
  <si>
    <t>D    143</t>
  </si>
  <si>
    <t>D    208</t>
  </si>
  <si>
    <t>D      5</t>
  </si>
  <si>
    <t>D    139</t>
  </si>
  <si>
    <t>A000012319</t>
  </si>
  <si>
    <t>D     78</t>
  </si>
  <si>
    <t>D000000346</t>
  </si>
  <si>
    <t>D     79</t>
  </si>
  <si>
    <t>E000000885</t>
  </si>
  <si>
    <t>D    144</t>
  </si>
  <si>
    <t>A000002156</t>
  </si>
  <si>
    <t>D    218</t>
  </si>
  <si>
    <t>INTPPFEB02</t>
  </si>
  <si>
    <t>D   331</t>
  </si>
  <si>
    <t>F000001184</t>
  </si>
  <si>
    <t>D     56</t>
  </si>
  <si>
    <t>B000010213</t>
  </si>
  <si>
    <t>MARZO.2017</t>
  </si>
  <si>
    <t>D    232</t>
  </si>
  <si>
    <t>D    259</t>
  </si>
  <si>
    <t>D    260</t>
  </si>
  <si>
    <t>D    261</t>
  </si>
  <si>
    <t>D    103</t>
  </si>
  <si>
    <t>D    104</t>
  </si>
  <si>
    <t>D    254</t>
  </si>
  <si>
    <t>D    255</t>
  </si>
  <si>
    <t>D    256</t>
  </si>
  <si>
    <t>D    252</t>
  </si>
  <si>
    <t>MXR3134290</t>
  </si>
  <si>
    <t>A000012355</t>
  </si>
  <si>
    <t>D    106</t>
  </si>
  <si>
    <t>A000012346</t>
  </si>
  <si>
    <t>D    253</t>
  </si>
  <si>
    <t>A000003183</t>
  </si>
  <si>
    <t>D    270</t>
  </si>
  <si>
    <t>INTPPMARZ1</t>
  </si>
  <si>
    <t>D      1</t>
  </si>
  <si>
    <t>D    234</t>
  </si>
  <si>
    <t>B000010428</t>
  </si>
  <si>
    <t>D    266</t>
  </si>
  <si>
    <t>D    267</t>
  </si>
  <si>
    <t>D     99</t>
  </si>
  <si>
    <t>D    274</t>
  </si>
  <si>
    <t>D    275</t>
  </si>
  <si>
    <t>D    265</t>
  </si>
  <si>
    <t>ABRIL00003</t>
  </si>
  <si>
    <t>D     94</t>
  </si>
  <si>
    <t>A000012430</t>
  </si>
  <si>
    <t>E000000936</t>
  </si>
  <si>
    <t>A000002219</t>
  </si>
  <si>
    <t>D    264</t>
  </si>
  <si>
    <t>ABRIL00002</t>
  </si>
  <si>
    <t>F000001304</t>
  </si>
  <si>
    <t>D    140</t>
  </si>
  <si>
    <t>A000005731</t>
  </si>
  <si>
    <t>D    174</t>
  </si>
  <si>
    <t>B000010501</t>
  </si>
  <si>
    <t>302-D100424</t>
  </si>
  <si>
    <t>RAMIREZ ABURTO LAURA YUNUEN</t>
  </si>
  <si>
    <t>D    102</t>
  </si>
  <si>
    <t>A000000005</t>
  </si>
  <si>
    <t>A000000004</t>
  </si>
  <si>
    <t>302-D100427</t>
  </si>
  <si>
    <t>SERAFIN SILVA GARCIA</t>
  </si>
  <si>
    <t>D    216</t>
  </si>
  <si>
    <t>0005-SBU17</t>
  </si>
  <si>
    <t>302-D100430</t>
  </si>
  <si>
    <t>ARVIZU RODRIGUEZ JUAN CARLOS OMAR</t>
  </si>
  <si>
    <t>D    268</t>
  </si>
  <si>
    <t>A000006381</t>
  </si>
  <si>
    <t>858EA8D9-FF57-4A15-8882-82DAD78E289D.pdf</t>
  </si>
  <si>
    <t>6C767DE6-37B6-8C95-7E77-4D9D27CF5D75.pdf</t>
  </si>
  <si>
    <t>0640E9C5-6A21-985C-9126-EBBF406FCC77.pdf</t>
  </si>
  <si>
    <t>0E349F6E-85CC-EBC7-9026-0E5975F1ECC9.pdf</t>
  </si>
  <si>
    <t>8FBABBE4-6260-80BE-A67B-81D65347F85E.pdf</t>
  </si>
  <si>
    <t>BA775046-472A-62B4-5ABC-7751F645F303.pdf</t>
  </si>
  <si>
    <t>6AB1AA60-E59D-9A18-E337-C8EB429929FD.pdf</t>
  </si>
  <si>
    <t>E708F3BB-8C4B-322C-5405-4ACAC74CAF74.pdf</t>
  </si>
  <si>
    <t>7FFCEB9E-FC49-1ED3-5BC4-0A2B8F096F42.pdf</t>
  </si>
  <si>
    <t>5C899D0B-5551-8C8B-EF37-0B631FEFD918.pdf</t>
  </si>
  <si>
    <t>88C96F47-F4F8-A3DE-5453-109D137117DF.pdf</t>
  </si>
  <si>
    <t>4308C393-2371-5BD8-13B2-2766F58EEEE4.pdf</t>
  </si>
  <si>
    <t>5BB00778-3801-2439-2EE4-D5DD52DAB0C4.pdf</t>
  </si>
  <si>
    <t>DA4149AB-1023-4B26-BEA2-1A4E942084E9.pdf</t>
  </si>
  <si>
    <t>1082ACBC-61A8-4014-9B88-A64233EA8897.pdf</t>
  </si>
  <si>
    <t>C3152E8E-84FB-4E9D-8DD2-3E0573C6381E.pdf</t>
  </si>
  <si>
    <t>D9B04EDE-B637-486D-90DE-28E10C32F05D.pdf</t>
  </si>
  <si>
    <t>d90e4a82-d48f-48a3-8d81-e33d3cdb4e10.pdf</t>
  </si>
  <si>
    <t>7bb1a1c8-cfd9-4a3f-8cb5-aab3997d5f28.pdf</t>
  </si>
  <si>
    <t>df698a84-a62c-4653-bba5-65b08abdcbab.pdf</t>
  </si>
  <si>
    <t>3A2E24C8-EAE7-4BC8-9BF7-C8B85C3E4E23.pdf</t>
  </si>
  <si>
    <t>3EA7A58D-CCE7-4BA7-A00A-0B8A1A045124.pdf</t>
  </si>
  <si>
    <t>5BBB576C-44CA-44F1-A88F-5B229EAB953B.pdf</t>
  </si>
  <si>
    <t>60A45A09-EC52-412B-B798-F896835AD78B.pdf</t>
  </si>
  <si>
    <t>883FE4E9-A1C9-4E13-BAB3-7734841BDE7F.pdf</t>
  </si>
  <si>
    <t>165C779B-EE60-492E-8226-B6D57EC16ABD.pdf</t>
  </si>
  <si>
    <t>AD6CDBCD-EFAE-4EB1-B069-2CEEBB0EECD6.pdf</t>
  </si>
  <si>
    <t>861DC065-93BD-451E-AEE9-25CBABCDE6BE.pdf</t>
  </si>
  <si>
    <t>617CCE2A-E56E-60C7-7BFB-AF6A822AC717.pdf</t>
  </si>
  <si>
    <t>FCA3C1CC-C759-E0B3-5F96-6F238FCB61FA.pdf</t>
  </si>
  <si>
    <t>16465454-F915-13D9-994E-0065D631D334.pdf</t>
  </si>
  <si>
    <t>BE8A62A6-624B-4A0C-8CB4-D6C7B2FDB537.pdf</t>
  </si>
  <si>
    <t>8ccce102-00c1-485b-bce7-1a706d8d1ac1.pdf</t>
  </si>
  <si>
    <t>B42000E0-10D5-4E20-AB4A-679F449878F2.pdf</t>
  </si>
  <si>
    <t>4B18B8EB-86A2-4AB5-BE9C-0F36974F6CBF.pdf</t>
  </si>
  <si>
    <t>e5cfc445-c93e-4bc0-a37c-faf3dbf83b07.pdf</t>
  </si>
  <si>
    <t>9BB6BAFC-5BD4-E06A-4DAB-A85B75E1A61A.pdf</t>
  </si>
  <si>
    <t>2B7281FF-4262-B2C1-0A59-BA21D44BB4BF.pdf</t>
  </si>
  <si>
    <t>4EFDCCFB-F345-2C1C-9E64-80D275E4EBC2.pdf</t>
  </si>
  <si>
    <t>C74D0452-1F13-40FF-947A-9BAA92EFB127.pdf</t>
  </si>
  <si>
    <t>CC8D2888-E36A-4C16-8657-EA84DD99BF5B.pdf</t>
  </si>
  <si>
    <t>1996785A-3382-F781-7EEA-08D1803D282A.pdf</t>
  </si>
  <si>
    <t>FE2B54F2-6DE6-4D9F-A785-9D92344C6042.pdf</t>
  </si>
  <si>
    <t>fc49b687-c6ef-465d-b123-bcf3bf71f7d9.pdf</t>
  </si>
  <si>
    <t>fa02af0d-363c-4f04-8c6b-ffd92fd7b6e2.pdf</t>
  </si>
  <si>
    <t>397e3586-4428-4f54-844f-039051884296.pdf</t>
  </si>
  <si>
    <t>27ad32ab-cb00-4715-825b-545906dcc30f.pdf</t>
  </si>
  <si>
    <t>ef26f17d-8903-4940-bd43-6f54bac6ddf2.pdf</t>
  </si>
  <si>
    <t>7691c13d-e121-4dfe-9d64-ceb3e41961a1.pdf</t>
  </si>
  <si>
    <t>61E1C6CF-DE84-47F6-B0DE-AEE0E42AF57B.pdf</t>
  </si>
  <si>
    <t>BCF8D7A8-0F6D-4F11-8A1D-802F9FF25398.pdf</t>
  </si>
  <si>
    <t>FBA12E5E-E524-4C05-8AFD-4924D8C9E186.pdf</t>
  </si>
  <si>
    <t>4D4827F1-1803-B744-BF43-B81F7BE42DC0.pdf</t>
  </si>
  <si>
    <t>74397AF7-7B0B-4C4A-B91F-EF5E6B97B615.pdf</t>
  </si>
  <si>
    <t>F560A8B2-EE61-4345-8C4E-5B1AC0B656B4.pdf</t>
  </si>
  <si>
    <t>F1A20449-F081-49BC-ADC6-4B56D5DE0D75.pdf</t>
  </si>
  <si>
    <t>3E9B0593-19E4-5B4B-A493-316F7C81265A.pdf</t>
  </si>
  <si>
    <t>A7DE2A2E-41AA-F1B0-DFBB-3DDF90CB51ED.pdf</t>
  </si>
  <si>
    <t>AB611CD1-B9EA-33CA-FECF-4BE38A3B4CD8.pdf</t>
  </si>
  <si>
    <t>D    344</t>
  </si>
  <si>
    <t>TROTTER BUSTAMANTE ERICK</t>
  </si>
  <si>
    <t>302-D100438</t>
  </si>
  <si>
    <t>D     22</t>
  </si>
  <si>
    <t>COMERCIALIZANDO CES SA DE CV</t>
  </si>
  <si>
    <t>302-D100433</t>
  </si>
  <si>
    <t>A000000010</t>
  </si>
  <si>
    <t>D    135</t>
  </si>
  <si>
    <t>B000010604</t>
  </si>
  <si>
    <t>D    206</t>
  </si>
  <si>
    <t>B000010537</t>
  </si>
  <si>
    <t>D     36</t>
  </si>
  <si>
    <t>F000001365</t>
  </si>
  <si>
    <t>D     18</t>
  </si>
  <si>
    <t>INTMAYO017</t>
  </si>
  <si>
    <t>D    357</t>
  </si>
  <si>
    <t>A000002274</t>
  </si>
  <si>
    <t>D    347</t>
  </si>
  <si>
    <t>E000000968</t>
  </si>
  <si>
    <t>D000000435</t>
  </si>
  <si>
    <t>D    137</t>
  </si>
  <si>
    <t>A000012480</t>
  </si>
  <si>
    <t>B000000287</t>
  </si>
  <si>
    <t>D    348</t>
  </si>
  <si>
    <t>MONROY ESTRADA FELIPE</t>
  </si>
  <si>
    <t>302-D100214</t>
  </si>
  <si>
    <t>D     21</t>
  </si>
  <si>
    <t>D    346</t>
  </si>
  <si>
    <t>D    291</t>
  </si>
  <si>
    <t>B000010617</t>
  </si>
  <si>
    <t>D    162</t>
  </si>
  <si>
    <t>D    161</t>
  </si>
  <si>
    <t>D     26</t>
  </si>
  <si>
    <t>MAYO.2017</t>
  </si>
  <si>
    <t>302-D100432</t>
  </si>
  <si>
    <t xml:space="preserve">ABA SEGUROS SA DE CV </t>
  </si>
  <si>
    <t>D      270</t>
  </si>
  <si>
    <t>D    288</t>
  </si>
  <si>
    <t>302-4100423</t>
  </si>
  <si>
    <t>REWEB FACTURE MAS CON INTERNET SA DE CV</t>
  </si>
  <si>
    <t xml:space="preserve">SALDO A FAVOR POR PAGO HECHO DE MAS </t>
  </si>
  <si>
    <t>D    269</t>
  </si>
  <si>
    <t>HBAB150160</t>
  </si>
  <si>
    <t>D    315</t>
  </si>
  <si>
    <t>HBAB150371</t>
  </si>
  <si>
    <t>D    350</t>
  </si>
  <si>
    <t>E000001647</t>
  </si>
  <si>
    <t>D    354</t>
  </si>
  <si>
    <t>B000000447</t>
  </si>
  <si>
    <t>D    355</t>
  </si>
  <si>
    <t>B000000446</t>
  </si>
  <si>
    <t>D    220</t>
  </si>
  <si>
    <t>D    221</t>
  </si>
  <si>
    <t>D    371</t>
  </si>
  <si>
    <t>B000000282</t>
  </si>
  <si>
    <t>D    136</t>
  </si>
  <si>
    <t>A000012567</t>
  </si>
  <si>
    <t>A000002281</t>
  </si>
  <si>
    <t>D    271</t>
  </si>
  <si>
    <t>A000002318</t>
  </si>
  <si>
    <t>D    272</t>
  </si>
  <si>
    <t>A000002317</t>
  </si>
  <si>
    <t>D    379</t>
  </si>
  <si>
    <t>INTPPJUNI2</t>
  </si>
  <si>
    <t>D    212</t>
  </si>
  <si>
    <t>F000001422</t>
  </si>
  <si>
    <t>D    384</t>
  </si>
  <si>
    <t>AM -00137</t>
  </si>
  <si>
    <t>D    247</t>
  </si>
  <si>
    <t>B000010706</t>
  </si>
  <si>
    <t>D    248</t>
  </si>
  <si>
    <t>B000010707</t>
  </si>
  <si>
    <t>302-D100423</t>
  </si>
  <si>
    <t>REWEB FACTURE MAS CON INTERNET SA D</t>
  </si>
  <si>
    <t>E     54</t>
  </si>
  <si>
    <t>T-404653</t>
  </si>
  <si>
    <t>E     24</t>
  </si>
  <si>
    <t>T404598</t>
  </si>
  <si>
    <t>302-D100441</t>
  </si>
  <si>
    <t>LUGO JIMENEZ BRENDA PAULINA</t>
  </si>
  <si>
    <t>D    210</t>
  </si>
  <si>
    <t>JUNIO.2017</t>
  </si>
  <si>
    <t>D     27</t>
  </si>
  <si>
    <t>CR00021282</t>
  </si>
  <si>
    <t>D    148</t>
  </si>
  <si>
    <t>AA66011581</t>
  </si>
  <si>
    <t>D    149</t>
  </si>
  <si>
    <t>D    150</t>
  </si>
  <si>
    <t>D    236</t>
  </si>
  <si>
    <t>D    147</t>
  </si>
  <si>
    <t>302-100184</t>
  </si>
  <si>
    <t>AUTO PARTES ELECTRICAS EL GUERO SA</t>
  </si>
  <si>
    <t>D     68</t>
  </si>
  <si>
    <t>D    251</t>
  </si>
  <si>
    <t>B000000336</t>
  </si>
  <si>
    <t>302-D100227</t>
  </si>
  <si>
    <t>E000001561</t>
  </si>
  <si>
    <t>CAMARA NACIONAL DE COMERCIO,SERVICI</t>
  </si>
  <si>
    <t>D    250</t>
  </si>
  <si>
    <t>E000001026</t>
  </si>
  <si>
    <t>E     60</t>
  </si>
  <si>
    <t>T-404701</t>
  </si>
  <si>
    <t>D    292</t>
  </si>
  <si>
    <t>JULIO00002</t>
  </si>
  <si>
    <t>D    142</t>
  </si>
  <si>
    <t>F000001475</t>
  </si>
  <si>
    <t>AGOSTO.2017</t>
  </si>
  <si>
    <t>D    141</t>
  </si>
  <si>
    <t>D    273</t>
  </si>
  <si>
    <t>D    282</t>
  </si>
  <si>
    <t>B000000361</t>
  </si>
  <si>
    <t>D    279</t>
  </si>
  <si>
    <t>A000002383</t>
  </si>
  <si>
    <t>AGOSTO0001</t>
  </si>
  <si>
    <t>NOMSEM0035</t>
  </si>
  <si>
    <t>302-D100446</t>
  </si>
  <si>
    <t>EDIFICACIONES UNIX S DE RL DE CV</t>
  </si>
  <si>
    <t>D    284</t>
  </si>
  <si>
    <t>A000000732</t>
  </si>
  <si>
    <t>302-D100449</t>
  </si>
  <si>
    <t>FORTUNY ESCAMEZ CRISTINA</t>
  </si>
  <si>
    <t>D    283</t>
  </si>
  <si>
    <t>D    300</t>
  </si>
  <si>
    <t>SEPTIEMBRE.2017</t>
  </si>
  <si>
    <t>FAC 1501</t>
  </si>
  <si>
    <t>D     96</t>
  </si>
  <si>
    <t>D    163</t>
  </si>
  <si>
    <t>D    281</t>
  </si>
  <si>
    <t>D     84</t>
  </si>
  <si>
    <t>E000000077</t>
  </si>
  <si>
    <t>D     83</t>
  </si>
  <si>
    <t>A000003472</t>
  </si>
  <si>
    <t>A000003320</t>
  </si>
  <si>
    <t>D    287</t>
  </si>
  <si>
    <t>A000003528</t>
  </si>
  <si>
    <t>D     85</t>
  </si>
  <si>
    <t>E000001078</t>
  </si>
  <si>
    <t>A-00002458</t>
  </si>
  <si>
    <t>D    280</t>
  </si>
  <si>
    <t>SEPTIEM001</t>
  </si>
  <si>
    <t>D     25</t>
  </si>
  <si>
    <t>F000001508</t>
  </si>
  <si>
    <t>D     90</t>
  </si>
  <si>
    <t>D     92</t>
  </si>
  <si>
    <t>OCTUBRE.2017</t>
  </si>
  <si>
    <t>D     74</t>
  </si>
  <si>
    <t>D    277</t>
  </si>
  <si>
    <t>D    278</t>
  </si>
  <si>
    <t>D    285</t>
  </si>
  <si>
    <t>B000000397</t>
  </si>
  <si>
    <t>D    189</t>
  </si>
  <si>
    <t>A000012828</t>
  </si>
  <si>
    <t>D     75</t>
  </si>
  <si>
    <t>E000000098</t>
  </si>
  <si>
    <t>D     76</t>
  </si>
  <si>
    <t>E000001107</t>
  </si>
  <si>
    <t>D     52</t>
  </si>
  <si>
    <t>D     73</t>
  </si>
  <si>
    <t>A000002459</t>
  </si>
  <si>
    <t>D    190</t>
  </si>
  <si>
    <t>E      2</t>
  </si>
  <si>
    <t>T-404784</t>
  </si>
  <si>
    <t>SALDO A FAVOR</t>
  </si>
  <si>
    <t>D    309</t>
  </si>
  <si>
    <t>OCTUBRE001</t>
  </si>
  <si>
    <t>D    181</t>
  </si>
  <si>
    <t>D    199</t>
  </si>
  <si>
    <t>D    204</t>
  </si>
  <si>
    <t>302-D100365</t>
  </si>
  <si>
    <t xml:space="preserve">AGUILAR SANTIAGO VILMA </t>
  </si>
  <si>
    <t>D     71</t>
  </si>
  <si>
    <t>F000001635</t>
  </si>
  <si>
    <t>D    311</t>
  </si>
  <si>
    <t>302-D100437</t>
  </si>
  <si>
    <t>VIDAL LUNA MARIA DE LOURDES</t>
  </si>
  <si>
    <t>D    310</t>
  </si>
  <si>
    <t>A000000284</t>
  </si>
  <si>
    <t>302-D100452</t>
  </si>
  <si>
    <t>JC IMAGEN AUTOMOTRIZ SA DE CV</t>
  </si>
  <si>
    <t>E     12</t>
  </si>
  <si>
    <t>CH-3054</t>
  </si>
  <si>
    <t>OI00009867</t>
  </si>
  <si>
    <t xml:space="preserve">MODIFICAR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</si>
</sst>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/yy"/>
    <numFmt numFmtId="165" formatCode="dd/mm/yy"/>
    <numFmt numFmtId="166" formatCode="_-* #,##0.00_-;\-* #,##0.00_-;_-* \-??_-;_-@_-"/>
  </numFmts>
  <fonts count="2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166" fontId="3" fillId="0" borderId="0"/>
    <xf numFmtId="0" fontId="9" fillId="0" borderId="0"/>
    <xf numFmtId="0" fontId="15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0" borderId="0" xfId="2" applyFont="1"/>
    <xf numFmtId="0" fontId="1" fillId="0" borderId="0" xfId="2" applyFont="1" applyFill="1"/>
    <xf numFmtId="0" fontId="3" fillId="0" borderId="0" xfId="2" applyFont="1"/>
    <xf numFmtId="0" fontId="3" fillId="0" borderId="0" xfId="2"/>
    <xf numFmtId="166" fontId="3" fillId="0" borderId="0" xfId="3" applyFont="1" applyFill="1" applyBorder="1" applyAlignment="1" applyProtection="1"/>
    <xf numFmtId="0" fontId="3" fillId="0" borderId="0" xfId="2" applyFill="1"/>
    <xf numFmtId="0" fontId="4" fillId="0" borderId="0" xfId="2" applyFont="1"/>
    <xf numFmtId="0" fontId="4" fillId="0" borderId="0" xfId="2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4" fontId="4" fillId="0" borderId="0" xfId="3" applyNumberFormat="1" applyFont="1" applyFill="1" applyBorder="1" applyAlignment="1" applyProtection="1">
      <alignment horizontal="center"/>
    </xf>
    <xf numFmtId="166" fontId="4" fillId="0" borderId="0" xfId="3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14" fontId="3" fillId="0" borderId="0" xfId="2" applyNumberFormat="1"/>
    <xf numFmtId="0" fontId="3" fillId="0" borderId="0" xfId="2" applyAlignment="1">
      <alignment horizontal="right"/>
    </xf>
    <xf numFmtId="43" fontId="3" fillId="0" borderId="0" xfId="3" applyNumberFormat="1" applyFill="1"/>
    <xf numFmtId="43" fontId="5" fillId="0" borderId="0" xfId="3" applyNumberFormat="1" applyFont="1" applyFill="1"/>
    <xf numFmtId="43" fontId="3" fillId="0" borderId="0" xfId="3" applyNumberFormat="1"/>
    <xf numFmtId="166" fontId="7" fillId="0" borderId="0" xfId="3" applyFont="1" applyFill="1" applyBorder="1" applyAlignment="1" applyProtection="1">
      <alignment horizontal="left"/>
    </xf>
    <xf numFmtId="0" fontId="11" fillId="0" borderId="0" xfId="2" applyFont="1"/>
    <xf numFmtId="14" fontId="11" fillId="0" borderId="0" xfId="2" applyNumberFormat="1" applyFont="1"/>
    <xf numFmtId="0" fontId="11" fillId="0" borderId="0" xfId="2" applyFont="1" applyAlignment="1">
      <alignment horizontal="right"/>
    </xf>
    <xf numFmtId="43" fontId="11" fillId="0" borderId="0" xfId="3" applyNumberFormat="1" applyFont="1" applyFill="1"/>
    <xf numFmtId="43" fontId="3" fillId="0" borderId="0" xfId="2" applyNumberFormat="1"/>
    <xf numFmtId="166" fontId="11" fillId="0" borderId="0" xfId="3" applyFont="1" applyFill="1"/>
    <xf numFmtId="0" fontId="5" fillId="0" borderId="0" xfId="3" applyNumberFormat="1" applyFont="1" applyFill="1"/>
    <xf numFmtId="0" fontId="11" fillId="0" borderId="0" xfId="2" applyFont="1" applyFill="1"/>
    <xf numFmtId="4" fontId="0" fillId="0" borderId="0" xfId="0" applyNumberFormat="1" applyFill="1"/>
    <xf numFmtId="17" fontId="7" fillId="0" borderId="0" xfId="3" applyNumberFormat="1" applyFont="1" applyFill="1" applyBorder="1" applyAlignment="1" applyProtection="1">
      <alignment horizontal="left"/>
    </xf>
    <xf numFmtId="43" fontId="3" fillId="0" borderId="0" xfId="3" applyNumberFormat="1" applyFont="1" applyFill="1"/>
    <xf numFmtId="0" fontId="4" fillId="0" borderId="0" xfId="2" applyFont="1" applyFill="1"/>
    <xf numFmtId="14" fontId="11" fillId="0" borderId="0" xfId="2" applyNumberFormat="1" applyFont="1" applyFill="1"/>
    <xf numFmtId="0" fontId="11" fillId="0" borderId="0" xfId="2" applyFont="1" applyFill="1" applyAlignment="1">
      <alignment horizontal="right"/>
    </xf>
    <xf numFmtId="0" fontId="7" fillId="0" borderId="0" xfId="2" applyFont="1" applyAlignment="1">
      <alignment horizontal="left"/>
    </xf>
    <xf numFmtId="43" fontId="11" fillId="0" borderId="0" xfId="2" applyNumberFormat="1" applyFont="1" applyFill="1"/>
    <xf numFmtId="0" fontId="8" fillId="0" borderId="0" xfId="2" applyFont="1" applyAlignment="1">
      <alignment horizontal="left"/>
    </xf>
    <xf numFmtId="165" fontId="11" fillId="0" borderId="0" xfId="2" applyNumberFormat="1" applyFont="1" applyFill="1"/>
    <xf numFmtId="43" fontId="3" fillId="0" borderId="0" xfId="2" applyNumberFormat="1" applyFill="1"/>
    <xf numFmtId="43" fontId="5" fillId="0" borderId="0" xfId="2" applyNumberFormat="1" applyFont="1" applyFill="1"/>
    <xf numFmtId="0" fontId="10" fillId="0" borderId="0" xfId="2" applyFont="1"/>
    <xf numFmtId="0" fontId="12" fillId="0" borderId="0" xfId="2" applyFont="1"/>
    <xf numFmtId="0" fontId="12" fillId="0" borderId="0" xfId="2" applyFont="1" applyAlignment="1">
      <alignment horizontal="right"/>
    </xf>
    <xf numFmtId="43" fontId="12" fillId="0" borderId="0" xfId="2" applyNumberFormat="1" applyFont="1" applyFill="1"/>
    <xf numFmtId="0" fontId="13" fillId="0" borderId="0" xfId="2" applyFont="1" applyAlignment="1">
      <alignment horizontal="left"/>
    </xf>
    <xf numFmtId="4" fontId="3" fillId="0" borderId="0" xfId="2" applyNumberFormat="1" applyFill="1"/>
    <xf numFmtId="43" fontId="11" fillId="0" borderId="0" xfId="3" applyNumberFormat="1" applyFont="1"/>
    <xf numFmtId="0" fontId="11" fillId="0" borderId="0" xfId="4" applyFont="1"/>
    <xf numFmtId="14" fontId="11" fillId="0" borderId="0" xfId="4" applyNumberFormat="1" applyFont="1"/>
    <xf numFmtId="0" fontId="11" fillId="0" borderId="0" xfId="4" applyFont="1" applyFill="1"/>
    <xf numFmtId="4" fontId="3" fillId="0" borderId="0" xfId="2" applyNumberFormat="1"/>
    <xf numFmtId="4" fontId="0" fillId="0" borderId="0" xfId="0" applyNumberFormat="1"/>
    <xf numFmtId="166" fontId="5" fillId="0" borderId="0" xfId="3" applyFont="1" applyFill="1" applyBorder="1" applyAlignment="1" applyProtection="1"/>
    <xf numFmtId="0" fontId="3" fillId="0" borderId="0" xfId="2" applyFont="1" applyAlignment="1">
      <alignment horizontal="right"/>
    </xf>
    <xf numFmtId="166" fontId="5" fillId="0" borderId="0" xfId="3" applyFont="1" applyFill="1" applyBorder="1" applyAlignment="1" applyProtection="1">
      <alignment horizontal="right"/>
    </xf>
    <xf numFmtId="166" fontId="5" fillId="0" borderId="1" xfId="3" applyFont="1" applyFill="1" applyBorder="1" applyAlignment="1" applyProtection="1"/>
    <xf numFmtId="0" fontId="2" fillId="0" borderId="0" xfId="2" applyFont="1" applyBorder="1" applyAlignment="1"/>
    <xf numFmtId="0" fontId="4" fillId="2" borderId="0" xfId="2" applyFont="1" applyFill="1"/>
    <xf numFmtId="0" fontId="16" fillId="0" borderId="0" xfId="5" applyFont="1" applyFill="1" applyProtection="1">
      <protection locked="0"/>
    </xf>
    <xf numFmtId="0" fontId="18" fillId="0" borderId="0" xfId="0" applyFont="1" applyProtection="1">
      <protection locked="0"/>
    </xf>
    <xf numFmtId="0" fontId="16" fillId="3" borderId="0" xfId="5" applyFont="1" applyFill="1" applyProtection="1">
      <protection locked="0"/>
    </xf>
    <xf numFmtId="11" fontId="16" fillId="2" borderId="0" xfId="5" applyNumberFormat="1" applyFont="1" applyFill="1" applyProtection="1">
      <protection locked="0"/>
    </xf>
    <xf numFmtId="11" fontId="16" fillId="0" borderId="0" xfId="5" applyNumberFormat="1" applyFont="1" applyFill="1" applyProtection="1">
      <protection locked="0"/>
    </xf>
    <xf numFmtId="0" fontId="16" fillId="0" borderId="0" xfId="5" applyFont="1" applyFill="1" applyProtection="1">
      <protection locked="0"/>
    </xf>
    <xf numFmtId="0" fontId="7" fillId="0" borderId="0" xfId="2" applyFont="1" applyAlignment="1"/>
    <xf numFmtId="0" fontId="11" fillId="0" borderId="0" xfId="16" applyFont="1" applyFill="1"/>
    <xf numFmtId="43" fontId="5" fillId="2" borderId="0" xfId="3" applyNumberFormat="1" applyFont="1" applyFill="1"/>
    <xf numFmtId="0" fontId="3" fillId="0" borderId="0" xfId="2" applyNumberFormat="1"/>
    <xf numFmtId="43" fontId="19" fillId="0" borderId="0" xfId="2" applyNumberFormat="1" applyFont="1" applyFill="1"/>
    <xf numFmtId="4" fontId="20" fillId="0" borderId="0" xfId="0" applyNumberFormat="1" applyFont="1"/>
    <xf numFmtId="164" fontId="2" fillId="0" borderId="0" xfId="1" applyNumberFormat="1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</cellXfs>
  <cellStyles count="17">
    <cellStyle name="Hipervínculo" xfId="5"/>
    <cellStyle name="Hipervínculo 2" xfId="8"/>
    <cellStyle name="Millares 2" xfId="3"/>
    <cellStyle name="Millares 2 2" xfId="6"/>
    <cellStyle name="Millares 3" xfId="9"/>
    <cellStyle name="Millares 3 2" xfId="10"/>
    <cellStyle name="Millares 4" xfId="7"/>
    <cellStyle name="Millares 4 2" xfId="11"/>
    <cellStyle name="Millares 5" xfId="12"/>
    <cellStyle name="Millares 6" xfId="13"/>
    <cellStyle name="Millares 7" xfId="14"/>
    <cellStyle name="Normal" xfId="0" builtinId="0"/>
    <cellStyle name="Normal 2" xfId="2"/>
    <cellStyle name="Normal 3" xfId="15"/>
    <cellStyle name="Normal_ABRIL" xfId="4"/>
    <cellStyle name="Normal_ABRIL 2" xfId="16"/>
    <cellStyle name="Normal_DSH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0"/>
          <a:ext cx="1866900" cy="1181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2017-01/3A2E24C8-EAE7-4BC8-9BF7-C8B85C3E4E23.pdf" TargetMode="External"/><Relationship Id="rId13" Type="http://schemas.openxmlformats.org/officeDocument/2006/relationships/hyperlink" Target="2016-11/16465454-F915-13D9-994E-0065D631D334.pdf" TargetMode="External"/><Relationship Id="rId18" Type="http://schemas.openxmlformats.org/officeDocument/2006/relationships/hyperlink" Target="2017-01/C74D0452-1F13-40FF-947A-9BAA92EFB127.pdf" TargetMode="External"/><Relationship Id="rId3" Type="http://schemas.openxmlformats.org/officeDocument/2006/relationships/hyperlink" Target="2016-09\858EA8D9-FF57-4A15-8882-82DAD78E289D.pdf" TargetMode="External"/><Relationship Id="rId21" Type="http://schemas.openxmlformats.org/officeDocument/2006/relationships/hyperlink" Target="2017-01/27ad32ab-cb00-4715-825b-545906dcc30f.pdf" TargetMode="External"/><Relationship Id="rId7" Type="http://schemas.openxmlformats.org/officeDocument/2006/relationships/hyperlink" Target="2017-01/7bb1a1c8-cfd9-4a3f-8cb5-aab3997d5f28.pdf" TargetMode="External"/><Relationship Id="rId12" Type="http://schemas.openxmlformats.org/officeDocument/2006/relationships/hyperlink" Target="2016-09/FCA3C1CC-C759-E0B3-5F96-6F238FCB61FA.pdf" TargetMode="External"/><Relationship Id="rId17" Type="http://schemas.openxmlformats.org/officeDocument/2006/relationships/hyperlink" Target="2016-11/4EFDCCFB-F345-2C1C-9E64-80D275E4EBC2.pdf" TargetMode="External"/><Relationship Id="rId2" Type="http://schemas.openxmlformats.org/officeDocument/2006/relationships/hyperlink" Target="2017-01\0640E9C5-6A21-985C-9126-EBBF406FCC77.pdf" TargetMode="External"/><Relationship Id="rId16" Type="http://schemas.openxmlformats.org/officeDocument/2006/relationships/hyperlink" Target="2016-11/2B7281FF-4262-B2C1-0A59-BA21D44BB4BF.pdf" TargetMode="External"/><Relationship Id="rId20" Type="http://schemas.openxmlformats.org/officeDocument/2006/relationships/hyperlink" Target="2017-02/fc49b687-c6ef-465d-b123-bcf3bf71f7d9.pdf" TargetMode="External"/><Relationship Id="rId1" Type="http://schemas.openxmlformats.org/officeDocument/2006/relationships/hyperlink" Target="2017-01\6C767DE6-37B6-8C95-7E77-4D9D27CF5D75.pdf" TargetMode="External"/><Relationship Id="rId6" Type="http://schemas.openxmlformats.org/officeDocument/2006/relationships/hyperlink" Target="2017-01/d90e4a82-d48f-48a3-8d81-e33d3cdb4e10.pdf" TargetMode="External"/><Relationship Id="rId11" Type="http://schemas.openxmlformats.org/officeDocument/2006/relationships/hyperlink" Target="2016-10/617CCE2A-E56E-60C7-7BFB-AF6A822AC717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2017-01/1082ACBC-61A8-4014-9B88-A64233EA8897.pdf" TargetMode="External"/><Relationship Id="rId15" Type="http://schemas.openxmlformats.org/officeDocument/2006/relationships/hyperlink" Target="2016-10/9BB6BAFC-5BD4-E06A-4DAB-A85B75E1A61A.pdf" TargetMode="External"/><Relationship Id="rId23" Type="http://schemas.openxmlformats.org/officeDocument/2006/relationships/hyperlink" Target="2017-01/61E1C6CF-DE84-47F6-B0DE-AEE0E42AF57B.pdf" TargetMode="External"/><Relationship Id="rId10" Type="http://schemas.openxmlformats.org/officeDocument/2006/relationships/hyperlink" Target="2017-01/5BBB576C-44CA-44F1-A88F-5B229EAB953B.pdf" TargetMode="External"/><Relationship Id="rId19" Type="http://schemas.openxmlformats.org/officeDocument/2006/relationships/hyperlink" Target="2016-10/1996785A-3382-F781-7EEA-08D1803D282A.pdf" TargetMode="External"/><Relationship Id="rId4" Type="http://schemas.openxmlformats.org/officeDocument/2006/relationships/hyperlink" Target="2017-01/0E349F6E-85CC-EBC7-9026-0E5975F1ECC9.pdf" TargetMode="External"/><Relationship Id="rId9" Type="http://schemas.openxmlformats.org/officeDocument/2006/relationships/hyperlink" Target="2017-01\3EA7A58D-CCE7-4BA7-A00A-0B8A1A045124.pdf" TargetMode="External"/><Relationship Id="rId14" Type="http://schemas.openxmlformats.org/officeDocument/2006/relationships/hyperlink" Target="2017-02\4B18B8EB-86A2-4AB5-BE9C-0F36974F6CBF.pdf" TargetMode="External"/><Relationship Id="rId22" Type="http://schemas.openxmlformats.org/officeDocument/2006/relationships/hyperlink" Target="2017-02\ef26f17d-8903-4940-bd43-6f54bac6ddf2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2016-09/FCA3C1CC-C759-E0B3-5F96-6F238FCB61FA.pdf" TargetMode="External"/><Relationship Id="rId13" Type="http://schemas.openxmlformats.org/officeDocument/2006/relationships/hyperlink" Target="2016-11/2B7281FF-4262-B2C1-0A59-BA21D44BB4BF.pdf" TargetMode="External"/><Relationship Id="rId18" Type="http://schemas.openxmlformats.org/officeDocument/2006/relationships/hyperlink" Target="2017-02\ef26f17d-8903-4940-bd43-6f54bac6ddf2.pdf" TargetMode="External"/><Relationship Id="rId3" Type="http://schemas.openxmlformats.org/officeDocument/2006/relationships/hyperlink" Target="2017-02/6AB1AA60-E59D-9A18-E337-C8EB429929FD.pdf" TargetMode="External"/><Relationship Id="rId7" Type="http://schemas.openxmlformats.org/officeDocument/2006/relationships/hyperlink" Target="2016-10/617CCE2A-E56E-60C7-7BFB-AF6A822AC717.pdf" TargetMode="External"/><Relationship Id="rId12" Type="http://schemas.openxmlformats.org/officeDocument/2006/relationships/hyperlink" Target="2016-10/9BB6BAFC-5BD4-E06A-4DAB-A85B75E1A61A.pdf" TargetMode="External"/><Relationship Id="rId17" Type="http://schemas.openxmlformats.org/officeDocument/2006/relationships/hyperlink" Target="2017-04/fa02af0d-363c-4f04-8c6b-ffd92fd7b6e2.pdf" TargetMode="External"/><Relationship Id="rId2" Type="http://schemas.openxmlformats.org/officeDocument/2006/relationships/hyperlink" Target="2017-02/BA775046-472A-62B4-5ABC-7751F645F303.pdf" TargetMode="External"/><Relationship Id="rId16" Type="http://schemas.openxmlformats.org/officeDocument/2006/relationships/hyperlink" Target="2016-10/1996785A-3382-F781-7EEA-08D1803D282A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2017-02/8FBABBE4-6260-80BE-A67B-81D65347F85E.pdf" TargetMode="External"/><Relationship Id="rId6" Type="http://schemas.openxmlformats.org/officeDocument/2006/relationships/hyperlink" Target="2017-03/883FE4E9-A1C9-4E13-BAB3-7734841BDE7F.pdf" TargetMode="External"/><Relationship Id="rId11" Type="http://schemas.openxmlformats.org/officeDocument/2006/relationships/hyperlink" Target="2017-02\B42000E0-10D5-4E20-AB4A-679F449878F2.pdf" TargetMode="External"/><Relationship Id="rId5" Type="http://schemas.openxmlformats.org/officeDocument/2006/relationships/hyperlink" Target="2017-02/60A45A09-EC52-412B-B798-F896835AD78B.pdf" TargetMode="External"/><Relationship Id="rId15" Type="http://schemas.openxmlformats.org/officeDocument/2006/relationships/hyperlink" Target="2017-02/CC8D2888-E36A-4C16-8657-EA84DD99BF5B.pdf" TargetMode="External"/><Relationship Id="rId10" Type="http://schemas.openxmlformats.org/officeDocument/2006/relationships/hyperlink" Target="2017-02/BE8A62A6-624B-4A0C-8CB4-D6C7B2FDB537.pdf" TargetMode="External"/><Relationship Id="rId19" Type="http://schemas.openxmlformats.org/officeDocument/2006/relationships/hyperlink" Target="2017-02/BCF8D7A8-0F6D-4F11-8A1D-802F9FF25398.pdf" TargetMode="External"/><Relationship Id="rId4" Type="http://schemas.openxmlformats.org/officeDocument/2006/relationships/hyperlink" Target="2017-02/C3152E8E-84FB-4E9D-8DD2-3E0573C6381E.pdf" TargetMode="External"/><Relationship Id="rId9" Type="http://schemas.openxmlformats.org/officeDocument/2006/relationships/hyperlink" Target="2016-11/16465454-F915-13D9-994E-0065D631D334.pdf" TargetMode="External"/><Relationship Id="rId14" Type="http://schemas.openxmlformats.org/officeDocument/2006/relationships/hyperlink" Target="2016-11/4EFDCCFB-F345-2C1C-9E64-80D275E4EBC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2017-03/165C779B-EE60-492E-8226-B6D57EC16ABD.pdf" TargetMode="External"/><Relationship Id="rId13" Type="http://schemas.openxmlformats.org/officeDocument/2006/relationships/hyperlink" Target="2017-03/8ccce102-00c1-485b-bce7-1a706d8d1ac1.pdf" TargetMode="External"/><Relationship Id="rId18" Type="http://schemas.openxmlformats.org/officeDocument/2006/relationships/hyperlink" Target="2017-04/397e3586-4428-4f54-844f-039051884296.pdf" TargetMode="External"/><Relationship Id="rId3" Type="http://schemas.openxmlformats.org/officeDocument/2006/relationships/hyperlink" Target="2017-03/5C899D0B-5551-8C8B-EF37-0B631FEFD918.pdf" TargetMode="External"/><Relationship Id="rId7" Type="http://schemas.openxmlformats.org/officeDocument/2006/relationships/hyperlink" Target="2017-03/df698a84-a62c-4653-bba5-65b08abdcbab.pdf" TargetMode="External"/><Relationship Id="rId12" Type="http://schemas.openxmlformats.org/officeDocument/2006/relationships/hyperlink" Target="2016-11/16465454-F915-13D9-994E-0065D631D334.pdf" TargetMode="External"/><Relationship Id="rId17" Type="http://schemas.openxmlformats.org/officeDocument/2006/relationships/hyperlink" Target="2016-10/1996785A-3382-F781-7EEA-08D1803D282A.pdf" TargetMode="External"/><Relationship Id="rId2" Type="http://schemas.openxmlformats.org/officeDocument/2006/relationships/hyperlink" Target="2017-03/7FFCEB9E-FC49-1ED3-5BC4-0A2B8F096F42.pdf" TargetMode="External"/><Relationship Id="rId16" Type="http://schemas.openxmlformats.org/officeDocument/2006/relationships/hyperlink" Target="2016-11/4EFDCCFB-F345-2C1C-9E64-80D275E4EBC2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2017-03/E708F3BB-8C4B-322C-5405-4ACAC74CAF74.pdf" TargetMode="External"/><Relationship Id="rId6" Type="http://schemas.openxmlformats.org/officeDocument/2006/relationships/hyperlink" Target="2017-03/D9B04EDE-B637-486D-90DE-28E10C32F05D.pdf" TargetMode="External"/><Relationship Id="rId11" Type="http://schemas.openxmlformats.org/officeDocument/2006/relationships/hyperlink" Target="2016-09/FCA3C1CC-C759-E0B3-5F96-6F238FCB61FA.pdf" TargetMode="External"/><Relationship Id="rId5" Type="http://schemas.openxmlformats.org/officeDocument/2006/relationships/hyperlink" Target="2017-03/4308C393-2371-5BD8-13B2-2766F58EEEE4.pdf" TargetMode="External"/><Relationship Id="rId15" Type="http://schemas.openxmlformats.org/officeDocument/2006/relationships/hyperlink" Target="2016-11/2B7281FF-4262-B2C1-0A59-BA21D44BB4BF.pdf" TargetMode="External"/><Relationship Id="rId10" Type="http://schemas.openxmlformats.org/officeDocument/2006/relationships/hyperlink" Target="2016-10/617CCE2A-E56E-60C7-7BFB-AF6A822AC717.pdf" TargetMode="External"/><Relationship Id="rId19" Type="http://schemas.openxmlformats.org/officeDocument/2006/relationships/hyperlink" Target="2017-03/FBA12E5E-E524-4C05-8AFD-4924D8C9E186.pdf" TargetMode="External"/><Relationship Id="rId4" Type="http://schemas.openxmlformats.org/officeDocument/2006/relationships/hyperlink" Target="2017-03/88C96F47-F4F8-A3DE-5453-109D137117DF.pdf" TargetMode="External"/><Relationship Id="rId9" Type="http://schemas.openxmlformats.org/officeDocument/2006/relationships/hyperlink" Target="2017-04/AD6CDBCD-EFAE-4EB1-B069-2CEEBB0EECD6.pdf" TargetMode="External"/><Relationship Id="rId14" Type="http://schemas.openxmlformats.org/officeDocument/2006/relationships/hyperlink" Target="2016-10/9BB6BAFC-5BD4-E06A-4DAB-A85B75E1A61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2016-10/9BB6BAFC-5BD4-E06A-4DAB-A85B75E1A61A.pdf" TargetMode="External"/><Relationship Id="rId13" Type="http://schemas.openxmlformats.org/officeDocument/2006/relationships/hyperlink" Target="2017-04/7691c13d-e121-4dfe-9d64-ceb3e41961a1.pdf" TargetMode="External"/><Relationship Id="rId18" Type="http://schemas.openxmlformats.org/officeDocument/2006/relationships/hyperlink" Target="2017-04/F1A20449-F081-49BC-ADC6-4B56D5DE0D75.pdf" TargetMode="External"/><Relationship Id="rId3" Type="http://schemas.openxmlformats.org/officeDocument/2006/relationships/hyperlink" Target="2017-04/861DC065-93BD-451E-AEE9-25CBABCDE6BE.pdf" TargetMode="External"/><Relationship Id="rId21" Type="http://schemas.openxmlformats.org/officeDocument/2006/relationships/hyperlink" Target="2017-04/AB611CD1-B9EA-33CA-FECF-4BE38A3B4CD8.pdf" TargetMode="External"/><Relationship Id="rId7" Type="http://schemas.openxmlformats.org/officeDocument/2006/relationships/hyperlink" Target="2017-04\e5cfc445-c93e-4bc0-a37c-faf3dbf83b07.pdf" TargetMode="External"/><Relationship Id="rId12" Type="http://schemas.openxmlformats.org/officeDocument/2006/relationships/hyperlink" Target="2017-04/FE2B54F2-6DE6-4D9F-A785-9D92344C6042.pdf" TargetMode="External"/><Relationship Id="rId17" Type="http://schemas.openxmlformats.org/officeDocument/2006/relationships/hyperlink" Target="2017-04/F560A8B2-EE61-4345-8C4E-5B1AC0B656B4.pdf" TargetMode="External"/><Relationship Id="rId2" Type="http://schemas.openxmlformats.org/officeDocument/2006/relationships/hyperlink" Target="2017-04/DA4149AB-1023-4B26-BEA2-1A4E942084E9.pdf" TargetMode="External"/><Relationship Id="rId16" Type="http://schemas.openxmlformats.org/officeDocument/2006/relationships/hyperlink" Target="2017-04/74397AF7-7B0B-4C4A-B91F-EF5E6B97B615.pdf" TargetMode="External"/><Relationship Id="rId20" Type="http://schemas.openxmlformats.org/officeDocument/2006/relationships/hyperlink" Target="2017-04/A7DE2A2E-41AA-F1B0-DFBB-3DDF90CB51ED.pdf" TargetMode="External"/><Relationship Id="rId1" Type="http://schemas.openxmlformats.org/officeDocument/2006/relationships/hyperlink" Target="2017-04/5BB00778-3801-2439-2EE4-D5DD52DAB0C4.pdf" TargetMode="External"/><Relationship Id="rId6" Type="http://schemas.openxmlformats.org/officeDocument/2006/relationships/hyperlink" Target="2016-11/16465454-F915-13D9-994E-0065D631D334.pdf" TargetMode="External"/><Relationship Id="rId11" Type="http://schemas.openxmlformats.org/officeDocument/2006/relationships/hyperlink" Target="2016-10/1996785A-3382-F781-7EEA-08D1803D282A.pdf" TargetMode="External"/><Relationship Id="rId5" Type="http://schemas.openxmlformats.org/officeDocument/2006/relationships/hyperlink" Target="2016-09/FCA3C1CC-C759-E0B3-5F96-6F238FCB61FA.pdf" TargetMode="External"/><Relationship Id="rId15" Type="http://schemas.openxmlformats.org/officeDocument/2006/relationships/hyperlink" Target="2017-04/4D4827F1-1803-B744-BF43-B81F7BE42DC0.pdf" TargetMode="External"/><Relationship Id="rId10" Type="http://schemas.openxmlformats.org/officeDocument/2006/relationships/hyperlink" Target="2016-11/4EFDCCFB-F345-2C1C-9E64-80D275E4EBC2.pdf" TargetMode="External"/><Relationship Id="rId19" Type="http://schemas.openxmlformats.org/officeDocument/2006/relationships/hyperlink" Target="2017-05/3E9B0593-19E4-5B4B-A493-316F7C81265A.pdf" TargetMode="External"/><Relationship Id="rId4" Type="http://schemas.openxmlformats.org/officeDocument/2006/relationships/hyperlink" Target="2016-10/617CCE2A-E56E-60C7-7BFB-AF6A822AC717.pdf" TargetMode="External"/><Relationship Id="rId9" Type="http://schemas.openxmlformats.org/officeDocument/2006/relationships/hyperlink" Target="2016-11/2B7281FF-4262-B2C1-0A59-BA21D44BB4BF.pdf" TargetMode="External"/><Relationship Id="rId14" Type="http://schemas.openxmlformats.org/officeDocument/2006/relationships/hyperlink" Target="2017-03/FBA12E5E-E524-4C05-8AFD-4924D8C9E186.pdf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2017-03/FBA12E5E-E524-4C05-8AFD-4924D8C9E186.pdf" TargetMode="External"/><Relationship Id="rId3" Type="http://schemas.openxmlformats.org/officeDocument/2006/relationships/hyperlink" Target="2016-11/16465454-F915-13D9-994E-0065D631D334.pdf" TargetMode="External"/><Relationship Id="rId7" Type="http://schemas.openxmlformats.org/officeDocument/2006/relationships/hyperlink" Target="2016-10/1996785A-3382-F781-7EEA-08D1803D282A.pdf" TargetMode="External"/><Relationship Id="rId2" Type="http://schemas.openxmlformats.org/officeDocument/2006/relationships/hyperlink" Target="2016-09/FCA3C1CC-C759-E0B3-5F96-6F238FCB61FA.pdf" TargetMode="External"/><Relationship Id="rId1" Type="http://schemas.openxmlformats.org/officeDocument/2006/relationships/hyperlink" Target="2016-10/617CCE2A-E56E-60C7-7BFB-AF6A822AC717.pdf" TargetMode="External"/><Relationship Id="rId6" Type="http://schemas.openxmlformats.org/officeDocument/2006/relationships/hyperlink" Target="2016-11/4EFDCCFB-F345-2C1C-9E64-80D275E4EBC2.pdf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2016-11/2B7281FF-4262-B2C1-0A59-BA21D44BB4BF.pdf" TargetMode="External"/><Relationship Id="rId10" Type="http://schemas.openxmlformats.org/officeDocument/2006/relationships/hyperlink" Target="2017-04/74397AF7-7B0B-4C4A-B91F-EF5E6B97B615.pdf" TargetMode="External"/><Relationship Id="rId4" Type="http://schemas.openxmlformats.org/officeDocument/2006/relationships/hyperlink" Target="2016-10/9BB6BAFC-5BD4-E06A-4DAB-A85B75E1A61A.pdf" TargetMode="External"/><Relationship Id="rId9" Type="http://schemas.openxmlformats.org/officeDocument/2006/relationships/hyperlink" Target="2017-04/4D4827F1-1803-B744-BF43-B81F7BE42DC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1571"/>
  <sheetViews>
    <sheetView topLeftCell="A116" workbookViewId="0">
      <selection activeCell="H56" sqref="H56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7.7109375" style="6" bestFit="1" customWidth="1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36" style="6" bestFit="1" customWidth="1"/>
    <col min="11" max="11" width="39.140625" style="6" bestFit="1" customWidth="1"/>
    <col min="12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127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0" hidden="1" outlineLevel="1" x14ac:dyDescent="0.2">
      <c r="B17" s="9"/>
      <c r="C17" s="9"/>
      <c r="G17" s="8"/>
      <c r="H17" s="19"/>
      <c r="I17" s="20"/>
      <c r="J17" s="21"/>
    </row>
    <row r="18" spans="2:10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116</v>
      </c>
      <c r="I18" s="20">
        <f>H18/1.16*0.16</f>
        <v>16</v>
      </c>
    </row>
    <row r="19" spans="2:10" ht="15" hidden="1" outlineLevel="1" x14ac:dyDescent="0.25">
      <c r="B19" s="9"/>
      <c r="C19" s="9"/>
      <c r="D19" t="s">
        <v>48</v>
      </c>
      <c r="E19" s="2">
        <v>42765</v>
      </c>
      <c r="F19" t="s">
        <v>49</v>
      </c>
      <c r="G19">
        <v>116</v>
      </c>
      <c r="H19" s="28"/>
      <c r="I19" s="20"/>
      <c r="J19" s="21"/>
    </row>
    <row r="20" spans="2:10" hidden="1" outlineLevel="1" x14ac:dyDescent="0.2">
      <c r="B20" s="9"/>
      <c r="C20" s="9"/>
      <c r="D20" s="22"/>
      <c r="E20" s="23"/>
      <c r="F20" s="22"/>
      <c r="G20" s="27"/>
      <c r="H20" s="28"/>
      <c r="I20" s="20"/>
      <c r="J20" s="21"/>
    </row>
    <row r="21" spans="2:10" hidden="1" outlineLevel="1" x14ac:dyDescent="0.2">
      <c r="B21" s="9"/>
      <c r="C21" s="9"/>
      <c r="D21" s="22"/>
      <c r="E21" s="23"/>
      <c r="F21" s="22"/>
      <c r="G21" s="27"/>
      <c r="H21" s="28"/>
      <c r="I21" s="20"/>
      <c r="J21" s="21"/>
    </row>
    <row r="22" spans="2:10" hidden="1" outlineLevel="1" x14ac:dyDescent="0.2">
      <c r="B22" s="9"/>
      <c r="C22" s="9"/>
      <c r="D22" s="22"/>
      <c r="E22" s="23"/>
      <c r="F22" s="24"/>
      <c r="G22" s="27"/>
      <c r="H22" s="28"/>
      <c r="I22" s="20"/>
      <c r="J22" s="21"/>
    </row>
    <row r="23" spans="2:10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0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0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0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0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0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0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0" ht="15" hidden="1" outlineLevel="1" x14ac:dyDescent="0.25">
      <c r="B30" s="9"/>
      <c r="D30"/>
      <c r="E30" s="2"/>
      <c r="F30"/>
      <c r="G30" s="30"/>
      <c r="H30" s="18"/>
      <c r="I30" s="20"/>
      <c r="J30" s="64" t="s">
        <v>207</v>
      </c>
    </row>
    <row r="31" spans="2:10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SUM(G32:G34)</f>
        <v>3440.34</v>
      </c>
      <c r="I31" s="20">
        <f>H31/1.16*0.16</f>
        <v>474.52965517241387</v>
      </c>
      <c r="J31" s="31"/>
    </row>
    <row r="32" spans="2:10" ht="15" hidden="1" outlineLevel="1" x14ac:dyDescent="0.25">
      <c r="B32" s="9"/>
      <c r="C32" s="9"/>
      <c r="D32" t="s">
        <v>100</v>
      </c>
      <c r="E32" s="2">
        <v>42745</v>
      </c>
      <c r="F32">
        <v>1222</v>
      </c>
      <c r="G32">
        <v>771.84</v>
      </c>
      <c r="H32" s="19"/>
      <c r="I32" s="20"/>
      <c r="J32" s="60" t="s">
        <v>208</v>
      </c>
    </row>
    <row r="33" spans="2:13" ht="15" hidden="1" outlineLevel="1" x14ac:dyDescent="0.25">
      <c r="B33" s="9"/>
      <c r="C33" s="9"/>
      <c r="D33" t="s">
        <v>101</v>
      </c>
      <c r="E33" s="2">
        <v>42762</v>
      </c>
      <c r="F33">
        <v>1249</v>
      </c>
      <c r="G33" s="53">
        <v>2134.8000000000002</v>
      </c>
      <c r="H33" s="19"/>
      <c r="I33" s="20"/>
      <c r="J33" s="60" t="s">
        <v>209</v>
      </c>
      <c r="K33" s="61"/>
    </row>
    <row r="34" spans="2:13" ht="15" hidden="1" outlineLevel="1" x14ac:dyDescent="0.25">
      <c r="B34" s="9"/>
      <c r="C34" s="9"/>
      <c r="D34" t="s">
        <v>102</v>
      </c>
      <c r="E34" s="2">
        <v>42762</v>
      </c>
      <c r="F34">
        <v>1302</v>
      </c>
      <c r="G34">
        <v>533.70000000000005</v>
      </c>
      <c r="H34" s="32"/>
      <c r="I34" s="20"/>
      <c r="J34" s="64" t="s">
        <v>210</v>
      </c>
    </row>
    <row r="35" spans="2:13" ht="15" hidden="1" outlineLevel="1" x14ac:dyDescent="0.25">
      <c r="B35" s="9"/>
      <c r="C35" s="9"/>
      <c r="D35"/>
      <c r="E35" s="2"/>
      <c r="F35"/>
      <c r="G35" s="1"/>
      <c r="H35" s="32"/>
      <c r="I35" s="20"/>
      <c r="J35" s="31"/>
    </row>
    <row r="36" spans="2:13" collapsed="1" x14ac:dyDescent="0.2">
      <c r="B36" s="9" t="s">
        <v>18</v>
      </c>
      <c r="C36" s="9" t="s">
        <v>56</v>
      </c>
      <c r="D36" s="22"/>
      <c r="E36" s="23"/>
      <c r="F36" s="24"/>
      <c r="G36" s="27"/>
      <c r="H36" s="19">
        <f>SUM(G37:G37)</f>
        <v>0</v>
      </c>
      <c r="I36" s="20">
        <f>H36/1.16*0.16</f>
        <v>0</v>
      </c>
      <c r="J36" s="31"/>
    </row>
    <row r="37" spans="2:13" hidden="1" outlineLevel="1" x14ac:dyDescent="0.2">
      <c r="D37" s="22"/>
      <c r="E37" s="23"/>
      <c r="F37" s="22"/>
      <c r="G37" s="29"/>
      <c r="I37" s="28"/>
      <c r="J37" s="31"/>
    </row>
    <row r="38" spans="2:13" collapsed="1" x14ac:dyDescent="0.2">
      <c r="B38" s="9" t="s">
        <v>19</v>
      </c>
      <c r="C38" s="9" t="s">
        <v>57</v>
      </c>
      <c r="D38" s="22"/>
      <c r="E38" s="23"/>
      <c r="F38" s="22"/>
      <c r="G38" s="29"/>
      <c r="H38" s="19">
        <f>SUM(G39:G39)</f>
        <v>0</v>
      </c>
      <c r="I38" s="20">
        <f>H38/1.16*0.16</f>
        <v>0</v>
      </c>
      <c r="J38" s="31"/>
    </row>
    <row r="39" spans="2:13" ht="15" hidden="1" outlineLevel="1" x14ac:dyDescent="0.25">
      <c r="D39"/>
      <c r="E39" s="2"/>
      <c r="F39"/>
      <c r="G39" s="30"/>
      <c r="J39" s="31"/>
    </row>
    <row r="40" spans="2:13" collapsed="1" x14ac:dyDescent="0.2">
      <c r="B40" s="33" t="s">
        <v>20</v>
      </c>
      <c r="C40" s="9" t="s">
        <v>58</v>
      </c>
      <c r="D40" s="22"/>
      <c r="E40" s="23"/>
      <c r="F40" s="22"/>
      <c r="G40" s="29"/>
      <c r="H40" s="19">
        <f>SUM(G41:G41)</f>
        <v>3480</v>
      </c>
      <c r="I40" s="20">
        <f>H40/1.16*0.16</f>
        <v>480</v>
      </c>
      <c r="J40" s="31"/>
    </row>
    <row r="41" spans="2:13" ht="15" hidden="1" outlineLevel="1" x14ac:dyDescent="0.25">
      <c r="D41" t="s">
        <v>103</v>
      </c>
      <c r="E41" s="2">
        <v>42738</v>
      </c>
      <c r="F41">
        <v>1026</v>
      </c>
      <c r="G41" s="53">
        <v>3480</v>
      </c>
      <c r="H41" s="19">
        <f t="shared" ref="H41:H53" si="0">SUM(G42:G42)</f>
        <v>0</v>
      </c>
      <c r="J41" s="64" t="s">
        <v>221</v>
      </c>
    </row>
    <row r="42" spans="2:13" collapsed="1" x14ac:dyDescent="0.2">
      <c r="B42" s="33" t="s">
        <v>21</v>
      </c>
      <c r="C42" s="9" t="s">
        <v>59</v>
      </c>
      <c r="D42" s="22"/>
      <c r="E42" s="23"/>
      <c r="F42" s="22"/>
      <c r="G42" s="29"/>
      <c r="H42" s="19">
        <f>SUM(G43:G44)</f>
        <v>1056.6099999999999</v>
      </c>
      <c r="I42" s="20">
        <f>H42/1.16*0.16</f>
        <v>145.7393103448276</v>
      </c>
      <c r="J42" s="31"/>
    </row>
    <row r="43" spans="2:13" ht="15" hidden="1" outlineLevel="1" x14ac:dyDescent="0.25">
      <c r="D43" t="s">
        <v>15</v>
      </c>
      <c r="E43" s="2">
        <v>42762</v>
      </c>
      <c r="F43" t="s">
        <v>104</v>
      </c>
      <c r="G43">
        <v>418.83</v>
      </c>
      <c r="H43" s="19"/>
      <c r="J43" s="65" t="s">
        <v>224</v>
      </c>
    </row>
    <row r="44" spans="2:13" ht="15" hidden="1" outlineLevel="1" x14ac:dyDescent="0.25">
      <c r="D44" t="s">
        <v>105</v>
      </c>
      <c r="E44" s="2">
        <v>42766</v>
      </c>
      <c r="F44" t="s">
        <v>106</v>
      </c>
      <c r="G44">
        <v>637.78</v>
      </c>
      <c r="H44" s="19"/>
      <c r="J44" s="63" t="s">
        <v>225</v>
      </c>
      <c r="K44" s="2"/>
      <c r="L44"/>
      <c r="M44"/>
    </row>
    <row r="45" spans="2:13" ht="15" hidden="1" outlineLevel="1" x14ac:dyDescent="0.25">
      <c r="D45"/>
      <c r="E45" s="2"/>
      <c r="F45"/>
      <c r="G45" s="1"/>
      <c r="H45" s="19"/>
      <c r="J45" s="31"/>
    </row>
    <row r="46" spans="2:13" collapsed="1" x14ac:dyDescent="0.2">
      <c r="B46" s="9" t="s">
        <v>60</v>
      </c>
      <c r="C46" s="9" t="s">
        <v>61</v>
      </c>
      <c r="G46" s="8"/>
      <c r="H46" s="19">
        <f t="shared" si="0"/>
        <v>0</v>
      </c>
      <c r="I46" s="20">
        <f>H46/1.16*0.16</f>
        <v>0</v>
      </c>
      <c r="K46" s="7"/>
    </row>
    <row r="47" spans="2:13" ht="15" hidden="1" outlineLevel="1" x14ac:dyDescent="0.25">
      <c r="D47"/>
      <c r="E47" s="2"/>
      <c r="F47"/>
      <c r="G47" s="1"/>
      <c r="H47" s="19">
        <f t="shared" si="0"/>
        <v>0</v>
      </c>
      <c r="K47" s="7"/>
    </row>
    <row r="48" spans="2:13" collapsed="1" x14ac:dyDescent="0.2">
      <c r="B48" s="33" t="s">
        <v>22</v>
      </c>
      <c r="C48" s="9" t="s">
        <v>23</v>
      </c>
      <c r="D48" s="29"/>
      <c r="E48" s="34"/>
      <c r="F48" s="35"/>
      <c r="G48" s="25"/>
      <c r="H48" s="19">
        <f t="shared" si="0"/>
        <v>0</v>
      </c>
      <c r="I48" s="20"/>
      <c r="J48" s="36"/>
      <c r="K48" s="7"/>
    </row>
    <row r="49" spans="2:13" hidden="1" outlineLevel="1" x14ac:dyDescent="0.2">
      <c r="B49" s="33"/>
      <c r="C49" s="9"/>
      <c r="D49" s="29"/>
      <c r="E49" s="34"/>
      <c r="F49" s="35"/>
      <c r="G49" s="25"/>
      <c r="H49" s="19"/>
      <c r="I49" s="20"/>
      <c r="J49" s="36"/>
      <c r="K49" s="7"/>
    </row>
    <row r="50" spans="2:13" collapsed="1" x14ac:dyDescent="0.2">
      <c r="B50" s="59" t="s">
        <v>62</v>
      </c>
      <c r="C50" s="9" t="s">
        <v>35</v>
      </c>
      <c r="D50" s="29"/>
      <c r="E50" s="34"/>
      <c r="F50" s="35"/>
      <c r="G50" s="25"/>
      <c r="H50" s="19">
        <f>SUM(G51:G52)</f>
        <v>2192.4</v>
      </c>
      <c r="I50" s="20">
        <f>H50/1.16*0.16</f>
        <v>302.40000000000003</v>
      </c>
      <c r="J50" s="36"/>
      <c r="K50" s="7"/>
    </row>
    <row r="51" spans="2:13" ht="15" hidden="1" outlineLevel="1" x14ac:dyDescent="0.25">
      <c r="B51" s="33"/>
      <c r="C51" s="9"/>
      <c r="D51" t="s">
        <v>107</v>
      </c>
      <c r="E51" s="2">
        <v>42762</v>
      </c>
      <c r="F51" t="s">
        <v>108</v>
      </c>
      <c r="G51" s="53">
        <v>1392</v>
      </c>
      <c r="I51" s="20"/>
      <c r="J51" s="65" t="s">
        <v>228</v>
      </c>
      <c r="K51" s="7"/>
    </row>
    <row r="52" spans="2:13" ht="15" hidden="1" outlineLevel="1" x14ac:dyDescent="0.25">
      <c r="B52" s="33"/>
      <c r="C52" s="9"/>
      <c r="D52" t="s">
        <v>109</v>
      </c>
      <c r="E52" s="2">
        <v>42766</v>
      </c>
      <c r="F52" t="s">
        <v>110</v>
      </c>
      <c r="G52">
        <v>800.4</v>
      </c>
      <c r="I52" s="20"/>
      <c r="J52" s="64" t="s">
        <v>229</v>
      </c>
      <c r="K52" s="7"/>
    </row>
    <row r="53" spans="2:13" collapsed="1" x14ac:dyDescent="0.2">
      <c r="B53" s="33" t="s">
        <v>24</v>
      </c>
      <c r="C53" s="9" t="s">
        <v>25</v>
      </c>
      <c r="H53" s="19">
        <f t="shared" si="0"/>
        <v>0</v>
      </c>
      <c r="I53" s="20">
        <f>H53/1.16*0.16</f>
        <v>0</v>
      </c>
      <c r="J53" s="38"/>
      <c r="K53" s="7"/>
      <c r="M53" s="16"/>
    </row>
    <row r="54" spans="2:13" hidden="1" outlineLevel="1" x14ac:dyDescent="0.2">
      <c r="B54" s="33"/>
      <c r="C54" s="9"/>
      <c r="D54" s="29"/>
      <c r="E54" s="34"/>
      <c r="F54" s="35"/>
      <c r="G54" s="25"/>
      <c r="H54" s="19"/>
      <c r="I54" s="20"/>
      <c r="J54" s="38"/>
      <c r="K54" s="7"/>
      <c r="M54" s="16"/>
    </row>
    <row r="55" spans="2:13" collapsed="1" x14ac:dyDescent="0.2">
      <c r="B55" s="33" t="s">
        <v>26</v>
      </c>
      <c r="C55" s="9" t="s">
        <v>27</v>
      </c>
      <c r="D55" s="29"/>
      <c r="E55" s="39"/>
      <c r="F55" s="35"/>
      <c r="G55" s="25"/>
      <c r="H55" s="19">
        <f>SUM(G56:G58)</f>
        <v>4112.0200000000004</v>
      </c>
      <c r="I55" s="20">
        <f>(H55/1.16)*0.16</f>
        <v>567.17517241379323</v>
      </c>
      <c r="J55" s="38"/>
      <c r="K55" s="7"/>
      <c r="M55" s="16"/>
    </row>
    <row r="56" spans="2:13" ht="15" hidden="1" outlineLevel="1" x14ac:dyDescent="0.25">
      <c r="B56" s="33"/>
      <c r="C56" s="9"/>
      <c r="D56" t="s">
        <v>63</v>
      </c>
      <c r="E56" s="2">
        <v>42650</v>
      </c>
      <c r="F56" t="s">
        <v>64</v>
      </c>
      <c r="G56" s="1">
        <v>116</v>
      </c>
      <c r="H56" s="18"/>
      <c r="I56" s="20"/>
      <c r="J56" s="65" t="s">
        <v>235</v>
      </c>
      <c r="K56" s="7"/>
      <c r="M56" s="16"/>
    </row>
    <row r="57" spans="2:13" ht="15" hidden="1" outlineLevel="1" x14ac:dyDescent="0.25">
      <c r="B57" s="9"/>
      <c r="C57" s="9"/>
      <c r="D57" t="s">
        <v>28</v>
      </c>
      <c r="E57" s="2">
        <v>42627</v>
      </c>
      <c r="F57" t="s">
        <v>27</v>
      </c>
      <c r="G57" s="30">
        <v>2350.0100000000002</v>
      </c>
      <c r="H57" s="18"/>
      <c r="I57" s="20"/>
      <c r="J57" s="64" t="s">
        <v>236</v>
      </c>
      <c r="K57" s="7"/>
    </row>
    <row r="58" spans="2:13" ht="15" hidden="1" outlineLevel="1" x14ac:dyDescent="0.25">
      <c r="B58" s="9"/>
      <c r="C58" s="9"/>
      <c r="D58" t="s">
        <v>65</v>
      </c>
      <c r="E58" s="2">
        <v>42681</v>
      </c>
      <c r="F58" t="s">
        <v>66</v>
      </c>
      <c r="G58" s="30">
        <v>1646.01</v>
      </c>
      <c r="H58" s="40"/>
      <c r="I58" s="26"/>
      <c r="J58" s="64" t="s">
        <v>237</v>
      </c>
      <c r="K58" s="7"/>
    </row>
    <row r="59" spans="2:13" collapsed="1" x14ac:dyDescent="0.2">
      <c r="B59" s="59" t="s">
        <v>111</v>
      </c>
      <c r="C59" s="9" t="s">
        <v>35</v>
      </c>
      <c r="G59" s="8"/>
      <c r="H59" s="19">
        <f>SUM(G60:G61)</f>
        <v>1392</v>
      </c>
      <c r="I59" s="20">
        <f>(H59/1.16)*0.16</f>
        <v>192</v>
      </c>
      <c r="J59" s="38"/>
      <c r="K59" s="7"/>
    </row>
    <row r="60" spans="2:13" ht="15" hidden="1" outlineLevel="1" x14ac:dyDescent="0.25">
      <c r="B60" s="9"/>
      <c r="C60" s="9"/>
      <c r="D60" t="s">
        <v>112</v>
      </c>
      <c r="E60" s="2">
        <v>42753</v>
      </c>
      <c r="F60" t="s">
        <v>113</v>
      </c>
      <c r="G60" s="53">
        <v>1392</v>
      </c>
      <c r="H60" s="18"/>
      <c r="I60" s="20"/>
      <c r="J60" s="64" t="s">
        <v>227</v>
      </c>
      <c r="K60" s="7"/>
    </row>
    <row r="61" spans="2:13" hidden="1" outlineLevel="1" x14ac:dyDescent="0.2">
      <c r="B61" s="9"/>
      <c r="C61" s="9"/>
      <c r="G61" s="8"/>
      <c r="H61" s="18"/>
      <c r="I61" s="20"/>
      <c r="J61" s="38"/>
      <c r="K61" s="7"/>
    </row>
    <row r="62" spans="2:13" ht="15" collapsed="1" x14ac:dyDescent="0.25">
      <c r="B62" s="9" t="s">
        <v>67</v>
      </c>
      <c r="C62" s="9" t="s">
        <v>68</v>
      </c>
      <c r="D62"/>
      <c r="E62" s="2"/>
      <c r="F62"/>
      <c r="G62" s="30"/>
      <c r="H62" s="41">
        <f>SUM(G63:G64)</f>
        <v>0</v>
      </c>
      <c r="I62" s="26">
        <f>(H62/1.16)*0.16</f>
        <v>0</v>
      </c>
      <c r="J62" s="38"/>
    </row>
    <row r="63" spans="2:13" ht="15" hidden="1" outlineLevel="1" x14ac:dyDescent="0.25">
      <c r="B63" s="42"/>
      <c r="C63" s="42"/>
      <c r="D63"/>
      <c r="E63" s="2"/>
      <c r="F63"/>
      <c r="G63" s="1"/>
      <c r="H63" s="18"/>
      <c r="I63" s="20"/>
      <c r="J63" s="38"/>
    </row>
    <row r="64" spans="2:13" ht="15" hidden="1" outlineLevel="1" x14ac:dyDescent="0.25">
      <c r="B64" s="42"/>
      <c r="C64" s="42"/>
      <c r="D64"/>
      <c r="E64" s="2"/>
      <c r="F64"/>
      <c r="G64" s="30"/>
      <c r="H64" s="18"/>
      <c r="I64" s="20"/>
      <c r="J64" s="38"/>
    </row>
    <row r="65" spans="2:10" collapsed="1" x14ac:dyDescent="0.2">
      <c r="B65" s="9" t="s">
        <v>29</v>
      </c>
      <c r="C65" s="9" t="s">
        <v>30</v>
      </c>
      <c r="D65" s="43"/>
      <c r="E65" s="43"/>
      <c r="F65" s="44"/>
      <c r="G65" s="45"/>
      <c r="H65" s="41">
        <f>SUM(G66:G66)</f>
        <v>0</v>
      </c>
      <c r="I65" s="26">
        <f>(H65/1.16)*0.16</f>
        <v>0</v>
      </c>
      <c r="J65" s="36"/>
    </row>
    <row r="66" spans="2:10" hidden="1" outlineLevel="1" x14ac:dyDescent="0.2">
      <c r="B66" s="42"/>
      <c r="C66" s="42"/>
      <c r="D66" s="22"/>
      <c r="E66" s="23"/>
      <c r="F66" s="24"/>
      <c r="G66" s="37"/>
      <c r="H66" s="40"/>
      <c r="I66" s="26"/>
      <c r="J66" s="36"/>
    </row>
    <row r="67" spans="2:10" collapsed="1" x14ac:dyDescent="0.2">
      <c r="B67" s="9" t="s">
        <v>69</v>
      </c>
      <c r="C67" s="9" t="s">
        <v>70</v>
      </c>
      <c r="D67" s="22"/>
      <c r="E67" s="23"/>
      <c r="F67" s="24"/>
      <c r="G67" s="37"/>
      <c r="H67" s="41">
        <f>SUM(G68:G68)</f>
        <v>0</v>
      </c>
      <c r="I67" s="26">
        <f>(H67/1.16)*0.16</f>
        <v>0</v>
      </c>
      <c r="J67" s="36"/>
    </row>
    <row r="68" spans="2:10" hidden="1" outlineLevel="1" x14ac:dyDescent="0.2">
      <c r="B68" s="42"/>
      <c r="C68" s="42"/>
      <c r="E68" s="16"/>
      <c r="G68" s="8"/>
      <c r="H68" s="40"/>
      <c r="I68" s="26"/>
      <c r="J68" s="36"/>
    </row>
    <row r="69" spans="2:10" collapsed="1" x14ac:dyDescent="0.2">
      <c r="B69" s="9" t="s">
        <v>31</v>
      </c>
      <c r="C69" s="9" t="s">
        <v>32</v>
      </c>
      <c r="D69" s="22"/>
      <c r="E69" s="22"/>
      <c r="F69" s="24"/>
      <c r="G69" s="37"/>
      <c r="H69" s="41">
        <f>SUM(G70:G71)</f>
        <v>0</v>
      </c>
      <c r="I69" s="26">
        <f>(H69/1.16)*0.16</f>
        <v>0</v>
      </c>
      <c r="J69" s="36"/>
    </row>
    <row r="70" spans="2:10" hidden="1" outlineLevel="1" x14ac:dyDescent="0.2">
      <c r="B70" s="42"/>
      <c r="C70" s="42"/>
      <c r="D70" s="22"/>
      <c r="E70" s="23"/>
      <c r="F70" s="24"/>
      <c r="G70" s="37"/>
      <c r="H70" s="40"/>
      <c r="I70" s="26"/>
      <c r="J70" s="36"/>
    </row>
    <row r="71" spans="2:10" hidden="1" outlineLevel="1" x14ac:dyDescent="0.2">
      <c r="B71" s="42"/>
      <c r="C71" s="42"/>
      <c r="D71" s="22"/>
      <c r="E71" s="23"/>
      <c r="F71" s="24"/>
      <c r="G71" s="37"/>
      <c r="H71" s="40"/>
      <c r="I71" s="26"/>
      <c r="J71" s="36"/>
    </row>
    <row r="72" spans="2:10" collapsed="1" x14ac:dyDescent="0.2">
      <c r="B72" s="9" t="s">
        <v>71</v>
      </c>
      <c r="C72" s="9" t="s">
        <v>72</v>
      </c>
      <c r="D72" s="22"/>
      <c r="E72" s="23"/>
      <c r="F72" s="24"/>
      <c r="G72" s="37"/>
      <c r="H72" s="41">
        <f>SUM(G73)</f>
        <v>0</v>
      </c>
      <c r="I72" s="26">
        <f>(H72/1.16)*0.16</f>
        <v>0</v>
      </c>
      <c r="J72" s="36"/>
    </row>
    <row r="73" spans="2:10" hidden="1" outlineLevel="1" x14ac:dyDescent="0.2">
      <c r="B73" s="9"/>
      <c r="C73" s="9"/>
      <c r="D73" s="22"/>
      <c r="E73" s="23"/>
      <c r="F73" s="24"/>
      <c r="G73" s="37"/>
      <c r="H73" s="41"/>
      <c r="I73" s="26"/>
      <c r="J73" s="36"/>
    </row>
    <row r="74" spans="2:10" collapsed="1" x14ac:dyDescent="0.2">
      <c r="B74" s="9" t="s">
        <v>33</v>
      </c>
      <c r="C74" s="9" t="s">
        <v>73</v>
      </c>
      <c r="D74" s="22"/>
      <c r="E74" s="23"/>
      <c r="F74" s="24"/>
      <c r="G74" s="37"/>
      <c r="H74" s="41">
        <f>SUM(G75)</f>
        <v>500</v>
      </c>
      <c r="I74" s="26">
        <f>(H74/1.16)*0.16</f>
        <v>68.965517241379317</v>
      </c>
      <c r="J74" s="36"/>
    </row>
    <row r="75" spans="2:10" ht="15" hidden="1" outlineLevel="1" x14ac:dyDescent="0.25">
      <c r="B75" s="42"/>
      <c r="C75" s="42"/>
      <c r="D75" t="s">
        <v>114</v>
      </c>
      <c r="E75" s="2">
        <v>42762</v>
      </c>
      <c r="F75" t="s">
        <v>115</v>
      </c>
      <c r="G75">
        <v>500</v>
      </c>
      <c r="H75" s="40"/>
      <c r="I75" s="26"/>
      <c r="J75" s="64" t="s">
        <v>241</v>
      </c>
    </row>
    <row r="76" spans="2:10" collapsed="1" x14ac:dyDescent="0.2">
      <c r="B76" s="9" t="s">
        <v>74</v>
      </c>
      <c r="C76" s="9" t="s">
        <v>75</v>
      </c>
      <c r="D76" s="22"/>
      <c r="E76" s="22"/>
      <c r="F76" s="22"/>
      <c r="G76" s="29"/>
      <c r="H76" s="40">
        <f>+SUM(G77:G79)</f>
        <v>2872</v>
      </c>
      <c r="I76" s="26">
        <f>(H76/1.16)*0.16</f>
        <v>396.13793103448279</v>
      </c>
      <c r="J76" s="36"/>
    </row>
    <row r="77" spans="2:10" ht="15" hidden="1" outlineLevel="1" x14ac:dyDescent="0.25">
      <c r="B77" s="9"/>
      <c r="C77" s="9"/>
      <c r="D77" t="s">
        <v>76</v>
      </c>
      <c r="E77" s="2">
        <v>42649</v>
      </c>
      <c r="F77" t="s">
        <v>77</v>
      </c>
      <c r="G77" s="1">
        <v>939.99</v>
      </c>
      <c r="H77" s="40"/>
      <c r="I77" s="26"/>
      <c r="J77" s="65" t="s">
        <v>243</v>
      </c>
    </row>
    <row r="78" spans="2:10" ht="15" hidden="1" outlineLevel="1" x14ac:dyDescent="0.25">
      <c r="B78" s="9"/>
      <c r="C78" s="9"/>
      <c r="D78" t="s">
        <v>63</v>
      </c>
      <c r="E78" s="2">
        <v>42681</v>
      </c>
      <c r="F78" t="s">
        <v>78</v>
      </c>
      <c r="G78" s="30">
        <v>1066.01</v>
      </c>
      <c r="H78" s="40"/>
      <c r="I78" s="26"/>
      <c r="J78" s="64" t="s">
        <v>244</v>
      </c>
    </row>
    <row r="79" spans="2:10" ht="15" hidden="1" outlineLevel="1" x14ac:dyDescent="0.25">
      <c r="B79" s="42"/>
      <c r="C79" s="42"/>
      <c r="D79" t="s">
        <v>79</v>
      </c>
      <c r="E79" s="2">
        <v>42683</v>
      </c>
      <c r="F79" t="s">
        <v>80</v>
      </c>
      <c r="G79" s="1">
        <v>866</v>
      </c>
      <c r="H79" s="40"/>
      <c r="I79" s="26"/>
      <c r="J79" s="65" t="s">
        <v>245</v>
      </c>
    </row>
    <row r="80" spans="2:10" collapsed="1" x14ac:dyDescent="0.2">
      <c r="B80" s="59" t="s">
        <v>34</v>
      </c>
      <c r="C80" s="9" t="s">
        <v>35</v>
      </c>
      <c r="D80" s="22"/>
      <c r="E80" s="23"/>
      <c r="F80" s="24"/>
      <c r="G80" s="37"/>
      <c r="H80" s="41"/>
      <c r="I80" s="26">
        <f>H80/1.16*0.16</f>
        <v>0</v>
      </c>
      <c r="J80" s="36"/>
    </row>
    <row r="81" spans="2:10" ht="15" hidden="1" outlineLevel="1" x14ac:dyDescent="0.25">
      <c r="B81" s="42"/>
      <c r="C81" s="42"/>
      <c r="D81"/>
      <c r="E81" s="2"/>
      <c r="F81"/>
      <c r="G81" s="30"/>
      <c r="H81" s="40"/>
      <c r="I81" s="26"/>
      <c r="J81" s="36"/>
    </row>
    <row r="82" spans="2:10" ht="15" collapsed="1" x14ac:dyDescent="0.25">
      <c r="B82" s="9" t="s">
        <v>116</v>
      </c>
      <c r="C82" s="9" t="s">
        <v>117</v>
      </c>
      <c r="D82"/>
      <c r="E82" s="2"/>
      <c r="F82"/>
      <c r="G82" s="30"/>
      <c r="H82" s="40">
        <f>+SUM(G83)</f>
        <v>14500</v>
      </c>
      <c r="I82" s="26">
        <f>(H82/1.16)*0.16</f>
        <v>2000</v>
      </c>
      <c r="J82" s="36"/>
    </row>
    <row r="83" spans="2:10" ht="15" hidden="1" outlineLevel="1" x14ac:dyDescent="0.25">
      <c r="B83" s="42"/>
      <c r="C83" s="42"/>
      <c r="D83" t="s">
        <v>118</v>
      </c>
      <c r="E83" s="2">
        <v>42766</v>
      </c>
      <c r="F83">
        <v>174</v>
      </c>
      <c r="G83" s="53">
        <v>14500</v>
      </c>
      <c r="H83" s="40"/>
      <c r="I83" s="26"/>
      <c r="J83" s="65" t="s">
        <v>246</v>
      </c>
    </row>
    <row r="84" spans="2:10" ht="15" collapsed="1" x14ac:dyDescent="0.25">
      <c r="B84" s="9" t="s">
        <v>81</v>
      </c>
      <c r="C84" s="9" t="s">
        <v>82</v>
      </c>
      <c r="D84"/>
      <c r="E84" s="2"/>
      <c r="F84"/>
      <c r="G84" s="1"/>
      <c r="H84" s="41">
        <f>SUM(G85:G86)</f>
        <v>0</v>
      </c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1"/>
      <c r="H85" s="40"/>
      <c r="I85" s="26"/>
      <c r="J85" s="36"/>
    </row>
    <row r="86" spans="2:10" ht="15" hidden="1" outlineLevel="1" x14ac:dyDescent="0.25">
      <c r="B86" s="42"/>
      <c r="C86" s="42"/>
      <c r="D86"/>
      <c r="E86" s="2"/>
      <c r="F86"/>
      <c r="G86" s="30"/>
      <c r="H86" s="40"/>
      <c r="I86" s="26"/>
      <c r="J86" s="36"/>
    </row>
    <row r="87" spans="2:10" collapsed="1" x14ac:dyDescent="0.2">
      <c r="B87" s="9" t="s">
        <v>36</v>
      </c>
      <c r="C87" s="9" t="s">
        <v>37</v>
      </c>
      <c r="D87" s="22"/>
      <c r="E87" s="22"/>
      <c r="F87" s="24"/>
      <c r="G87" s="37"/>
      <c r="H87" s="41"/>
      <c r="I87" s="26"/>
      <c r="J87" s="36"/>
    </row>
    <row r="88" spans="2:10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</row>
    <row r="89" spans="2:10" collapsed="1" x14ac:dyDescent="0.2">
      <c r="B89" s="9" t="s">
        <v>38</v>
      </c>
      <c r="C89" s="9" t="s">
        <v>83</v>
      </c>
      <c r="D89" s="22"/>
      <c r="E89" s="23"/>
      <c r="F89" s="24"/>
      <c r="G89" s="37"/>
      <c r="H89" s="41">
        <f>SUM(G90:G91)</f>
        <v>1547.21</v>
      </c>
      <c r="I89" s="26">
        <f>(H89/1.16)*0.16</f>
        <v>213.40827586206899</v>
      </c>
      <c r="J89" s="36"/>
    </row>
    <row r="90" spans="2:10" ht="15" hidden="1" outlineLevel="1" x14ac:dyDescent="0.25">
      <c r="B90" s="9"/>
      <c r="C90" s="9"/>
      <c r="D90" t="s">
        <v>84</v>
      </c>
      <c r="E90" s="2">
        <v>42660</v>
      </c>
      <c r="F90" t="s">
        <v>85</v>
      </c>
      <c r="G90" s="30">
        <v>1547.21</v>
      </c>
      <c r="H90" s="41"/>
      <c r="I90" s="26"/>
      <c r="J90" s="65" t="s">
        <v>248</v>
      </c>
    </row>
    <row r="91" spans="2:10" ht="15" hidden="1" outlineLevel="1" x14ac:dyDescent="0.25">
      <c r="B91" s="9"/>
      <c r="C91" s="9"/>
      <c r="D91"/>
      <c r="E91" s="2"/>
      <c r="F91"/>
      <c r="G91" s="1"/>
      <c r="H91" s="41"/>
      <c r="I91" s="26"/>
      <c r="J91" s="36"/>
    </row>
    <row r="92" spans="2:10" collapsed="1" x14ac:dyDescent="0.2">
      <c r="B92" s="9" t="s">
        <v>39</v>
      </c>
      <c r="C92" s="9" t="s">
        <v>40</v>
      </c>
      <c r="D92" s="22"/>
      <c r="E92" s="22"/>
      <c r="F92" s="24"/>
      <c r="G92" s="37"/>
      <c r="H92" s="41">
        <f>SUM(G93:G93)</f>
        <v>48370.63</v>
      </c>
      <c r="I92" s="26">
        <f>(H92/1.16)*0.16</f>
        <v>6671.8110344827583</v>
      </c>
      <c r="J92" s="36"/>
    </row>
    <row r="93" spans="2:10" ht="15" hidden="1" outlineLevel="1" x14ac:dyDescent="0.25">
      <c r="B93" s="9"/>
      <c r="C93" s="9"/>
      <c r="D93" t="s">
        <v>119</v>
      </c>
      <c r="E93" s="2">
        <v>42766</v>
      </c>
      <c r="F93" t="s">
        <v>120</v>
      </c>
      <c r="G93" s="53">
        <v>48370.63</v>
      </c>
      <c r="H93" s="41"/>
      <c r="I93" s="26"/>
      <c r="J93" s="64" t="s">
        <v>250</v>
      </c>
    </row>
    <row r="94" spans="2:10" collapsed="1" x14ac:dyDescent="0.2">
      <c r="B94" s="9" t="s">
        <v>41</v>
      </c>
      <c r="C94" s="9" t="s">
        <v>42</v>
      </c>
      <c r="D94" s="22"/>
      <c r="E94" s="22"/>
      <c r="F94" s="24"/>
      <c r="G94" s="37"/>
      <c r="H94" s="41">
        <f>SUM(G95:G97)</f>
        <v>0</v>
      </c>
      <c r="I94" s="26">
        <f>(H94/1.16)*0.16</f>
        <v>0</v>
      </c>
      <c r="J94" s="46"/>
    </row>
    <row r="95" spans="2:10" hidden="1" outlineLevel="1" x14ac:dyDescent="0.2">
      <c r="B95" s="9"/>
      <c r="C95" s="9"/>
      <c r="D95" s="22"/>
      <c r="E95" s="23"/>
      <c r="F95" s="24"/>
      <c r="G95" s="37"/>
      <c r="H95" s="41"/>
      <c r="I95" s="26"/>
      <c r="J95" s="38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collapsed="1" x14ac:dyDescent="0.2">
      <c r="B98" s="9" t="s">
        <v>43</v>
      </c>
      <c r="C98" s="9" t="s">
        <v>44</v>
      </c>
      <c r="G98" s="8"/>
      <c r="H98" s="41">
        <f>SUM(G99:G99)</f>
        <v>0</v>
      </c>
      <c r="I98" s="26">
        <f>(H98/1.16)*0.16</f>
        <v>0</v>
      </c>
      <c r="J98" s="38"/>
    </row>
    <row r="99" spans="2:10" hidden="1" outlineLevel="1" x14ac:dyDescent="0.2">
      <c r="B99" s="9"/>
      <c r="C99" s="9"/>
      <c r="E99" s="16"/>
      <c r="G99" s="47"/>
      <c r="H99" s="41"/>
      <c r="I99" s="26"/>
      <c r="J99" s="36"/>
    </row>
    <row r="100" spans="2:10" collapsed="1" x14ac:dyDescent="0.2">
      <c r="B100" s="9" t="s">
        <v>86</v>
      </c>
      <c r="C100" s="9" t="s">
        <v>87</v>
      </c>
      <c r="D100" s="22"/>
      <c r="E100" s="23"/>
      <c r="F100" s="24"/>
      <c r="G100" s="37"/>
      <c r="H100" s="41">
        <f>SUM(G101:G102)</f>
        <v>6711.64</v>
      </c>
      <c r="I100" s="26">
        <f>(H100/1.16)*0.16</f>
        <v>925.74344827586219</v>
      </c>
      <c r="J100" s="36"/>
    </row>
    <row r="101" spans="2:10" ht="15" hidden="1" outlineLevel="1" x14ac:dyDescent="0.25">
      <c r="B101" s="9"/>
      <c r="C101" s="9"/>
      <c r="D101" t="s">
        <v>121</v>
      </c>
      <c r="E101" s="2">
        <v>42745</v>
      </c>
      <c r="F101" t="s">
        <v>122</v>
      </c>
      <c r="G101" s="53">
        <v>2941.01</v>
      </c>
      <c r="H101" s="41"/>
      <c r="I101" s="26"/>
      <c r="J101" s="64" t="s">
        <v>253</v>
      </c>
    </row>
    <row r="102" spans="2:10" ht="15" hidden="1" outlineLevel="1" x14ac:dyDescent="0.25">
      <c r="B102" s="9"/>
      <c r="C102" s="9"/>
      <c r="D102" t="s">
        <v>150</v>
      </c>
      <c r="E102" s="2">
        <v>42763</v>
      </c>
      <c r="F102" t="s">
        <v>151</v>
      </c>
      <c r="G102" s="53">
        <v>3770.63</v>
      </c>
      <c r="H102" s="41"/>
      <c r="I102" s="26"/>
      <c r="J102" s="65" t="s">
        <v>254</v>
      </c>
    </row>
    <row r="103" spans="2:10" collapsed="1" x14ac:dyDescent="0.2">
      <c r="B103" s="9" t="s">
        <v>11</v>
      </c>
      <c r="C103" s="9" t="s">
        <v>12</v>
      </c>
      <c r="E103" s="16"/>
      <c r="F103" s="17"/>
      <c r="G103" s="40"/>
      <c r="H103" s="41">
        <f>SUM(G104:G115)</f>
        <v>6000</v>
      </c>
      <c r="I103" s="26">
        <f>(H103/1.16)*0.16</f>
        <v>827.58620689655174</v>
      </c>
      <c r="J103" s="36"/>
    </row>
    <row r="104" spans="2:10" ht="15" hidden="1" outlineLevel="1" x14ac:dyDescent="0.25">
      <c r="B104" s="9"/>
      <c r="C104" s="9"/>
      <c r="D104" t="s">
        <v>123</v>
      </c>
      <c r="E104" s="2">
        <v>42736</v>
      </c>
      <c r="F104" t="s">
        <v>124</v>
      </c>
      <c r="G104" s="53">
        <v>6000</v>
      </c>
      <c r="H104" s="41"/>
      <c r="I104" s="26"/>
      <c r="J104" s="36"/>
    </row>
    <row r="105" spans="2:10" hidden="1" outlineLevel="1" x14ac:dyDescent="0.2">
      <c r="B105" s="9"/>
      <c r="C105" s="9"/>
      <c r="D105" s="22"/>
      <c r="E105" s="23"/>
      <c r="F105" s="24"/>
      <c r="G105" s="48"/>
      <c r="H105" s="41"/>
      <c r="I105" s="26"/>
      <c r="J105" s="36"/>
    </row>
    <row r="106" spans="2:10" hidden="1" outlineLevel="1" x14ac:dyDescent="0.2">
      <c r="B106" s="9"/>
      <c r="C106" s="9"/>
      <c r="D106" s="22"/>
      <c r="E106" s="23"/>
      <c r="F106" s="24"/>
      <c r="G106" s="48"/>
      <c r="H106" s="41"/>
      <c r="I106" s="26"/>
      <c r="J106" s="36"/>
    </row>
    <row r="107" spans="2:10" hidden="1" outlineLevel="1" x14ac:dyDescent="0.2">
      <c r="B107" s="9"/>
      <c r="C107" s="9"/>
      <c r="D107" s="49"/>
      <c r="E107" s="50"/>
      <c r="F107" s="49"/>
      <c r="G107" s="48"/>
      <c r="H107" s="41"/>
      <c r="I107" s="26"/>
      <c r="J107" s="36"/>
    </row>
    <row r="108" spans="2:10" hidden="1" outlineLevel="1" x14ac:dyDescent="0.2">
      <c r="B108" s="9"/>
      <c r="C108" s="9"/>
      <c r="D108" s="51"/>
      <c r="E108" s="23"/>
      <c r="F108" s="24"/>
      <c r="G108" s="48"/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E111" s="16"/>
      <c r="G111" s="52"/>
      <c r="H111" s="41"/>
      <c r="I111" s="26"/>
      <c r="J111" s="36"/>
    </row>
    <row r="112" spans="2:10" ht="15" hidden="1" outlineLevel="1" x14ac:dyDescent="0.25">
      <c r="B112" s="9"/>
      <c r="C112" s="9"/>
      <c r="D112"/>
      <c r="E112" s="2"/>
      <c r="F112"/>
      <c r="G112" s="53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collapsed="1" x14ac:dyDescent="0.25">
      <c r="B116" s="9" t="s">
        <v>88</v>
      </c>
      <c r="C116" s="9" t="s">
        <v>89</v>
      </c>
      <c r="D116"/>
      <c r="E116" s="2"/>
      <c r="F116"/>
      <c r="G116"/>
      <c r="H116" s="41">
        <f>SUM(G117)</f>
        <v>0</v>
      </c>
      <c r="I116" s="26">
        <f>(H116/1.16)*0.16</f>
        <v>0</v>
      </c>
      <c r="J116" s="36"/>
    </row>
    <row r="117" spans="2:10" ht="15" hidden="1" outlineLevel="1" x14ac:dyDescent="0.25">
      <c r="D117"/>
      <c r="E117" s="2"/>
      <c r="F117"/>
      <c r="G117" s="53"/>
      <c r="H117" s="40"/>
      <c r="I117" s="26"/>
      <c r="J117" s="36"/>
    </row>
    <row r="118" spans="2:10" ht="15" collapsed="1" x14ac:dyDescent="0.25">
      <c r="B118" s="9" t="s">
        <v>90</v>
      </c>
      <c r="C118" s="9" t="s">
        <v>91</v>
      </c>
      <c r="D118"/>
      <c r="E118" s="2"/>
      <c r="F118"/>
      <c r="G118" s="53"/>
      <c r="H118" s="41">
        <f>SUM(G119)</f>
        <v>0</v>
      </c>
      <c r="I118" s="26">
        <f>(H118/1.16)*0.16</f>
        <v>0</v>
      </c>
      <c r="J118" s="36"/>
    </row>
    <row r="119" spans="2:10" ht="15" hidden="1" outlineLevel="1" x14ac:dyDescent="0.25">
      <c r="D119"/>
      <c r="E119" s="2"/>
      <c r="F119"/>
      <c r="G119" s="53"/>
      <c r="H119" s="40"/>
      <c r="I119" s="26"/>
      <c r="J119" s="36"/>
    </row>
    <row r="120" spans="2:10" ht="15" hidden="1" outlineLevel="1" x14ac:dyDescent="0.25">
      <c r="D120"/>
      <c r="E120" s="2"/>
      <c r="F120"/>
      <c r="G120" s="53"/>
    </row>
    <row r="121" spans="2:10" ht="15" collapsed="1" x14ac:dyDescent="0.25">
      <c r="B121" s="9" t="s">
        <v>92</v>
      </c>
      <c r="C121" s="9" t="s">
        <v>93</v>
      </c>
      <c r="D121"/>
      <c r="E121" s="2"/>
      <c r="F121"/>
      <c r="G121"/>
      <c r="H121" s="41">
        <f>SUM(G122)</f>
        <v>0</v>
      </c>
      <c r="I121" s="26">
        <f>(H121/1.16)*0.16</f>
        <v>0</v>
      </c>
      <c r="J121" s="36"/>
    </row>
    <row r="122" spans="2:10" ht="15" hidden="1" outlineLevel="1" x14ac:dyDescent="0.25">
      <c r="D122"/>
      <c r="E122" s="2"/>
      <c r="F122"/>
      <c r="G122"/>
      <c r="H122" s="40"/>
      <c r="I122" s="26"/>
      <c r="J122" s="36"/>
    </row>
    <row r="123" spans="2:10" ht="15" collapsed="1" x14ac:dyDescent="0.25">
      <c r="B123" s="9" t="s">
        <v>94</v>
      </c>
      <c r="C123" s="9" t="s">
        <v>95</v>
      </c>
      <c r="D123"/>
      <c r="E123" s="2"/>
      <c r="F123"/>
      <c r="G123"/>
      <c r="H123" s="41">
        <f>SUM(G124)</f>
        <v>1025.7</v>
      </c>
      <c r="I123" s="26">
        <f>(H123/1.16)*0.16</f>
        <v>141.47586206896554</v>
      </c>
      <c r="J123" s="36"/>
    </row>
    <row r="124" spans="2:10" ht="15" hidden="1" outlineLevel="1" x14ac:dyDescent="0.25">
      <c r="D124" t="s">
        <v>125</v>
      </c>
      <c r="E124" s="2">
        <v>42747</v>
      </c>
      <c r="F124" t="s">
        <v>126</v>
      </c>
      <c r="G124" s="53">
        <v>1025.7</v>
      </c>
      <c r="H124" s="40"/>
      <c r="I124" s="26"/>
      <c r="J124" s="65" t="s">
        <v>256</v>
      </c>
    </row>
    <row r="125" spans="2:10" collapsed="1" x14ac:dyDescent="0.2">
      <c r="B125" s="9" t="s">
        <v>96</v>
      </c>
      <c r="C125" s="9" t="s">
        <v>97</v>
      </c>
      <c r="E125" s="16"/>
      <c r="F125" s="17"/>
      <c r="G125" s="26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collapsed="1" x14ac:dyDescent="0.2">
      <c r="B127" s="9" t="s">
        <v>98</v>
      </c>
      <c r="C127" s="9" t="s">
        <v>99</v>
      </c>
      <c r="E127" s="16"/>
      <c r="F127" s="17"/>
      <c r="G127" s="26"/>
      <c r="H127" s="41">
        <f>SUM(G128)</f>
        <v>0</v>
      </c>
      <c r="I127" s="26">
        <f>(H127/1.16)*0.16</f>
        <v>0</v>
      </c>
      <c r="J127" s="36"/>
    </row>
    <row r="128" spans="2:10" ht="15" hidden="1" outlineLevel="1" x14ac:dyDescent="0.25">
      <c r="D128"/>
      <c r="E128" s="2"/>
      <c r="F128"/>
      <c r="G128" s="40"/>
      <c r="I128" s="26"/>
      <c r="J128" s="36"/>
    </row>
    <row r="129" spans="5:10" collapsed="1" x14ac:dyDescent="0.2">
      <c r="E129" s="16"/>
      <c r="F129" s="17"/>
      <c r="G129" s="26"/>
      <c r="H129" s="40"/>
      <c r="I129" s="26"/>
      <c r="J129" s="36"/>
    </row>
    <row r="130" spans="5:10" x14ac:dyDescent="0.2">
      <c r="F130" s="17"/>
      <c r="G130" s="54" t="s">
        <v>45</v>
      </c>
      <c r="H130" s="54">
        <f>SUM(H13:H127)</f>
        <v>97316.549999999988</v>
      </c>
      <c r="I130" s="26"/>
      <c r="J130" s="36"/>
    </row>
    <row r="131" spans="5:10" ht="13.5" thickBot="1" x14ac:dyDescent="0.25">
      <c r="F131" s="55"/>
      <c r="G131" s="56" t="s">
        <v>46</v>
      </c>
      <c r="H131" s="57">
        <v>97316.56</v>
      </c>
      <c r="I131" s="26"/>
      <c r="J131" s="36"/>
    </row>
    <row r="132" spans="5:10" ht="13.5" thickTop="1" x14ac:dyDescent="0.2">
      <c r="F132" s="55"/>
      <c r="G132" s="54" t="s">
        <v>47</v>
      </c>
      <c r="H132" s="7">
        <f>+H130-H131</f>
        <v>-1.0000000009313226E-2</v>
      </c>
      <c r="I132" s="26"/>
      <c r="J132" s="36"/>
    </row>
    <row r="133" spans="5:10" x14ac:dyDescent="0.2">
      <c r="F133" s="17"/>
      <c r="J133" s="36"/>
    </row>
    <row r="134" spans="5:10" x14ac:dyDescent="0.2">
      <c r="F134" s="17"/>
      <c r="J134" s="36"/>
    </row>
    <row r="135" spans="5:10" x14ac:dyDescent="0.2">
      <c r="F135" s="17"/>
      <c r="J135" s="36"/>
    </row>
    <row r="136" spans="5:10" x14ac:dyDescent="0.2">
      <c r="F136" s="17"/>
      <c r="J136" s="36"/>
    </row>
    <row r="137" spans="5:10" x14ac:dyDescent="0.2">
      <c r="F137" s="17"/>
      <c r="J137" s="36"/>
    </row>
    <row r="138" spans="5:10" x14ac:dyDescent="0.2">
      <c r="F138" s="17"/>
      <c r="J138" s="36"/>
    </row>
    <row r="139" spans="5:10" x14ac:dyDescent="0.2">
      <c r="F139" s="17"/>
      <c r="J139" s="36"/>
    </row>
    <row r="140" spans="5:10" x14ac:dyDescent="0.2">
      <c r="F140" s="17"/>
      <c r="J140" s="36"/>
    </row>
    <row r="141" spans="5:10" x14ac:dyDescent="0.2">
      <c r="F141" s="17"/>
      <c r="J141" s="36"/>
    </row>
    <row r="142" spans="5:10" x14ac:dyDescent="0.2">
      <c r="F142" s="17"/>
      <c r="J142" s="36"/>
    </row>
    <row r="143" spans="5:10" x14ac:dyDescent="0.2">
      <c r="F143" s="17"/>
      <c r="J143" s="36"/>
    </row>
    <row r="144" spans="5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</sheetData>
  <mergeCells count="4">
    <mergeCell ref="C7:J7"/>
    <mergeCell ref="C4:J4"/>
    <mergeCell ref="C5:J5"/>
    <mergeCell ref="C6:J6"/>
  </mergeCells>
  <hyperlinks>
    <hyperlink ref="J32" r:id="rId1"/>
    <hyperlink ref="J33" r:id="rId2"/>
    <hyperlink ref="J30" r:id="rId3"/>
    <hyperlink ref="J34" r:id="rId4"/>
    <hyperlink ref="J41" r:id="rId5"/>
    <hyperlink ref="J43" r:id="rId6"/>
    <hyperlink ref="J44" r:id="rId7"/>
    <hyperlink ref="J60" r:id="rId8"/>
    <hyperlink ref="J51" r:id="rId9"/>
    <hyperlink ref="J52" r:id="rId10"/>
    <hyperlink ref="J56" r:id="rId11"/>
    <hyperlink ref="J57" r:id="rId12"/>
    <hyperlink ref="J58" r:id="rId13"/>
    <hyperlink ref="J75" r:id="rId14"/>
    <hyperlink ref="J77" r:id="rId15"/>
    <hyperlink ref="J78" r:id="rId16"/>
    <hyperlink ref="J79" r:id="rId17"/>
    <hyperlink ref="J83" r:id="rId18"/>
    <hyperlink ref="J90" r:id="rId19"/>
    <hyperlink ref="J93" r:id="rId20"/>
    <hyperlink ref="J101" r:id="rId21"/>
    <hyperlink ref="J102" r:id="rId22"/>
    <hyperlink ref="J124" r:id="rId23"/>
  </hyperlinks>
  <pageMargins left="0.7" right="0.7" top="0.75" bottom="0.75" header="0.3" footer="0.3"/>
  <drawing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30"/>
  <sheetViews>
    <sheetView tabSelected="1" topLeftCell="A10" workbookViewId="0">
      <selection activeCell="D21" sqref="D21:H2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410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269.98</v>
      </c>
      <c r="I18" s="20">
        <f>H18/1.16*0.16</f>
        <v>37.238620689655178</v>
      </c>
      <c r="J18" s="53"/>
      <c r="K18" s="26"/>
    </row>
    <row r="19" spans="2:11" ht="15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I19" s="20"/>
      <c r="J19" s="21"/>
      <c r="K19" s="26"/>
    </row>
    <row r="20" spans="2:11" ht="15" outlineLevel="1" x14ac:dyDescent="0.25">
      <c r="B20" s="9"/>
      <c r="D20" t="s">
        <v>445</v>
      </c>
      <c r="E20" s="2">
        <v>42991</v>
      </c>
      <c r="F20" t="s">
        <v>446</v>
      </c>
      <c r="G20" s="1">
        <v>-360.02</v>
      </c>
      <c r="H20"/>
      <c r="I20" s="20"/>
      <c r="J20" s="21"/>
      <c r="K20" s="26"/>
    </row>
    <row r="21" spans="2:11" ht="15" outlineLevel="1" x14ac:dyDescent="0.25">
      <c r="B21" s="9"/>
      <c r="C21" s="9"/>
      <c r="D21"/>
      <c r="E21" s="2"/>
      <c r="F21"/>
      <c r="G21" s="1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hidden="1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collapsed="1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13655.33</v>
      </c>
      <c r="I32" s="20">
        <f>H32/1.16*0.16</f>
        <v>1883.4937931034485</v>
      </c>
      <c r="J32" s="53"/>
      <c r="K32" s="26"/>
    </row>
    <row r="33" spans="2:13" ht="15" hidden="1" outlineLevel="1" x14ac:dyDescent="0.25">
      <c r="B33" s="9"/>
      <c r="C33" s="9"/>
      <c r="D33" t="s">
        <v>411</v>
      </c>
      <c r="E33" s="2">
        <v>43018</v>
      </c>
      <c r="F33">
        <v>2220</v>
      </c>
      <c r="G33" s="53">
        <v>6039.8</v>
      </c>
      <c r="H33" s="19"/>
      <c r="I33" s="20"/>
      <c r="J33" s="65"/>
      <c r="K33" s="26"/>
    </row>
    <row r="34" spans="2:13" ht="15" hidden="1" outlineLevel="1" x14ac:dyDescent="0.25">
      <c r="B34" s="9"/>
      <c r="C34" s="9"/>
      <c r="D34" t="s">
        <v>374</v>
      </c>
      <c r="E34" s="2">
        <v>43038</v>
      </c>
      <c r="F34">
        <v>2245</v>
      </c>
      <c r="G34" s="53">
        <v>3013.07</v>
      </c>
      <c r="H34" s="19"/>
      <c r="I34" s="20"/>
      <c r="J34" s="65"/>
      <c r="K34" s="26"/>
    </row>
    <row r="35" spans="2:13" ht="15" hidden="1" outlineLevel="1" x14ac:dyDescent="0.25">
      <c r="B35" s="9"/>
      <c r="C35" s="9"/>
      <c r="D35" t="s">
        <v>412</v>
      </c>
      <c r="E35" s="2">
        <v>43038</v>
      </c>
      <c r="F35">
        <v>2271</v>
      </c>
      <c r="G35" s="53">
        <v>1945.06</v>
      </c>
      <c r="H35" s="19"/>
      <c r="I35" s="20"/>
      <c r="J35" s="64"/>
      <c r="K35" s="26"/>
    </row>
    <row r="36" spans="2:13" ht="15" hidden="1" outlineLevel="1" x14ac:dyDescent="0.25">
      <c r="B36" s="9"/>
      <c r="C36" s="9"/>
      <c r="D36" t="s">
        <v>413</v>
      </c>
      <c r="E36" s="2">
        <v>43038</v>
      </c>
      <c r="F36">
        <v>158422</v>
      </c>
      <c r="G36">
        <v>534.29999999999995</v>
      </c>
      <c r="H36" s="32"/>
      <c r="I36" s="20"/>
      <c r="J36" s="31"/>
      <c r="K36" s="26"/>
    </row>
    <row r="37" spans="2:13" ht="15" hidden="1" outlineLevel="1" x14ac:dyDescent="0.25">
      <c r="B37" s="9"/>
      <c r="C37" s="9"/>
      <c r="D37" t="s">
        <v>377</v>
      </c>
      <c r="E37" s="2">
        <v>43038</v>
      </c>
      <c r="F37">
        <v>2293</v>
      </c>
      <c r="G37" s="53">
        <v>2123.1</v>
      </c>
      <c r="H37" s="32"/>
      <c r="I37" s="20"/>
      <c r="J37" s="31"/>
      <c r="K37" s="26"/>
    </row>
    <row r="38" spans="2:13" collapsed="1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0</v>
      </c>
      <c r="I52" s="20">
        <f>H52/1.16*0.16</f>
        <v>0</v>
      </c>
      <c r="J52" s="36"/>
      <c r="K52" s="26"/>
    </row>
    <row r="53" spans="2:13" ht="15" hidden="1" outlineLevel="1" x14ac:dyDescent="0.25">
      <c r="B53" s="33"/>
      <c r="C53" s="9"/>
      <c r="D53"/>
      <c r="E53" s="2"/>
      <c r="F53"/>
      <c r="G53"/>
      <c r="H53" s="19"/>
      <c r="I53" s="20"/>
      <c r="J53" s="36"/>
      <c r="K53" s="26"/>
    </row>
    <row r="54" spans="2:13" collapsed="1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2212.12</v>
      </c>
      <c r="I54" s="20"/>
      <c r="J54" s="36"/>
      <c r="K54" s="26"/>
    </row>
    <row r="55" spans="2:13" ht="15" hidden="1" outlineLevel="1" x14ac:dyDescent="0.25">
      <c r="B55" s="33"/>
      <c r="C55" s="9"/>
      <c r="D55" t="s">
        <v>414</v>
      </c>
      <c r="E55" s="2">
        <v>43038</v>
      </c>
      <c r="F55" t="s">
        <v>415</v>
      </c>
      <c r="G55" s="53">
        <v>2212.12</v>
      </c>
      <c r="H55" s="19"/>
      <c r="I55" s="20"/>
      <c r="J55" s="36"/>
      <c r="K55" s="26"/>
    </row>
    <row r="56" spans="2:13" ht="15" collapsed="1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0</v>
      </c>
      <c r="I56" s="20">
        <f>H56/1.16*0.16</f>
        <v>0</v>
      </c>
      <c r="J56" s="36"/>
      <c r="K56" s="26"/>
    </row>
    <row r="57" spans="2:13" ht="15" hidden="1" outlineLevel="1" x14ac:dyDescent="0.25">
      <c r="B57" s="33"/>
      <c r="C57" s="9"/>
      <c r="D57"/>
      <c r="E57" s="2"/>
      <c r="F57"/>
      <c r="G57"/>
      <c r="H57" s="19"/>
      <c r="I57" s="20"/>
      <c r="J57" s="36"/>
      <c r="K57" s="26"/>
    </row>
    <row r="58" spans="2:13" ht="15" collapsed="1" x14ac:dyDescent="0.25">
      <c r="B58" s="33" t="s">
        <v>62</v>
      </c>
      <c r="C58" s="9" t="s">
        <v>35</v>
      </c>
      <c r="D58" s="29"/>
      <c r="E58" s="34"/>
      <c r="F58" s="35"/>
      <c r="G58" s="25"/>
      <c r="H58" s="19">
        <f>SUM(G59:G60)</f>
        <v>2192.4</v>
      </c>
      <c r="I58" s="20">
        <f>H58/1.16*0.16</f>
        <v>302.40000000000003</v>
      </c>
      <c r="J58" s="53"/>
      <c r="K58" s="26"/>
    </row>
    <row r="59" spans="2:13" ht="15" hidden="1" outlineLevel="1" x14ac:dyDescent="0.25">
      <c r="B59" s="33"/>
      <c r="C59" s="9"/>
      <c r="D59" t="s">
        <v>416</v>
      </c>
      <c r="E59" s="2">
        <v>43028</v>
      </c>
      <c r="F59"/>
      <c r="G59" s="53">
        <v>1392</v>
      </c>
      <c r="I59" s="20"/>
      <c r="J59" s="65"/>
      <c r="K59" s="26"/>
    </row>
    <row r="60" spans="2:13" ht="15" hidden="1" outlineLevel="1" x14ac:dyDescent="0.25">
      <c r="B60" s="33"/>
      <c r="C60" s="9"/>
      <c r="D60" t="s">
        <v>383</v>
      </c>
      <c r="E60" s="2">
        <v>43038</v>
      </c>
      <c r="F60" t="s">
        <v>417</v>
      </c>
      <c r="G60">
        <v>800.4</v>
      </c>
      <c r="I60" s="20"/>
      <c r="J60" s="36"/>
      <c r="K60" s="26"/>
    </row>
    <row r="61" spans="2:13" collapsed="1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33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0</v>
      </c>
      <c r="I73" s="26">
        <f>(H73/1.16)*0.16</f>
        <v>0</v>
      </c>
      <c r="J73" s="36"/>
      <c r="K73" s="26"/>
    </row>
    <row r="74" spans="2:11" ht="15" hidden="1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hidden="1" outlineLevel="1" x14ac:dyDescent="0.25">
      <c r="B75" s="42"/>
      <c r="C75" s="42"/>
      <c r="D75"/>
      <c r="E75" s="2"/>
      <c r="F75"/>
      <c r="G75" s="53"/>
      <c r="H75" s="40"/>
      <c r="I75" s="26"/>
      <c r="J75" s="36"/>
      <c r="K75" s="26"/>
    </row>
    <row r="76" spans="2:11" ht="15" hidden="1" outlineLevel="1" x14ac:dyDescent="0.25">
      <c r="B76" s="42"/>
      <c r="C76" s="42"/>
      <c r="D76"/>
      <c r="E76" s="2"/>
      <c r="F76"/>
      <c r="G76"/>
      <c r="H76" s="40"/>
      <c r="I76" s="26"/>
      <c r="J76" s="36"/>
      <c r="K76" s="26"/>
    </row>
    <row r="77" spans="2:11" collapsed="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9280</v>
      </c>
      <c r="I79" s="26">
        <f>(H79/1.16)*0.16</f>
        <v>1280.0000000000002</v>
      </c>
      <c r="J79" s="36"/>
      <c r="K79" s="26"/>
    </row>
    <row r="80" spans="2:11" ht="15" hidden="1" outlineLevel="1" x14ac:dyDescent="0.25">
      <c r="B80" s="42"/>
      <c r="C80" s="42"/>
      <c r="D80" t="s">
        <v>418</v>
      </c>
      <c r="E80" s="2">
        <v>43018</v>
      </c>
      <c r="F80" t="s">
        <v>419</v>
      </c>
      <c r="G80" s="53">
        <v>9280</v>
      </c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collapsed="1" x14ac:dyDescent="0.2">
      <c r="B82" s="9" t="s">
        <v>71</v>
      </c>
      <c r="C82" s="9" t="s">
        <v>72</v>
      </c>
      <c r="D82" s="22"/>
      <c r="E82" s="23"/>
      <c r="F82" s="24"/>
      <c r="G82" s="37"/>
      <c r="H82" s="41">
        <f>SUM(G83:G85)</f>
        <v>69600</v>
      </c>
      <c r="I82" s="26">
        <f>(H82/1.16)*0.16</f>
        <v>9600.0000000000018</v>
      </c>
      <c r="J82" s="36"/>
      <c r="K82" s="26"/>
    </row>
    <row r="83" spans="2:11" ht="15" hidden="1" outlineLevel="1" x14ac:dyDescent="0.25">
      <c r="B83" s="9"/>
      <c r="C83" s="9"/>
      <c r="D83" t="s">
        <v>396</v>
      </c>
      <c r="E83" s="2">
        <v>42990</v>
      </c>
      <c r="F83" t="s">
        <v>397</v>
      </c>
      <c r="G83" s="53">
        <v>57907.199999999997</v>
      </c>
      <c r="H83" s="41"/>
      <c r="I83" s="26"/>
      <c r="J83" s="36"/>
      <c r="K83" s="26"/>
    </row>
    <row r="84" spans="2:11" ht="15" hidden="1" outlineLevel="1" x14ac:dyDescent="0.25">
      <c r="B84" s="9"/>
      <c r="C84" s="9"/>
      <c r="D84" t="s">
        <v>399</v>
      </c>
      <c r="E84" s="2">
        <v>43008</v>
      </c>
      <c r="F84" t="s">
        <v>400</v>
      </c>
      <c r="G84" s="53">
        <v>11692.8</v>
      </c>
      <c r="H84" s="41"/>
      <c r="I84" s="26"/>
      <c r="J84" s="36"/>
      <c r="K84" s="26"/>
    </row>
    <row r="85" spans="2:11" ht="15" hidden="1" outlineLevel="1" x14ac:dyDescent="0.25">
      <c r="B85" s="9"/>
      <c r="C85" s="9"/>
      <c r="D85"/>
      <c r="E85" s="2"/>
      <c r="F85"/>
      <c r="G85" s="53"/>
      <c r="H85" s="41"/>
      <c r="I85" s="26"/>
      <c r="J85" s="36"/>
      <c r="K85" s="26"/>
    </row>
    <row r="86" spans="2:11" hidden="1" outlineLevel="1" x14ac:dyDescent="0.2">
      <c r="B86" s="9"/>
      <c r="C86" s="9"/>
      <c r="H86" s="41"/>
      <c r="I86" s="26"/>
      <c r="J86" s="36"/>
      <c r="K86" s="26"/>
    </row>
    <row r="87" spans="2:11" hidden="1" outlineLevel="1" x14ac:dyDescent="0.2">
      <c r="B87" s="9"/>
      <c r="C87" s="9"/>
      <c r="D87" s="22"/>
      <c r="E87" s="23"/>
      <c r="F87" s="24"/>
      <c r="G87" s="37"/>
      <c r="H87" s="41"/>
      <c r="I87" s="26"/>
      <c r="J87" s="36"/>
      <c r="K87" s="26"/>
    </row>
    <row r="88" spans="2:11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  <c r="K88" s="26"/>
    </row>
    <row r="89" spans="2:11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  <c r="K89" s="26"/>
    </row>
    <row r="90" spans="2:11" hidden="1" outlineLevel="1" x14ac:dyDescent="0.2">
      <c r="B90" s="9"/>
      <c r="C90" s="9"/>
      <c r="D90" s="22"/>
      <c r="E90" s="23"/>
      <c r="F90" s="24"/>
      <c r="G90" s="37"/>
      <c r="H90" s="41"/>
      <c r="I90" s="26"/>
      <c r="J90" s="36"/>
      <c r="K90" s="26"/>
    </row>
    <row r="91" spans="2:11" ht="15" hidden="1" outlineLevel="1" x14ac:dyDescent="0.25">
      <c r="B91" s="9"/>
      <c r="C91" s="9"/>
      <c r="D91"/>
      <c r="E91" s="2"/>
      <c r="F91"/>
      <c r="G91" s="53"/>
      <c r="H91" s="41"/>
      <c r="I91" s="26"/>
      <c r="J91" s="36"/>
      <c r="K91" s="26"/>
    </row>
    <row r="92" spans="2:11" collapsed="1" x14ac:dyDescent="0.2">
      <c r="B92" s="9" t="s">
        <v>33</v>
      </c>
      <c r="C92" s="9" t="s">
        <v>73</v>
      </c>
      <c r="D92" s="22"/>
      <c r="E92" s="23"/>
      <c r="F92" s="24"/>
      <c r="G92" s="37"/>
      <c r="H92" s="41">
        <f>SUM(G93)</f>
        <v>500</v>
      </c>
      <c r="I92" s="26">
        <f>(H92/1.16)*0.16</f>
        <v>68.965517241379317</v>
      </c>
      <c r="J92" s="36"/>
      <c r="K92" s="26"/>
    </row>
    <row r="93" spans="2:11" ht="15" hidden="1" outlineLevel="1" x14ac:dyDescent="0.25">
      <c r="B93" s="42"/>
      <c r="C93" s="42"/>
      <c r="D93" t="s">
        <v>420</v>
      </c>
      <c r="E93" s="2">
        <v>43018</v>
      </c>
      <c r="F93" t="s">
        <v>421</v>
      </c>
      <c r="G93">
        <v>500</v>
      </c>
      <c r="H93" s="6"/>
      <c r="I93" s="26"/>
      <c r="J93" s="64"/>
      <c r="K93" s="26"/>
    </row>
    <row r="94" spans="2:11" ht="15" collapsed="1" x14ac:dyDescent="0.25">
      <c r="B94" s="9" t="s">
        <v>74</v>
      </c>
      <c r="C94" s="9" t="s">
        <v>75</v>
      </c>
      <c r="D94" s="22"/>
      <c r="E94" s="22"/>
      <c r="F94" s="22"/>
      <c r="G94" s="29"/>
      <c r="H94" s="40">
        <f>+SUM(G95:G97)</f>
        <v>2872</v>
      </c>
      <c r="I94" s="26">
        <f>(H94/1.16)*0.16</f>
        <v>396.13793103448279</v>
      </c>
      <c r="J94" s="53"/>
      <c r="K94" s="26"/>
    </row>
    <row r="95" spans="2:11" ht="15" hidden="1" outlineLevel="1" x14ac:dyDescent="0.25">
      <c r="B95" s="9"/>
      <c r="C95" s="9"/>
      <c r="D95" t="s">
        <v>76</v>
      </c>
      <c r="E95" s="2">
        <v>42649</v>
      </c>
      <c r="F95" t="s">
        <v>77</v>
      </c>
      <c r="G95" s="1">
        <v>939.99</v>
      </c>
      <c r="H95" s="40"/>
      <c r="I95" s="26"/>
      <c r="J95" s="65"/>
      <c r="K95" s="26"/>
    </row>
    <row r="96" spans="2:11" ht="15" hidden="1" outlineLevel="1" x14ac:dyDescent="0.25">
      <c r="B96" s="9"/>
      <c r="C96" s="9"/>
      <c r="D96" t="s">
        <v>63</v>
      </c>
      <c r="E96" s="2">
        <v>42681</v>
      </c>
      <c r="F96" t="s">
        <v>78</v>
      </c>
      <c r="G96" s="30">
        <v>1066.01</v>
      </c>
      <c r="H96" s="40"/>
      <c r="I96" s="26"/>
      <c r="J96" s="64"/>
      <c r="K96" s="26"/>
    </row>
    <row r="97" spans="2:11" ht="15" hidden="1" outlineLevel="1" x14ac:dyDescent="0.25">
      <c r="B97" s="42"/>
      <c r="C97" s="42"/>
      <c r="D97" t="s">
        <v>79</v>
      </c>
      <c r="E97" s="2">
        <v>42683</v>
      </c>
      <c r="F97" t="s">
        <v>80</v>
      </c>
      <c r="G97" s="1">
        <v>866</v>
      </c>
      <c r="H97" s="40"/>
      <c r="I97" s="26"/>
      <c r="J97" s="65"/>
      <c r="K97" s="26"/>
    </row>
    <row r="98" spans="2:11" collapsed="1" x14ac:dyDescent="0.2">
      <c r="B98" s="59" t="s">
        <v>34</v>
      </c>
      <c r="C98" s="9" t="s">
        <v>35</v>
      </c>
      <c r="D98" s="22"/>
      <c r="E98" s="23"/>
      <c r="F98" s="24"/>
      <c r="G98" s="37"/>
      <c r="H98" s="41"/>
      <c r="I98" s="26">
        <f>H98/1.16*0.16</f>
        <v>0</v>
      </c>
      <c r="J98" s="36"/>
      <c r="K98" s="26"/>
    </row>
    <row r="99" spans="2:11" ht="15" hidden="1" outlineLevel="1" x14ac:dyDescent="0.25">
      <c r="B99" s="42"/>
      <c r="C99" s="42"/>
      <c r="D99"/>
      <c r="E99" s="2"/>
      <c r="F99"/>
      <c r="G99" s="30"/>
      <c r="H99" s="40"/>
      <c r="I99" s="26"/>
      <c r="J99" s="36"/>
      <c r="K99" s="26"/>
    </row>
    <row r="100" spans="2:11" ht="15" collapsed="1" x14ac:dyDescent="0.25">
      <c r="B100" s="9" t="s">
        <v>116</v>
      </c>
      <c r="C100" s="9" t="s">
        <v>117</v>
      </c>
      <c r="D100"/>
      <c r="E100" s="2"/>
      <c r="F100"/>
      <c r="G100" s="30"/>
      <c r="H100" s="70">
        <f>+SUM(G101)</f>
        <v>0</v>
      </c>
      <c r="I100" s="26">
        <f>(H100/1.16)*0.16</f>
        <v>0</v>
      </c>
      <c r="J100" s="36"/>
      <c r="K100" s="26"/>
    </row>
    <row r="101" spans="2:11" ht="15" hidden="1" outlineLevel="1" x14ac:dyDescent="0.25">
      <c r="B101" s="42"/>
      <c r="C101" s="42"/>
      <c r="D101"/>
      <c r="E101" s="2"/>
      <c r="F101"/>
      <c r="G101" s="53"/>
      <c r="H101" s="40"/>
      <c r="I101" s="26"/>
      <c r="J101" s="36"/>
      <c r="K101" s="26"/>
    </row>
    <row r="102" spans="2:11" ht="15" collapsed="1" x14ac:dyDescent="0.25">
      <c r="B102" s="9" t="s">
        <v>81</v>
      </c>
      <c r="C102" s="9" t="s">
        <v>82</v>
      </c>
      <c r="D102"/>
      <c r="E102" s="2"/>
      <c r="F102"/>
      <c r="G102" s="1"/>
      <c r="H102" s="41">
        <f>SUM(G103:G104)</f>
        <v>0</v>
      </c>
      <c r="I102" s="26">
        <f>H102/1.16*0.16</f>
        <v>0</v>
      </c>
      <c r="J102" s="36"/>
      <c r="K102" s="26"/>
    </row>
    <row r="103" spans="2:11" ht="15" hidden="1" outlineLevel="1" x14ac:dyDescent="0.25">
      <c r="B103" s="42"/>
      <c r="C103" s="42"/>
      <c r="D103"/>
      <c r="E103" s="2"/>
      <c r="F103"/>
      <c r="G103" s="1"/>
      <c r="H103" s="40"/>
      <c r="I103" s="26"/>
      <c r="J103" s="36"/>
      <c r="K103" s="26"/>
    </row>
    <row r="104" spans="2:11" ht="15" hidden="1" outlineLevel="1" x14ac:dyDescent="0.25">
      <c r="B104" s="42"/>
      <c r="C104" s="42"/>
      <c r="D104"/>
      <c r="E104" s="2"/>
      <c r="F104"/>
      <c r="G104" s="30"/>
      <c r="H104" s="40"/>
      <c r="I104" s="26"/>
      <c r="J104" s="36"/>
      <c r="K104" s="26"/>
    </row>
    <row r="105" spans="2:11" collapsed="1" x14ac:dyDescent="0.2">
      <c r="B105" s="9" t="s">
        <v>36</v>
      </c>
      <c r="C105" s="9" t="s">
        <v>37</v>
      </c>
      <c r="D105" s="22"/>
      <c r="E105" s="22"/>
      <c r="F105" s="24"/>
      <c r="G105" s="37"/>
      <c r="H105" s="41"/>
      <c r="I105" s="26"/>
      <c r="J105" s="36"/>
      <c r="K105" s="26"/>
    </row>
    <row r="106" spans="2:11" hidden="1" outlineLevel="1" x14ac:dyDescent="0.2">
      <c r="B106" s="9"/>
      <c r="C106" s="9"/>
      <c r="D106" s="22"/>
      <c r="E106" s="23"/>
      <c r="F106" s="24"/>
      <c r="G106" s="37"/>
      <c r="H106" s="41"/>
      <c r="I106" s="26"/>
      <c r="J106" s="36"/>
      <c r="K106" s="26"/>
    </row>
    <row r="107" spans="2:11" ht="15" collapsed="1" x14ac:dyDescent="0.25">
      <c r="B107" s="9" t="s">
        <v>38</v>
      </c>
      <c r="C107" s="9" t="s">
        <v>83</v>
      </c>
      <c r="D107" s="22"/>
      <c r="E107" s="23"/>
      <c r="F107" s="24"/>
      <c r="G107" s="37"/>
      <c r="H107" s="41">
        <f>SUM(G108:G112)</f>
        <v>3889.1600000000003</v>
      </c>
      <c r="I107" s="26">
        <f>(H107/1.16)*0.16</f>
        <v>536.43586206896555</v>
      </c>
      <c r="J107" s="53"/>
      <c r="K107" s="26"/>
    </row>
    <row r="108" spans="2:11" ht="15" hidden="1" outlineLevel="1" x14ac:dyDescent="0.25">
      <c r="B108" s="9"/>
      <c r="C108" s="9"/>
      <c r="D108" t="s">
        <v>84</v>
      </c>
      <c r="E108" s="2">
        <v>42660</v>
      </c>
      <c r="F108" t="s">
        <v>85</v>
      </c>
      <c r="G108" s="30">
        <v>1547.21</v>
      </c>
      <c r="H108" s="41"/>
      <c r="I108" s="26"/>
      <c r="J108" s="65"/>
      <c r="K108" s="26"/>
    </row>
    <row r="109" spans="2:11" ht="15" hidden="1" outlineLevel="1" x14ac:dyDescent="0.25">
      <c r="B109" s="9"/>
      <c r="C109" s="9"/>
      <c r="D109" t="s">
        <v>368</v>
      </c>
      <c r="E109" s="2">
        <v>43008</v>
      </c>
      <c r="F109" t="s">
        <v>403</v>
      </c>
      <c r="G109">
        <v>408.32</v>
      </c>
      <c r="H109" s="41"/>
      <c r="I109" s="26"/>
      <c r="J109" s="65"/>
      <c r="K109" s="26"/>
    </row>
    <row r="110" spans="2:11" ht="15" hidden="1" outlineLevel="1" x14ac:dyDescent="0.25">
      <c r="B110" s="9"/>
      <c r="C110" s="9"/>
      <c r="D110" t="s">
        <v>422</v>
      </c>
      <c r="E110" s="2">
        <v>43017</v>
      </c>
      <c r="F110">
        <v>148</v>
      </c>
      <c r="G110">
        <v>959.23</v>
      </c>
      <c r="H110" s="41"/>
      <c r="I110" s="26"/>
      <c r="J110" s="65"/>
      <c r="K110" s="26"/>
    </row>
    <row r="111" spans="2:11" ht="15" hidden="1" outlineLevel="1" x14ac:dyDescent="0.25">
      <c r="B111" s="9"/>
      <c r="C111" s="9"/>
      <c r="D111" t="s">
        <v>423</v>
      </c>
      <c r="E111" s="2">
        <v>43018</v>
      </c>
      <c r="F111" t="s">
        <v>424</v>
      </c>
      <c r="G111">
        <v>348</v>
      </c>
      <c r="H111" s="41"/>
      <c r="I111" s="26"/>
      <c r="J111" s="65"/>
      <c r="K111" s="26"/>
    </row>
    <row r="112" spans="2:11" ht="15" hidden="1" outlineLevel="1" x14ac:dyDescent="0.25">
      <c r="B112" s="9"/>
      <c r="C112" s="9"/>
      <c r="D112" t="s">
        <v>425</v>
      </c>
      <c r="E112" s="2">
        <v>43028</v>
      </c>
      <c r="F112">
        <v>2474</v>
      </c>
      <c r="G112">
        <v>626.4</v>
      </c>
      <c r="H112" s="41"/>
      <c r="I112" s="26"/>
      <c r="J112" s="65"/>
      <c r="K112" s="26"/>
    </row>
    <row r="113" spans="2:11" hidden="1" outlineLevel="1" x14ac:dyDescent="0.2">
      <c r="B113" s="9"/>
      <c r="C113" s="9"/>
      <c r="H113" s="41"/>
      <c r="I113" s="26"/>
      <c r="J113" s="64"/>
      <c r="K113" s="26"/>
    </row>
    <row r="114" spans="2:11" ht="15" collapsed="1" x14ac:dyDescent="0.25">
      <c r="B114" s="9" t="s">
        <v>39</v>
      </c>
      <c r="C114" s="9" t="s">
        <v>40</v>
      </c>
      <c r="D114" s="22"/>
      <c r="E114" s="22"/>
      <c r="F114" s="24"/>
      <c r="G114" s="37"/>
      <c r="H114" s="41">
        <f>SUM(G115:G116)</f>
        <v>63755.899999999994</v>
      </c>
      <c r="I114" s="26">
        <f>(H114/1.16)*0.16</f>
        <v>8793.9172413793112</v>
      </c>
      <c r="J114" s="53"/>
      <c r="K114" s="26"/>
    </row>
    <row r="115" spans="2:11" ht="15" hidden="1" outlineLevel="1" x14ac:dyDescent="0.25">
      <c r="B115" s="9"/>
      <c r="C115" s="9"/>
      <c r="D115" t="s">
        <v>426</v>
      </c>
      <c r="E115" s="2">
        <v>43010</v>
      </c>
      <c r="F115" t="s">
        <v>427</v>
      </c>
      <c r="G115" s="53">
        <v>-18061.38</v>
      </c>
      <c r="H115" s="41" t="s">
        <v>428</v>
      </c>
      <c r="I115" s="26"/>
      <c r="J115" s="64"/>
      <c r="K115" s="26"/>
    </row>
    <row r="116" spans="2:11" ht="15" hidden="1" outlineLevel="1" x14ac:dyDescent="0.25">
      <c r="B116" s="9"/>
      <c r="C116" s="9"/>
      <c r="D116" t="s">
        <v>429</v>
      </c>
      <c r="E116" s="2">
        <v>43038</v>
      </c>
      <c r="F116" t="s">
        <v>430</v>
      </c>
      <c r="G116" s="53">
        <v>81817.279999999999</v>
      </c>
      <c r="H116" s="41"/>
      <c r="I116" s="26"/>
      <c r="J116" s="64"/>
      <c r="K116" s="26"/>
    </row>
    <row r="117" spans="2:11" collapsed="1" x14ac:dyDescent="0.2">
      <c r="B117" s="9" t="s">
        <v>41</v>
      </c>
      <c r="C117" s="9" t="s">
        <v>42</v>
      </c>
      <c r="D117" s="22"/>
      <c r="E117" s="22"/>
      <c r="F117" s="24"/>
      <c r="G117" s="37"/>
      <c r="H117" s="41">
        <f>SUM(G118:G120)</f>
        <v>0</v>
      </c>
      <c r="I117" s="26">
        <f>(H117/1.16)*0.16</f>
        <v>0</v>
      </c>
      <c r="J117" s="46"/>
      <c r="K117" s="26"/>
    </row>
    <row r="118" spans="2:11" hidden="1" outlineLevel="1" x14ac:dyDescent="0.2">
      <c r="B118" s="9"/>
      <c r="C118" s="9"/>
      <c r="D118" s="22"/>
      <c r="E118" s="23"/>
      <c r="F118" s="24"/>
      <c r="G118" s="37"/>
      <c r="H118" s="41"/>
      <c r="I118" s="26"/>
      <c r="J118" s="38"/>
      <c r="K118" s="26"/>
    </row>
    <row r="119" spans="2:11" hidden="1" outlineLevel="1" x14ac:dyDescent="0.2">
      <c r="B119" s="9"/>
      <c r="C119" s="9"/>
      <c r="D119" s="22"/>
      <c r="E119" s="23"/>
      <c r="F119" s="24"/>
      <c r="G119" s="37"/>
      <c r="H119" s="41"/>
      <c r="I119" s="26"/>
      <c r="J119" s="38"/>
      <c r="K119" s="26"/>
    </row>
    <row r="120" spans="2:11" hidden="1" outlineLevel="1" x14ac:dyDescent="0.2">
      <c r="B120" s="9"/>
      <c r="C120" s="9"/>
      <c r="D120" s="22"/>
      <c r="E120" s="23"/>
      <c r="F120" s="24"/>
      <c r="G120" s="37"/>
      <c r="H120" s="41"/>
      <c r="I120" s="26"/>
      <c r="J120" s="38"/>
      <c r="K120" s="26"/>
    </row>
    <row r="121" spans="2:11" collapsed="1" x14ac:dyDescent="0.2">
      <c r="B121" s="9" t="s">
        <v>43</v>
      </c>
      <c r="C121" s="9" t="s">
        <v>44</v>
      </c>
      <c r="G121" s="8"/>
      <c r="H121" s="41">
        <f>SUM(G122:G122)</f>
        <v>0</v>
      </c>
      <c r="I121" s="26">
        <f>(H121/1.16)*0.16</f>
        <v>0</v>
      </c>
      <c r="J121" s="38"/>
      <c r="K121" s="26"/>
    </row>
    <row r="122" spans="2:11" hidden="1" outlineLevel="1" x14ac:dyDescent="0.2">
      <c r="B122" s="9"/>
      <c r="C122" s="9"/>
      <c r="E122" s="16"/>
      <c r="G122" s="47"/>
      <c r="H122" s="41"/>
      <c r="I122" s="26"/>
      <c r="J122" s="36"/>
      <c r="K122" s="26"/>
    </row>
    <row r="123" spans="2:11" collapsed="1" x14ac:dyDescent="0.2">
      <c r="B123" s="9" t="s">
        <v>434</v>
      </c>
      <c r="C123" s="9" t="s">
        <v>435</v>
      </c>
      <c r="E123" s="16"/>
      <c r="G123" s="47"/>
      <c r="H123" s="41">
        <f>SUM(G124:G128)</f>
        <v>70.760000000000005</v>
      </c>
      <c r="I123" s="26">
        <f>(H123/1.16)*0.16</f>
        <v>9.7600000000000016</v>
      </c>
      <c r="J123" s="36" t="s">
        <v>448</v>
      </c>
      <c r="K123" s="26"/>
    </row>
    <row r="124" spans="2:11" hidden="1" outlineLevel="1" x14ac:dyDescent="0.2">
      <c r="G124" s="6">
        <v>18.100000000000001</v>
      </c>
      <c r="H124" s="41"/>
      <c r="I124" s="26"/>
      <c r="J124" s="36"/>
      <c r="K124" s="26"/>
    </row>
    <row r="125" spans="2:11" ht="15" hidden="1" outlineLevel="1" x14ac:dyDescent="0.25">
      <c r="B125" s="9"/>
      <c r="C125" s="9"/>
      <c r="D125" t="s">
        <v>401</v>
      </c>
      <c r="E125" s="2">
        <v>43019</v>
      </c>
      <c r="F125">
        <v>123456</v>
      </c>
      <c r="G125">
        <v>6.03</v>
      </c>
      <c r="H125" s="41"/>
      <c r="I125" s="26"/>
      <c r="J125" s="36"/>
      <c r="K125" s="26"/>
    </row>
    <row r="126" spans="2:11" ht="15" hidden="1" outlineLevel="1" x14ac:dyDescent="0.25">
      <c r="B126" s="9"/>
      <c r="C126" s="9"/>
      <c r="D126" t="s">
        <v>431</v>
      </c>
      <c r="E126" s="2">
        <v>43028</v>
      </c>
      <c r="F126">
        <v>12341</v>
      </c>
      <c r="G126">
        <v>9.0500000000000007</v>
      </c>
      <c r="H126" s="41"/>
      <c r="I126" s="26"/>
      <c r="J126" s="36"/>
      <c r="K126" s="26"/>
    </row>
    <row r="127" spans="2:11" ht="15" hidden="1" outlineLevel="1" x14ac:dyDescent="0.25">
      <c r="B127" s="9"/>
      <c r="C127" s="9"/>
      <c r="D127" t="s">
        <v>432</v>
      </c>
      <c r="E127" s="2">
        <v>43029</v>
      </c>
      <c r="F127">
        <v>12356</v>
      </c>
      <c r="G127">
        <v>27.14</v>
      </c>
      <c r="H127" s="41"/>
      <c r="I127" s="26"/>
      <c r="J127" s="36"/>
      <c r="K127" s="26"/>
    </row>
    <row r="128" spans="2:11" ht="15" hidden="1" outlineLevel="1" x14ac:dyDescent="0.25">
      <c r="B128" s="9"/>
      <c r="C128" s="9"/>
      <c r="D128" t="s">
        <v>433</v>
      </c>
      <c r="E128" s="2">
        <v>43029</v>
      </c>
      <c r="F128">
        <v>1257</v>
      </c>
      <c r="G128">
        <v>10.44</v>
      </c>
      <c r="H128" s="41"/>
      <c r="I128" s="26"/>
      <c r="J128" s="36"/>
      <c r="K128" s="26"/>
    </row>
    <row r="129" spans="2:11" ht="15" collapsed="1" x14ac:dyDescent="0.25">
      <c r="B129" s="9" t="s">
        <v>86</v>
      </c>
      <c r="C129" s="9" t="s">
        <v>87</v>
      </c>
      <c r="D129" s="22"/>
      <c r="E129" s="23"/>
      <c r="F129" s="24"/>
      <c r="G129" s="37"/>
      <c r="H129" s="41">
        <f>SUM(G130:G131)</f>
        <v>1971.91</v>
      </c>
      <c r="I129" s="26">
        <f>(H129/1.16)*0.16</f>
        <v>271.98758620689659</v>
      </c>
      <c r="J129" s="53"/>
      <c r="K129" s="26"/>
    </row>
    <row r="130" spans="2:11" ht="15" hidden="1" outlineLevel="1" x14ac:dyDescent="0.25">
      <c r="B130" s="9"/>
      <c r="C130" s="9"/>
      <c r="D130" t="s">
        <v>436</v>
      </c>
      <c r="E130" s="2">
        <v>43018</v>
      </c>
      <c r="F130" t="s">
        <v>437</v>
      </c>
      <c r="G130" s="53">
        <v>1971.91</v>
      </c>
      <c r="H130" s="41"/>
      <c r="I130" s="26"/>
      <c r="J130" s="64"/>
      <c r="K130" s="26"/>
    </row>
    <row r="131" spans="2:11" hidden="1" outlineLevel="1" x14ac:dyDescent="0.2">
      <c r="B131" s="9"/>
      <c r="C131" s="9"/>
      <c r="H131" s="41"/>
      <c r="I131" s="26"/>
      <c r="J131" s="36"/>
      <c r="K131" s="26"/>
    </row>
    <row r="132" spans="2:11" ht="15" collapsed="1" x14ac:dyDescent="0.25">
      <c r="B132" s="9" t="s">
        <v>11</v>
      </c>
      <c r="C132" s="9" t="s">
        <v>12</v>
      </c>
      <c r="E132" s="16"/>
      <c r="F132" s="17"/>
      <c r="G132" s="40"/>
      <c r="H132" s="41">
        <f>SUM(G133:G144)</f>
        <v>60000</v>
      </c>
      <c r="I132" s="26">
        <f>(H132/1.16)*0.16</f>
        <v>8275.8620689655181</v>
      </c>
      <c r="J132" s="53"/>
      <c r="K132" s="26"/>
    </row>
    <row r="133" spans="2:11" ht="15" hidden="1" outlineLevel="1" x14ac:dyDescent="0.25">
      <c r="B133" s="9"/>
      <c r="C133" s="9"/>
      <c r="D133" t="s">
        <v>123</v>
      </c>
      <c r="E133" s="2">
        <v>42736</v>
      </c>
      <c r="F133" t="s">
        <v>124</v>
      </c>
      <c r="G133" s="53">
        <v>6000</v>
      </c>
      <c r="H133" s="41"/>
      <c r="I133" s="26"/>
      <c r="J133" s="36"/>
      <c r="K133" s="26"/>
    </row>
    <row r="134" spans="2:11" ht="15" hidden="1" outlineLevel="1" x14ac:dyDescent="0.25">
      <c r="B134" s="9"/>
      <c r="C134" s="9"/>
      <c r="D134" t="s">
        <v>152</v>
      </c>
      <c r="E134" s="2">
        <v>42767</v>
      </c>
      <c r="F134" t="s">
        <v>124</v>
      </c>
      <c r="G134" s="53">
        <v>6000</v>
      </c>
      <c r="H134" s="41"/>
      <c r="I134" s="26"/>
      <c r="J134" s="36"/>
      <c r="K134" s="26"/>
    </row>
    <row r="135" spans="2:11" ht="15" hidden="1" outlineLevel="1" x14ac:dyDescent="0.25">
      <c r="B135" s="9"/>
      <c r="C135" s="9"/>
      <c r="D135" t="s">
        <v>173</v>
      </c>
      <c r="E135" s="2">
        <v>42795</v>
      </c>
      <c r="F135" t="s">
        <v>124</v>
      </c>
      <c r="G135" s="53">
        <v>6000</v>
      </c>
      <c r="H135" s="41"/>
      <c r="I135" s="26"/>
      <c r="J135" s="36"/>
      <c r="K135" s="26"/>
    </row>
    <row r="136" spans="2:11" ht="15" hidden="1" outlineLevel="1" x14ac:dyDescent="0.25">
      <c r="B136" s="9"/>
      <c r="C136" s="9"/>
      <c r="D136" t="s">
        <v>173</v>
      </c>
      <c r="E136" s="2">
        <v>42826</v>
      </c>
      <c r="F136" t="s">
        <v>124</v>
      </c>
      <c r="G136" s="53">
        <v>6000</v>
      </c>
      <c r="H136" s="41"/>
      <c r="I136" s="26"/>
      <c r="J136" s="36"/>
      <c r="K136" s="26"/>
    </row>
    <row r="137" spans="2:11" ht="15" hidden="1" outlineLevel="1" x14ac:dyDescent="0.25">
      <c r="B137" s="9"/>
      <c r="C137" s="9"/>
      <c r="D137" t="s">
        <v>173</v>
      </c>
      <c r="E137" s="2">
        <v>42856</v>
      </c>
      <c r="F137" t="s">
        <v>124</v>
      </c>
      <c r="G137" s="53">
        <v>6000</v>
      </c>
      <c r="H137" s="41"/>
      <c r="I137" s="26"/>
      <c r="J137" s="36"/>
      <c r="K137" s="26"/>
    </row>
    <row r="138" spans="2:11" ht="15" hidden="1" outlineLevel="1" x14ac:dyDescent="0.25">
      <c r="B138" s="9"/>
      <c r="C138" s="9"/>
      <c r="D138" t="s">
        <v>173</v>
      </c>
      <c r="E138" s="2">
        <v>42887</v>
      </c>
      <c r="F138" t="s">
        <v>124</v>
      </c>
      <c r="G138" s="53">
        <v>6000</v>
      </c>
      <c r="H138" s="41"/>
      <c r="I138" s="26"/>
      <c r="J138" s="36"/>
      <c r="K138" s="26"/>
    </row>
    <row r="139" spans="2:11" ht="15" hidden="1" outlineLevel="1" x14ac:dyDescent="0.25">
      <c r="B139" s="9"/>
      <c r="C139" s="9"/>
      <c r="D139" t="s">
        <v>173</v>
      </c>
      <c r="E139" s="2">
        <v>42917</v>
      </c>
      <c r="F139" t="s">
        <v>124</v>
      </c>
      <c r="G139" s="53">
        <v>6000</v>
      </c>
      <c r="H139" s="41"/>
      <c r="I139" s="26"/>
      <c r="J139" s="36"/>
      <c r="K139" s="26"/>
    </row>
    <row r="140" spans="2:11" ht="15" hidden="1" outlineLevel="1" x14ac:dyDescent="0.25">
      <c r="B140" s="9"/>
      <c r="C140" s="9"/>
      <c r="D140" t="s">
        <v>173</v>
      </c>
      <c r="E140" s="2">
        <v>42948</v>
      </c>
      <c r="F140" t="s">
        <v>124</v>
      </c>
      <c r="G140" s="53">
        <v>6000</v>
      </c>
      <c r="H140" s="41"/>
      <c r="I140" s="26"/>
      <c r="J140" s="36"/>
      <c r="K140" s="26"/>
    </row>
    <row r="141" spans="2:11" ht="15" hidden="1" outlineLevel="1" x14ac:dyDescent="0.25">
      <c r="B141" s="9"/>
      <c r="C141" s="9"/>
      <c r="D141" t="s">
        <v>173</v>
      </c>
      <c r="E141" s="2">
        <v>42979</v>
      </c>
      <c r="F141" t="s">
        <v>124</v>
      </c>
      <c r="G141" s="53">
        <v>6000</v>
      </c>
      <c r="H141" s="41"/>
      <c r="I141" s="26"/>
      <c r="J141" s="36"/>
      <c r="K141" s="26"/>
    </row>
    <row r="142" spans="2:11" ht="15" hidden="1" outlineLevel="1" x14ac:dyDescent="0.25">
      <c r="B142" s="9"/>
      <c r="C142" s="9"/>
      <c r="D142" t="s">
        <v>173</v>
      </c>
      <c r="E142" s="2">
        <v>43009</v>
      </c>
      <c r="F142" t="s">
        <v>124</v>
      </c>
      <c r="G142" s="53">
        <v>6000</v>
      </c>
      <c r="H142" s="41"/>
      <c r="I142" s="26"/>
      <c r="J142" s="36"/>
      <c r="K142" s="26"/>
    </row>
    <row r="143" spans="2:11" ht="15" hidden="1" outlineLevel="1" x14ac:dyDescent="0.25">
      <c r="B143" s="9"/>
      <c r="C143" s="9"/>
      <c r="D143"/>
      <c r="E143" s="2"/>
      <c r="F143"/>
      <c r="G143" s="53"/>
      <c r="H143" s="41"/>
      <c r="I143" s="26"/>
      <c r="J143" s="36"/>
      <c r="K143" s="26"/>
    </row>
    <row r="144" spans="2:11" ht="15" hidden="1" outlineLevel="1" x14ac:dyDescent="0.25">
      <c r="B144" s="9"/>
      <c r="C144" s="9"/>
      <c r="D144"/>
      <c r="E144" s="2"/>
      <c r="F144"/>
      <c r="G144" s="53"/>
      <c r="H144" s="41"/>
      <c r="I144" s="26"/>
      <c r="J144" s="36"/>
      <c r="K144" s="26"/>
    </row>
    <row r="145" spans="2:11" ht="15" collapsed="1" x14ac:dyDescent="0.25">
      <c r="B145" s="9" t="s">
        <v>88</v>
      </c>
      <c r="C145" s="9" t="s">
        <v>89</v>
      </c>
      <c r="D145"/>
      <c r="E145" s="2"/>
      <c r="F145"/>
      <c r="G145"/>
      <c r="H145" s="41">
        <f>SUM(G146:G146)</f>
        <v>6960</v>
      </c>
      <c r="I145" s="26">
        <f>(H145/1.16)*0.16</f>
        <v>960</v>
      </c>
      <c r="J145" s="36"/>
      <c r="K145" s="26"/>
    </row>
    <row r="146" spans="2:11" ht="15" hidden="1" outlineLevel="1" x14ac:dyDescent="0.25">
      <c r="B146" s="9"/>
      <c r="C146" s="9"/>
      <c r="D146" t="s">
        <v>438</v>
      </c>
      <c r="E146" s="2">
        <v>43038</v>
      </c>
      <c r="F146">
        <v>258</v>
      </c>
      <c r="G146" s="53">
        <v>6960</v>
      </c>
      <c r="H146" s="41"/>
      <c r="I146" s="26"/>
      <c r="J146" s="36"/>
      <c r="K146" s="26"/>
    </row>
    <row r="147" spans="2:11" hidden="1" outlineLevel="1" x14ac:dyDescent="0.2">
      <c r="H147" s="40"/>
      <c r="I147" s="26"/>
      <c r="J147" s="36"/>
      <c r="K147" s="26"/>
    </row>
    <row r="148" spans="2:11" hidden="1" outlineLevel="1" x14ac:dyDescent="0.2">
      <c r="H148" s="40"/>
      <c r="I148" s="26"/>
      <c r="J148" s="36"/>
      <c r="K148" s="26"/>
    </row>
    <row r="149" spans="2:11" hidden="1" outlineLevel="1" x14ac:dyDescent="0.2">
      <c r="H149" s="40"/>
      <c r="I149" s="26"/>
      <c r="J149" s="36"/>
      <c r="K149" s="26"/>
    </row>
    <row r="150" spans="2:11" ht="15" collapsed="1" x14ac:dyDescent="0.25">
      <c r="B150" s="9" t="s">
        <v>90</v>
      </c>
      <c r="C150" s="9" t="s">
        <v>91</v>
      </c>
      <c r="D150"/>
      <c r="E150" s="2"/>
      <c r="F150"/>
      <c r="G150" s="53"/>
      <c r="H150" s="41">
        <f>SUM(G151)</f>
        <v>0</v>
      </c>
      <c r="I150" s="26">
        <f>(H150/1.16)*0.16</f>
        <v>0</v>
      </c>
      <c r="J150" s="53"/>
      <c r="K150" s="26"/>
    </row>
    <row r="151" spans="2:11" ht="15" hidden="1" outlineLevel="1" x14ac:dyDescent="0.25">
      <c r="D151"/>
      <c r="E151" s="2"/>
      <c r="F151"/>
      <c r="G151" s="53"/>
      <c r="H151" s="40"/>
      <c r="I151" s="26"/>
      <c r="J151" s="36"/>
      <c r="K151" s="26"/>
    </row>
    <row r="152" spans="2:11" ht="15" hidden="1" outlineLevel="1" x14ac:dyDescent="0.25">
      <c r="D152"/>
      <c r="E152" s="2"/>
      <c r="F152"/>
      <c r="G152" s="53"/>
      <c r="K152" s="26"/>
    </row>
    <row r="153" spans="2:11" ht="15" collapsed="1" x14ac:dyDescent="0.25">
      <c r="B153" s="9" t="s">
        <v>92</v>
      </c>
      <c r="C153" s="9" t="s">
        <v>93</v>
      </c>
      <c r="D153"/>
      <c r="E153" s="2"/>
      <c r="F153"/>
      <c r="G153"/>
      <c r="H153" s="41">
        <f>SUM(G154)</f>
        <v>0</v>
      </c>
      <c r="I153" s="26">
        <f>(H153/1.16)*0.16</f>
        <v>0</v>
      </c>
      <c r="J153" s="36"/>
      <c r="K153" s="26"/>
    </row>
    <row r="154" spans="2:11" ht="15" hidden="1" outlineLevel="1" x14ac:dyDescent="0.25">
      <c r="D154"/>
      <c r="E154" s="2"/>
      <c r="F154"/>
      <c r="G154"/>
      <c r="H154" s="40"/>
      <c r="I154" s="26"/>
      <c r="J154" s="36"/>
      <c r="K154" s="26"/>
    </row>
    <row r="155" spans="2:11" ht="15" collapsed="1" x14ac:dyDescent="0.25">
      <c r="B155" s="9" t="s">
        <v>94</v>
      </c>
      <c r="C155" s="9" t="s">
        <v>95</v>
      </c>
      <c r="D155"/>
      <c r="E155" s="2"/>
      <c r="F155"/>
      <c r="G155"/>
      <c r="H155" s="41">
        <f>SUM(G156:G160)</f>
        <v>0</v>
      </c>
      <c r="I155" s="26">
        <f>(H155/1.16)*0.16</f>
        <v>0</v>
      </c>
      <c r="J155" s="53"/>
      <c r="K155" s="26"/>
    </row>
    <row r="156" spans="2:11" ht="15" hidden="1" outlineLevel="1" x14ac:dyDescent="0.25">
      <c r="D156"/>
      <c r="E156" s="2"/>
      <c r="F156"/>
      <c r="G156"/>
      <c r="H156" s="40"/>
      <c r="I156" s="26"/>
      <c r="J156" s="64"/>
      <c r="K156" s="26"/>
    </row>
    <row r="157" spans="2:11" ht="15" hidden="1" outlineLevel="1" x14ac:dyDescent="0.25">
      <c r="D157"/>
      <c r="E157" s="2"/>
      <c r="F157"/>
      <c r="G157" s="53"/>
      <c r="H157" s="40"/>
      <c r="I157" s="26"/>
      <c r="J157" s="65"/>
      <c r="K157" s="26"/>
    </row>
    <row r="158" spans="2:11" ht="15" hidden="1" outlineLevel="1" x14ac:dyDescent="0.25">
      <c r="D158"/>
      <c r="E158" s="2"/>
      <c r="F158"/>
      <c r="G158"/>
      <c r="H158" s="40"/>
      <c r="I158" s="26"/>
      <c r="J158" s="65"/>
      <c r="K158" s="26"/>
    </row>
    <row r="159" spans="2:11" ht="15" hidden="1" outlineLevel="1" x14ac:dyDescent="0.25">
      <c r="D159"/>
      <c r="E159" s="2"/>
      <c r="F159"/>
      <c r="G159" s="53"/>
      <c r="H159" s="40"/>
      <c r="I159" s="26"/>
      <c r="J159" s="65"/>
      <c r="K159" s="26"/>
    </row>
    <row r="160" spans="2:11" ht="15" hidden="1" outlineLevel="1" x14ac:dyDescent="0.25">
      <c r="D160"/>
      <c r="E160" s="2"/>
      <c r="F160"/>
      <c r="G160" s="53"/>
      <c r="H160" s="40"/>
      <c r="I160" s="26"/>
      <c r="J160" s="65"/>
      <c r="K160" s="26"/>
    </row>
    <row r="161" spans="2:11" collapsed="1" x14ac:dyDescent="0.2">
      <c r="B161" s="9" t="s">
        <v>96</v>
      </c>
      <c r="C161" s="9" t="s">
        <v>97</v>
      </c>
      <c r="E161" s="16"/>
      <c r="F161" s="17"/>
      <c r="G161" s="26"/>
      <c r="H161" s="41">
        <f>SUM(G162)</f>
        <v>0</v>
      </c>
      <c r="I161" s="26">
        <f>(H161/1.16)*0.16</f>
        <v>0</v>
      </c>
      <c r="J161" s="36"/>
      <c r="K161" s="26"/>
    </row>
    <row r="162" spans="2:11" ht="15" hidden="1" outlineLevel="1" x14ac:dyDescent="0.25">
      <c r="D162"/>
      <c r="E162" s="2"/>
      <c r="F162"/>
      <c r="G162"/>
      <c r="H162" s="40"/>
      <c r="I162" s="26"/>
      <c r="J162" s="36"/>
      <c r="K162" s="26"/>
    </row>
    <row r="163" spans="2:11" collapsed="1" x14ac:dyDescent="0.2">
      <c r="B163" s="9" t="s">
        <v>98</v>
      </c>
      <c r="C163" s="9" t="s">
        <v>99</v>
      </c>
      <c r="E163" s="16"/>
      <c r="F163" s="17"/>
      <c r="G163" s="26"/>
      <c r="H163" s="41">
        <f>SUM(G164)</f>
        <v>0</v>
      </c>
      <c r="I163" s="26">
        <f>(H163/1.16)*0.16</f>
        <v>0</v>
      </c>
      <c r="J163" s="36"/>
      <c r="K163" s="26"/>
    </row>
    <row r="164" spans="2:11" hidden="1" outlineLevel="1" x14ac:dyDescent="0.2">
      <c r="B164" s="9"/>
      <c r="C164" s="9"/>
      <c r="E164" s="16"/>
      <c r="F164" s="17"/>
      <c r="G164" s="26"/>
      <c r="H164" s="41"/>
      <c r="I164" s="26"/>
      <c r="J164" s="36"/>
      <c r="K164" s="26"/>
    </row>
    <row r="165" spans="2:11" ht="15" collapsed="1" x14ac:dyDescent="0.25">
      <c r="B165" s="9" t="s">
        <v>338</v>
      </c>
      <c r="C165" s="9" t="s">
        <v>339</v>
      </c>
      <c r="E165" s="16"/>
      <c r="F165" s="17"/>
      <c r="G165" s="26"/>
      <c r="H165" s="41">
        <f>SUM(G166:G168)</f>
        <v>-360</v>
      </c>
      <c r="I165" s="26">
        <f>(H165/1.16)*0.16</f>
        <v>-49.65517241379311</v>
      </c>
      <c r="J165"/>
      <c r="K165" s="26"/>
    </row>
    <row r="166" spans="2:11" ht="15" hidden="1" outlineLevel="1" x14ac:dyDescent="0.25">
      <c r="B166" s="9"/>
      <c r="C166" s="9"/>
      <c r="D166" t="s">
        <v>340</v>
      </c>
      <c r="E166" s="2">
        <v>42916</v>
      </c>
      <c r="F166" t="s">
        <v>341</v>
      </c>
      <c r="G166" s="26">
        <v>-180</v>
      </c>
      <c r="H166" s="41"/>
      <c r="I166" s="26"/>
      <c r="J166" s="36"/>
      <c r="K166" s="26"/>
    </row>
    <row r="167" spans="2:11" hidden="1" outlineLevel="1" x14ac:dyDescent="0.2">
      <c r="D167" s="6" t="s">
        <v>342</v>
      </c>
      <c r="E167" s="16">
        <v>42846</v>
      </c>
      <c r="F167" s="17" t="s">
        <v>343</v>
      </c>
      <c r="G167" s="26">
        <v>-180</v>
      </c>
      <c r="I167" s="26"/>
      <c r="J167" s="36"/>
      <c r="K167" s="26"/>
    </row>
    <row r="168" spans="2:11" ht="15" hidden="1" outlineLevel="1" x14ac:dyDescent="0.25">
      <c r="D168"/>
      <c r="E168" s="2"/>
      <c r="F168"/>
      <c r="G168" s="53"/>
      <c r="I168" s="26"/>
      <c r="J168" s="36"/>
      <c r="K168" s="26"/>
    </row>
    <row r="169" spans="2:11" collapsed="1" x14ac:dyDescent="0.2">
      <c r="B169" s="9" t="s">
        <v>194</v>
      </c>
      <c r="C169" s="9" t="s">
        <v>195</v>
      </c>
      <c r="E169" s="16"/>
      <c r="F169" s="17"/>
      <c r="G169" s="26"/>
      <c r="H169" s="41">
        <f>SUM(G170:G171)</f>
        <v>0</v>
      </c>
      <c r="I169" s="26">
        <f>(H169/1.16)*0.16</f>
        <v>0</v>
      </c>
      <c r="J169" s="36"/>
      <c r="K169" s="26"/>
    </row>
    <row r="170" spans="2:11" ht="15" hidden="1" outlineLevel="1" x14ac:dyDescent="0.25">
      <c r="D170"/>
      <c r="E170" s="2"/>
      <c r="F170"/>
      <c r="G170" s="53"/>
      <c r="H170" s="6"/>
      <c r="I170" s="26"/>
      <c r="J170" s="65"/>
      <c r="K170" s="26"/>
    </row>
    <row r="171" spans="2:11" ht="15" hidden="1" outlineLevel="1" x14ac:dyDescent="0.25">
      <c r="D171"/>
      <c r="E171" s="2"/>
      <c r="F171"/>
      <c r="G171" s="53"/>
      <c r="H171" s="6"/>
      <c r="I171" s="26"/>
      <c r="J171" s="64"/>
      <c r="K171" s="26"/>
    </row>
    <row r="172" spans="2:11" ht="15" collapsed="1" x14ac:dyDescent="0.25">
      <c r="B172" s="9" t="s">
        <v>199</v>
      </c>
      <c r="C172" s="9" t="s">
        <v>200</v>
      </c>
      <c r="D172"/>
      <c r="E172" s="2"/>
      <c r="F172"/>
      <c r="G172" s="53"/>
      <c r="H172" s="41">
        <f>SUM(G173)</f>
        <v>0</v>
      </c>
      <c r="I172" s="26">
        <f>(H172/1.16)*0.16</f>
        <v>0</v>
      </c>
      <c r="J172" s="36"/>
      <c r="K172" s="26"/>
    </row>
    <row r="173" spans="2:11" ht="15" hidden="1" outlineLevel="1" x14ac:dyDescent="0.25">
      <c r="D173"/>
      <c r="E173" s="2"/>
      <c r="F173"/>
      <c r="G173" s="53"/>
      <c r="H173" s="6"/>
      <c r="I173" s="26"/>
      <c r="J173" s="36"/>
      <c r="K173" s="26"/>
    </row>
    <row r="174" spans="2:11" ht="15" collapsed="1" x14ac:dyDescent="0.25">
      <c r="B174" s="9" t="s">
        <v>203</v>
      </c>
      <c r="C174" s="9" t="s">
        <v>204</v>
      </c>
      <c r="D174"/>
      <c r="E174" s="2"/>
      <c r="F174"/>
      <c r="G174" s="53"/>
      <c r="H174" s="41">
        <f>SUM(G175)</f>
        <v>0</v>
      </c>
      <c r="I174" s="26">
        <f>(H174/1.16)*0.16</f>
        <v>0</v>
      </c>
      <c r="J174" s="66"/>
      <c r="K174" s="26"/>
    </row>
    <row r="175" spans="2:11" ht="15" hidden="1" outlineLevel="1" x14ac:dyDescent="0.25">
      <c r="D175"/>
      <c r="E175" s="2"/>
      <c r="F175"/>
      <c r="G175" s="53"/>
      <c r="H175" s="6"/>
      <c r="I175" s="26"/>
      <c r="J175" s="66"/>
      <c r="K175" s="26"/>
    </row>
    <row r="176" spans="2:11" ht="15" collapsed="1" x14ac:dyDescent="0.25">
      <c r="B176" s="9" t="s">
        <v>271</v>
      </c>
      <c r="C176" s="9" t="s">
        <v>270</v>
      </c>
      <c r="E176" s="16"/>
      <c r="F176" s="17"/>
      <c r="G176" s="26"/>
      <c r="H176" s="41">
        <f>SUM(G177)</f>
        <v>17400</v>
      </c>
      <c r="I176" s="26">
        <f>(H176/1.16)*0.16</f>
        <v>2400.0000000000005</v>
      </c>
      <c r="J176" s="53"/>
      <c r="K176" s="26"/>
    </row>
    <row r="177" spans="2:11" ht="15" hidden="1" outlineLevel="1" x14ac:dyDescent="0.25">
      <c r="D177" t="s">
        <v>269</v>
      </c>
      <c r="E177" s="2">
        <v>42858</v>
      </c>
      <c r="F177">
        <v>3379</v>
      </c>
      <c r="G177" s="53">
        <v>17400</v>
      </c>
      <c r="H177" s="40"/>
      <c r="I177" s="26"/>
      <c r="K177" s="26"/>
    </row>
    <row r="178" spans="2:11" ht="15" collapsed="1" x14ac:dyDescent="0.25">
      <c r="B178" s="9" t="s">
        <v>439</v>
      </c>
      <c r="C178" s="9" t="s">
        <v>440</v>
      </c>
      <c r="D178"/>
      <c r="E178" s="2"/>
      <c r="F178"/>
      <c r="G178" s="53"/>
      <c r="H178" s="41">
        <f>SUM(G179)</f>
        <v>139.19999999999999</v>
      </c>
      <c r="I178" s="26">
        <f>(H178/1.16)*0.16</f>
        <v>19.2</v>
      </c>
      <c r="K178" s="26"/>
    </row>
    <row r="179" spans="2:11" ht="15" hidden="1" outlineLevel="1" x14ac:dyDescent="0.25">
      <c r="D179" t="s">
        <v>441</v>
      </c>
      <c r="E179" s="2">
        <v>43038</v>
      </c>
      <c r="F179" t="s">
        <v>442</v>
      </c>
      <c r="G179">
        <v>139.19999999999999</v>
      </c>
      <c r="H179" s="40"/>
      <c r="I179" s="26"/>
      <c r="K179" s="26"/>
    </row>
    <row r="180" spans="2:11" ht="15" collapsed="1" x14ac:dyDescent="0.25">
      <c r="B180" s="9" t="s">
        <v>268</v>
      </c>
      <c r="C180" s="9" t="s">
        <v>267</v>
      </c>
      <c r="E180" s="16"/>
      <c r="F180" s="17"/>
      <c r="G180" s="26"/>
      <c r="H180" s="41">
        <f>SUM(G181)</f>
        <v>0</v>
      </c>
      <c r="I180" s="26">
        <f>(H180/1.16)*0.16</f>
        <v>0</v>
      </c>
      <c r="J180"/>
      <c r="K180" s="26"/>
    </row>
    <row r="181" spans="2:11" ht="15" hidden="1" outlineLevel="1" x14ac:dyDescent="0.25">
      <c r="D181"/>
      <c r="E181" s="2"/>
      <c r="F181"/>
      <c r="G181" s="53"/>
      <c r="H181" s="40"/>
      <c r="I181" s="26"/>
      <c r="J181"/>
      <c r="K181" s="26"/>
    </row>
    <row r="182" spans="2:11" ht="15" collapsed="1" x14ac:dyDescent="0.25">
      <c r="B182" s="9" t="s">
        <v>381</v>
      </c>
      <c r="C182" s="9" t="s">
        <v>382</v>
      </c>
      <c r="E182" s="16"/>
      <c r="F182" s="17"/>
      <c r="G182" s="26"/>
      <c r="H182" s="41">
        <f>SUM(G183)</f>
        <v>0</v>
      </c>
      <c r="I182" s="26">
        <f>(H182/1.16)*0.16</f>
        <v>0</v>
      </c>
      <c r="J182"/>
      <c r="K182" s="26"/>
    </row>
    <row r="183" spans="2:11" ht="15" hidden="1" outlineLevel="1" x14ac:dyDescent="0.25">
      <c r="D183"/>
      <c r="E183" s="2"/>
      <c r="F183"/>
      <c r="G183" s="53"/>
      <c r="H183" s="40"/>
      <c r="I183" s="26"/>
      <c r="J183"/>
      <c r="K183" s="26"/>
    </row>
    <row r="184" spans="2:11" ht="15" collapsed="1" x14ac:dyDescent="0.25">
      <c r="B184" s="9" t="s">
        <v>385</v>
      </c>
      <c r="C184" s="9" t="s">
        <v>386</v>
      </c>
      <c r="E184" s="16"/>
      <c r="F184" s="17"/>
      <c r="G184" s="26"/>
      <c r="H184" s="40"/>
      <c r="I184" s="26"/>
      <c r="J184"/>
      <c r="K184" s="26"/>
    </row>
    <row r="185" spans="2:11" ht="15" hidden="1" outlineLevel="1" x14ac:dyDescent="0.25">
      <c r="B185" s="9"/>
      <c r="C185" s="9"/>
      <c r="E185" s="16"/>
      <c r="F185" s="17"/>
      <c r="G185" s="26"/>
      <c r="H185" s="40"/>
      <c r="I185" s="26"/>
      <c r="J185"/>
      <c r="K185" s="26"/>
    </row>
    <row r="186" spans="2:11" ht="15" collapsed="1" x14ac:dyDescent="0.25">
      <c r="B186" s="9" t="s">
        <v>443</v>
      </c>
      <c r="C186" s="9" t="s">
        <v>444</v>
      </c>
      <c r="D186"/>
      <c r="E186" s="2"/>
      <c r="F186"/>
      <c r="G186" s="53"/>
      <c r="H186" s="41">
        <f>SUM(G187)</f>
        <v>2407</v>
      </c>
      <c r="I186" s="26">
        <f>(H186/1.16)*0.16</f>
        <v>332</v>
      </c>
      <c r="K186" s="26"/>
    </row>
    <row r="187" spans="2:11" ht="15" hidden="1" outlineLevel="1" x14ac:dyDescent="0.25">
      <c r="D187" t="s">
        <v>139</v>
      </c>
      <c r="E187" s="2">
        <v>43010</v>
      </c>
      <c r="F187">
        <v>19541</v>
      </c>
      <c r="G187" s="53">
        <v>2407</v>
      </c>
      <c r="H187" s="40"/>
      <c r="I187" s="26"/>
      <c r="K187" s="26"/>
    </row>
    <row r="188" spans="2:11" ht="15" collapsed="1" x14ac:dyDescent="0.25">
      <c r="E188" s="16"/>
      <c r="F188" s="17"/>
      <c r="G188" s="26"/>
      <c r="H188" s="40"/>
      <c r="I188" s="26"/>
      <c r="J188"/>
      <c r="K188" s="26"/>
    </row>
    <row r="189" spans="2:11" ht="15" x14ac:dyDescent="0.25">
      <c r="F189" s="17"/>
      <c r="H189" s="6"/>
      <c r="I189" s="26"/>
      <c r="J189"/>
      <c r="K189" s="26"/>
    </row>
    <row r="190" spans="2:11" x14ac:dyDescent="0.2">
      <c r="F190" s="55"/>
      <c r="G190" s="54" t="s">
        <v>45</v>
      </c>
      <c r="H190" s="54">
        <f>SUM(H13:H187)</f>
        <v>260927.78000000003</v>
      </c>
      <c r="I190" s="26"/>
      <c r="K190" s="26"/>
    </row>
    <row r="191" spans="2:11" ht="15.75" thickBot="1" x14ac:dyDescent="0.3">
      <c r="F191" s="55"/>
      <c r="G191" s="56" t="s">
        <v>46</v>
      </c>
      <c r="H191" s="57">
        <v>260917.98</v>
      </c>
      <c r="I191" s="26"/>
      <c r="J191"/>
      <c r="K191" s="26"/>
    </row>
    <row r="192" spans="2:11" ht="13.5" thickTop="1" x14ac:dyDescent="0.2">
      <c r="F192" s="17"/>
      <c r="G192" s="54" t="s">
        <v>47</v>
      </c>
      <c r="H192" s="7">
        <f>+H190-H191</f>
        <v>9.8000000000174623</v>
      </c>
    </row>
    <row r="193" spans="6:10" x14ac:dyDescent="0.2">
      <c r="F193" s="17"/>
    </row>
    <row r="194" spans="6:10" ht="15" x14ac:dyDescent="0.25">
      <c r="F194" s="17"/>
      <c r="J194"/>
    </row>
    <row r="195" spans="6:10" x14ac:dyDescent="0.2">
      <c r="F195" s="17"/>
    </row>
    <row r="196" spans="6:10" x14ac:dyDescent="0.2">
      <c r="F196" s="17"/>
    </row>
    <row r="197" spans="6:10" x14ac:dyDescent="0.2">
      <c r="F197" s="17"/>
    </row>
    <row r="198" spans="6:10" x14ac:dyDescent="0.2">
      <c r="F198" s="17"/>
    </row>
    <row r="199" spans="6:10" x14ac:dyDescent="0.2">
      <c r="F199" s="17"/>
    </row>
    <row r="200" spans="6:10" ht="15" x14ac:dyDescent="0.25">
      <c r="F200" s="17"/>
      <c r="J200"/>
    </row>
    <row r="201" spans="6:10" x14ac:dyDescent="0.2">
      <c r="F201" s="17"/>
    </row>
    <row r="202" spans="6:10" ht="15" x14ac:dyDescent="0.25">
      <c r="F202" s="17"/>
      <c r="J202"/>
    </row>
    <row r="203" spans="6:10" ht="15" x14ac:dyDescent="0.25">
      <c r="F203" s="17"/>
      <c r="J203"/>
    </row>
    <row r="204" spans="6:10" ht="15" x14ac:dyDescent="0.25">
      <c r="F204" s="17"/>
      <c r="J204"/>
    </row>
    <row r="205" spans="6:10" ht="15" x14ac:dyDescent="0.25">
      <c r="F205" s="17"/>
      <c r="J205"/>
    </row>
    <row r="206" spans="6:10" x14ac:dyDescent="0.2">
      <c r="F206" s="17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  <c r="J1330" s="36"/>
    </row>
    <row r="1331" spans="6:10" x14ac:dyDescent="0.2">
      <c r="F1331" s="17"/>
      <c r="J1331" s="36"/>
    </row>
    <row r="1332" spans="6:10" x14ac:dyDescent="0.2">
      <c r="F1332" s="17"/>
      <c r="J1332" s="36"/>
    </row>
    <row r="1333" spans="6:10" x14ac:dyDescent="0.2">
      <c r="F1333" s="17"/>
      <c r="J1333" s="36"/>
    </row>
    <row r="1334" spans="6:10" x14ac:dyDescent="0.2">
      <c r="F1334" s="17"/>
      <c r="J1334" s="36"/>
    </row>
    <row r="1335" spans="6:10" x14ac:dyDescent="0.2">
      <c r="F1335" s="17"/>
      <c r="J1335" s="36"/>
    </row>
    <row r="1336" spans="6:10" x14ac:dyDescent="0.2">
      <c r="F1336" s="17"/>
      <c r="J1336" s="36"/>
    </row>
    <row r="1337" spans="6:10" x14ac:dyDescent="0.2">
      <c r="F1337" s="17"/>
      <c r="J1337" s="36"/>
    </row>
    <row r="1338" spans="6:10" x14ac:dyDescent="0.2">
      <c r="F1338" s="17"/>
      <c r="J1338" s="36"/>
    </row>
    <row r="1339" spans="6:10" x14ac:dyDescent="0.2">
      <c r="F1339" s="17"/>
      <c r="J1339" s="36"/>
    </row>
    <row r="1340" spans="6:10" x14ac:dyDescent="0.2">
      <c r="F1340" s="17"/>
      <c r="J1340" s="36"/>
    </row>
    <row r="1341" spans="6:10" x14ac:dyDescent="0.2">
      <c r="F1341" s="17"/>
    </row>
    <row r="1342" spans="6:10" x14ac:dyDescent="0.2">
      <c r="F1342" s="17"/>
    </row>
    <row r="1343" spans="6:10" x14ac:dyDescent="0.2">
      <c r="F1343" s="17"/>
    </row>
    <row r="1344" spans="6:10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  <row r="1620" spans="6:6" x14ac:dyDescent="0.2">
      <c r="F1620" s="17"/>
    </row>
    <row r="1621" spans="6:6" x14ac:dyDescent="0.2">
      <c r="F1621" s="17"/>
    </row>
    <row r="1622" spans="6:6" x14ac:dyDescent="0.2">
      <c r="F1622" s="17"/>
    </row>
    <row r="1623" spans="6:6" x14ac:dyDescent="0.2">
      <c r="F1623" s="17"/>
    </row>
    <row r="1624" spans="6:6" x14ac:dyDescent="0.2">
      <c r="F1624" s="17"/>
    </row>
    <row r="1625" spans="6:6" x14ac:dyDescent="0.2">
      <c r="F1625" s="17"/>
    </row>
    <row r="1626" spans="6:6" x14ac:dyDescent="0.2">
      <c r="F1626" s="17"/>
    </row>
    <row r="1627" spans="6:6" x14ac:dyDescent="0.2">
      <c r="F1627" s="17"/>
    </row>
    <row r="1628" spans="6:6" x14ac:dyDescent="0.2">
      <c r="F1628" s="17"/>
    </row>
    <row r="1629" spans="6:6" x14ac:dyDescent="0.2">
      <c r="F1629" s="17"/>
    </row>
    <row r="1630" spans="6:6" x14ac:dyDescent="0.2">
      <c r="F1630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M1571"/>
  <sheetViews>
    <sheetView topLeftCell="A94" workbookViewId="0">
      <selection activeCell="G101" sqref="D101:G10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128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2857.98</v>
      </c>
      <c r="I18" s="20">
        <f>H18/1.16*0.16</f>
        <v>394.2041379310345</v>
      </c>
      <c r="J18" s="21"/>
      <c r="K18" s="26"/>
    </row>
    <row r="19" spans="2:11" ht="15" hidden="1" outlineLevel="1" x14ac:dyDescent="0.25">
      <c r="B19" s="9"/>
      <c r="C19" s="9"/>
      <c r="D19" t="s">
        <v>28</v>
      </c>
      <c r="E19" s="2">
        <v>42781</v>
      </c>
      <c r="F19" t="s">
        <v>129</v>
      </c>
      <c r="G19">
        <v>349.98</v>
      </c>
      <c r="H19" s="28"/>
      <c r="I19" s="20"/>
      <c r="J19" s="21"/>
    </row>
    <row r="20" spans="2:11" ht="15" hidden="1" outlineLevel="1" x14ac:dyDescent="0.25">
      <c r="B20" s="9"/>
      <c r="C20" s="9"/>
      <c r="D20" t="s">
        <v>130</v>
      </c>
      <c r="E20" s="2">
        <v>42781</v>
      </c>
      <c r="F20" t="s">
        <v>131</v>
      </c>
      <c r="G20">
        <v>850</v>
      </c>
      <c r="H20" s="28"/>
      <c r="I20" s="20"/>
      <c r="J20" s="21"/>
    </row>
    <row r="21" spans="2:11" ht="15" hidden="1" outlineLevel="1" x14ac:dyDescent="0.25">
      <c r="B21" s="9"/>
      <c r="C21" s="9"/>
      <c r="D21" t="s">
        <v>132</v>
      </c>
      <c r="E21" s="2">
        <v>42782</v>
      </c>
      <c r="F21" t="s">
        <v>133</v>
      </c>
      <c r="G21" s="53">
        <v>1308</v>
      </c>
      <c r="H21" s="28"/>
      <c r="I21" s="20"/>
      <c r="J21" s="21"/>
    </row>
    <row r="22" spans="2:11" ht="15" hidden="1" outlineLevel="1" x14ac:dyDescent="0.25">
      <c r="B22" s="9"/>
      <c r="C22" s="9"/>
      <c r="D22" t="s">
        <v>134</v>
      </c>
      <c r="E22" s="2">
        <v>42793</v>
      </c>
      <c r="F22" t="s">
        <v>135</v>
      </c>
      <c r="G22">
        <v>350</v>
      </c>
      <c r="H22" s="28"/>
      <c r="I22" s="20"/>
      <c r="J22" s="21"/>
    </row>
    <row r="23" spans="2:11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/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SUM(G32:G34)</f>
        <v>15996.08</v>
      </c>
      <c r="I31" s="20">
        <f>H31/1.16*0.16</f>
        <v>2206.355862068966</v>
      </c>
      <c r="J31" s="31"/>
    </row>
    <row r="32" spans="2:11" ht="15" hidden="1" outlineLevel="1" x14ac:dyDescent="0.25">
      <c r="B32" s="9"/>
      <c r="C32" s="9"/>
      <c r="D32" t="s">
        <v>136</v>
      </c>
      <c r="E32" s="2">
        <v>42767</v>
      </c>
      <c r="F32">
        <v>1326</v>
      </c>
      <c r="G32" s="53">
        <v>6759.83</v>
      </c>
      <c r="H32" s="19"/>
      <c r="I32" s="20"/>
      <c r="J32" s="65" t="s">
        <v>211</v>
      </c>
    </row>
    <row r="33" spans="2:13" ht="15" hidden="1" outlineLevel="1" x14ac:dyDescent="0.25">
      <c r="B33" s="9"/>
      <c r="C33" s="9"/>
      <c r="D33" t="s">
        <v>137</v>
      </c>
      <c r="E33" s="2">
        <v>42786</v>
      </c>
      <c r="F33">
        <v>1376</v>
      </c>
      <c r="G33" s="53">
        <v>2401.65</v>
      </c>
      <c r="H33" s="19"/>
      <c r="I33" s="20"/>
      <c r="J33" s="64" t="s">
        <v>212</v>
      </c>
    </row>
    <row r="34" spans="2:13" ht="15" hidden="1" outlineLevel="1" x14ac:dyDescent="0.25">
      <c r="B34" s="9"/>
      <c r="C34" s="9"/>
      <c r="D34" t="s">
        <v>138</v>
      </c>
      <c r="E34" s="2">
        <v>42794</v>
      </c>
      <c r="F34">
        <v>1404</v>
      </c>
      <c r="G34" s="53">
        <v>6834.6</v>
      </c>
      <c r="H34" s="32"/>
      <c r="I34" s="20"/>
      <c r="J34" s="64" t="s">
        <v>213</v>
      </c>
    </row>
    <row r="35" spans="2:13" ht="15" hidden="1" outlineLevel="1" x14ac:dyDescent="0.25">
      <c r="B35" s="9"/>
      <c r="C35" s="9"/>
      <c r="D35"/>
      <c r="E35" s="2"/>
      <c r="F35"/>
      <c r="G35" s="1"/>
      <c r="H35" s="32"/>
      <c r="I35" s="20"/>
      <c r="J35" s="31"/>
    </row>
    <row r="36" spans="2:13" collapsed="1" x14ac:dyDescent="0.2">
      <c r="B36" s="9" t="s">
        <v>18</v>
      </c>
      <c r="C36" s="9" t="s">
        <v>56</v>
      </c>
      <c r="D36" s="22"/>
      <c r="E36" s="23"/>
      <c r="F36" s="24"/>
      <c r="G36" s="27"/>
      <c r="H36" s="19">
        <f>SUM(G37:G37)</f>
        <v>0</v>
      </c>
      <c r="I36" s="20">
        <f>H36/1.16*0.16</f>
        <v>0</v>
      </c>
      <c r="J36" s="31"/>
    </row>
    <row r="37" spans="2:13" hidden="1" outlineLevel="1" x14ac:dyDescent="0.2">
      <c r="D37" s="22"/>
      <c r="E37" s="23"/>
      <c r="F37" s="22"/>
      <c r="G37" s="29"/>
      <c r="I37" s="28"/>
      <c r="J37" s="31"/>
    </row>
    <row r="38" spans="2:13" collapsed="1" x14ac:dyDescent="0.2">
      <c r="B38" s="9" t="s">
        <v>19</v>
      </c>
      <c r="C38" s="9" t="s">
        <v>57</v>
      </c>
      <c r="D38" s="22"/>
      <c r="E38" s="23"/>
      <c r="F38" s="22"/>
      <c r="G38" s="29"/>
      <c r="H38" s="19">
        <f>SUM(G39:G39)</f>
        <v>0</v>
      </c>
      <c r="I38" s="20">
        <f>H38/1.16*0.16</f>
        <v>0</v>
      </c>
      <c r="J38" s="31"/>
    </row>
    <row r="39" spans="2:13" ht="15" hidden="1" outlineLevel="1" x14ac:dyDescent="0.25">
      <c r="D39"/>
      <c r="E39" s="2"/>
      <c r="F39"/>
      <c r="G39" s="30"/>
      <c r="J39" s="31"/>
    </row>
    <row r="40" spans="2:13" collapsed="1" x14ac:dyDescent="0.2">
      <c r="B40" s="33" t="s">
        <v>20</v>
      </c>
      <c r="C40" s="9" t="s">
        <v>58</v>
      </c>
      <c r="D40" s="22"/>
      <c r="E40" s="23"/>
      <c r="F40" s="22"/>
      <c r="G40" s="29"/>
      <c r="H40" s="19">
        <f>SUM(G41:G41)</f>
        <v>3480</v>
      </c>
      <c r="I40" s="20">
        <f>H40/1.16*0.16</f>
        <v>480</v>
      </c>
      <c r="J40" s="31"/>
    </row>
    <row r="41" spans="2:13" ht="15" hidden="1" outlineLevel="1" x14ac:dyDescent="0.25">
      <c r="D41" t="s">
        <v>139</v>
      </c>
      <c r="E41" s="2">
        <v>42767</v>
      </c>
      <c r="F41">
        <v>1052</v>
      </c>
      <c r="G41" s="53">
        <v>3480</v>
      </c>
      <c r="H41" s="19">
        <f t="shared" ref="H41:H53" si="0">SUM(G42:G42)</f>
        <v>0</v>
      </c>
      <c r="J41" s="64" t="s">
        <v>222</v>
      </c>
    </row>
    <row r="42" spans="2:13" collapsed="1" x14ac:dyDescent="0.2">
      <c r="B42" s="33" t="s">
        <v>21</v>
      </c>
      <c r="C42" s="9" t="s">
        <v>59</v>
      </c>
      <c r="D42" s="22"/>
      <c r="E42" s="23"/>
      <c r="F42" s="22"/>
      <c r="G42" s="29"/>
      <c r="H42" s="19">
        <f>SUM(G43:G44)</f>
        <v>0</v>
      </c>
      <c r="I42" s="20">
        <f>H42/1.16*0.16</f>
        <v>0</v>
      </c>
      <c r="J42" s="31"/>
    </row>
    <row r="43" spans="2:13" ht="15" hidden="1" outlineLevel="1" x14ac:dyDescent="0.25">
      <c r="D43"/>
      <c r="E43" s="2"/>
      <c r="F43"/>
      <c r="G43"/>
      <c r="H43" s="19"/>
    </row>
    <row r="44" spans="2:13" ht="15" hidden="1" outlineLevel="1" x14ac:dyDescent="0.25">
      <c r="D44"/>
      <c r="E44" s="2"/>
      <c r="F44"/>
      <c r="G44"/>
      <c r="H44" s="19"/>
      <c r="J44"/>
      <c r="K44" s="2"/>
      <c r="L44"/>
      <c r="M44"/>
    </row>
    <row r="45" spans="2:13" ht="15" hidden="1" outlineLevel="1" x14ac:dyDescent="0.25">
      <c r="D45"/>
      <c r="E45" s="2"/>
      <c r="F45"/>
      <c r="G45" s="1"/>
      <c r="H45" s="19"/>
      <c r="J45" s="31"/>
    </row>
    <row r="46" spans="2:13" collapsed="1" x14ac:dyDescent="0.2">
      <c r="B46" s="9" t="s">
        <v>60</v>
      </c>
      <c r="C46" s="9" t="s">
        <v>61</v>
      </c>
      <c r="G46" s="8"/>
      <c r="H46" s="19">
        <f t="shared" si="0"/>
        <v>0</v>
      </c>
      <c r="I46" s="20">
        <f>H46/1.16*0.16</f>
        <v>0</v>
      </c>
      <c r="K46" s="7"/>
    </row>
    <row r="47" spans="2:13" ht="15" hidden="1" outlineLevel="1" x14ac:dyDescent="0.25">
      <c r="D47"/>
      <c r="E47" s="2"/>
      <c r="F47"/>
      <c r="G47" s="1"/>
      <c r="H47" s="19">
        <f t="shared" si="0"/>
        <v>0</v>
      </c>
      <c r="K47" s="7"/>
    </row>
    <row r="48" spans="2:13" collapsed="1" x14ac:dyDescent="0.2">
      <c r="B48" s="33" t="s">
        <v>22</v>
      </c>
      <c r="C48" s="9" t="s">
        <v>23</v>
      </c>
      <c r="D48" s="29"/>
      <c r="E48" s="34"/>
      <c r="F48" s="35"/>
      <c r="G48" s="25"/>
      <c r="H48" s="19">
        <f t="shared" si="0"/>
        <v>0</v>
      </c>
      <c r="I48" s="20"/>
      <c r="J48" s="36"/>
      <c r="K48" s="7"/>
    </row>
    <row r="49" spans="2:13" hidden="1" outlineLevel="1" x14ac:dyDescent="0.2">
      <c r="B49" s="33"/>
      <c r="C49" s="9"/>
      <c r="D49" s="29"/>
      <c r="E49" s="34"/>
      <c r="F49" s="35"/>
      <c r="G49" s="25"/>
      <c r="H49" s="19"/>
      <c r="I49" s="20"/>
      <c r="J49" s="36"/>
      <c r="K49" s="7"/>
    </row>
    <row r="50" spans="2:13" collapsed="1" x14ac:dyDescent="0.2">
      <c r="B50" s="59" t="s">
        <v>62</v>
      </c>
      <c r="C50" s="9" t="s">
        <v>35</v>
      </c>
      <c r="D50" s="29"/>
      <c r="E50" s="34"/>
      <c r="F50" s="35"/>
      <c r="G50" s="25"/>
      <c r="H50" s="19">
        <f>SUM(G51:G52)</f>
        <v>2192.4</v>
      </c>
      <c r="I50" s="20">
        <f>H50/1.16*0.16</f>
        <v>302.40000000000003</v>
      </c>
      <c r="J50" s="36"/>
      <c r="K50" s="7"/>
    </row>
    <row r="51" spans="2:13" ht="15" hidden="1" outlineLevel="1" x14ac:dyDescent="0.25">
      <c r="B51" s="33"/>
      <c r="C51" s="9"/>
      <c r="D51" t="s">
        <v>140</v>
      </c>
      <c r="E51" s="2">
        <v>42786</v>
      </c>
      <c r="F51" t="s">
        <v>141</v>
      </c>
      <c r="G51" s="53">
        <v>1392</v>
      </c>
      <c r="I51" s="20"/>
      <c r="J51" s="64" t="s">
        <v>230</v>
      </c>
      <c r="K51" s="7"/>
    </row>
    <row r="52" spans="2:13" ht="15" hidden="1" outlineLevel="1" x14ac:dyDescent="0.25">
      <c r="B52" s="33"/>
      <c r="C52" s="9"/>
      <c r="D52" t="s">
        <v>109</v>
      </c>
      <c r="E52" s="2">
        <v>42766</v>
      </c>
      <c r="F52" t="s">
        <v>110</v>
      </c>
      <c r="G52">
        <v>800.4</v>
      </c>
      <c r="I52" s="20"/>
      <c r="J52" s="65" t="s">
        <v>231</v>
      </c>
      <c r="K52" s="7"/>
    </row>
    <row r="53" spans="2:13" collapsed="1" x14ac:dyDescent="0.2">
      <c r="B53" s="33" t="s">
        <v>24</v>
      </c>
      <c r="C53" s="9" t="s">
        <v>25</v>
      </c>
      <c r="H53" s="19">
        <f t="shared" si="0"/>
        <v>0</v>
      </c>
      <c r="I53" s="20">
        <f>H53/1.16*0.16</f>
        <v>0</v>
      </c>
      <c r="J53" s="38"/>
      <c r="K53" s="7"/>
      <c r="M53" s="16"/>
    </row>
    <row r="54" spans="2:13" hidden="1" outlineLevel="1" x14ac:dyDescent="0.2">
      <c r="B54" s="33"/>
      <c r="C54" s="9"/>
      <c r="D54" s="29"/>
      <c r="E54" s="34"/>
      <c r="F54" s="35"/>
      <c r="G54" s="25"/>
      <c r="H54" s="19"/>
      <c r="I54" s="20"/>
      <c r="J54" s="38"/>
      <c r="K54" s="7"/>
      <c r="M54" s="16"/>
    </row>
    <row r="55" spans="2:13" collapsed="1" x14ac:dyDescent="0.2">
      <c r="B55" s="33" t="s">
        <v>26</v>
      </c>
      <c r="C55" s="9" t="s">
        <v>27</v>
      </c>
      <c r="D55" s="29"/>
      <c r="E55" s="39"/>
      <c r="F55" s="35"/>
      <c r="G55" s="25"/>
      <c r="H55" s="19">
        <f>SUM(G56:G58)</f>
        <v>4112.0200000000004</v>
      </c>
      <c r="I55" s="20">
        <f>(H55/1.16)*0.16</f>
        <v>567.17517241379323</v>
      </c>
      <c r="J55" s="38"/>
      <c r="K55" s="7"/>
      <c r="M55" s="16"/>
    </row>
    <row r="56" spans="2:13" ht="15" hidden="1" outlineLevel="1" x14ac:dyDescent="0.25">
      <c r="B56" s="33"/>
      <c r="C56" s="9"/>
      <c r="D56" t="s">
        <v>63</v>
      </c>
      <c r="E56" s="2">
        <v>42650</v>
      </c>
      <c r="F56" t="s">
        <v>64</v>
      </c>
      <c r="G56" s="1">
        <v>116</v>
      </c>
      <c r="H56" s="18"/>
      <c r="I56" s="20"/>
      <c r="J56" s="65" t="s">
        <v>235</v>
      </c>
      <c r="K56" s="7"/>
      <c r="M56" s="16"/>
    </row>
    <row r="57" spans="2:13" ht="15" hidden="1" outlineLevel="1" x14ac:dyDescent="0.25">
      <c r="B57" s="9"/>
      <c r="C57" s="9"/>
      <c r="D57" t="s">
        <v>28</v>
      </c>
      <c r="E57" s="2">
        <v>42627</v>
      </c>
      <c r="F57" t="s">
        <v>27</v>
      </c>
      <c r="G57" s="30">
        <v>2350.0100000000002</v>
      </c>
      <c r="H57" s="18"/>
      <c r="I57" s="20"/>
      <c r="J57" s="64" t="s">
        <v>236</v>
      </c>
      <c r="K57" s="7"/>
    </row>
    <row r="58" spans="2:13" ht="15" hidden="1" outlineLevel="1" x14ac:dyDescent="0.25">
      <c r="B58" s="9"/>
      <c r="C58" s="9"/>
      <c r="D58" t="s">
        <v>65</v>
      </c>
      <c r="E58" s="2">
        <v>42681</v>
      </c>
      <c r="F58" t="s">
        <v>66</v>
      </c>
      <c r="G58" s="30">
        <v>1646.01</v>
      </c>
      <c r="H58" s="40"/>
      <c r="I58" s="26"/>
      <c r="J58" s="64" t="s">
        <v>237</v>
      </c>
      <c r="K58" s="7"/>
    </row>
    <row r="59" spans="2:13" collapsed="1" x14ac:dyDescent="0.2">
      <c r="B59" s="59" t="s">
        <v>111</v>
      </c>
      <c r="C59" s="9" t="s">
        <v>35</v>
      </c>
      <c r="G59" s="8"/>
      <c r="H59" s="19">
        <f>SUM(G60:G61)</f>
        <v>0</v>
      </c>
      <c r="I59" s="20">
        <f>(H59/1.16)*0.16</f>
        <v>0</v>
      </c>
      <c r="J59" s="38"/>
      <c r="K59" s="7"/>
    </row>
    <row r="60" spans="2:13" ht="15" hidden="1" outlineLevel="1" x14ac:dyDescent="0.25">
      <c r="B60" s="9"/>
      <c r="C60" s="9"/>
      <c r="D60"/>
      <c r="E60" s="2"/>
      <c r="F60"/>
      <c r="G60" s="53"/>
      <c r="H60" s="18"/>
      <c r="I60" s="20"/>
      <c r="J60" s="38"/>
      <c r="K60" s="7"/>
    </row>
    <row r="61" spans="2:13" hidden="1" outlineLevel="1" x14ac:dyDescent="0.2">
      <c r="B61" s="9"/>
      <c r="C61" s="9"/>
      <c r="G61" s="8"/>
      <c r="H61" s="18"/>
      <c r="I61" s="20"/>
      <c r="J61" s="38"/>
      <c r="K61" s="7"/>
    </row>
    <row r="62" spans="2:13" ht="15" collapsed="1" x14ac:dyDescent="0.25">
      <c r="B62" s="9" t="s">
        <v>67</v>
      </c>
      <c r="C62" s="9" t="s">
        <v>68</v>
      </c>
      <c r="D62"/>
      <c r="E62" s="2"/>
      <c r="F62"/>
      <c r="G62" s="30"/>
      <c r="H62" s="41">
        <f>SUM(G63:G64)</f>
        <v>0</v>
      </c>
      <c r="I62" s="26">
        <f>(H62/1.16)*0.16</f>
        <v>0</v>
      </c>
      <c r="J62" s="38"/>
    </row>
    <row r="63" spans="2:13" ht="15" hidden="1" outlineLevel="1" x14ac:dyDescent="0.25">
      <c r="B63" s="42"/>
      <c r="C63" s="42"/>
      <c r="D63"/>
      <c r="E63" s="2"/>
      <c r="F63"/>
      <c r="G63" s="1"/>
      <c r="H63" s="18"/>
      <c r="I63" s="20"/>
      <c r="J63" s="38"/>
    </row>
    <row r="64" spans="2:13" ht="15" hidden="1" outlineLevel="1" x14ac:dyDescent="0.25">
      <c r="B64" s="42"/>
      <c r="C64" s="42"/>
      <c r="D64"/>
      <c r="E64" s="2"/>
      <c r="F64"/>
      <c r="G64" s="30"/>
      <c r="H64" s="18"/>
      <c r="I64" s="20"/>
      <c r="J64" s="38"/>
    </row>
    <row r="65" spans="2:10" collapsed="1" x14ac:dyDescent="0.2">
      <c r="B65" s="9" t="s">
        <v>29</v>
      </c>
      <c r="C65" s="9" t="s">
        <v>30</v>
      </c>
      <c r="D65" s="43"/>
      <c r="E65" s="43"/>
      <c r="F65" s="44"/>
      <c r="G65" s="45"/>
      <c r="H65" s="41">
        <f>SUM(G66:G66)</f>
        <v>0</v>
      </c>
      <c r="I65" s="26">
        <f>(H65/1.16)*0.16</f>
        <v>0</v>
      </c>
      <c r="J65" s="36"/>
    </row>
    <row r="66" spans="2:10" hidden="1" outlineLevel="1" x14ac:dyDescent="0.2">
      <c r="B66" s="42"/>
      <c r="C66" s="42"/>
      <c r="D66" s="22"/>
      <c r="E66" s="23"/>
      <c r="F66" s="24"/>
      <c r="G66" s="37"/>
      <c r="H66" s="40"/>
      <c r="I66" s="26"/>
      <c r="J66" s="36"/>
    </row>
    <row r="67" spans="2:10" collapsed="1" x14ac:dyDescent="0.2">
      <c r="B67" s="9" t="s">
        <v>69</v>
      </c>
      <c r="C67" s="9" t="s">
        <v>70</v>
      </c>
      <c r="D67" s="22"/>
      <c r="E67" s="23"/>
      <c r="F67" s="24"/>
      <c r="G67" s="37"/>
      <c r="H67" s="41">
        <f>SUM(G68:G68)</f>
        <v>0</v>
      </c>
      <c r="I67" s="26">
        <f>(H67/1.16)*0.16</f>
        <v>0</v>
      </c>
      <c r="J67" s="36"/>
    </row>
    <row r="68" spans="2:10" hidden="1" outlineLevel="1" x14ac:dyDescent="0.2">
      <c r="B68" s="42"/>
      <c r="C68" s="42"/>
      <c r="E68" s="16"/>
      <c r="G68" s="8"/>
      <c r="H68" s="40"/>
      <c r="I68" s="26"/>
      <c r="J68" s="36"/>
    </row>
    <row r="69" spans="2:10" collapsed="1" x14ac:dyDescent="0.2">
      <c r="B69" s="9" t="s">
        <v>31</v>
      </c>
      <c r="C69" s="9" t="s">
        <v>32</v>
      </c>
      <c r="D69" s="22"/>
      <c r="E69" s="22"/>
      <c r="F69" s="24"/>
      <c r="G69" s="37"/>
      <c r="H69" s="41">
        <f>SUM(G70:G71)</f>
        <v>26680</v>
      </c>
      <c r="I69" s="26">
        <f>(H69/1.16)*0.16</f>
        <v>3680</v>
      </c>
      <c r="J69" s="36"/>
    </row>
    <row r="70" spans="2:10" ht="15" hidden="1" outlineLevel="1" x14ac:dyDescent="0.25">
      <c r="B70" s="42"/>
      <c r="C70" s="42"/>
      <c r="D70" t="s">
        <v>142</v>
      </c>
      <c r="E70" s="2">
        <v>42779</v>
      </c>
      <c r="F70" t="s">
        <v>143</v>
      </c>
      <c r="G70" s="53">
        <v>26680</v>
      </c>
      <c r="H70" s="40"/>
      <c r="I70" s="26"/>
      <c r="J70" s="64" t="s">
        <v>238</v>
      </c>
    </row>
    <row r="71" spans="2:10" hidden="1" outlineLevel="1" x14ac:dyDescent="0.2">
      <c r="B71" s="42"/>
      <c r="C71" s="42"/>
      <c r="D71" s="22"/>
      <c r="E71" s="23"/>
      <c r="F71" s="24"/>
      <c r="G71" s="37"/>
      <c r="H71" s="40"/>
      <c r="I71" s="26"/>
      <c r="J71" s="36"/>
    </row>
    <row r="72" spans="2:10" collapsed="1" x14ac:dyDescent="0.2">
      <c r="B72" s="9" t="s">
        <v>71</v>
      </c>
      <c r="C72" s="9" t="s">
        <v>72</v>
      </c>
      <c r="D72" s="22"/>
      <c r="E72" s="23"/>
      <c r="F72" s="24"/>
      <c r="G72" s="37"/>
      <c r="H72" s="41">
        <f>SUM(G73)</f>
        <v>0</v>
      </c>
      <c r="I72" s="26">
        <f>(H72/1.16)*0.16</f>
        <v>0</v>
      </c>
      <c r="J72" s="36"/>
    </row>
    <row r="73" spans="2:10" hidden="1" outlineLevel="1" x14ac:dyDescent="0.2">
      <c r="B73" s="9"/>
      <c r="C73" s="9"/>
      <c r="D73" s="22"/>
      <c r="E73" s="23"/>
      <c r="F73" s="24"/>
      <c r="G73" s="37"/>
      <c r="H73" s="41"/>
      <c r="I73" s="26"/>
      <c r="J73" s="36"/>
    </row>
    <row r="74" spans="2:10" collapsed="1" x14ac:dyDescent="0.2">
      <c r="B74" s="9" t="s">
        <v>33</v>
      </c>
      <c r="C74" s="9" t="s">
        <v>73</v>
      </c>
      <c r="D74" s="22"/>
      <c r="E74" s="23"/>
      <c r="F74" s="24"/>
      <c r="G74" s="37"/>
      <c r="H74" s="41">
        <f>SUM(G75)</f>
        <v>500</v>
      </c>
      <c r="I74" s="26">
        <f>(H74/1.16)*0.16</f>
        <v>68.965517241379317</v>
      </c>
      <c r="J74" s="36"/>
    </row>
    <row r="75" spans="2:10" ht="15" hidden="1" outlineLevel="1" x14ac:dyDescent="0.25">
      <c r="B75" s="42"/>
      <c r="C75" s="42"/>
      <c r="D75" t="s">
        <v>144</v>
      </c>
      <c r="E75" s="2">
        <v>42779</v>
      </c>
      <c r="F75" t="s">
        <v>145</v>
      </c>
      <c r="G75">
        <v>500</v>
      </c>
      <c r="H75" s="40"/>
      <c r="I75" s="26"/>
      <c r="J75" s="65" t="s">
        <v>240</v>
      </c>
    </row>
    <row r="76" spans="2:10" collapsed="1" x14ac:dyDescent="0.2">
      <c r="B76" s="9" t="s">
        <v>74</v>
      </c>
      <c r="C76" s="9" t="s">
        <v>75</v>
      </c>
      <c r="D76" s="22"/>
      <c r="E76" s="22"/>
      <c r="F76" s="22"/>
      <c r="G76" s="29"/>
      <c r="H76" s="40">
        <f>+SUM(G77:G79)</f>
        <v>2872</v>
      </c>
      <c r="I76" s="26">
        <f>(H76/1.16)*0.16</f>
        <v>396.13793103448279</v>
      </c>
      <c r="J76" s="36"/>
    </row>
    <row r="77" spans="2:10" ht="15" hidden="1" outlineLevel="1" x14ac:dyDescent="0.25">
      <c r="B77" s="9"/>
      <c r="C77" s="9"/>
      <c r="D77" t="s">
        <v>76</v>
      </c>
      <c r="E77" s="2">
        <v>42649</v>
      </c>
      <c r="F77" t="s">
        <v>77</v>
      </c>
      <c r="G77" s="1">
        <v>939.99</v>
      </c>
      <c r="H77" s="40"/>
      <c r="I77" s="26"/>
      <c r="J77" s="65" t="s">
        <v>243</v>
      </c>
    </row>
    <row r="78" spans="2:10" ht="15" hidden="1" outlineLevel="1" x14ac:dyDescent="0.25">
      <c r="B78" s="9"/>
      <c r="C78" s="9"/>
      <c r="D78" t="s">
        <v>63</v>
      </c>
      <c r="E78" s="2">
        <v>42681</v>
      </c>
      <c r="F78" t="s">
        <v>78</v>
      </c>
      <c r="G78" s="30">
        <v>1066.01</v>
      </c>
      <c r="H78" s="40"/>
      <c r="I78" s="26"/>
      <c r="J78" s="64" t="s">
        <v>244</v>
      </c>
    </row>
    <row r="79" spans="2:10" ht="15" hidden="1" outlineLevel="1" x14ac:dyDescent="0.25">
      <c r="B79" s="42"/>
      <c r="C79" s="42"/>
      <c r="D79" t="s">
        <v>79</v>
      </c>
      <c r="E79" s="2">
        <v>42683</v>
      </c>
      <c r="F79" t="s">
        <v>80</v>
      </c>
      <c r="G79" s="1">
        <v>866</v>
      </c>
      <c r="H79" s="40"/>
      <c r="I79" s="26"/>
      <c r="J79" s="65" t="s">
        <v>245</v>
      </c>
    </row>
    <row r="80" spans="2:10" collapsed="1" x14ac:dyDescent="0.2">
      <c r="B80" s="59" t="s">
        <v>34</v>
      </c>
      <c r="C80" s="9" t="s">
        <v>35</v>
      </c>
      <c r="D80" s="22"/>
      <c r="E80" s="23"/>
      <c r="F80" s="24"/>
      <c r="G80" s="37"/>
      <c r="H80" s="41"/>
      <c r="I80" s="26">
        <f>H80/1.16*0.16</f>
        <v>0</v>
      </c>
      <c r="J80" s="36"/>
    </row>
    <row r="81" spans="2:10" ht="15" hidden="1" outlineLevel="1" x14ac:dyDescent="0.25">
      <c r="B81" s="42"/>
      <c r="C81" s="42"/>
      <c r="D81"/>
      <c r="E81" s="2"/>
      <c r="F81"/>
      <c r="G81" s="30"/>
      <c r="H81" s="40"/>
      <c r="I81" s="26"/>
      <c r="J81" s="36"/>
    </row>
    <row r="82" spans="2:10" ht="15" collapsed="1" x14ac:dyDescent="0.25">
      <c r="B82" s="9" t="s">
        <v>116</v>
      </c>
      <c r="C82" s="9" t="s">
        <v>117</v>
      </c>
      <c r="D82"/>
      <c r="E82" s="2"/>
      <c r="F82"/>
      <c r="G82" s="30"/>
      <c r="H82" s="40">
        <f>+SUM(G83)</f>
        <v>0</v>
      </c>
      <c r="I82" s="26">
        <f>(H82/1.16)*0.16</f>
        <v>0</v>
      </c>
      <c r="J82" s="36"/>
    </row>
    <row r="83" spans="2:10" ht="15" hidden="1" outlineLevel="1" x14ac:dyDescent="0.25">
      <c r="B83" s="42"/>
      <c r="C83" s="42"/>
      <c r="D83"/>
      <c r="E83" s="2"/>
      <c r="F83"/>
      <c r="G83" s="53"/>
      <c r="H83" s="40"/>
      <c r="I83" s="26"/>
      <c r="J83" s="36"/>
    </row>
    <row r="84" spans="2:10" ht="15" collapsed="1" x14ac:dyDescent="0.25">
      <c r="B84" s="9" t="s">
        <v>81</v>
      </c>
      <c r="C84" s="9" t="s">
        <v>82</v>
      </c>
      <c r="D84"/>
      <c r="E84" s="2"/>
      <c r="F84"/>
      <c r="G84" s="1"/>
      <c r="H84" s="41">
        <f>SUM(G85:G86)</f>
        <v>0</v>
      </c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1"/>
      <c r="H85" s="40"/>
      <c r="I85" s="26"/>
      <c r="J85" s="36"/>
    </row>
    <row r="86" spans="2:10" ht="15" hidden="1" outlineLevel="1" x14ac:dyDescent="0.25">
      <c r="B86" s="42"/>
      <c r="C86" s="42"/>
      <c r="D86"/>
      <c r="E86" s="2"/>
      <c r="F86"/>
      <c r="G86" s="30"/>
      <c r="H86" s="40"/>
      <c r="I86" s="26"/>
      <c r="J86" s="36"/>
    </row>
    <row r="87" spans="2:10" collapsed="1" x14ac:dyDescent="0.2">
      <c r="B87" s="9" t="s">
        <v>36</v>
      </c>
      <c r="C87" s="9" t="s">
        <v>37</v>
      </c>
      <c r="D87" s="22"/>
      <c r="E87" s="22"/>
      <c r="F87" s="24"/>
      <c r="G87" s="37"/>
      <c r="H87" s="41"/>
      <c r="I87" s="26"/>
      <c r="J87" s="36"/>
    </row>
    <row r="88" spans="2:10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</row>
    <row r="89" spans="2:10" collapsed="1" x14ac:dyDescent="0.2">
      <c r="B89" s="9" t="s">
        <v>38</v>
      </c>
      <c r="C89" s="9" t="s">
        <v>83</v>
      </c>
      <c r="D89" s="22"/>
      <c r="E89" s="23"/>
      <c r="F89" s="24"/>
      <c r="G89" s="37"/>
      <c r="H89" s="41">
        <f>SUM(G90:G91)</f>
        <v>3082.5</v>
      </c>
      <c r="I89" s="26">
        <f>(H89/1.16)*0.16</f>
        <v>425.17241379310349</v>
      </c>
      <c r="J89" s="36"/>
    </row>
    <row r="90" spans="2:10" ht="15" hidden="1" outlineLevel="1" x14ac:dyDescent="0.25">
      <c r="B90" s="9"/>
      <c r="C90" s="9"/>
      <c r="D90" t="s">
        <v>84</v>
      </c>
      <c r="E90" s="2">
        <v>42660</v>
      </c>
      <c r="F90" t="s">
        <v>85</v>
      </c>
      <c r="G90" s="30">
        <v>1547.21</v>
      </c>
      <c r="H90" s="41"/>
      <c r="I90" s="26"/>
      <c r="J90" s="65" t="s">
        <v>248</v>
      </c>
    </row>
    <row r="91" spans="2:10" ht="15" hidden="1" outlineLevel="1" x14ac:dyDescent="0.25">
      <c r="B91" s="9"/>
      <c r="C91" s="9"/>
      <c r="D91" t="s">
        <v>146</v>
      </c>
      <c r="E91" s="2">
        <v>42786</v>
      </c>
      <c r="F91" t="s">
        <v>147</v>
      </c>
      <c r="G91" s="53">
        <v>1535.29</v>
      </c>
      <c r="H91" s="41"/>
      <c r="I91" s="26"/>
      <c r="J91" s="65" t="s">
        <v>247</v>
      </c>
    </row>
    <row r="92" spans="2:10" collapsed="1" x14ac:dyDescent="0.2">
      <c r="B92" s="9" t="s">
        <v>39</v>
      </c>
      <c r="C92" s="9" t="s">
        <v>40</v>
      </c>
      <c r="D92" s="22"/>
      <c r="E92" s="22"/>
      <c r="F92" s="24"/>
      <c r="G92" s="37"/>
      <c r="H92" s="41">
        <f>SUM(G93:G93)</f>
        <v>47173.21</v>
      </c>
      <c r="I92" s="26">
        <f>(H92/1.16)*0.16</f>
        <v>6506.649655172414</v>
      </c>
      <c r="J92" s="36"/>
    </row>
    <row r="93" spans="2:10" ht="15" hidden="1" outlineLevel="1" x14ac:dyDescent="0.25">
      <c r="B93" s="9"/>
      <c r="C93" s="9"/>
      <c r="D93" t="s">
        <v>148</v>
      </c>
      <c r="E93" s="2">
        <v>42794</v>
      </c>
      <c r="F93" t="s">
        <v>149</v>
      </c>
      <c r="G93" s="53">
        <v>47173.21</v>
      </c>
      <c r="H93" s="41"/>
      <c r="I93" s="26"/>
      <c r="J93" s="64" t="s">
        <v>251</v>
      </c>
    </row>
    <row r="94" spans="2:10" collapsed="1" x14ac:dyDescent="0.2">
      <c r="B94" s="9" t="s">
        <v>41</v>
      </c>
      <c r="C94" s="9" t="s">
        <v>42</v>
      </c>
      <c r="D94" s="22"/>
      <c r="E94" s="22"/>
      <c r="F94" s="24"/>
      <c r="G94" s="37"/>
      <c r="H94" s="41">
        <f>SUM(G95:G97)</f>
        <v>0</v>
      </c>
      <c r="I94" s="26">
        <f>(H94/1.16)*0.16</f>
        <v>0</v>
      </c>
      <c r="J94" s="46"/>
    </row>
    <row r="95" spans="2:10" hidden="1" outlineLevel="1" x14ac:dyDescent="0.2">
      <c r="B95" s="9"/>
      <c r="C95" s="9"/>
      <c r="D95" s="22"/>
      <c r="E95" s="23"/>
      <c r="F95" s="24"/>
      <c r="G95" s="37"/>
      <c r="H95" s="41"/>
      <c r="I95" s="26"/>
      <c r="J95" s="38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collapsed="1" x14ac:dyDescent="0.2">
      <c r="B98" s="9" t="s">
        <v>43</v>
      </c>
      <c r="C98" s="9" t="s">
        <v>44</v>
      </c>
      <c r="G98" s="8"/>
      <c r="H98" s="41">
        <f>SUM(G99:G99)</f>
        <v>0</v>
      </c>
      <c r="I98" s="26">
        <f>(H98/1.16)*0.16</f>
        <v>0</v>
      </c>
      <c r="J98" s="38"/>
    </row>
    <row r="99" spans="2:10" hidden="1" outlineLevel="1" x14ac:dyDescent="0.2">
      <c r="B99" s="9"/>
      <c r="C99" s="9"/>
      <c r="E99" s="16"/>
      <c r="G99" s="47"/>
      <c r="H99" s="41"/>
      <c r="I99" s="26"/>
      <c r="J99" s="36"/>
    </row>
    <row r="100" spans="2:10" collapsed="1" x14ac:dyDescent="0.2">
      <c r="B100" s="9" t="s">
        <v>86</v>
      </c>
      <c r="C100" s="9" t="s">
        <v>87</v>
      </c>
      <c r="D100" s="22"/>
      <c r="E100" s="23"/>
      <c r="F100" s="24"/>
      <c r="G100" s="37"/>
      <c r="H100" s="41">
        <f>SUM(G101:G102)</f>
        <v>3770.63</v>
      </c>
      <c r="I100" s="26">
        <f>(H100/1.16)*0.16</f>
        <v>520.08689655172418</v>
      </c>
      <c r="J100" s="36"/>
    </row>
    <row r="101" spans="2:10" ht="15" outlineLevel="1" x14ac:dyDescent="0.25">
      <c r="B101" s="9"/>
      <c r="C101" s="9"/>
      <c r="D101" t="s">
        <v>150</v>
      </c>
      <c r="E101" s="2">
        <v>42763</v>
      </c>
      <c r="F101" t="s">
        <v>151</v>
      </c>
      <c r="G101" s="53">
        <v>3770.63</v>
      </c>
      <c r="H101" s="41"/>
      <c r="I101" s="26"/>
      <c r="J101" s="65" t="s">
        <v>254</v>
      </c>
    </row>
    <row r="102" spans="2:10" outlineLevel="1" x14ac:dyDescent="0.2">
      <c r="B102" s="9"/>
      <c r="C102" s="9"/>
      <c r="H102" s="41"/>
      <c r="I102" s="26"/>
      <c r="J102" s="36"/>
    </row>
    <row r="103" spans="2:10" x14ac:dyDescent="0.2">
      <c r="B103" s="9" t="s">
        <v>11</v>
      </c>
      <c r="C103" s="9" t="s">
        <v>12</v>
      </c>
      <c r="E103" s="16"/>
      <c r="F103" s="17"/>
      <c r="G103" s="40"/>
      <c r="H103" s="41">
        <f>SUM(G104:G115)</f>
        <v>12000</v>
      </c>
      <c r="I103" s="26">
        <f>(H103/1.16)*0.16</f>
        <v>1655.1724137931035</v>
      </c>
      <c r="J103" s="36"/>
    </row>
    <row r="104" spans="2:10" ht="15" outlineLevel="1" x14ac:dyDescent="0.25">
      <c r="B104" s="9"/>
      <c r="C104" s="9"/>
      <c r="D104" t="s">
        <v>123</v>
      </c>
      <c r="E104" s="2">
        <v>42736</v>
      </c>
      <c r="F104" t="s">
        <v>124</v>
      </c>
      <c r="G104" s="53">
        <v>6000</v>
      </c>
      <c r="H104" s="41"/>
      <c r="I104" s="26"/>
      <c r="J104" s="36"/>
    </row>
    <row r="105" spans="2:10" ht="15" outlineLevel="1" x14ac:dyDescent="0.25">
      <c r="B105" s="9"/>
      <c r="C105" s="9"/>
      <c r="D105" t="s">
        <v>152</v>
      </c>
      <c r="E105" s="2">
        <v>42767</v>
      </c>
      <c r="F105" t="s">
        <v>124</v>
      </c>
      <c r="G105" s="53">
        <v>6000</v>
      </c>
      <c r="H105" s="41"/>
      <c r="I105" s="26"/>
      <c r="J105" s="36"/>
    </row>
    <row r="106" spans="2:10" outlineLevel="1" x14ac:dyDescent="0.2">
      <c r="B106" s="9"/>
      <c r="C106" s="9"/>
      <c r="D106" s="22"/>
      <c r="E106" s="23"/>
      <c r="F106" s="24"/>
      <c r="G106" s="48"/>
      <c r="H106" s="41"/>
      <c r="I106" s="26"/>
      <c r="J106" s="36"/>
    </row>
    <row r="107" spans="2:10" outlineLevel="1" x14ac:dyDescent="0.2">
      <c r="B107" s="9"/>
      <c r="C107" s="9"/>
      <c r="D107" s="49"/>
      <c r="E107" s="50"/>
      <c r="F107" s="49"/>
      <c r="G107" s="48"/>
      <c r="H107" s="41"/>
      <c r="I107" s="26"/>
      <c r="J107" s="36"/>
    </row>
    <row r="108" spans="2:10" outlineLevel="1" x14ac:dyDescent="0.2">
      <c r="B108" s="9"/>
      <c r="C108" s="9"/>
      <c r="D108" s="51"/>
      <c r="E108" s="23"/>
      <c r="F108" s="24"/>
      <c r="G108" s="48"/>
      <c r="H108" s="41"/>
      <c r="I108" s="26"/>
      <c r="J108" s="36"/>
    </row>
    <row r="109" spans="2:10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outlineLevel="1" x14ac:dyDescent="0.2">
      <c r="B111" s="9"/>
      <c r="C111" s="9"/>
      <c r="E111" s="16"/>
      <c r="G111" s="52"/>
      <c r="H111" s="41"/>
      <c r="I111" s="26"/>
      <c r="J111" s="36"/>
    </row>
    <row r="112" spans="2:10" ht="15" outlineLevel="1" x14ac:dyDescent="0.25">
      <c r="B112" s="9"/>
      <c r="C112" s="9"/>
      <c r="D112"/>
      <c r="E112" s="2"/>
      <c r="F112"/>
      <c r="G112" s="53"/>
      <c r="H112" s="41"/>
      <c r="I112" s="26"/>
      <c r="J112" s="36"/>
    </row>
    <row r="113" spans="2:10" ht="15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x14ac:dyDescent="0.25">
      <c r="B116" s="9" t="s">
        <v>88</v>
      </c>
      <c r="C116" s="9" t="s">
        <v>89</v>
      </c>
      <c r="D116"/>
      <c r="E116" s="2"/>
      <c r="F116"/>
      <c r="G116"/>
      <c r="H116" s="41">
        <f>SUM(G117)</f>
        <v>0</v>
      </c>
      <c r="I116" s="26">
        <f>(H116/1.16)*0.16</f>
        <v>0</v>
      </c>
      <c r="J116" s="36"/>
    </row>
    <row r="117" spans="2:10" ht="15" hidden="1" outlineLevel="1" x14ac:dyDescent="0.25">
      <c r="D117"/>
      <c r="E117" s="2"/>
      <c r="F117"/>
      <c r="G117" s="53"/>
      <c r="H117" s="40"/>
      <c r="I117" s="26"/>
      <c r="J117" s="36"/>
    </row>
    <row r="118" spans="2:10" ht="15" collapsed="1" x14ac:dyDescent="0.25">
      <c r="B118" s="9" t="s">
        <v>90</v>
      </c>
      <c r="C118" s="9" t="s">
        <v>91</v>
      </c>
      <c r="D118"/>
      <c r="E118" s="2"/>
      <c r="F118"/>
      <c r="G118" s="53"/>
      <c r="H118" s="41">
        <f>SUM(G119)</f>
        <v>0</v>
      </c>
      <c r="I118" s="26">
        <f>(H118/1.16)*0.16</f>
        <v>0</v>
      </c>
      <c r="J118" s="36"/>
    </row>
    <row r="119" spans="2:10" ht="15" hidden="1" outlineLevel="1" x14ac:dyDescent="0.25">
      <c r="D119"/>
      <c r="E119" s="2"/>
      <c r="F119"/>
      <c r="G119" s="53"/>
      <c r="H119" s="40"/>
      <c r="I119" s="26"/>
      <c r="J119" s="36"/>
    </row>
    <row r="120" spans="2:10" ht="15" hidden="1" outlineLevel="1" x14ac:dyDescent="0.25">
      <c r="D120"/>
      <c r="E120" s="2"/>
      <c r="F120"/>
      <c r="G120" s="53"/>
    </row>
    <row r="121" spans="2:10" ht="15" collapsed="1" x14ac:dyDescent="0.25">
      <c r="B121" s="9" t="s">
        <v>92</v>
      </c>
      <c r="C121" s="9" t="s">
        <v>93</v>
      </c>
      <c r="D121"/>
      <c r="E121" s="2"/>
      <c r="F121"/>
      <c r="G121"/>
      <c r="H121" s="41">
        <f>SUM(G122)</f>
        <v>0</v>
      </c>
      <c r="I121" s="26">
        <f>(H121/1.16)*0.16</f>
        <v>0</v>
      </c>
      <c r="J121" s="36"/>
    </row>
    <row r="122" spans="2:10" ht="15" hidden="1" outlineLevel="1" x14ac:dyDescent="0.25">
      <c r="D122"/>
      <c r="E122" s="2"/>
      <c r="F122"/>
      <c r="G122"/>
      <c r="H122" s="40"/>
      <c r="I122" s="26"/>
      <c r="J122" s="36"/>
    </row>
    <row r="123" spans="2:10" ht="15" collapsed="1" x14ac:dyDescent="0.25">
      <c r="B123" s="9" t="s">
        <v>94</v>
      </c>
      <c r="C123" s="9" t="s">
        <v>95</v>
      </c>
      <c r="D123"/>
      <c r="E123" s="2"/>
      <c r="F123"/>
      <c r="G123"/>
      <c r="H123" s="41">
        <f>SUM(G124)</f>
        <v>436.16</v>
      </c>
      <c r="I123" s="26">
        <f>(H123/1.16)*0.16</f>
        <v>60.160000000000011</v>
      </c>
      <c r="J123" s="36"/>
    </row>
    <row r="124" spans="2:10" ht="15" hidden="1" outlineLevel="1" x14ac:dyDescent="0.25">
      <c r="D124" t="s">
        <v>103</v>
      </c>
      <c r="E124" s="2">
        <v>42767</v>
      </c>
      <c r="F124" t="s">
        <v>153</v>
      </c>
      <c r="G124">
        <v>436.16</v>
      </c>
      <c r="H124" s="40"/>
      <c r="I124" s="26"/>
      <c r="J124" s="64" t="s">
        <v>257</v>
      </c>
    </row>
    <row r="125" spans="2:10" collapsed="1" x14ac:dyDescent="0.2">
      <c r="B125" s="9" t="s">
        <v>96</v>
      </c>
      <c r="C125" s="9" t="s">
        <v>97</v>
      </c>
      <c r="E125" s="16"/>
      <c r="F125" s="17"/>
      <c r="G125" s="26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collapsed="1" x14ac:dyDescent="0.2">
      <c r="B127" s="9" t="s">
        <v>98</v>
      </c>
      <c r="C127" s="9" t="s">
        <v>99</v>
      </c>
      <c r="E127" s="16"/>
      <c r="F127" s="17"/>
      <c r="G127" s="26"/>
      <c r="H127" s="41">
        <f>SUM(G128)</f>
        <v>0</v>
      </c>
      <c r="I127" s="26">
        <f>(H127/1.16)*0.16</f>
        <v>0</v>
      </c>
      <c r="J127" s="36"/>
    </row>
    <row r="128" spans="2:10" ht="15" hidden="1" outlineLevel="1" x14ac:dyDescent="0.25">
      <c r="D128"/>
      <c r="E128" s="2"/>
      <c r="F128"/>
      <c r="G128" s="40"/>
      <c r="I128" s="26"/>
      <c r="J128" s="36"/>
    </row>
    <row r="129" spans="5:10" collapsed="1" x14ac:dyDescent="0.2">
      <c r="E129" s="16"/>
      <c r="F129" s="17"/>
      <c r="G129" s="26"/>
      <c r="H129" s="40"/>
      <c r="I129" s="26"/>
      <c r="J129" s="36"/>
    </row>
    <row r="130" spans="5:10" x14ac:dyDescent="0.2">
      <c r="F130" s="17"/>
      <c r="G130" s="54" t="s">
        <v>45</v>
      </c>
      <c r="H130" s="54">
        <f>SUM(H13:H127)</f>
        <v>125152.98000000001</v>
      </c>
      <c r="I130" s="26"/>
      <c r="J130" s="36"/>
    </row>
    <row r="131" spans="5:10" ht="13.5" thickBot="1" x14ac:dyDescent="0.25">
      <c r="F131" s="55"/>
      <c r="G131" s="56" t="s">
        <v>46</v>
      </c>
      <c r="H131" s="57">
        <v>125153</v>
      </c>
      <c r="I131" s="26"/>
      <c r="J131" s="36"/>
    </row>
    <row r="132" spans="5:10" ht="13.5" thickTop="1" x14ac:dyDescent="0.2">
      <c r="F132" s="55"/>
      <c r="G132" s="54" t="s">
        <v>47</v>
      </c>
      <c r="H132" s="7">
        <f>+H130-H131</f>
        <v>-1.9999999989522621E-2</v>
      </c>
      <c r="I132" s="26"/>
      <c r="J132" s="36"/>
    </row>
    <row r="133" spans="5:10" x14ac:dyDescent="0.2">
      <c r="F133" s="17"/>
      <c r="J133" s="36"/>
    </row>
    <row r="134" spans="5:10" x14ac:dyDescent="0.2">
      <c r="F134" s="17"/>
      <c r="J134" s="36"/>
    </row>
    <row r="135" spans="5:10" x14ac:dyDescent="0.2">
      <c r="F135" s="17"/>
      <c r="J135" s="36"/>
    </row>
    <row r="136" spans="5:10" x14ac:dyDescent="0.2">
      <c r="F136" s="17"/>
      <c r="J136" s="36"/>
    </row>
    <row r="137" spans="5:10" x14ac:dyDescent="0.2">
      <c r="F137" s="17"/>
      <c r="J137" s="36"/>
    </row>
    <row r="138" spans="5:10" x14ac:dyDescent="0.2">
      <c r="F138" s="17"/>
      <c r="J138" s="36"/>
    </row>
    <row r="139" spans="5:10" x14ac:dyDescent="0.2">
      <c r="F139" s="17"/>
      <c r="J139" s="36"/>
    </row>
    <row r="140" spans="5:10" x14ac:dyDescent="0.2">
      <c r="F140" s="17"/>
      <c r="J140" s="36"/>
    </row>
    <row r="141" spans="5:10" x14ac:dyDescent="0.2">
      <c r="F141" s="17"/>
      <c r="J141" s="36"/>
    </row>
    <row r="142" spans="5:10" x14ac:dyDescent="0.2">
      <c r="F142" s="17"/>
      <c r="J142" s="36"/>
    </row>
    <row r="143" spans="5:10" x14ac:dyDescent="0.2">
      <c r="F143" s="17"/>
      <c r="J143" s="36"/>
    </row>
    <row r="144" spans="5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</sheetData>
  <mergeCells count="4">
    <mergeCell ref="C4:J4"/>
    <mergeCell ref="C5:J5"/>
    <mergeCell ref="C6:J6"/>
    <mergeCell ref="C7:J7"/>
  </mergeCells>
  <hyperlinks>
    <hyperlink ref="J32" r:id="rId1"/>
    <hyperlink ref="J33" r:id="rId2"/>
    <hyperlink ref="J34" r:id="rId3"/>
    <hyperlink ref="J41" r:id="rId4"/>
    <hyperlink ref="J51" r:id="rId5"/>
    <hyperlink ref="J52" r:id="rId6"/>
    <hyperlink ref="J56" r:id="rId7"/>
    <hyperlink ref="J57" r:id="rId8"/>
    <hyperlink ref="J58" r:id="rId9"/>
    <hyperlink ref="J70" r:id="rId10"/>
    <hyperlink ref="J75" r:id="rId11"/>
    <hyperlink ref="J77" r:id="rId12"/>
    <hyperlink ref="J78" r:id="rId13"/>
    <hyperlink ref="J79" r:id="rId14"/>
    <hyperlink ref="J91" r:id="rId15"/>
    <hyperlink ref="J90" r:id="rId16"/>
    <hyperlink ref="J93" r:id="rId17"/>
    <hyperlink ref="J101" r:id="rId18"/>
    <hyperlink ref="J124" r:id="rId19"/>
  </hyperlinks>
  <pageMargins left="0.7" right="0.7" top="0.75" bottom="0.75" header="0.3" footer="0.3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1572"/>
  <sheetViews>
    <sheetView topLeftCell="A63" workbookViewId="0">
      <selection activeCell="H133" sqref="H133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154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439.24</v>
      </c>
      <c r="I18" s="20">
        <f>H18/1.16*0.16</f>
        <v>60.584827586206906</v>
      </c>
      <c r="J18" s="21"/>
      <c r="K18" s="26"/>
    </row>
    <row r="19" spans="2:11" ht="15" hidden="1" outlineLevel="1" x14ac:dyDescent="0.25">
      <c r="B19" s="9"/>
      <c r="C19" s="9"/>
      <c r="D19" t="s">
        <v>155</v>
      </c>
      <c r="E19" s="2">
        <v>42823</v>
      </c>
      <c r="F19">
        <v>8520</v>
      </c>
      <c r="G19">
        <v>174</v>
      </c>
      <c r="H19" s="28"/>
      <c r="I19" s="20"/>
      <c r="J19" s="21"/>
    </row>
    <row r="20" spans="2:11" ht="15" hidden="1" outlineLevel="1" x14ac:dyDescent="0.25">
      <c r="B20" s="9"/>
      <c r="C20" s="9"/>
      <c r="D20" t="s">
        <v>156</v>
      </c>
      <c r="E20" s="2">
        <v>42825</v>
      </c>
      <c r="F20">
        <v>54083</v>
      </c>
      <c r="G20">
        <v>81</v>
      </c>
      <c r="H20" s="28"/>
      <c r="I20" s="20"/>
      <c r="J20" s="21"/>
    </row>
    <row r="21" spans="2:11" ht="15" hidden="1" outlineLevel="1" x14ac:dyDescent="0.25">
      <c r="B21" s="9"/>
      <c r="C21" s="9"/>
      <c r="D21" t="s">
        <v>157</v>
      </c>
      <c r="E21" s="2">
        <v>42825</v>
      </c>
      <c r="F21">
        <v>281126</v>
      </c>
      <c r="G21">
        <v>103.24</v>
      </c>
      <c r="H21" s="28"/>
      <c r="I21" s="20"/>
      <c r="J21" s="21"/>
    </row>
    <row r="22" spans="2:11" ht="15" hidden="1" outlineLevel="1" x14ac:dyDescent="0.25">
      <c r="B22" s="9"/>
      <c r="C22" s="9"/>
      <c r="D22" t="s">
        <v>158</v>
      </c>
      <c r="E22" s="2">
        <v>42825</v>
      </c>
      <c r="F22">
        <v>54109</v>
      </c>
      <c r="G22">
        <v>81</v>
      </c>
      <c r="H22" s="28"/>
      <c r="I22" s="20"/>
      <c r="J22" s="21"/>
    </row>
    <row r="23" spans="2:11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8146.07</v>
      </c>
      <c r="I31" s="20">
        <f>H31/1.16*0.16</f>
        <v>1123.5958620689655</v>
      </c>
      <c r="J31" s="31"/>
    </row>
    <row r="32" spans="2:11" ht="15" hidden="1" outlineLevel="1" x14ac:dyDescent="0.25">
      <c r="B32" s="9"/>
      <c r="C32" s="9"/>
      <c r="D32" t="s">
        <v>159</v>
      </c>
      <c r="E32" s="2">
        <v>42805</v>
      </c>
      <c r="F32">
        <v>1433</v>
      </c>
      <c r="G32" s="53">
        <v>2128.87</v>
      </c>
      <c r="H32" s="19"/>
      <c r="I32" s="20"/>
      <c r="J32" s="65" t="s">
        <v>214</v>
      </c>
    </row>
    <row r="33" spans="2:13" ht="15" hidden="1" outlineLevel="1" x14ac:dyDescent="0.25">
      <c r="B33" s="9"/>
      <c r="C33" s="9"/>
      <c r="D33" t="s">
        <v>160</v>
      </c>
      <c r="E33" s="2">
        <v>42805</v>
      </c>
      <c r="F33">
        <v>1464</v>
      </c>
      <c r="G33" s="53">
        <v>1063.8</v>
      </c>
      <c r="H33" s="19"/>
      <c r="I33" s="20"/>
      <c r="J33" s="65" t="s">
        <v>215</v>
      </c>
    </row>
    <row r="34" spans="2:13" ht="15" hidden="1" outlineLevel="1" x14ac:dyDescent="0.25">
      <c r="B34" s="9"/>
      <c r="C34" s="9"/>
      <c r="D34" t="s">
        <v>161</v>
      </c>
      <c r="E34" s="2">
        <v>42825</v>
      </c>
      <c r="F34">
        <v>1549</v>
      </c>
      <c r="G34" s="53">
        <v>2117.6</v>
      </c>
      <c r="H34" s="19"/>
      <c r="I34" s="20"/>
      <c r="J34" s="64" t="s">
        <v>218</v>
      </c>
    </row>
    <row r="35" spans="2:13" ht="15" hidden="1" outlineLevel="1" x14ac:dyDescent="0.25">
      <c r="B35" s="9"/>
      <c r="C35" s="9"/>
      <c r="D35" t="s">
        <v>162</v>
      </c>
      <c r="E35" s="2">
        <v>42825</v>
      </c>
      <c r="F35">
        <v>1494</v>
      </c>
      <c r="G35" s="53">
        <v>1773.2</v>
      </c>
      <c r="H35" s="32"/>
      <c r="I35" s="20"/>
      <c r="J35" s="65" t="s">
        <v>216</v>
      </c>
    </row>
    <row r="36" spans="2:13" ht="15" hidden="1" outlineLevel="1" x14ac:dyDescent="0.25">
      <c r="B36" s="9"/>
      <c r="C36" s="9"/>
      <c r="D36" t="s">
        <v>163</v>
      </c>
      <c r="E36" s="2">
        <v>42825</v>
      </c>
      <c r="F36">
        <v>1521</v>
      </c>
      <c r="G36" s="53">
        <v>1062.5999999999999</v>
      </c>
      <c r="H36" s="32"/>
      <c r="I36" s="20"/>
      <c r="J36" s="64" t="s">
        <v>217</v>
      </c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</row>
    <row r="38" spans="2:13" hidden="1" outlineLevel="1" x14ac:dyDescent="0.2">
      <c r="D38" s="22"/>
      <c r="E38" s="23"/>
      <c r="F38" s="22"/>
      <c r="G38" s="29"/>
      <c r="I38" s="28"/>
      <c r="J38" s="31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3480</v>
      </c>
      <c r="I41" s="20">
        <f>H41/1.16*0.16</f>
        <v>480</v>
      </c>
      <c r="J41" s="31"/>
    </row>
    <row r="42" spans="2:13" ht="15" hidden="1" outlineLevel="1" x14ac:dyDescent="0.25">
      <c r="D42" t="s">
        <v>130</v>
      </c>
      <c r="E42" s="2">
        <v>42805</v>
      </c>
      <c r="F42">
        <v>1076</v>
      </c>
      <c r="G42" s="53">
        <v>3480</v>
      </c>
      <c r="H42" s="19">
        <f t="shared" ref="H42:H54" si="0">SUM(G43:G43)</f>
        <v>0</v>
      </c>
      <c r="J42" s="64" t="s">
        <v>223</v>
      </c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1150.24</v>
      </c>
      <c r="I43" s="20">
        <f>H43/1.16*0.16</f>
        <v>158.65379310344829</v>
      </c>
      <c r="J43" s="31"/>
    </row>
    <row r="44" spans="2:13" ht="15" hidden="1" outlineLevel="1" x14ac:dyDescent="0.25">
      <c r="D44" t="s">
        <v>164</v>
      </c>
      <c r="E44" s="2">
        <v>42825</v>
      </c>
      <c r="F44" t="s">
        <v>165</v>
      </c>
      <c r="G44" s="53">
        <v>1150.24</v>
      </c>
      <c r="H44" s="19"/>
      <c r="J44" s="64" t="s">
        <v>226</v>
      </c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 t="shared" si="0"/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 t="shared" si="0"/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 t="shared" si="0"/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59" t="s">
        <v>62</v>
      </c>
      <c r="C51" s="9" t="s">
        <v>35</v>
      </c>
      <c r="D51" s="29"/>
      <c r="E51" s="34"/>
      <c r="F51" s="35"/>
      <c r="G51" s="25"/>
      <c r="H51" s="19">
        <f>SUM(G52:G53)</f>
        <v>1600.8</v>
      </c>
      <c r="I51" s="20">
        <f>H51/1.16*0.16</f>
        <v>220.8</v>
      </c>
      <c r="J51" s="36"/>
      <c r="K51" s="7"/>
    </row>
    <row r="52" spans="2:13" ht="15" hidden="1" outlineLevel="1" x14ac:dyDescent="0.25">
      <c r="B52" s="33"/>
      <c r="C52" s="9"/>
      <c r="D52" t="s">
        <v>125</v>
      </c>
      <c r="E52" s="2">
        <v>42804</v>
      </c>
      <c r="F52" t="s">
        <v>166</v>
      </c>
      <c r="G52">
        <v>800.4</v>
      </c>
      <c r="I52" s="20"/>
      <c r="J52" s="64" t="s">
        <v>232</v>
      </c>
      <c r="K52" s="7"/>
    </row>
    <row r="53" spans="2:13" ht="15" hidden="1" outlineLevel="1" x14ac:dyDescent="0.25">
      <c r="B53" s="33"/>
      <c r="C53" s="9"/>
      <c r="D53" t="s">
        <v>167</v>
      </c>
      <c r="E53" s="2">
        <v>42805</v>
      </c>
      <c r="F53" t="s">
        <v>168</v>
      </c>
      <c r="G53">
        <v>800.4</v>
      </c>
      <c r="I53" s="20"/>
      <c r="J53" s="65" t="s">
        <v>233</v>
      </c>
      <c r="K53" s="7"/>
    </row>
    <row r="54" spans="2:13" collapsed="1" x14ac:dyDescent="0.2">
      <c r="B54" s="33" t="s">
        <v>24</v>
      </c>
      <c r="C54" s="9" t="s">
        <v>25</v>
      </c>
      <c r="H54" s="19">
        <f t="shared" si="0"/>
        <v>0</v>
      </c>
      <c r="I54" s="20">
        <f>H54/1.16*0.16</f>
        <v>0</v>
      </c>
      <c r="J54" s="38"/>
      <c r="K54" s="7"/>
      <c r="M54" s="16"/>
    </row>
    <row r="55" spans="2:13" hidden="1" outlineLevel="1" x14ac:dyDescent="0.2">
      <c r="B55" s="33"/>
      <c r="C55" s="9"/>
      <c r="D55" s="29"/>
      <c r="E55" s="34"/>
      <c r="F55" s="35"/>
      <c r="G55" s="25"/>
      <c r="H55" s="19"/>
      <c r="I55" s="20"/>
      <c r="J55" s="38"/>
      <c r="K55" s="7"/>
      <c r="M55" s="16"/>
    </row>
    <row r="56" spans="2:13" collapsed="1" x14ac:dyDescent="0.2">
      <c r="B56" s="33" t="s">
        <v>26</v>
      </c>
      <c r="C56" s="9" t="s">
        <v>27</v>
      </c>
      <c r="D56" s="29"/>
      <c r="E56" s="39"/>
      <c r="F56" s="35"/>
      <c r="G56" s="25"/>
      <c r="H56" s="19">
        <f>SUM(G57:G59)</f>
        <v>4112.0200000000004</v>
      </c>
      <c r="I56" s="20">
        <f>(H56/1.16)*0.16</f>
        <v>567.17517241379323</v>
      </c>
      <c r="J56" s="38"/>
      <c r="K56" s="7"/>
      <c r="M56" s="16"/>
    </row>
    <row r="57" spans="2:13" ht="15" hidden="1" outlineLevel="1" x14ac:dyDescent="0.25">
      <c r="B57" s="33"/>
      <c r="C57" s="9"/>
      <c r="D57" t="s">
        <v>63</v>
      </c>
      <c r="E57" s="2">
        <v>42650</v>
      </c>
      <c r="F57" t="s">
        <v>64</v>
      </c>
      <c r="G57" s="1">
        <v>116</v>
      </c>
      <c r="H57" s="18"/>
      <c r="I57" s="20"/>
      <c r="J57" s="65" t="s">
        <v>235</v>
      </c>
      <c r="K57" s="7"/>
      <c r="M57" s="16"/>
    </row>
    <row r="58" spans="2:13" ht="15" hidden="1" outlineLevel="1" x14ac:dyDescent="0.25">
      <c r="B58" s="9"/>
      <c r="C58" s="9"/>
      <c r="D58" t="s">
        <v>28</v>
      </c>
      <c r="E58" s="2">
        <v>42627</v>
      </c>
      <c r="F58" t="s">
        <v>27</v>
      </c>
      <c r="G58" s="30">
        <v>2350.0100000000002</v>
      </c>
      <c r="H58" s="18"/>
      <c r="I58" s="20"/>
      <c r="J58" s="64" t="s">
        <v>236</v>
      </c>
      <c r="K58" s="7"/>
    </row>
    <row r="59" spans="2:13" ht="15" hidden="1" outlineLevel="1" x14ac:dyDescent="0.25">
      <c r="B59" s="9"/>
      <c r="C59" s="9"/>
      <c r="D59" t="s">
        <v>65</v>
      </c>
      <c r="E59" s="2">
        <v>42681</v>
      </c>
      <c r="F59" t="s">
        <v>66</v>
      </c>
      <c r="G59" s="30">
        <v>1646.01</v>
      </c>
      <c r="H59" s="40"/>
      <c r="I59" s="26"/>
      <c r="J59" s="64" t="s">
        <v>237</v>
      </c>
      <c r="K59" s="7"/>
    </row>
    <row r="60" spans="2:13" collapsed="1" x14ac:dyDescent="0.2">
      <c r="B60" s="59" t="s">
        <v>111</v>
      </c>
      <c r="C60" s="9" t="s">
        <v>35</v>
      </c>
      <c r="G60" s="8"/>
      <c r="H60" s="19">
        <f>SUM(G61:G62)</f>
        <v>0</v>
      </c>
      <c r="I60" s="20">
        <f>(H60/1.16)*0.16</f>
        <v>0</v>
      </c>
      <c r="J60" s="38"/>
      <c r="K60" s="7"/>
    </row>
    <row r="61" spans="2:13" ht="15" hidden="1" outlineLevel="1" x14ac:dyDescent="0.25">
      <c r="B61" s="9"/>
      <c r="C61" s="9"/>
      <c r="D61"/>
      <c r="E61" s="2"/>
      <c r="F61"/>
      <c r="G61" s="53"/>
      <c r="H61" s="18"/>
      <c r="I61" s="20"/>
      <c r="J61" s="38"/>
      <c r="K61" s="7"/>
    </row>
    <row r="62" spans="2:13" hidden="1" outlineLevel="1" x14ac:dyDescent="0.2">
      <c r="B62" s="9"/>
      <c r="C62" s="9"/>
      <c r="G62" s="8"/>
      <c r="H62" s="18"/>
      <c r="I62" s="20"/>
      <c r="J62" s="38"/>
      <c r="K62" s="7"/>
    </row>
    <row r="63" spans="2:13" ht="15" collapsed="1" x14ac:dyDescent="0.25">
      <c r="B63" s="9" t="s">
        <v>67</v>
      </c>
      <c r="C63" s="9" t="s">
        <v>68</v>
      </c>
      <c r="D63"/>
      <c r="E63" s="2"/>
      <c r="F63"/>
      <c r="G63" s="30"/>
      <c r="H63" s="41">
        <f>SUM(G64:G65)</f>
        <v>0</v>
      </c>
      <c r="I63" s="26">
        <f>(H63/1.16)*0.16</f>
        <v>0</v>
      </c>
      <c r="J63" s="38"/>
    </row>
    <row r="64" spans="2:13" ht="15" hidden="1" outlineLevel="1" x14ac:dyDescent="0.25">
      <c r="B64" s="42"/>
      <c r="C64" s="42"/>
      <c r="D64"/>
      <c r="E64" s="2"/>
      <c r="F64"/>
      <c r="G64" s="1"/>
      <c r="H64" s="18"/>
      <c r="I64" s="20"/>
      <c r="J64" s="38"/>
    </row>
    <row r="65" spans="2:10" ht="15" hidden="1" outlineLevel="1" x14ac:dyDescent="0.25">
      <c r="B65" s="42"/>
      <c r="C65" s="42"/>
      <c r="D65"/>
      <c r="E65" s="2"/>
      <c r="F65"/>
      <c r="G65" s="30"/>
      <c r="H65" s="18"/>
      <c r="I65" s="20"/>
      <c r="J65" s="38"/>
    </row>
    <row r="66" spans="2:10" collapsed="1" x14ac:dyDescent="0.2">
      <c r="B66" s="9" t="s">
        <v>29</v>
      </c>
      <c r="C66" s="9" t="s">
        <v>30</v>
      </c>
      <c r="D66" s="43"/>
      <c r="E66" s="43"/>
      <c r="F66" s="44"/>
      <c r="G66" s="45"/>
      <c r="H66" s="41">
        <f>SUM(G67:G67)</f>
        <v>0</v>
      </c>
      <c r="I66" s="26">
        <f>(H66/1.16)*0.16</f>
        <v>0</v>
      </c>
      <c r="J66" s="36"/>
    </row>
    <row r="67" spans="2:10" hidden="1" outlineLevel="1" x14ac:dyDescent="0.2">
      <c r="B67" s="42"/>
      <c r="C67" s="42"/>
      <c r="D67" s="22"/>
      <c r="E67" s="23"/>
      <c r="F67" s="24"/>
      <c r="G67" s="37"/>
      <c r="H67" s="40"/>
      <c r="I67" s="26"/>
      <c r="J67" s="36"/>
    </row>
    <row r="68" spans="2:10" collapsed="1" x14ac:dyDescent="0.2">
      <c r="B68" s="9" t="s">
        <v>69</v>
      </c>
      <c r="C68" s="9" t="s">
        <v>70</v>
      </c>
      <c r="D68" s="22"/>
      <c r="E68" s="23"/>
      <c r="F68" s="24"/>
      <c r="G68" s="37"/>
      <c r="H68" s="41">
        <f>SUM(G69:G69)</f>
        <v>0</v>
      </c>
      <c r="I68" s="26">
        <f>(H68/1.16)*0.16</f>
        <v>0</v>
      </c>
      <c r="J68" s="36"/>
    </row>
    <row r="69" spans="2:10" hidden="1" outlineLevel="1" x14ac:dyDescent="0.2">
      <c r="B69" s="42"/>
      <c r="C69" s="42"/>
      <c r="E69" s="16"/>
      <c r="G69" s="8"/>
      <c r="H69" s="40"/>
      <c r="I69" s="26"/>
      <c r="J69" s="36"/>
    </row>
    <row r="70" spans="2:10" collapsed="1" x14ac:dyDescent="0.2">
      <c r="B70" s="9" t="s">
        <v>31</v>
      </c>
      <c r="C70" s="9" t="s">
        <v>32</v>
      </c>
      <c r="D70" s="22"/>
      <c r="E70" s="22"/>
      <c r="F70" s="24"/>
      <c r="G70" s="37"/>
      <c r="H70" s="41">
        <f>SUM(G71:G72)</f>
        <v>0</v>
      </c>
      <c r="I70" s="26">
        <f>(H70/1.16)*0.16</f>
        <v>0</v>
      </c>
      <c r="J70" s="36"/>
    </row>
    <row r="71" spans="2:10" ht="15" hidden="1" outlineLevel="1" x14ac:dyDescent="0.25">
      <c r="B71" s="42"/>
      <c r="C71" s="42"/>
      <c r="D71"/>
      <c r="E71" s="2"/>
      <c r="F71"/>
      <c r="G71" s="53"/>
      <c r="H71" s="40"/>
      <c r="I71" s="26"/>
      <c r="J71" s="36"/>
    </row>
    <row r="72" spans="2:10" hidden="1" outlineLevel="1" x14ac:dyDescent="0.2">
      <c r="B72" s="42"/>
      <c r="C72" s="42"/>
      <c r="D72" s="22"/>
      <c r="E72" s="23"/>
      <c r="F72" s="24"/>
      <c r="G72" s="37"/>
      <c r="H72" s="40"/>
      <c r="I72" s="26"/>
      <c r="J72" s="36"/>
    </row>
    <row r="73" spans="2:10" collapsed="1" x14ac:dyDescent="0.2">
      <c r="B73" s="9" t="s">
        <v>71</v>
      </c>
      <c r="C73" s="9" t="s">
        <v>72</v>
      </c>
      <c r="D73" s="22"/>
      <c r="E73" s="23"/>
      <c r="F73" s="24"/>
      <c r="G73" s="37"/>
      <c r="H73" s="41">
        <f>SUM(G74)</f>
        <v>11692.8</v>
      </c>
      <c r="I73" s="26">
        <f>(H73/1.16)*0.16</f>
        <v>1612.8</v>
      </c>
      <c r="J73" s="36"/>
    </row>
    <row r="74" spans="2:10" ht="15" hidden="1" outlineLevel="1" x14ac:dyDescent="0.25">
      <c r="B74" s="9"/>
      <c r="C74" s="9"/>
      <c r="D74" t="s">
        <v>169</v>
      </c>
      <c r="E74" s="2">
        <v>42825</v>
      </c>
      <c r="F74" t="s">
        <v>170</v>
      </c>
      <c r="G74" s="53">
        <v>11692.8</v>
      </c>
      <c r="H74" s="41"/>
      <c r="I74" s="26"/>
      <c r="J74" s="64" t="s">
        <v>239</v>
      </c>
    </row>
    <row r="75" spans="2:10" collapsed="1" x14ac:dyDescent="0.2">
      <c r="B75" s="9" t="s">
        <v>33</v>
      </c>
      <c r="C75" s="9" t="s">
        <v>73</v>
      </c>
      <c r="D75" s="22"/>
      <c r="E75" s="23"/>
      <c r="F75" s="24"/>
      <c r="G75" s="37"/>
      <c r="H75" s="41">
        <f>SUM(G76)</f>
        <v>0</v>
      </c>
      <c r="I75" s="26">
        <f>(H75/1.16)*0.16</f>
        <v>0</v>
      </c>
      <c r="J75" s="36"/>
    </row>
    <row r="76" spans="2:10" ht="15" hidden="1" outlineLevel="1" x14ac:dyDescent="0.25">
      <c r="B76" s="42"/>
      <c r="C76" s="42"/>
      <c r="D76"/>
      <c r="E76" s="2"/>
      <c r="F76"/>
      <c r="G76"/>
      <c r="H76" s="40"/>
      <c r="I76" s="26"/>
      <c r="J76" s="36"/>
    </row>
    <row r="77" spans="2:10" collapsed="1" x14ac:dyDescent="0.2">
      <c r="B77" s="9" t="s">
        <v>74</v>
      </c>
      <c r="C77" s="9" t="s">
        <v>75</v>
      </c>
      <c r="D77" s="22"/>
      <c r="E77" s="22"/>
      <c r="F77" s="22"/>
      <c r="G77" s="29"/>
      <c r="H77" s="40">
        <f>+SUM(G78:G80)</f>
        <v>2872</v>
      </c>
      <c r="I77" s="26">
        <f>(H77/1.16)*0.16</f>
        <v>396.13793103448279</v>
      </c>
      <c r="J77" s="36"/>
    </row>
    <row r="78" spans="2:10" ht="15" hidden="1" outlineLevel="1" x14ac:dyDescent="0.25">
      <c r="B78" s="9"/>
      <c r="C78" s="9"/>
      <c r="D78" t="s">
        <v>76</v>
      </c>
      <c r="E78" s="2">
        <v>42649</v>
      </c>
      <c r="F78" t="s">
        <v>77</v>
      </c>
      <c r="G78" s="1">
        <v>939.99</v>
      </c>
      <c r="H78" s="40"/>
      <c r="I78" s="26"/>
      <c r="J78" s="65" t="s">
        <v>243</v>
      </c>
    </row>
    <row r="79" spans="2:10" ht="15" hidden="1" outlineLevel="1" x14ac:dyDescent="0.25">
      <c r="B79" s="9"/>
      <c r="C79" s="9"/>
      <c r="D79" t="s">
        <v>63</v>
      </c>
      <c r="E79" s="2">
        <v>42681</v>
      </c>
      <c r="F79" t="s">
        <v>78</v>
      </c>
      <c r="G79" s="30">
        <v>1066.01</v>
      </c>
      <c r="H79" s="40"/>
      <c r="I79" s="26"/>
      <c r="J79" s="64" t="s">
        <v>244</v>
      </c>
    </row>
    <row r="80" spans="2:10" ht="15" hidden="1" outlineLevel="1" x14ac:dyDescent="0.25">
      <c r="B80" s="42"/>
      <c r="C80" s="42"/>
      <c r="D80" t="s">
        <v>79</v>
      </c>
      <c r="E80" s="2">
        <v>42683</v>
      </c>
      <c r="F80" t="s">
        <v>80</v>
      </c>
      <c r="G80" s="1">
        <v>866</v>
      </c>
      <c r="H80" s="40"/>
      <c r="I80" s="26"/>
      <c r="J80" s="65" t="s">
        <v>245</v>
      </c>
    </row>
    <row r="81" spans="2:10" collapsed="1" x14ac:dyDescent="0.2">
      <c r="B81" s="59" t="s">
        <v>34</v>
      </c>
      <c r="C81" s="9" t="s">
        <v>35</v>
      </c>
      <c r="D81" s="22"/>
      <c r="E81" s="23"/>
      <c r="F81" s="24"/>
      <c r="G81" s="37"/>
      <c r="H81" s="41"/>
      <c r="I81" s="26">
        <f>H81/1.16*0.16</f>
        <v>0</v>
      </c>
      <c r="J81" s="36"/>
    </row>
    <row r="82" spans="2:10" ht="15" hidden="1" outlineLevel="1" x14ac:dyDescent="0.25">
      <c r="B82" s="42"/>
      <c r="C82" s="42"/>
      <c r="D82"/>
      <c r="E82" s="2"/>
      <c r="F82"/>
      <c r="G82" s="30"/>
      <c r="H82" s="40"/>
      <c r="I82" s="26"/>
      <c r="J82" s="36"/>
    </row>
    <row r="83" spans="2:10" ht="15" collapsed="1" x14ac:dyDescent="0.25">
      <c r="B83" s="9" t="s">
        <v>116</v>
      </c>
      <c r="C83" s="9" t="s">
        <v>117</v>
      </c>
      <c r="D83"/>
      <c r="E83" s="2"/>
      <c r="F83"/>
      <c r="G83" s="30"/>
      <c r="H83" s="40">
        <f>+SUM(G84)</f>
        <v>0</v>
      </c>
      <c r="I83" s="26">
        <f>(H83/1.16)*0.16</f>
        <v>0</v>
      </c>
      <c r="J83" s="36"/>
    </row>
    <row r="84" spans="2:10" ht="15" hidden="1" outlineLevel="1" x14ac:dyDescent="0.25">
      <c r="B84" s="42"/>
      <c r="C84" s="42"/>
      <c r="D84"/>
      <c r="E84" s="2"/>
      <c r="F84"/>
      <c r="G84" s="53"/>
      <c r="H84" s="40"/>
      <c r="I84" s="26"/>
      <c r="J84" s="36"/>
    </row>
    <row r="85" spans="2:10" ht="15" collapsed="1" x14ac:dyDescent="0.25">
      <c r="B85" s="9" t="s">
        <v>81</v>
      </c>
      <c r="C85" s="9" t="s">
        <v>82</v>
      </c>
      <c r="D85"/>
      <c r="E85" s="2"/>
      <c r="F85"/>
      <c r="G85" s="1"/>
      <c r="H85" s="41">
        <f>SUM(G86:G87)</f>
        <v>0</v>
      </c>
      <c r="I85" s="26">
        <f>H85/1.16*0.16</f>
        <v>0</v>
      </c>
      <c r="J85" s="36"/>
    </row>
    <row r="86" spans="2:10" ht="15" hidden="1" outlineLevel="1" x14ac:dyDescent="0.25">
      <c r="B86" s="42"/>
      <c r="C86" s="42"/>
      <c r="D86"/>
      <c r="E86" s="2"/>
      <c r="F86"/>
      <c r="G86" s="1"/>
      <c r="H86" s="40"/>
      <c r="I86" s="26"/>
      <c r="J86" s="36"/>
    </row>
    <row r="87" spans="2:10" ht="15" hidden="1" outlineLevel="1" x14ac:dyDescent="0.25">
      <c r="B87" s="42"/>
      <c r="C87" s="42"/>
      <c r="D87"/>
      <c r="E87" s="2"/>
      <c r="F87"/>
      <c r="G87" s="30"/>
      <c r="H87" s="40"/>
      <c r="I87" s="26"/>
      <c r="J87" s="36"/>
    </row>
    <row r="88" spans="2:10" collapsed="1" x14ac:dyDescent="0.2">
      <c r="B88" s="9" t="s">
        <v>36</v>
      </c>
      <c r="C88" s="9" t="s">
        <v>37</v>
      </c>
      <c r="D88" s="22"/>
      <c r="E88" s="22"/>
      <c r="F88" s="24"/>
      <c r="G88" s="37"/>
      <c r="H88" s="41"/>
      <c r="I88" s="26"/>
      <c r="J88" s="36"/>
    </row>
    <row r="89" spans="2:10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</row>
    <row r="90" spans="2:10" collapsed="1" x14ac:dyDescent="0.2">
      <c r="B90" s="9" t="s">
        <v>38</v>
      </c>
      <c r="C90" s="9" t="s">
        <v>83</v>
      </c>
      <c r="D90" s="22"/>
      <c r="E90" s="23"/>
      <c r="F90" s="24"/>
      <c r="G90" s="37"/>
      <c r="H90" s="41">
        <f>SUM(G91:G92)</f>
        <v>1547.21</v>
      </c>
      <c r="I90" s="26">
        <f>(H90/1.16)*0.16</f>
        <v>213.40827586206899</v>
      </c>
      <c r="J90" s="36"/>
    </row>
    <row r="91" spans="2:10" ht="15" hidden="1" outlineLevel="1" x14ac:dyDescent="0.25">
      <c r="B91" s="9"/>
      <c r="C91" s="9"/>
      <c r="D91" t="s">
        <v>84</v>
      </c>
      <c r="E91" s="2">
        <v>42660</v>
      </c>
      <c r="F91" t="s">
        <v>85</v>
      </c>
      <c r="G91" s="30">
        <v>1547.21</v>
      </c>
      <c r="H91" s="41"/>
      <c r="I91" s="26"/>
      <c r="J91" s="65" t="s">
        <v>248</v>
      </c>
    </row>
    <row r="92" spans="2:10" ht="15" hidden="1" outlineLevel="1" x14ac:dyDescent="0.25">
      <c r="B92" s="9"/>
      <c r="C92" s="9"/>
      <c r="D92"/>
      <c r="E92" s="2"/>
      <c r="F92"/>
      <c r="G92" s="53"/>
      <c r="H92" s="41"/>
      <c r="I92" s="26"/>
      <c r="J92" s="36"/>
    </row>
    <row r="93" spans="2:10" collapsed="1" x14ac:dyDescent="0.2">
      <c r="B93" s="9" t="s">
        <v>39</v>
      </c>
      <c r="C93" s="9" t="s">
        <v>40</v>
      </c>
      <c r="D93" s="22"/>
      <c r="E93" s="22"/>
      <c r="F93" s="24"/>
      <c r="G93" s="37"/>
      <c r="H93" s="41">
        <f>SUM(G94:G94)</f>
        <v>43452.82</v>
      </c>
      <c r="I93" s="26">
        <f>(H93/1.16)*0.16</f>
        <v>5993.4924137931039</v>
      </c>
      <c r="J93" s="36"/>
    </row>
    <row r="94" spans="2:10" ht="15" hidden="1" outlineLevel="1" x14ac:dyDescent="0.25">
      <c r="B94" s="9"/>
      <c r="C94" s="9"/>
      <c r="D94" t="s">
        <v>171</v>
      </c>
      <c r="E94" s="2">
        <v>42824</v>
      </c>
      <c r="F94" t="s">
        <v>172</v>
      </c>
      <c r="G94" s="53">
        <v>43452.82</v>
      </c>
      <c r="H94" s="41"/>
      <c r="I94" s="26"/>
      <c r="J94" s="64" t="s">
        <v>252</v>
      </c>
    </row>
    <row r="95" spans="2:10" collapsed="1" x14ac:dyDescent="0.2">
      <c r="B95" s="9" t="s">
        <v>41</v>
      </c>
      <c r="C95" s="9" t="s">
        <v>42</v>
      </c>
      <c r="D95" s="22"/>
      <c r="E95" s="22"/>
      <c r="F95" s="24"/>
      <c r="G95" s="37"/>
      <c r="H95" s="41">
        <f>SUM(G96:G98)</f>
        <v>0</v>
      </c>
      <c r="I95" s="26">
        <f>(H95/1.16)*0.16</f>
        <v>0</v>
      </c>
      <c r="J95" s="46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hidden="1" outlineLevel="1" x14ac:dyDescent="0.2">
      <c r="B98" s="9"/>
      <c r="C98" s="9"/>
      <c r="D98" s="22"/>
      <c r="E98" s="23"/>
      <c r="F98" s="24"/>
      <c r="G98" s="37"/>
      <c r="H98" s="41"/>
      <c r="I98" s="26"/>
      <c r="J98" s="38"/>
    </row>
    <row r="99" spans="2:10" collapsed="1" x14ac:dyDescent="0.2">
      <c r="B99" s="9" t="s">
        <v>43</v>
      </c>
      <c r="C99" s="9" t="s">
        <v>44</v>
      </c>
      <c r="G99" s="8"/>
      <c r="H99" s="41">
        <f>SUM(G100:G100)</f>
        <v>0</v>
      </c>
      <c r="I99" s="26">
        <f>(H99/1.16)*0.16</f>
        <v>0</v>
      </c>
      <c r="J99" s="38"/>
    </row>
    <row r="100" spans="2:10" hidden="1" outlineLevel="1" x14ac:dyDescent="0.2">
      <c r="B100" s="9"/>
      <c r="C100" s="9"/>
      <c r="E100" s="16"/>
      <c r="G100" s="47"/>
      <c r="H100" s="41"/>
      <c r="I100" s="26"/>
      <c r="J100" s="36"/>
    </row>
    <row r="101" spans="2:10" collapsed="1" x14ac:dyDescent="0.2">
      <c r="B101" s="9" t="s">
        <v>86</v>
      </c>
      <c r="C101" s="9" t="s">
        <v>87</v>
      </c>
      <c r="D101" s="22"/>
      <c r="E101" s="23"/>
      <c r="F101" s="24"/>
      <c r="G101" s="37"/>
      <c r="H101" s="41">
        <f>SUM(G102:G103)</f>
        <v>0</v>
      </c>
      <c r="I101" s="26">
        <f>(H101/1.16)*0.16</f>
        <v>0</v>
      </c>
      <c r="J101" s="36"/>
    </row>
    <row r="102" spans="2:10" ht="15" hidden="1" outlineLevel="1" x14ac:dyDescent="0.25">
      <c r="B102" s="9"/>
      <c r="C102" s="9"/>
      <c r="D102"/>
      <c r="E102" s="2"/>
      <c r="F102"/>
      <c r="G102" s="53"/>
      <c r="H102" s="41"/>
      <c r="I102" s="26"/>
      <c r="J102" s="36"/>
    </row>
    <row r="103" spans="2:10" hidden="1" outlineLevel="1" x14ac:dyDescent="0.2">
      <c r="B103" s="9"/>
      <c r="C103" s="9"/>
      <c r="H103" s="41"/>
      <c r="I103" s="26"/>
      <c r="J103" s="36"/>
    </row>
    <row r="104" spans="2:10" collapsed="1" x14ac:dyDescent="0.2">
      <c r="B104" s="9" t="s">
        <v>11</v>
      </c>
      <c r="C104" s="9" t="s">
        <v>12</v>
      </c>
      <c r="E104" s="16"/>
      <c r="F104" s="17"/>
      <c r="G104" s="40"/>
      <c r="H104" s="41">
        <f>SUM(G105:G116)</f>
        <v>18000</v>
      </c>
      <c r="I104" s="26">
        <f>(H104/1.16)*0.16</f>
        <v>2482.7586206896553</v>
      </c>
      <c r="J104" s="36"/>
    </row>
    <row r="105" spans="2:10" ht="15" hidden="1" outlineLevel="1" x14ac:dyDescent="0.25">
      <c r="B105" s="9"/>
      <c r="C105" s="9"/>
      <c r="D105" t="s">
        <v>123</v>
      </c>
      <c r="E105" s="2">
        <v>42736</v>
      </c>
      <c r="F105" t="s">
        <v>124</v>
      </c>
      <c r="G105" s="53">
        <v>6000</v>
      </c>
      <c r="H105" s="41"/>
      <c r="I105" s="26"/>
      <c r="J105" s="36"/>
    </row>
    <row r="106" spans="2:10" ht="15" hidden="1" outlineLevel="1" x14ac:dyDescent="0.25">
      <c r="B106" s="9"/>
      <c r="C106" s="9"/>
      <c r="D106" t="s">
        <v>152</v>
      </c>
      <c r="E106" s="2">
        <v>42767</v>
      </c>
      <c r="F106" t="s">
        <v>124</v>
      </c>
      <c r="G106" s="53">
        <v>6000</v>
      </c>
      <c r="H106" s="41"/>
      <c r="I106" s="26"/>
      <c r="J106" s="36"/>
    </row>
    <row r="107" spans="2:10" ht="15" hidden="1" outlineLevel="1" x14ac:dyDescent="0.25">
      <c r="B107" s="9"/>
      <c r="C107" s="9"/>
      <c r="D107" t="s">
        <v>173</v>
      </c>
      <c r="E107" s="2">
        <v>42795</v>
      </c>
      <c r="F107" t="s">
        <v>124</v>
      </c>
      <c r="G107" s="53">
        <v>6000</v>
      </c>
      <c r="H107" s="41"/>
      <c r="I107" s="26"/>
      <c r="J107" s="36"/>
    </row>
    <row r="108" spans="2:10" hidden="1" outlineLevel="1" x14ac:dyDescent="0.2">
      <c r="B108" s="9"/>
      <c r="C108" s="9"/>
      <c r="D108" s="49"/>
      <c r="E108" s="50"/>
      <c r="F108" s="49"/>
      <c r="G108" s="48"/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D111" s="51"/>
      <c r="E111" s="23"/>
      <c r="F111" s="24"/>
      <c r="G111" s="48"/>
      <c r="H111" s="41"/>
      <c r="I111" s="26"/>
      <c r="J111" s="36"/>
    </row>
    <row r="112" spans="2:10" hidden="1" outlineLevel="1" x14ac:dyDescent="0.2">
      <c r="B112" s="9"/>
      <c r="C112" s="9"/>
      <c r="E112" s="16"/>
      <c r="G112" s="52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collapsed="1" x14ac:dyDescent="0.25">
      <c r="B117" s="9" t="s">
        <v>88</v>
      </c>
      <c r="C117" s="9" t="s">
        <v>89</v>
      </c>
      <c r="D117"/>
      <c r="E117" s="2"/>
      <c r="F117"/>
      <c r="G117"/>
      <c r="H117" s="41">
        <f>SUM(G118)</f>
        <v>0</v>
      </c>
      <c r="I117" s="26">
        <f>(H117/1.16)*0.16</f>
        <v>0</v>
      </c>
      <c r="J117" s="36"/>
    </row>
    <row r="118" spans="2:10" ht="15" hidden="1" outlineLevel="1" x14ac:dyDescent="0.25">
      <c r="D118"/>
      <c r="E118" s="2"/>
      <c r="F118"/>
      <c r="G118" s="53"/>
      <c r="H118" s="40"/>
      <c r="I118" s="26"/>
      <c r="J118" s="36"/>
    </row>
    <row r="119" spans="2:10" ht="15" collapsed="1" x14ac:dyDescent="0.25">
      <c r="B119" s="9" t="s">
        <v>90</v>
      </c>
      <c r="C119" s="9" t="s">
        <v>91</v>
      </c>
      <c r="D119"/>
      <c r="E119" s="2"/>
      <c r="F119"/>
      <c r="G119" s="53"/>
      <c r="H119" s="41">
        <f>SUM(G120)</f>
        <v>0</v>
      </c>
      <c r="I119" s="26">
        <f>(H119/1.16)*0.16</f>
        <v>0</v>
      </c>
      <c r="J119" s="36"/>
    </row>
    <row r="120" spans="2:10" ht="15" hidden="1" outlineLevel="1" x14ac:dyDescent="0.25">
      <c r="D120"/>
      <c r="E120" s="2"/>
      <c r="F120"/>
      <c r="G120" s="53"/>
      <c r="H120" s="40"/>
      <c r="I120" s="26"/>
      <c r="J120" s="36"/>
    </row>
    <row r="121" spans="2:10" ht="15" hidden="1" outlineLevel="1" x14ac:dyDescent="0.25">
      <c r="D121"/>
      <c r="E121" s="2"/>
      <c r="F121"/>
      <c r="G121" s="53"/>
    </row>
    <row r="122" spans="2:10" ht="15" collapsed="1" x14ac:dyDescent="0.25">
      <c r="B122" s="9" t="s">
        <v>92</v>
      </c>
      <c r="C122" s="9" t="s">
        <v>93</v>
      </c>
      <c r="D122"/>
      <c r="E122" s="2"/>
      <c r="F122"/>
      <c r="G122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/>
      <c r="H123" s="40"/>
      <c r="I123" s="26"/>
      <c r="J123" s="36"/>
    </row>
    <row r="124" spans="2:10" ht="15" collapsed="1" x14ac:dyDescent="0.25">
      <c r="B124" s="9" t="s">
        <v>94</v>
      </c>
      <c r="C124" s="9" t="s">
        <v>95</v>
      </c>
      <c r="D124"/>
      <c r="E124" s="2"/>
      <c r="F124"/>
      <c r="G124"/>
      <c r="H124" s="41">
        <f>SUM(G125)</f>
        <v>396.14</v>
      </c>
      <c r="I124" s="26">
        <f>(H124/1.16)*0.16</f>
        <v>54.64</v>
      </c>
      <c r="J124" s="36"/>
    </row>
    <row r="125" spans="2:10" ht="15" hidden="1" outlineLevel="1" x14ac:dyDescent="0.25">
      <c r="D125" t="s">
        <v>174</v>
      </c>
      <c r="E125" s="2">
        <v>42824</v>
      </c>
      <c r="F125" t="s">
        <v>175</v>
      </c>
      <c r="G125">
        <v>396.14</v>
      </c>
      <c r="H125" s="40"/>
      <c r="I125" s="26"/>
      <c r="J125" s="64" t="s">
        <v>258</v>
      </c>
    </row>
    <row r="126" spans="2:10" collapsed="1" x14ac:dyDescent="0.2">
      <c r="B126" s="9" t="s">
        <v>96</v>
      </c>
      <c r="C126" s="9" t="s">
        <v>97</v>
      </c>
      <c r="E126" s="16"/>
      <c r="F126" s="17"/>
      <c r="G126" s="26"/>
      <c r="H126" s="41">
        <f>SUM(G127)</f>
        <v>0</v>
      </c>
      <c r="I126" s="26">
        <f>(H126/1.16)*0.16</f>
        <v>0</v>
      </c>
      <c r="J126" s="36"/>
    </row>
    <row r="127" spans="2:10" ht="15" hidden="1" outlineLevel="1" x14ac:dyDescent="0.25">
      <c r="D127"/>
      <c r="E127" s="2"/>
      <c r="F127"/>
      <c r="G127"/>
      <c r="H127" s="40"/>
      <c r="I127" s="26"/>
      <c r="J127" s="36"/>
    </row>
    <row r="128" spans="2:10" collapsed="1" x14ac:dyDescent="0.2">
      <c r="B128" s="9" t="s">
        <v>98</v>
      </c>
      <c r="C128" s="9" t="s">
        <v>99</v>
      </c>
      <c r="E128" s="16"/>
      <c r="F128" s="17"/>
      <c r="G128" s="26"/>
      <c r="H128" s="41">
        <f>SUM(G129)</f>
        <v>0</v>
      </c>
      <c r="I128" s="26">
        <f>(H128/1.16)*0.16</f>
        <v>0</v>
      </c>
      <c r="J128" s="36"/>
    </row>
    <row r="129" spans="4:10" ht="15" hidden="1" outlineLevel="1" x14ac:dyDescent="0.25">
      <c r="D129"/>
      <c r="E129" s="2"/>
      <c r="F129"/>
      <c r="G129" s="40"/>
      <c r="I129" s="26"/>
      <c r="J129" s="36"/>
    </row>
    <row r="130" spans="4:10" collapsed="1" x14ac:dyDescent="0.2">
      <c r="E130" s="16"/>
      <c r="F130" s="17"/>
      <c r="G130" s="26"/>
      <c r="H130" s="40"/>
      <c r="I130" s="26"/>
      <c r="J130" s="36"/>
    </row>
    <row r="131" spans="4:10" x14ac:dyDescent="0.2">
      <c r="F131" s="17"/>
      <c r="G131" s="54" t="s">
        <v>45</v>
      </c>
      <c r="H131" s="54">
        <f>SUM(H13:H128)</f>
        <v>96889.34</v>
      </c>
      <c r="I131" s="26"/>
      <c r="J131" s="36"/>
    </row>
    <row r="132" spans="4:10" ht="13.5" thickBot="1" x14ac:dyDescent="0.25">
      <c r="F132" s="55"/>
      <c r="G132" s="56" t="s">
        <v>46</v>
      </c>
      <c r="H132" s="57">
        <v>96889.36</v>
      </c>
      <c r="I132" s="26"/>
      <c r="J132" s="36"/>
    </row>
    <row r="133" spans="4:10" ht="13.5" thickTop="1" x14ac:dyDescent="0.2">
      <c r="F133" s="55"/>
      <c r="G133" s="54" t="s">
        <v>47</v>
      </c>
      <c r="H133" s="7">
        <f>+H131-H132</f>
        <v>-2.0000000004074536E-2</v>
      </c>
      <c r="I133" s="26"/>
      <c r="J133" s="36"/>
    </row>
    <row r="134" spans="4:10" x14ac:dyDescent="0.2">
      <c r="F134" s="17"/>
      <c r="J134" s="36"/>
    </row>
    <row r="135" spans="4:10" x14ac:dyDescent="0.2">
      <c r="F135" s="17"/>
      <c r="J135" s="36"/>
    </row>
    <row r="136" spans="4:10" x14ac:dyDescent="0.2">
      <c r="F136" s="17"/>
      <c r="J136" s="36"/>
    </row>
    <row r="137" spans="4:10" x14ac:dyDescent="0.2">
      <c r="F137" s="17"/>
      <c r="J137" s="36"/>
    </row>
    <row r="138" spans="4:10" x14ac:dyDescent="0.2">
      <c r="F138" s="17"/>
      <c r="J138" s="36"/>
    </row>
    <row r="139" spans="4:10" x14ac:dyDescent="0.2">
      <c r="F139" s="17"/>
      <c r="J139" s="36"/>
    </row>
    <row r="140" spans="4:10" x14ac:dyDescent="0.2">
      <c r="F140" s="17"/>
      <c r="J140" s="36"/>
    </row>
    <row r="141" spans="4:10" x14ac:dyDescent="0.2">
      <c r="F141" s="17"/>
      <c r="J141" s="36"/>
    </row>
    <row r="142" spans="4:10" x14ac:dyDescent="0.2">
      <c r="F142" s="17"/>
      <c r="J142" s="36"/>
    </row>
    <row r="143" spans="4:10" x14ac:dyDescent="0.2">
      <c r="F143" s="17"/>
      <c r="J143" s="36"/>
    </row>
    <row r="144" spans="4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</sheetData>
  <mergeCells count="4">
    <mergeCell ref="C4:J4"/>
    <mergeCell ref="C5:J5"/>
    <mergeCell ref="C6:J6"/>
    <mergeCell ref="C7:J7"/>
  </mergeCells>
  <hyperlinks>
    <hyperlink ref="J32" r:id="rId1"/>
    <hyperlink ref="J33" r:id="rId2"/>
    <hyperlink ref="J35" r:id="rId3"/>
    <hyperlink ref="J36" r:id="rId4"/>
    <hyperlink ref="J34" r:id="rId5"/>
    <hyperlink ref="J42" r:id="rId6"/>
    <hyperlink ref="J44" r:id="rId7"/>
    <hyperlink ref="J52" r:id="rId8"/>
    <hyperlink ref="J53" r:id="rId9"/>
    <hyperlink ref="J57" r:id="rId10"/>
    <hyperlink ref="J58" r:id="rId11"/>
    <hyperlink ref="J59" r:id="rId12"/>
    <hyperlink ref="J74" r:id="rId13"/>
    <hyperlink ref="J78" r:id="rId14"/>
    <hyperlink ref="J79" r:id="rId15"/>
    <hyperlink ref="J80" r:id="rId16"/>
    <hyperlink ref="J91" r:id="rId17"/>
    <hyperlink ref="J94" r:id="rId18"/>
    <hyperlink ref="J125" r:id="rId19"/>
  </hyperlinks>
  <pageMargins left="0.7" right="0.7" top="0.75" bottom="0.75" header="0.3" footer="0.3"/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M1584"/>
  <sheetViews>
    <sheetView topLeftCell="A63" workbookViewId="0">
      <selection activeCell="A133" sqref="A133:XFD133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1.1406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154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68">
        <f>SUM(G19:G28)</f>
        <v>2777.6800000000003</v>
      </c>
      <c r="I18" s="20">
        <f>H18/1.16*0.16</f>
        <v>383.12827586206907</v>
      </c>
      <c r="J18" s="21"/>
      <c r="K18" s="26"/>
    </row>
    <row r="19" spans="2:11" ht="15" outlineLevel="1" x14ac:dyDescent="0.25">
      <c r="B19" s="9"/>
      <c r="C19" s="9"/>
      <c r="D19" t="s">
        <v>176</v>
      </c>
      <c r="E19" s="2">
        <v>42855</v>
      </c>
      <c r="F19">
        <v>10643</v>
      </c>
      <c r="G19">
        <v>690.14</v>
      </c>
      <c r="H19" s="28"/>
      <c r="I19" s="20"/>
      <c r="J19" s="21"/>
    </row>
    <row r="20" spans="2:11" ht="15" outlineLevel="1" x14ac:dyDescent="0.25">
      <c r="B20" s="9"/>
      <c r="C20" s="9"/>
      <c r="D20" t="s">
        <v>177</v>
      </c>
      <c r="E20" s="2">
        <v>42855</v>
      </c>
      <c r="F20">
        <v>10644</v>
      </c>
      <c r="G20">
        <v>301.60000000000002</v>
      </c>
      <c r="H20" s="28"/>
      <c r="I20" s="20"/>
      <c r="J20" s="21"/>
    </row>
    <row r="21" spans="2:11" ht="15" outlineLevel="1" x14ac:dyDescent="0.25">
      <c r="B21" s="9"/>
      <c r="C21" s="9"/>
      <c r="D21" t="s">
        <v>303</v>
      </c>
      <c r="E21" s="2">
        <v>42855</v>
      </c>
      <c r="F21">
        <v>10666</v>
      </c>
      <c r="G21">
        <v>1785.94</v>
      </c>
      <c r="H21" s="28"/>
      <c r="I21" s="20"/>
      <c r="J21" s="21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</row>
    <row r="23" spans="2:1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7508.8399999999992</v>
      </c>
      <c r="I31" s="20">
        <f>H31/1.16*0.16</f>
        <v>1035.7020689655174</v>
      </c>
      <c r="J31" s="31"/>
    </row>
    <row r="32" spans="2:11" ht="15" hidden="1" outlineLevel="1" x14ac:dyDescent="0.25">
      <c r="B32" s="9"/>
      <c r="C32" s="9"/>
      <c r="D32" t="s">
        <v>178</v>
      </c>
      <c r="E32" s="2">
        <v>42842</v>
      </c>
      <c r="F32">
        <v>1577</v>
      </c>
      <c r="G32" s="53">
        <v>3084.92</v>
      </c>
      <c r="H32" s="19"/>
      <c r="I32" s="20"/>
      <c r="J32" s="65" t="s">
        <v>219</v>
      </c>
    </row>
    <row r="33" spans="2:13" ht="15" hidden="1" outlineLevel="1" x14ac:dyDescent="0.25">
      <c r="B33" s="9"/>
      <c r="C33" s="9"/>
      <c r="D33" t="s">
        <v>179</v>
      </c>
      <c r="E33" s="2">
        <v>42855</v>
      </c>
      <c r="F33">
        <v>1630</v>
      </c>
      <c r="G33" s="53">
        <v>3716.72</v>
      </c>
      <c r="H33" s="19"/>
      <c r="I33" s="20"/>
      <c r="J33" s="65" t="s">
        <v>264</v>
      </c>
    </row>
    <row r="34" spans="2:13" ht="15" hidden="1" outlineLevel="1" x14ac:dyDescent="0.25">
      <c r="B34" s="9"/>
      <c r="C34" s="9"/>
      <c r="D34" t="s">
        <v>180</v>
      </c>
      <c r="E34" s="2">
        <v>42855</v>
      </c>
      <c r="F34">
        <v>1658</v>
      </c>
      <c r="G34">
        <v>707.2</v>
      </c>
      <c r="H34" s="19"/>
      <c r="I34" s="20"/>
      <c r="J34" s="64" t="s">
        <v>265</v>
      </c>
    </row>
    <row r="35" spans="2:13" ht="15" hidden="1" outlineLevel="1" x14ac:dyDescent="0.25">
      <c r="B35" s="9"/>
      <c r="C35" s="9"/>
      <c r="D35"/>
      <c r="E35" s="2"/>
      <c r="F35"/>
      <c r="G35" s="53"/>
      <c r="H35" s="32"/>
      <c r="I35" s="20"/>
      <c r="J35" s="31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6177.39</v>
      </c>
      <c r="I37" s="20">
        <f>H37/1.16*0.16</f>
        <v>852.05379310344847</v>
      </c>
      <c r="J37" s="31"/>
    </row>
    <row r="38" spans="2:13" ht="15" hidden="1" outlineLevel="1" x14ac:dyDescent="0.25">
      <c r="D38" t="s">
        <v>181</v>
      </c>
      <c r="E38" s="2">
        <v>42855</v>
      </c>
      <c r="F38" t="s">
        <v>182</v>
      </c>
      <c r="G38" s="53">
        <v>6177.39</v>
      </c>
      <c r="I38" s="28"/>
      <c r="J38" s="65" t="s">
        <v>220</v>
      </c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0</v>
      </c>
      <c r="I41" s="20">
        <f>H41/1.16*0.16</f>
        <v>0</v>
      </c>
      <c r="J41" s="31"/>
    </row>
    <row r="42" spans="2:13" ht="15" hidden="1" outlineLevel="1" x14ac:dyDescent="0.25">
      <c r="D42"/>
      <c r="E42" s="2"/>
      <c r="F42"/>
      <c r="G42" s="53"/>
      <c r="H42" s="19">
        <f t="shared" ref="H42:H54" si="0">SUM(G43:G43)</f>
        <v>0</v>
      </c>
      <c r="J42" s="31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</row>
    <row r="44" spans="2:13" ht="15" hidden="1" outlineLevel="1" x14ac:dyDescent="0.25">
      <c r="D44"/>
      <c r="E44" s="2"/>
      <c r="F44"/>
      <c r="G44" s="53"/>
      <c r="H44" s="19"/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 t="shared" si="0"/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 t="shared" si="0"/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 t="shared" si="0"/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59" t="s">
        <v>62</v>
      </c>
      <c r="C51" s="9" t="s">
        <v>35</v>
      </c>
      <c r="D51" s="29"/>
      <c r="E51" s="34"/>
      <c r="F51" s="35"/>
      <c r="G51" s="25"/>
      <c r="H51" s="19">
        <f>SUM(G52:G53)</f>
        <v>1392</v>
      </c>
      <c r="I51" s="20">
        <f>H51/1.16*0.16</f>
        <v>192</v>
      </c>
      <c r="J51" s="36"/>
      <c r="K51" s="7"/>
    </row>
    <row r="52" spans="2:13" ht="15" hidden="1" outlineLevel="1" x14ac:dyDescent="0.25">
      <c r="B52" s="33"/>
      <c r="C52" s="9"/>
      <c r="D52" t="s">
        <v>183</v>
      </c>
      <c r="E52" s="2">
        <v>42842</v>
      </c>
      <c r="F52" t="s">
        <v>184</v>
      </c>
      <c r="G52" s="53">
        <v>1392</v>
      </c>
      <c r="I52" s="20"/>
      <c r="J52" s="65" t="s">
        <v>234</v>
      </c>
      <c r="K52" s="7"/>
    </row>
    <row r="53" spans="2:13" ht="15" hidden="1" outlineLevel="1" x14ac:dyDescent="0.25">
      <c r="B53" s="33"/>
      <c r="C53" s="9"/>
      <c r="D53"/>
      <c r="E53" s="2"/>
      <c r="F53"/>
      <c r="G53"/>
      <c r="I53" s="20"/>
      <c r="J53" s="36"/>
      <c r="K53" s="7"/>
    </row>
    <row r="54" spans="2:13" collapsed="1" x14ac:dyDescent="0.2">
      <c r="B54" s="33" t="s">
        <v>24</v>
      </c>
      <c r="C54" s="9" t="s">
        <v>25</v>
      </c>
      <c r="H54" s="19">
        <f t="shared" si="0"/>
        <v>0</v>
      </c>
      <c r="I54" s="20">
        <f>H54/1.16*0.16</f>
        <v>0</v>
      </c>
      <c r="J54" s="38"/>
      <c r="K54" s="7"/>
      <c r="M54" s="16"/>
    </row>
    <row r="55" spans="2:13" hidden="1" outlineLevel="1" x14ac:dyDescent="0.2">
      <c r="B55" s="33"/>
      <c r="C55" s="9"/>
      <c r="D55" s="29"/>
      <c r="E55" s="34"/>
      <c r="F55" s="35"/>
      <c r="G55" s="25"/>
      <c r="H55" s="19"/>
      <c r="I55" s="20"/>
      <c r="J55" s="38"/>
      <c r="K55" s="7"/>
      <c r="M55" s="16"/>
    </row>
    <row r="56" spans="2:13" collapsed="1" x14ac:dyDescent="0.2">
      <c r="B56" s="33" t="s">
        <v>26</v>
      </c>
      <c r="C56" s="9" t="s">
        <v>27</v>
      </c>
      <c r="D56" s="29"/>
      <c r="E56" s="39"/>
      <c r="F56" s="35"/>
      <c r="G56" s="25"/>
      <c r="H56" s="19">
        <f>SUM(G57:G59)</f>
        <v>4112.0200000000004</v>
      </c>
      <c r="I56" s="20">
        <f>(H56/1.16)*0.16</f>
        <v>567.17517241379323</v>
      </c>
      <c r="J56" s="38"/>
      <c r="K56" s="7"/>
      <c r="M56" s="16"/>
    </row>
    <row r="57" spans="2:13" ht="15" hidden="1" outlineLevel="1" x14ac:dyDescent="0.25">
      <c r="B57" s="33"/>
      <c r="C57" s="9"/>
      <c r="D57" t="s">
        <v>63</v>
      </c>
      <c r="E57" s="2">
        <v>42650</v>
      </c>
      <c r="F57" t="s">
        <v>64</v>
      </c>
      <c r="G57" s="1">
        <v>116</v>
      </c>
      <c r="H57" s="18"/>
      <c r="I57" s="20"/>
      <c r="J57" s="65" t="s">
        <v>235</v>
      </c>
      <c r="K57" s="7"/>
      <c r="M57" s="16"/>
    </row>
    <row r="58" spans="2:13" ht="15" hidden="1" outlineLevel="1" x14ac:dyDescent="0.25">
      <c r="B58" s="9"/>
      <c r="C58" s="9"/>
      <c r="D58" t="s">
        <v>28</v>
      </c>
      <c r="E58" s="2">
        <v>42627</v>
      </c>
      <c r="F58" t="s">
        <v>27</v>
      </c>
      <c r="G58" s="30">
        <v>2350.0100000000002</v>
      </c>
      <c r="H58" s="18"/>
      <c r="I58" s="20"/>
      <c r="J58" s="64" t="s">
        <v>236</v>
      </c>
      <c r="K58" s="7"/>
    </row>
    <row r="59" spans="2:13" ht="15" hidden="1" outlineLevel="1" x14ac:dyDescent="0.25">
      <c r="B59" s="9"/>
      <c r="C59" s="9"/>
      <c r="D59" t="s">
        <v>65</v>
      </c>
      <c r="E59" s="2">
        <v>42681</v>
      </c>
      <c r="F59" t="s">
        <v>66</v>
      </c>
      <c r="G59" s="30">
        <v>1646.01</v>
      </c>
      <c r="H59" s="40"/>
      <c r="I59" s="26"/>
      <c r="J59" s="64" t="s">
        <v>237</v>
      </c>
      <c r="K59" s="7"/>
    </row>
    <row r="60" spans="2:13" collapsed="1" x14ac:dyDescent="0.2">
      <c r="B60" s="59" t="s">
        <v>111</v>
      </c>
      <c r="C60" s="9" t="s">
        <v>35</v>
      </c>
      <c r="G60" s="8"/>
      <c r="H60" s="19">
        <f>SUM(G61:G62)</f>
        <v>0</v>
      </c>
      <c r="I60" s="20">
        <f>(H60/1.16)*0.16</f>
        <v>0</v>
      </c>
      <c r="J60" s="38"/>
      <c r="K60" s="7"/>
    </row>
    <row r="61" spans="2:13" ht="15" hidden="1" outlineLevel="1" x14ac:dyDescent="0.25">
      <c r="B61" s="9"/>
      <c r="C61" s="9"/>
      <c r="D61"/>
      <c r="E61" s="2"/>
      <c r="F61"/>
      <c r="G61" s="53"/>
      <c r="H61" s="18"/>
      <c r="I61" s="20"/>
      <c r="J61" s="38"/>
      <c r="K61" s="7"/>
    </row>
    <row r="62" spans="2:13" hidden="1" outlineLevel="1" x14ac:dyDescent="0.2">
      <c r="B62" s="9"/>
      <c r="C62" s="9"/>
      <c r="G62" s="8"/>
      <c r="H62" s="18"/>
      <c r="I62" s="20"/>
      <c r="J62" s="38"/>
      <c r="K62" s="7"/>
    </row>
    <row r="63" spans="2:13" ht="15" collapsed="1" x14ac:dyDescent="0.25">
      <c r="B63" s="9" t="s">
        <v>67</v>
      </c>
      <c r="C63" s="9" t="s">
        <v>68</v>
      </c>
      <c r="D63"/>
      <c r="E63" s="2"/>
      <c r="F63"/>
      <c r="G63" s="30"/>
      <c r="H63" s="41">
        <f>SUM(G64:G65)</f>
        <v>0</v>
      </c>
      <c r="I63" s="26">
        <f>(H63/1.16)*0.16</f>
        <v>0</v>
      </c>
      <c r="J63" s="38"/>
    </row>
    <row r="64" spans="2:13" ht="15" hidden="1" outlineLevel="1" x14ac:dyDescent="0.25">
      <c r="B64" s="42"/>
      <c r="C64" s="42"/>
      <c r="D64"/>
      <c r="E64" s="2"/>
      <c r="F64"/>
      <c r="G64" s="1"/>
      <c r="H64" s="18"/>
      <c r="I64" s="20"/>
      <c r="J64" s="38"/>
    </row>
    <row r="65" spans="2:10" ht="15" hidden="1" outlineLevel="1" x14ac:dyDescent="0.25">
      <c r="B65" s="42"/>
      <c r="C65" s="42"/>
      <c r="D65"/>
      <c r="E65" s="2"/>
      <c r="F65"/>
      <c r="G65" s="30"/>
      <c r="H65" s="18"/>
      <c r="I65" s="20"/>
      <c r="J65" s="38"/>
    </row>
    <row r="66" spans="2:10" collapsed="1" x14ac:dyDescent="0.2">
      <c r="B66" s="9" t="s">
        <v>29</v>
      </c>
      <c r="C66" s="9" t="s">
        <v>30</v>
      </c>
      <c r="D66" s="43"/>
      <c r="E66" s="43"/>
      <c r="F66" s="44"/>
      <c r="G66" s="45"/>
      <c r="H66" s="41">
        <f>SUM(G67:G67)</f>
        <v>0</v>
      </c>
      <c r="I66" s="26">
        <f>(H66/1.16)*0.16</f>
        <v>0</v>
      </c>
      <c r="J66" s="36"/>
    </row>
    <row r="67" spans="2:10" hidden="1" outlineLevel="1" x14ac:dyDescent="0.2">
      <c r="B67" s="42"/>
      <c r="C67" s="42"/>
      <c r="D67" s="22"/>
      <c r="E67" s="23"/>
      <c r="F67" s="24"/>
      <c r="G67" s="37"/>
      <c r="H67" s="40"/>
      <c r="I67" s="26"/>
      <c r="J67" s="36"/>
    </row>
    <row r="68" spans="2:10" collapsed="1" x14ac:dyDescent="0.2">
      <c r="B68" s="9" t="s">
        <v>69</v>
      </c>
      <c r="C68" s="9" t="s">
        <v>70</v>
      </c>
      <c r="D68" s="22"/>
      <c r="E68" s="23"/>
      <c r="F68" s="24"/>
      <c r="G68" s="37"/>
      <c r="H68" s="41">
        <f>SUM(G69:G69)</f>
        <v>0</v>
      </c>
      <c r="I68" s="26">
        <f>(H68/1.16)*0.16</f>
        <v>0</v>
      </c>
      <c r="J68" s="36"/>
    </row>
    <row r="69" spans="2:10" hidden="1" outlineLevel="1" x14ac:dyDescent="0.2">
      <c r="B69" s="42"/>
      <c r="C69" s="42"/>
      <c r="E69" s="16"/>
      <c r="G69" s="8"/>
      <c r="H69" s="40"/>
      <c r="I69" s="26"/>
      <c r="J69" s="36"/>
    </row>
    <row r="70" spans="2:10" collapsed="1" x14ac:dyDescent="0.2">
      <c r="B70" s="9" t="s">
        <v>31</v>
      </c>
      <c r="C70" s="9" t="s">
        <v>32</v>
      </c>
      <c r="D70" s="22"/>
      <c r="E70" s="22"/>
      <c r="F70" s="24"/>
      <c r="G70" s="37"/>
      <c r="H70" s="41">
        <f>SUM(G71:G72)</f>
        <v>0</v>
      </c>
      <c r="I70" s="26">
        <f>(H70/1.16)*0.16</f>
        <v>0</v>
      </c>
      <c r="J70" s="36"/>
    </row>
    <row r="71" spans="2:10" ht="15" hidden="1" outlineLevel="1" x14ac:dyDescent="0.25">
      <c r="B71" s="42"/>
      <c r="C71" s="42"/>
      <c r="D71"/>
      <c r="E71" s="2"/>
      <c r="F71"/>
      <c r="G71" s="53"/>
      <c r="H71" s="40"/>
      <c r="I71" s="26"/>
      <c r="J71" s="36"/>
    </row>
    <row r="72" spans="2:10" hidden="1" outlineLevel="1" x14ac:dyDescent="0.2">
      <c r="B72" s="42"/>
      <c r="C72" s="42"/>
      <c r="D72" s="22"/>
      <c r="E72" s="23"/>
      <c r="F72" s="24"/>
      <c r="G72" s="37"/>
      <c r="H72" s="40"/>
      <c r="I72" s="26"/>
      <c r="J72" s="36"/>
    </row>
    <row r="73" spans="2:10" collapsed="1" x14ac:dyDescent="0.2">
      <c r="B73" s="9" t="s">
        <v>71</v>
      </c>
      <c r="C73" s="9" t="s">
        <v>72</v>
      </c>
      <c r="D73" s="22"/>
      <c r="E73" s="23"/>
      <c r="F73" s="24"/>
      <c r="G73" s="37"/>
      <c r="H73" s="41">
        <f>SUM(G74)</f>
        <v>0</v>
      </c>
      <c r="I73" s="26">
        <f>(H73/1.16)*0.16</f>
        <v>0</v>
      </c>
      <c r="J73" s="36"/>
    </row>
    <row r="74" spans="2:10" ht="15" hidden="1" outlineLevel="1" x14ac:dyDescent="0.25">
      <c r="B74" s="9"/>
      <c r="C74" s="9"/>
      <c r="D74"/>
      <c r="E74" s="2"/>
      <c r="F74"/>
      <c r="G74" s="53"/>
      <c r="H74" s="41"/>
      <c r="I74" s="26"/>
      <c r="J74" s="36"/>
    </row>
    <row r="75" spans="2:10" collapsed="1" x14ac:dyDescent="0.2">
      <c r="B75" s="9" t="s">
        <v>33</v>
      </c>
      <c r="C75" s="9" t="s">
        <v>73</v>
      </c>
      <c r="D75" s="22"/>
      <c r="E75" s="23"/>
      <c r="F75" s="24"/>
      <c r="G75" s="37"/>
      <c r="H75" s="41">
        <f>SUM(G76)</f>
        <v>500</v>
      </c>
      <c r="I75" s="26">
        <f>(H75/1.16)*0.16</f>
        <v>68.965517241379317</v>
      </c>
      <c r="J75" s="36"/>
    </row>
    <row r="76" spans="2:10" ht="15" hidden="1" outlineLevel="1" x14ac:dyDescent="0.25">
      <c r="B76" s="42"/>
      <c r="C76" s="42"/>
      <c r="D76" s="2">
        <v>42842</v>
      </c>
      <c r="E76" t="s">
        <v>185</v>
      </c>
      <c r="F76">
        <v>1</v>
      </c>
      <c r="G76">
        <v>500</v>
      </c>
      <c r="H76" s="40"/>
      <c r="I76" s="26"/>
      <c r="J76" s="64" t="s">
        <v>242</v>
      </c>
    </row>
    <row r="77" spans="2:10" collapsed="1" x14ac:dyDescent="0.2">
      <c r="B77" s="9" t="s">
        <v>74</v>
      </c>
      <c r="C77" s="9" t="s">
        <v>75</v>
      </c>
      <c r="D77" s="22"/>
      <c r="E77" s="22"/>
      <c r="F77" s="22"/>
      <c r="G77" s="29"/>
      <c r="H77" s="40">
        <f>+SUM(G78:G80)</f>
        <v>2872</v>
      </c>
      <c r="I77" s="26">
        <f>(H77/1.16)*0.16</f>
        <v>396.13793103448279</v>
      </c>
      <c r="J77" s="36"/>
    </row>
    <row r="78" spans="2:10" ht="15" hidden="1" outlineLevel="1" x14ac:dyDescent="0.25">
      <c r="B78" s="9"/>
      <c r="C78" s="9"/>
      <c r="D78" t="s">
        <v>76</v>
      </c>
      <c r="E78" s="2">
        <v>42649</v>
      </c>
      <c r="F78" t="s">
        <v>77</v>
      </c>
      <c r="G78" s="1">
        <v>939.99</v>
      </c>
      <c r="H78" s="40"/>
      <c r="I78" s="26"/>
      <c r="J78" s="65" t="s">
        <v>243</v>
      </c>
    </row>
    <row r="79" spans="2:10" ht="15" hidden="1" outlineLevel="1" x14ac:dyDescent="0.25">
      <c r="B79" s="9"/>
      <c r="C79" s="9"/>
      <c r="D79" t="s">
        <v>63</v>
      </c>
      <c r="E79" s="2">
        <v>42681</v>
      </c>
      <c r="F79" t="s">
        <v>78</v>
      </c>
      <c r="G79" s="30">
        <v>1066.01</v>
      </c>
      <c r="H79" s="40"/>
      <c r="I79" s="26"/>
      <c r="J79" s="64" t="s">
        <v>244</v>
      </c>
    </row>
    <row r="80" spans="2:10" ht="15" hidden="1" outlineLevel="1" x14ac:dyDescent="0.25">
      <c r="B80" s="42"/>
      <c r="C80" s="42"/>
      <c r="D80" t="s">
        <v>79</v>
      </c>
      <c r="E80" s="2">
        <v>42683</v>
      </c>
      <c r="F80" t="s">
        <v>80</v>
      </c>
      <c r="G80" s="1">
        <v>866</v>
      </c>
      <c r="H80" s="40"/>
      <c r="I80" s="26"/>
      <c r="J80" s="65" t="s">
        <v>245</v>
      </c>
    </row>
    <row r="81" spans="2:10" collapsed="1" x14ac:dyDescent="0.2">
      <c r="B81" s="59" t="s">
        <v>34</v>
      </c>
      <c r="C81" s="9" t="s">
        <v>35</v>
      </c>
      <c r="D81" s="22"/>
      <c r="E81" s="23"/>
      <c r="F81" s="24"/>
      <c r="G81" s="37"/>
      <c r="H81" s="41"/>
      <c r="I81" s="26">
        <f>H81/1.16*0.16</f>
        <v>0</v>
      </c>
      <c r="J81" s="36"/>
    </row>
    <row r="82" spans="2:10" ht="15" hidden="1" outlineLevel="1" x14ac:dyDescent="0.25">
      <c r="B82" s="42"/>
      <c r="C82" s="42"/>
      <c r="D82"/>
      <c r="E82" s="2"/>
      <c r="F82"/>
      <c r="G82" s="30"/>
      <c r="H82" s="40"/>
      <c r="I82" s="26"/>
      <c r="J82" s="36"/>
    </row>
    <row r="83" spans="2:10" ht="15" collapsed="1" x14ac:dyDescent="0.25">
      <c r="B83" s="9" t="s">
        <v>116</v>
      </c>
      <c r="C83" s="9" t="s">
        <v>117</v>
      </c>
      <c r="D83"/>
      <c r="E83" s="2"/>
      <c r="F83"/>
      <c r="G83" s="30"/>
      <c r="H83" s="40">
        <f>+SUM(G84)</f>
        <v>0</v>
      </c>
      <c r="I83" s="26">
        <f>(H83/1.16)*0.16</f>
        <v>0</v>
      </c>
      <c r="J83" s="36"/>
    </row>
    <row r="84" spans="2:10" ht="15" hidden="1" outlineLevel="1" x14ac:dyDescent="0.25">
      <c r="B84" s="42"/>
      <c r="C84" s="42"/>
      <c r="D84"/>
      <c r="E84" s="2"/>
      <c r="F84"/>
      <c r="G84" s="53"/>
      <c r="H84" s="40"/>
      <c r="I84" s="26"/>
      <c r="J84" s="36"/>
    </row>
    <row r="85" spans="2:10" ht="15" collapsed="1" x14ac:dyDescent="0.25">
      <c r="B85" s="9" t="s">
        <v>81</v>
      </c>
      <c r="C85" s="9" t="s">
        <v>82</v>
      </c>
      <c r="D85"/>
      <c r="E85" s="2"/>
      <c r="F85"/>
      <c r="G85" s="1"/>
      <c r="H85" s="41">
        <f>SUM(G86:G87)</f>
        <v>0</v>
      </c>
      <c r="I85" s="26">
        <f>H85/1.16*0.16</f>
        <v>0</v>
      </c>
      <c r="J85" s="36"/>
    </row>
    <row r="86" spans="2:10" ht="15" hidden="1" outlineLevel="1" x14ac:dyDescent="0.25">
      <c r="B86" s="42"/>
      <c r="C86" s="42"/>
      <c r="D86"/>
      <c r="E86" s="2"/>
      <c r="F86"/>
      <c r="G86" s="1"/>
      <c r="H86" s="40"/>
      <c r="I86" s="26"/>
      <c r="J86" s="36"/>
    </row>
    <row r="87" spans="2:10" ht="15" hidden="1" outlineLevel="1" x14ac:dyDescent="0.25">
      <c r="B87" s="42"/>
      <c r="C87" s="42"/>
      <c r="D87"/>
      <c r="E87" s="2"/>
      <c r="F87"/>
      <c r="G87" s="30"/>
      <c r="H87" s="40"/>
      <c r="I87" s="26"/>
      <c r="J87" s="36"/>
    </row>
    <row r="88" spans="2:10" collapsed="1" x14ac:dyDescent="0.2">
      <c r="B88" s="9" t="s">
        <v>36</v>
      </c>
      <c r="C88" s="9" t="s">
        <v>37</v>
      </c>
      <c r="D88" s="22"/>
      <c r="E88" s="22"/>
      <c r="F88" s="24"/>
      <c r="G88" s="37"/>
      <c r="H88" s="41"/>
      <c r="I88" s="26"/>
      <c r="J88" s="36"/>
    </row>
    <row r="89" spans="2:10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</row>
    <row r="90" spans="2:10" collapsed="1" x14ac:dyDescent="0.2">
      <c r="B90" s="9" t="s">
        <v>38</v>
      </c>
      <c r="C90" s="9" t="s">
        <v>83</v>
      </c>
      <c r="D90" s="22"/>
      <c r="E90" s="23"/>
      <c r="F90" s="24"/>
      <c r="G90" s="37"/>
      <c r="H90" s="41">
        <f>SUM(G91:G92)</f>
        <v>2150.41</v>
      </c>
      <c r="I90" s="26">
        <f>(H90/1.16)*0.16</f>
        <v>296.60827586206898</v>
      </c>
      <c r="J90" s="36"/>
    </row>
    <row r="91" spans="2:10" ht="15" hidden="1" outlineLevel="1" x14ac:dyDescent="0.25">
      <c r="B91" s="9"/>
      <c r="C91" s="9"/>
      <c r="D91" t="s">
        <v>84</v>
      </c>
      <c r="E91" s="2">
        <v>42660</v>
      </c>
      <c r="F91" t="s">
        <v>85</v>
      </c>
      <c r="G91" s="30">
        <v>1547.21</v>
      </c>
      <c r="H91" s="41"/>
      <c r="I91" s="26"/>
      <c r="J91" s="65" t="s">
        <v>248</v>
      </c>
    </row>
    <row r="92" spans="2:10" ht="15" hidden="1" outlineLevel="1" x14ac:dyDescent="0.25">
      <c r="B92" s="9"/>
      <c r="C92" s="9"/>
      <c r="D92" t="s">
        <v>28</v>
      </c>
      <c r="E92" s="2">
        <v>42842</v>
      </c>
      <c r="F92" t="s">
        <v>186</v>
      </c>
      <c r="G92">
        <v>603.20000000000005</v>
      </c>
      <c r="H92" s="41"/>
      <c r="I92" s="26"/>
      <c r="J92" s="64" t="s">
        <v>249</v>
      </c>
    </row>
    <row r="93" spans="2:10" collapsed="1" x14ac:dyDescent="0.2">
      <c r="B93" s="9" t="s">
        <v>39</v>
      </c>
      <c r="C93" s="9" t="s">
        <v>40</v>
      </c>
      <c r="D93" s="22"/>
      <c r="E93" s="22"/>
      <c r="F93" s="24"/>
      <c r="G93" s="37"/>
      <c r="H93" s="41">
        <f>SUM(G94:G94)</f>
        <v>49746.11</v>
      </c>
      <c r="I93" s="26">
        <f>(H93/1.16)*0.16</f>
        <v>6861.5324137931038</v>
      </c>
      <c r="J93" s="36"/>
    </row>
    <row r="94" spans="2:10" ht="15" hidden="1" outlineLevel="1" x14ac:dyDescent="0.25">
      <c r="B94" s="9"/>
      <c r="C94" s="9"/>
      <c r="D94" t="s">
        <v>187</v>
      </c>
      <c r="E94" s="2">
        <v>42855</v>
      </c>
      <c r="F94" t="s">
        <v>188</v>
      </c>
      <c r="G94" s="53">
        <v>49746.11</v>
      </c>
      <c r="H94" s="41"/>
      <c r="I94" s="26"/>
      <c r="J94" s="64"/>
    </row>
    <row r="95" spans="2:10" collapsed="1" x14ac:dyDescent="0.2">
      <c r="B95" s="9" t="s">
        <v>41</v>
      </c>
      <c r="C95" s="9" t="s">
        <v>42</v>
      </c>
      <c r="D95" s="22"/>
      <c r="E95" s="22"/>
      <c r="F95" s="24"/>
      <c r="G95" s="37"/>
      <c r="H95" s="41">
        <f>SUM(G96:G98)</f>
        <v>0</v>
      </c>
      <c r="I95" s="26">
        <f>(H95/1.16)*0.16</f>
        <v>0</v>
      </c>
      <c r="J95" s="46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hidden="1" outlineLevel="1" x14ac:dyDescent="0.2">
      <c r="B98" s="9"/>
      <c r="C98" s="9"/>
      <c r="D98" s="22"/>
      <c r="E98" s="23"/>
      <c r="F98" s="24"/>
      <c r="G98" s="37"/>
      <c r="H98" s="41"/>
      <c r="I98" s="26"/>
      <c r="J98" s="38"/>
    </row>
    <row r="99" spans="2:10" collapsed="1" x14ac:dyDescent="0.2">
      <c r="B99" s="9" t="s">
        <v>43</v>
      </c>
      <c r="C99" s="9" t="s">
        <v>44</v>
      </c>
      <c r="G99" s="8"/>
      <c r="H99" s="41">
        <f>SUM(G100:G100)</f>
        <v>0</v>
      </c>
      <c r="I99" s="26">
        <f>(H99/1.16)*0.16</f>
        <v>0</v>
      </c>
      <c r="J99" s="38"/>
    </row>
    <row r="100" spans="2:10" hidden="1" outlineLevel="1" x14ac:dyDescent="0.2">
      <c r="B100" s="9"/>
      <c r="C100" s="9"/>
      <c r="E100" s="16"/>
      <c r="G100" s="47"/>
      <c r="H100" s="41"/>
      <c r="I100" s="26"/>
      <c r="J100" s="36"/>
    </row>
    <row r="101" spans="2:10" collapsed="1" x14ac:dyDescent="0.2">
      <c r="B101" s="9" t="s">
        <v>86</v>
      </c>
      <c r="C101" s="9" t="s">
        <v>87</v>
      </c>
      <c r="D101" s="22"/>
      <c r="E101" s="23"/>
      <c r="F101" s="24"/>
      <c r="G101" s="37"/>
      <c r="H101" s="41">
        <f>SUM(G102:G103)</f>
        <v>3286.55</v>
      </c>
      <c r="I101" s="26">
        <f>(H101/1.16)*0.16</f>
        <v>453.31724137931042</v>
      </c>
      <c r="J101" s="36"/>
    </row>
    <row r="102" spans="2:10" ht="15" hidden="1" outlineLevel="1" x14ac:dyDescent="0.25">
      <c r="B102" s="9"/>
      <c r="C102" s="9"/>
      <c r="D102" t="s">
        <v>130</v>
      </c>
      <c r="E102" s="2">
        <v>42842</v>
      </c>
      <c r="F102" t="s">
        <v>189</v>
      </c>
      <c r="G102" s="53">
        <v>3286.55</v>
      </c>
      <c r="H102" s="41"/>
      <c r="I102" s="26"/>
      <c r="J102" s="64" t="s">
        <v>255</v>
      </c>
    </row>
    <row r="103" spans="2:10" hidden="1" outlineLevel="1" x14ac:dyDescent="0.2">
      <c r="B103" s="9"/>
      <c r="C103" s="9"/>
      <c r="H103" s="41"/>
      <c r="I103" s="26"/>
      <c r="J103" s="36"/>
    </row>
    <row r="104" spans="2:10" collapsed="1" x14ac:dyDescent="0.2">
      <c r="B104" s="9" t="s">
        <v>11</v>
      </c>
      <c r="C104" s="9" t="s">
        <v>12</v>
      </c>
      <c r="E104" s="16"/>
      <c r="F104" s="17"/>
      <c r="G104" s="40"/>
      <c r="H104" s="41">
        <f>SUM(G105:G116)</f>
        <v>24000</v>
      </c>
      <c r="I104" s="26">
        <f>(H104/1.16)*0.16</f>
        <v>3310.344827586207</v>
      </c>
      <c r="J104" s="36"/>
    </row>
    <row r="105" spans="2:10" ht="15" hidden="1" outlineLevel="1" x14ac:dyDescent="0.25">
      <c r="B105" s="9"/>
      <c r="C105" s="9"/>
      <c r="D105" t="s">
        <v>123</v>
      </c>
      <c r="E105" s="2">
        <v>42736</v>
      </c>
      <c r="F105" t="s">
        <v>124</v>
      </c>
      <c r="G105" s="53">
        <v>6000</v>
      </c>
      <c r="H105" s="41"/>
      <c r="I105" s="26"/>
      <c r="J105" s="36"/>
    </row>
    <row r="106" spans="2:10" ht="15" hidden="1" outlineLevel="1" x14ac:dyDescent="0.25">
      <c r="B106" s="9"/>
      <c r="C106" s="9"/>
      <c r="D106" t="s">
        <v>152</v>
      </c>
      <c r="E106" s="2">
        <v>42767</v>
      </c>
      <c r="F106" t="s">
        <v>124</v>
      </c>
      <c r="G106" s="53">
        <v>6000</v>
      </c>
      <c r="H106" s="41"/>
      <c r="I106" s="26"/>
      <c r="J106" s="36"/>
    </row>
    <row r="107" spans="2:10" ht="15" hidden="1" outlineLevel="1" x14ac:dyDescent="0.25">
      <c r="B107" s="9"/>
      <c r="C107" s="9"/>
      <c r="D107" t="s">
        <v>173</v>
      </c>
      <c r="E107" s="2">
        <v>42795</v>
      </c>
      <c r="F107" t="s">
        <v>124</v>
      </c>
      <c r="G107" s="53">
        <v>6000</v>
      </c>
      <c r="H107" s="41"/>
      <c r="I107" s="26"/>
      <c r="J107" s="36"/>
    </row>
    <row r="108" spans="2:10" ht="15" hidden="1" outlineLevel="1" x14ac:dyDescent="0.25">
      <c r="B108" s="9"/>
      <c r="C108" s="9"/>
      <c r="D108" t="s">
        <v>173</v>
      </c>
      <c r="E108" s="2">
        <v>42826</v>
      </c>
      <c r="F108" t="s">
        <v>124</v>
      </c>
      <c r="G108" s="53">
        <v>6000</v>
      </c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D111" s="51"/>
      <c r="E111" s="23"/>
      <c r="F111" s="24"/>
      <c r="G111" s="48"/>
      <c r="H111" s="41"/>
      <c r="I111" s="26"/>
      <c r="J111" s="36"/>
    </row>
    <row r="112" spans="2:10" hidden="1" outlineLevel="1" x14ac:dyDescent="0.2">
      <c r="B112" s="9"/>
      <c r="C112" s="9"/>
      <c r="E112" s="16"/>
      <c r="G112" s="52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collapsed="1" x14ac:dyDescent="0.25">
      <c r="B117" s="9" t="s">
        <v>88</v>
      </c>
      <c r="C117" s="9" t="s">
        <v>89</v>
      </c>
      <c r="D117"/>
      <c r="E117" s="2"/>
      <c r="F117"/>
      <c r="G117"/>
      <c r="H117" s="41">
        <f>SUM(G118)</f>
        <v>0</v>
      </c>
      <c r="I117" s="26">
        <f>(H117/1.16)*0.16</f>
        <v>0</v>
      </c>
      <c r="J117" s="36"/>
    </row>
    <row r="118" spans="2:10" ht="15" hidden="1" outlineLevel="1" x14ac:dyDescent="0.25">
      <c r="D118"/>
      <c r="E118" s="2"/>
      <c r="F118"/>
      <c r="G118" s="53"/>
      <c r="H118" s="40"/>
      <c r="I118" s="26"/>
      <c r="J118" s="36"/>
    </row>
    <row r="119" spans="2:10" ht="15" collapsed="1" x14ac:dyDescent="0.25">
      <c r="B119" s="9" t="s">
        <v>90</v>
      </c>
      <c r="C119" s="9" t="s">
        <v>91</v>
      </c>
      <c r="D119"/>
      <c r="E119" s="2"/>
      <c r="F119"/>
      <c r="G119" s="53"/>
      <c r="H119" s="41">
        <f>SUM(G120)</f>
        <v>0</v>
      </c>
      <c r="I119" s="26">
        <f>(H119/1.16)*0.16</f>
        <v>0</v>
      </c>
      <c r="J119" s="36"/>
    </row>
    <row r="120" spans="2:10" ht="15" hidden="1" outlineLevel="1" x14ac:dyDescent="0.25">
      <c r="D120"/>
      <c r="E120" s="2"/>
      <c r="F120"/>
      <c r="G120" s="53"/>
      <c r="H120" s="40"/>
      <c r="I120" s="26"/>
      <c r="J120" s="36"/>
    </row>
    <row r="121" spans="2:10" ht="15" hidden="1" outlineLevel="1" x14ac:dyDescent="0.25">
      <c r="D121"/>
      <c r="E121" s="2"/>
      <c r="F121"/>
      <c r="G121" s="53"/>
    </row>
    <row r="122" spans="2:10" ht="15" collapsed="1" x14ac:dyDescent="0.25">
      <c r="B122" s="9" t="s">
        <v>92</v>
      </c>
      <c r="C122" s="9" t="s">
        <v>93</v>
      </c>
      <c r="D122"/>
      <c r="E122" s="2"/>
      <c r="F122"/>
      <c r="G122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/>
      <c r="H123" s="40"/>
      <c r="I123" s="26"/>
      <c r="J123" s="36"/>
    </row>
    <row r="124" spans="2:10" ht="15" collapsed="1" x14ac:dyDescent="0.25">
      <c r="B124" s="9" t="s">
        <v>94</v>
      </c>
      <c r="C124" s="9" t="s">
        <v>95</v>
      </c>
      <c r="D124"/>
      <c r="E124" s="2"/>
      <c r="F124"/>
      <c r="G124"/>
      <c r="H124" s="41">
        <f>SUM(G125:G127)</f>
        <v>1876.5900000000001</v>
      </c>
      <c r="I124" s="26">
        <f>(H124/1.16)*0.16</f>
        <v>258.84000000000003</v>
      </c>
      <c r="J124" s="36"/>
    </row>
    <row r="125" spans="2:10" ht="15" hidden="1" outlineLevel="1" x14ac:dyDescent="0.25">
      <c r="D125" t="s">
        <v>174</v>
      </c>
      <c r="E125" s="2">
        <v>42824</v>
      </c>
      <c r="F125" t="s">
        <v>175</v>
      </c>
      <c r="G125">
        <v>396.14</v>
      </c>
      <c r="H125" s="40"/>
      <c r="I125" s="26"/>
      <c r="J125" s="64" t="s">
        <v>258</v>
      </c>
    </row>
    <row r="126" spans="2:10" ht="15" hidden="1" outlineLevel="1" x14ac:dyDescent="0.25">
      <c r="D126" t="s">
        <v>190</v>
      </c>
      <c r="E126" s="2">
        <v>42844</v>
      </c>
      <c r="F126" t="s">
        <v>191</v>
      </c>
      <c r="G126">
        <v>650.24</v>
      </c>
      <c r="H126" s="40"/>
      <c r="I126" s="26"/>
      <c r="J126" s="65" t="s">
        <v>259</v>
      </c>
    </row>
    <row r="127" spans="2:10" ht="15" hidden="1" outlineLevel="1" x14ac:dyDescent="0.25">
      <c r="D127" t="s">
        <v>192</v>
      </c>
      <c r="E127" s="2">
        <v>42849</v>
      </c>
      <c r="F127" t="s">
        <v>193</v>
      </c>
      <c r="G127">
        <v>830.21</v>
      </c>
      <c r="H127" s="40"/>
      <c r="I127" s="26"/>
      <c r="J127" s="65" t="s">
        <v>260</v>
      </c>
    </row>
    <row r="128" spans="2:10" collapsed="1" x14ac:dyDescent="0.2">
      <c r="B128" s="9" t="s">
        <v>96</v>
      </c>
      <c r="C128" s="9" t="s">
        <v>97</v>
      </c>
      <c r="E128" s="16"/>
      <c r="F128" s="17"/>
      <c r="G128" s="26"/>
      <c r="H128" s="41">
        <f>SUM(G129)</f>
        <v>0</v>
      </c>
      <c r="I128" s="26">
        <f>(H128/1.16)*0.16</f>
        <v>0</v>
      </c>
      <c r="J128" s="36"/>
    </row>
    <row r="129" spans="2:10" ht="15" hidden="1" outlineLevel="1" x14ac:dyDescent="0.25">
      <c r="D129"/>
      <c r="E129" s="2"/>
      <c r="F129"/>
      <c r="G129"/>
      <c r="H129" s="40"/>
      <c r="I129" s="26"/>
      <c r="J129" s="36"/>
    </row>
    <row r="130" spans="2:10" collapsed="1" x14ac:dyDescent="0.2">
      <c r="B130" s="9" t="s">
        <v>98</v>
      </c>
      <c r="C130" s="9" t="s">
        <v>99</v>
      </c>
      <c r="E130" s="16"/>
      <c r="F130" s="17"/>
      <c r="G130" s="26"/>
      <c r="H130" s="41">
        <f>SUM(G131)</f>
        <v>0</v>
      </c>
      <c r="I130" s="26">
        <f>(H130/1.16)*0.16</f>
        <v>0</v>
      </c>
      <c r="J130" s="36"/>
    </row>
    <row r="131" spans="2:10" ht="15" hidden="1" outlineLevel="1" x14ac:dyDescent="0.25">
      <c r="D131"/>
      <c r="E131" s="2"/>
      <c r="F131"/>
      <c r="G131" s="40"/>
      <c r="I131" s="26"/>
      <c r="J131" s="36"/>
    </row>
    <row r="132" spans="2:10" ht="15" collapsed="1" x14ac:dyDescent="0.25">
      <c r="B132" s="9" t="s">
        <v>304</v>
      </c>
      <c r="C132" s="9" t="s">
        <v>305</v>
      </c>
      <c r="D132"/>
      <c r="E132" s="2"/>
      <c r="F132"/>
      <c r="G132" s="40"/>
      <c r="H132" s="41">
        <f>SUM(G133)</f>
        <v>-180</v>
      </c>
      <c r="I132" s="26"/>
      <c r="J132" s="36"/>
    </row>
    <row r="133" spans="2:10" ht="15" outlineLevel="1" x14ac:dyDescent="0.25">
      <c r="D133" t="s">
        <v>306</v>
      </c>
      <c r="E133" s="2"/>
      <c r="F133"/>
      <c r="G133" s="40">
        <v>-180</v>
      </c>
      <c r="I133" s="26"/>
      <c r="J133" s="36"/>
    </row>
    <row r="134" spans="2:10" x14ac:dyDescent="0.2">
      <c r="B134" s="9" t="s">
        <v>194</v>
      </c>
      <c r="C134" s="9" t="s">
        <v>195</v>
      </c>
      <c r="E134" s="16"/>
      <c r="F134" s="17"/>
      <c r="G134" s="26"/>
      <c r="H134" s="41">
        <f>SUM(G135:G136)</f>
        <v>8607.2000000000007</v>
      </c>
      <c r="I134" s="26">
        <f>(H134/1.16)*0.16</f>
        <v>1187.2000000000003</v>
      </c>
      <c r="J134" s="36"/>
    </row>
    <row r="135" spans="2:10" ht="15" outlineLevel="1" x14ac:dyDescent="0.25">
      <c r="D135" t="s">
        <v>196</v>
      </c>
      <c r="E135" s="2">
        <v>42842</v>
      </c>
      <c r="F135" t="s">
        <v>197</v>
      </c>
      <c r="G135" s="53">
        <v>1647.2</v>
      </c>
      <c r="H135" s="6"/>
      <c r="I135" s="26"/>
      <c r="J135" s="65" t="s">
        <v>261</v>
      </c>
    </row>
    <row r="136" spans="2:10" ht="15" outlineLevel="1" x14ac:dyDescent="0.25">
      <c r="D136" t="s">
        <v>159</v>
      </c>
      <c r="E136" s="2">
        <v>42842</v>
      </c>
      <c r="F136" t="s">
        <v>198</v>
      </c>
      <c r="G136" s="53">
        <v>6960</v>
      </c>
      <c r="H136" s="6"/>
      <c r="I136" s="26"/>
      <c r="J136" s="64" t="s">
        <v>262</v>
      </c>
    </row>
    <row r="137" spans="2:10" ht="15" x14ac:dyDescent="0.25">
      <c r="B137" s="9" t="s">
        <v>199</v>
      </c>
      <c r="C137" s="9" t="s">
        <v>200</v>
      </c>
      <c r="D137"/>
      <c r="E137" s="2"/>
      <c r="F137"/>
      <c r="G137" s="53"/>
      <c r="H137" s="41">
        <f>SUM(G138)</f>
        <v>270000</v>
      </c>
      <c r="I137" s="26">
        <f>(H137/1.16)*0.16</f>
        <v>37241.379310344833</v>
      </c>
      <c r="J137" s="36"/>
    </row>
    <row r="138" spans="2:10" ht="15" hidden="1" outlineLevel="1" x14ac:dyDescent="0.25">
      <c r="D138" t="s">
        <v>201</v>
      </c>
      <c r="E138" s="2">
        <v>42852</v>
      </c>
      <c r="F138" t="s">
        <v>202</v>
      </c>
      <c r="G138" s="53">
        <v>270000</v>
      </c>
      <c r="H138" s="6"/>
      <c r="I138" s="26"/>
      <c r="J138" s="36"/>
    </row>
    <row r="139" spans="2:10" ht="15" collapsed="1" x14ac:dyDescent="0.25">
      <c r="B139" s="9" t="s">
        <v>203</v>
      </c>
      <c r="C139" s="9" t="s">
        <v>204</v>
      </c>
      <c r="D139"/>
      <c r="E139" s="2"/>
      <c r="F139"/>
      <c r="G139" s="53"/>
      <c r="H139" s="41">
        <f>SUM(G140)</f>
        <v>19193.59</v>
      </c>
      <c r="I139" s="26">
        <f>(H139/1.16)*0.16</f>
        <v>2647.3917241379309</v>
      </c>
      <c r="J139" s="36"/>
    </row>
    <row r="140" spans="2:10" ht="15" outlineLevel="1" x14ac:dyDescent="0.25">
      <c r="D140" t="s">
        <v>205</v>
      </c>
      <c r="E140" s="2">
        <v>42855</v>
      </c>
      <c r="F140" t="s">
        <v>206</v>
      </c>
      <c r="G140" s="53">
        <v>19193.59</v>
      </c>
      <c r="H140" s="6"/>
      <c r="I140" s="26"/>
      <c r="J140" s="62" t="s">
        <v>263</v>
      </c>
    </row>
    <row r="141" spans="2:10" x14ac:dyDescent="0.2">
      <c r="B141" s="9" t="s">
        <v>300</v>
      </c>
      <c r="C141" s="9" t="s">
        <v>301</v>
      </c>
      <c r="E141" s="69"/>
      <c r="F141" s="17"/>
      <c r="G141" s="26"/>
      <c r="H141" s="41">
        <f>SUM(G142)</f>
        <v>6325.84</v>
      </c>
      <c r="I141" s="26">
        <f>(H141/1.16)*0.16</f>
        <v>872.52965517241398</v>
      </c>
      <c r="J141" s="36"/>
    </row>
    <row r="142" spans="2:10" hidden="1" outlineLevel="1" x14ac:dyDescent="0.2">
      <c r="D142" s="6" t="s">
        <v>302</v>
      </c>
      <c r="E142" s="16">
        <v>42855</v>
      </c>
      <c r="F142" s="69">
        <v>3443780</v>
      </c>
      <c r="G142" s="26">
        <v>6325.84</v>
      </c>
      <c r="H142" s="40"/>
      <c r="I142" s="26"/>
      <c r="J142" s="36"/>
    </row>
    <row r="143" spans="2:10" collapsed="1" x14ac:dyDescent="0.2">
      <c r="F143" s="17"/>
      <c r="H143" s="6"/>
      <c r="I143" s="26"/>
      <c r="J143" s="36"/>
    </row>
    <row r="144" spans="2:10" x14ac:dyDescent="0.2">
      <c r="F144" s="55"/>
      <c r="G144" s="54" t="s">
        <v>45</v>
      </c>
      <c r="H144" s="54">
        <f>SUM(H13:H141)</f>
        <v>410346.22000000003</v>
      </c>
      <c r="I144" s="26"/>
      <c r="J144" s="36"/>
    </row>
    <row r="145" spans="6:10" ht="13.5" thickBot="1" x14ac:dyDescent="0.25">
      <c r="F145" s="55"/>
      <c r="G145" s="56" t="s">
        <v>46</v>
      </c>
      <c r="H145" s="57">
        <v>410346.23999999999</v>
      </c>
      <c r="I145" s="26"/>
      <c r="J145" s="36"/>
    </row>
    <row r="146" spans="6:10" ht="13.5" thickTop="1" x14ac:dyDescent="0.2">
      <c r="F146" s="17"/>
      <c r="G146" s="54" t="s">
        <v>47</v>
      </c>
      <c r="H146" s="7">
        <f>+H144-H145</f>
        <v>-1.9999999960418791E-2</v>
      </c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</sheetData>
  <mergeCells count="4">
    <mergeCell ref="C4:J4"/>
    <mergeCell ref="C5:J5"/>
    <mergeCell ref="C6:J6"/>
    <mergeCell ref="C7:J7"/>
  </mergeCells>
  <hyperlinks>
    <hyperlink ref="J32" r:id="rId1"/>
    <hyperlink ref="J38" r:id="rId2"/>
    <hyperlink ref="J52" r:id="rId3"/>
    <hyperlink ref="J57" r:id="rId4"/>
    <hyperlink ref="J58" r:id="rId5"/>
    <hyperlink ref="J59" r:id="rId6"/>
    <hyperlink ref="J76" r:id="rId7"/>
    <hyperlink ref="J78" r:id="rId8"/>
    <hyperlink ref="J79" r:id="rId9"/>
    <hyperlink ref="J80" r:id="rId10"/>
    <hyperlink ref="J91" r:id="rId11"/>
    <hyperlink ref="J92" r:id="rId12"/>
    <hyperlink ref="J102" r:id="rId13"/>
    <hyperlink ref="J125" r:id="rId14"/>
    <hyperlink ref="J126" r:id="rId15"/>
    <hyperlink ref="J127" r:id="rId16"/>
    <hyperlink ref="J135" r:id="rId17"/>
    <hyperlink ref="J136" r:id="rId18"/>
    <hyperlink ref="J140" r:id="rId19"/>
    <hyperlink ref="J33" r:id="rId20"/>
    <hyperlink ref="J34" r:id="rId21"/>
  </hyperlinks>
  <pageMargins left="0.7" right="0.7" top="0.75" bottom="0.75" header="0.3" footer="0.3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1598"/>
  <sheetViews>
    <sheetView topLeftCell="A66" workbookViewId="0">
      <selection activeCell="D138" sqref="D138:G138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299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3345.17</v>
      </c>
      <c r="I18" s="20">
        <f>H18/1.16*0.16</f>
        <v>461.40275862068972</v>
      </c>
      <c r="J18" s="21"/>
      <c r="K18" s="26"/>
    </row>
    <row r="19" spans="2:11" ht="15" outlineLevel="1" x14ac:dyDescent="0.25">
      <c r="B19" s="9"/>
      <c r="C19" s="9"/>
      <c r="D19" t="s">
        <v>298</v>
      </c>
      <c r="E19" s="2">
        <v>42859</v>
      </c>
      <c r="F19">
        <v>97857</v>
      </c>
      <c r="G19">
        <v>700</v>
      </c>
      <c r="H19" s="28"/>
      <c r="I19" s="20"/>
      <c r="J19" s="21"/>
    </row>
    <row r="20" spans="2:11" ht="15" outlineLevel="1" x14ac:dyDescent="0.25">
      <c r="B20" s="9"/>
      <c r="C20" s="9"/>
      <c r="D20" t="s">
        <v>297</v>
      </c>
      <c r="E20" s="2">
        <v>42872</v>
      </c>
      <c r="F20">
        <v>2693</v>
      </c>
      <c r="G20">
        <v>250</v>
      </c>
      <c r="H20" s="28"/>
      <c r="I20" s="20"/>
      <c r="J20" s="21"/>
    </row>
    <row r="21" spans="2:11" ht="15" outlineLevel="1" x14ac:dyDescent="0.25">
      <c r="B21" s="9"/>
      <c r="C21" s="9"/>
      <c r="D21" t="s">
        <v>296</v>
      </c>
      <c r="E21" s="2">
        <v>42872</v>
      </c>
      <c r="F21">
        <v>101191</v>
      </c>
      <c r="G21">
        <v>26.81</v>
      </c>
      <c r="H21" s="28"/>
      <c r="I21" s="20"/>
      <c r="J21" s="21"/>
    </row>
    <row r="22" spans="2:11" ht="15" outlineLevel="1" x14ac:dyDescent="0.25">
      <c r="B22" s="9"/>
      <c r="C22" s="9"/>
      <c r="D22" t="s">
        <v>15</v>
      </c>
      <c r="E22" s="2">
        <v>42881</v>
      </c>
      <c r="F22" t="s">
        <v>295</v>
      </c>
      <c r="G22" s="53">
        <v>1266.3599999999999</v>
      </c>
      <c r="H22" s="28"/>
      <c r="I22" s="20"/>
      <c r="J22" s="21"/>
    </row>
    <row r="23" spans="2:11" ht="15" outlineLevel="1" x14ac:dyDescent="0.25">
      <c r="B23" s="9"/>
      <c r="C23" s="9"/>
      <c r="D23" t="s">
        <v>294</v>
      </c>
      <c r="E23" s="2">
        <v>42882</v>
      </c>
      <c r="F23">
        <v>58748</v>
      </c>
      <c r="G23" s="53">
        <v>1102</v>
      </c>
      <c r="H23" s="28"/>
      <c r="I23" s="20"/>
      <c r="J23" s="21"/>
    </row>
    <row r="24" spans="2:11" ht="15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10027.4</v>
      </c>
      <c r="I31" s="20">
        <f>H31/1.16*0.16</f>
        <v>1383.089655172414</v>
      </c>
      <c r="J31" s="31"/>
    </row>
    <row r="32" spans="2:11" ht="15" hidden="1" outlineLevel="1" x14ac:dyDescent="0.25">
      <c r="B32" s="9"/>
      <c r="C32" s="9"/>
      <c r="D32" t="s">
        <v>190</v>
      </c>
      <c r="E32" s="2">
        <v>42871</v>
      </c>
      <c r="F32">
        <v>1712</v>
      </c>
      <c r="G32" s="53">
        <v>1056</v>
      </c>
      <c r="H32" s="19"/>
      <c r="I32" s="20"/>
      <c r="J32" s="65"/>
    </row>
    <row r="33" spans="2:13" ht="15" hidden="1" outlineLevel="1" x14ac:dyDescent="0.25">
      <c r="B33" s="9"/>
      <c r="C33" s="9"/>
      <c r="D33" t="s">
        <v>293</v>
      </c>
      <c r="E33" s="2">
        <v>42885</v>
      </c>
      <c r="F33">
        <v>1741</v>
      </c>
      <c r="G33" s="53">
        <v>8971.4</v>
      </c>
      <c r="H33" s="19"/>
      <c r="I33" s="20"/>
      <c r="J33" s="65"/>
    </row>
    <row r="34" spans="2:13" ht="15" hidden="1" outlineLevel="1" x14ac:dyDescent="0.25">
      <c r="B34" s="9"/>
      <c r="C34" s="9"/>
      <c r="D34"/>
      <c r="E34" s="2"/>
      <c r="F34"/>
      <c r="G34"/>
      <c r="H34" s="19"/>
      <c r="I34" s="20"/>
      <c r="J34" s="64"/>
    </row>
    <row r="35" spans="2:13" ht="15" hidden="1" outlineLevel="1" x14ac:dyDescent="0.25">
      <c r="B35" s="9"/>
      <c r="C35" s="9"/>
      <c r="D35"/>
      <c r="E35" s="2"/>
      <c r="F35"/>
      <c r="G35" s="53"/>
      <c r="H35" s="32"/>
      <c r="I35" s="20"/>
      <c r="J35" s="31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</row>
    <row r="38" spans="2:13" ht="15" hidden="1" outlineLevel="1" x14ac:dyDescent="0.25">
      <c r="D38"/>
      <c r="E38" s="2"/>
      <c r="F38"/>
      <c r="G38" s="53"/>
      <c r="I38" s="28"/>
      <c r="J38" s="65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3480</v>
      </c>
      <c r="I41" s="20">
        <f>H41/1.16*0.16</f>
        <v>480</v>
      </c>
      <c r="J41" s="31"/>
    </row>
    <row r="42" spans="2:13" ht="15" hidden="1" outlineLevel="1" x14ac:dyDescent="0.25">
      <c r="D42" t="s">
        <v>292</v>
      </c>
      <c r="E42" s="2">
        <v>42858</v>
      </c>
      <c r="F42">
        <v>1118</v>
      </c>
      <c r="G42" s="53">
        <v>3480</v>
      </c>
      <c r="H42" s="19">
        <f>SUM(G43:G43)</f>
        <v>0</v>
      </c>
      <c r="J42" s="31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</row>
    <row r="44" spans="2:13" ht="15" hidden="1" outlineLevel="1" x14ac:dyDescent="0.25">
      <c r="D44"/>
      <c r="E44" s="2"/>
      <c r="F44"/>
      <c r="G44" s="53"/>
      <c r="H44" s="19"/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>SUM(G48:G48)</f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>SUM(G49:G49)</f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>SUM(G50:G50)</f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SUM(G52:G53)</f>
        <v>14676.32</v>
      </c>
      <c r="I51" s="20"/>
      <c r="J51" s="36"/>
      <c r="K51" s="7"/>
    </row>
    <row r="52" spans="2:13" ht="15" outlineLevel="1" x14ac:dyDescent="0.25">
      <c r="B52" s="33"/>
      <c r="C52" s="9"/>
      <c r="D52" t="s">
        <v>289</v>
      </c>
      <c r="E52" s="2">
        <v>42885</v>
      </c>
      <c r="F52" t="s">
        <v>288</v>
      </c>
      <c r="G52" s="53">
        <v>1969.68</v>
      </c>
      <c r="H52" s="19"/>
      <c r="I52" s="20"/>
      <c r="J52" s="36"/>
      <c r="K52" s="7"/>
    </row>
    <row r="53" spans="2:13" ht="15" outlineLevel="1" x14ac:dyDescent="0.25">
      <c r="B53" s="33"/>
      <c r="C53" s="9"/>
      <c r="D53" t="s">
        <v>319</v>
      </c>
      <c r="E53" s="2">
        <v>42885</v>
      </c>
      <c r="F53" t="s">
        <v>320</v>
      </c>
      <c r="G53" s="53">
        <v>12706.64</v>
      </c>
      <c r="H53" s="19"/>
      <c r="I53" s="20"/>
      <c r="J53" s="36"/>
      <c r="K53" s="7"/>
    </row>
    <row r="54" spans="2:13" x14ac:dyDescent="0.2">
      <c r="B54" s="59" t="s">
        <v>62</v>
      </c>
      <c r="C54" s="9" t="s">
        <v>35</v>
      </c>
      <c r="D54" s="29"/>
      <c r="E54" s="34"/>
      <c r="F54" s="35"/>
      <c r="G54" s="25"/>
      <c r="H54" s="19">
        <f>SUM(G55:G56)</f>
        <v>1392</v>
      </c>
      <c r="I54" s="20">
        <f>H54/1.16*0.16</f>
        <v>192</v>
      </c>
      <c r="J54" s="36"/>
      <c r="K54" s="7"/>
    </row>
    <row r="55" spans="2:13" ht="15" hidden="1" outlineLevel="1" x14ac:dyDescent="0.25">
      <c r="B55" s="33"/>
      <c r="C55" s="9"/>
      <c r="D55" t="s">
        <v>55</v>
      </c>
      <c r="E55" s="2">
        <v>42865</v>
      </c>
      <c r="F55" t="s">
        <v>287</v>
      </c>
      <c r="G55" s="53">
        <v>1392</v>
      </c>
      <c r="I55" s="20"/>
      <c r="J55" s="65"/>
      <c r="K55" s="7"/>
    </row>
    <row r="56" spans="2:13" ht="15" hidden="1" outlineLevel="1" x14ac:dyDescent="0.25">
      <c r="B56" s="33"/>
      <c r="C56" s="9"/>
      <c r="D56"/>
      <c r="E56" s="2"/>
      <c r="F56"/>
      <c r="G56"/>
      <c r="I56" s="20"/>
      <c r="J56" s="36"/>
      <c r="K56" s="7"/>
    </row>
    <row r="57" spans="2:13" collapsed="1" x14ac:dyDescent="0.2">
      <c r="B57" s="33" t="s">
        <v>24</v>
      </c>
      <c r="C57" s="9" t="s">
        <v>25</v>
      </c>
      <c r="H57" s="19">
        <f>SUM(G58:G58)</f>
        <v>0</v>
      </c>
      <c r="I57" s="20">
        <f>H57/1.16*0.16</f>
        <v>0</v>
      </c>
      <c r="J57" s="38"/>
      <c r="K57" s="7"/>
      <c r="M57" s="16"/>
    </row>
    <row r="58" spans="2:13" hidden="1" outlineLevel="1" x14ac:dyDescent="0.2">
      <c r="B58" s="33"/>
      <c r="C58" s="9"/>
      <c r="D58" s="29"/>
      <c r="E58" s="34"/>
      <c r="F58" s="35"/>
      <c r="G58" s="25"/>
      <c r="H58" s="19"/>
      <c r="I58" s="20"/>
      <c r="J58" s="38"/>
      <c r="K58" s="7"/>
      <c r="M58" s="16"/>
    </row>
    <row r="59" spans="2:13" collapsed="1" x14ac:dyDescent="0.2">
      <c r="B59" s="33" t="s">
        <v>26</v>
      </c>
      <c r="C59" s="9" t="s">
        <v>27</v>
      </c>
      <c r="D59" s="29"/>
      <c r="E59" s="39"/>
      <c r="F59" s="35"/>
      <c r="G59" s="25"/>
      <c r="H59" s="19">
        <f>SUM(G60:G62)</f>
        <v>4112.0200000000004</v>
      </c>
      <c r="I59" s="20">
        <f>(H59/1.16)*0.16</f>
        <v>567.17517241379323</v>
      </c>
      <c r="J59" s="38"/>
      <c r="K59" s="7"/>
      <c r="M59" s="16"/>
    </row>
    <row r="60" spans="2:13" ht="15" hidden="1" outlineLevel="1" x14ac:dyDescent="0.25">
      <c r="B60" s="33"/>
      <c r="C60" s="9"/>
      <c r="D60" t="s">
        <v>63</v>
      </c>
      <c r="E60" s="2">
        <v>42650</v>
      </c>
      <c r="F60" t="s">
        <v>64</v>
      </c>
      <c r="G60" s="1">
        <v>116</v>
      </c>
      <c r="H60" s="18"/>
      <c r="I60" s="20"/>
      <c r="J60" s="65" t="s">
        <v>235</v>
      </c>
      <c r="K60" s="7"/>
      <c r="M60" s="16"/>
    </row>
    <row r="61" spans="2:13" ht="15" hidden="1" outlineLevel="1" x14ac:dyDescent="0.25">
      <c r="B61" s="9"/>
      <c r="C61" s="9"/>
      <c r="D61" t="s">
        <v>28</v>
      </c>
      <c r="E61" s="2">
        <v>42627</v>
      </c>
      <c r="F61" t="s">
        <v>27</v>
      </c>
      <c r="G61" s="30">
        <v>2350.0100000000002</v>
      </c>
      <c r="H61" s="18"/>
      <c r="I61" s="20"/>
      <c r="J61" s="64" t="s">
        <v>236</v>
      </c>
      <c r="K61" s="7"/>
    </row>
    <row r="62" spans="2:13" ht="15" hidden="1" outlineLevel="1" x14ac:dyDescent="0.25">
      <c r="B62" s="9"/>
      <c r="C62" s="9"/>
      <c r="D62" t="s">
        <v>65</v>
      </c>
      <c r="E62" s="2">
        <v>42681</v>
      </c>
      <c r="F62" t="s">
        <v>66</v>
      </c>
      <c r="G62" s="30">
        <v>1646.01</v>
      </c>
      <c r="H62" s="40"/>
      <c r="I62" s="26"/>
      <c r="J62" s="64" t="s">
        <v>237</v>
      </c>
      <c r="K62" s="7"/>
    </row>
    <row r="63" spans="2:13" collapsed="1" x14ac:dyDescent="0.2">
      <c r="B63" s="59" t="s">
        <v>111</v>
      </c>
      <c r="C63" s="9" t="s">
        <v>35</v>
      </c>
      <c r="G63" s="8"/>
      <c r="H63" s="19">
        <f>SUM(G64:G65)</f>
        <v>0</v>
      </c>
      <c r="I63" s="20">
        <f>(H63/1.16)*0.16</f>
        <v>0</v>
      </c>
      <c r="J63" s="38"/>
      <c r="K63" s="7"/>
    </row>
    <row r="64" spans="2:13" ht="15" hidden="1" outlineLevel="1" x14ac:dyDescent="0.25">
      <c r="B64" s="9"/>
      <c r="C64" s="9"/>
      <c r="D64"/>
      <c r="E64" s="2"/>
      <c r="F64"/>
      <c r="G64" s="53"/>
      <c r="H64" s="18"/>
      <c r="I64" s="20"/>
      <c r="J64" s="38"/>
      <c r="K64" s="7"/>
    </row>
    <row r="65" spans="2:11" hidden="1" outlineLevel="1" x14ac:dyDescent="0.2">
      <c r="B65" s="9"/>
      <c r="C65" s="9"/>
      <c r="G65" s="8"/>
      <c r="H65" s="18"/>
      <c r="I65" s="20"/>
      <c r="J65" s="38"/>
      <c r="K65" s="7"/>
    </row>
    <row r="66" spans="2:11" ht="15" collapsed="1" x14ac:dyDescent="0.25">
      <c r="B66" s="9" t="s">
        <v>67</v>
      </c>
      <c r="C66" s="9" t="s">
        <v>68</v>
      </c>
      <c r="D66"/>
      <c r="E66" s="2"/>
      <c r="F66"/>
      <c r="G66" s="30"/>
      <c r="H66" s="41">
        <f>SUM(G67:G68)</f>
        <v>0</v>
      </c>
      <c r="I66" s="26">
        <f>(H66/1.16)*0.16</f>
        <v>0</v>
      </c>
      <c r="J66" s="38"/>
    </row>
    <row r="67" spans="2:11" ht="15" hidden="1" outlineLevel="1" x14ac:dyDescent="0.25">
      <c r="B67" s="42"/>
      <c r="C67" s="42"/>
      <c r="D67"/>
      <c r="E67" s="2"/>
      <c r="F67"/>
      <c r="G67" s="1"/>
      <c r="H67" s="18"/>
      <c r="I67" s="20"/>
      <c r="J67" s="38"/>
    </row>
    <row r="68" spans="2:11" ht="15" hidden="1" outlineLevel="1" x14ac:dyDescent="0.25">
      <c r="B68" s="42"/>
      <c r="C68" s="42"/>
      <c r="D68"/>
      <c r="E68" s="2"/>
      <c r="F68"/>
      <c r="G68" s="30"/>
      <c r="H68" s="18"/>
      <c r="I68" s="20"/>
      <c r="J68" s="38"/>
    </row>
    <row r="69" spans="2:11" collapsed="1" x14ac:dyDescent="0.2">
      <c r="B69" s="9" t="s">
        <v>29</v>
      </c>
      <c r="C69" s="9" t="s">
        <v>30</v>
      </c>
      <c r="D69" s="43"/>
      <c r="E69" s="43"/>
      <c r="F69" s="44"/>
      <c r="G69" s="45"/>
      <c r="H69" s="41">
        <f>SUM(G70:G70)</f>
        <v>0</v>
      </c>
      <c r="I69" s="26">
        <f>(H69/1.16)*0.16</f>
        <v>0</v>
      </c>
      <c r="J69" s="36"/>
    </row>
    <row r="70" spans="2:11" hidden="1" outlineLevel="1" x14ac:dyDescent="0.2">
      <c r="B70" s="42"/>
      <c r="C70" s="42"/>
      <c r="D70" s="22"/>
      <c r="E70" s="23"/>
      <c r="F70" s="24"/>
      <c r="G70" s="37"/>
      <c r="H70" s="40"/>
      <c r="I70" s="26"/>
      <c r="J70" s="36"/>
    </row>
    <row r="71" spans="2:11" collapsed="1" x14ac:dyDescent="0.2">
      <c r="B71" s="9" t="s">
        <v>69</v>
      </c>
      <c r="C71" s="9" t="s">
        <v>70</v>
      </c>
      <c r="D71" s="22"/>
      <c r="E71" s="23"/>
      <c r="F71" s="24"/>
      <c r="G71" s="37"/>
      <c r="H71" s="41">
        <f>SUM(G72:G72)</f>
        <v>0</v>
      </c>
      <c r="I71" s="26">
        <f>(H71/1.16)*0.16</f>
        <v>0</v>
      </c>
      <c r="J71" s="36"/>
    </row>
    <row r="72" spans="2:11" hidden="1" outlineLevel="1" x14ac:dyDescent="0.2">
      <c r="B72" s="42"/>
      <c r="C72" s="42"/>
      <c r="E72" s="16"/>
      <c r="G72" s="8"/>
      <c r="H72" s="40"/>
      <c r="I72" s="26"/>
      <c r="J72" s="36"/>
    </row>
    <row r="73" spans="2:11" collapsed="1" x14ac:dyDescent="0.2">
      <c r="B73" s="9" t="s">
        <v>31</v>
      </c>
      <c r="C73" s="9" t="s">
        <v>32</v>
      </c>
      <c r="D73" s="22"/>
      <c r="E73" s="22"/>
      <c r="F73" s="24"/>
      <c r="G73" s="37"/>
      <c r="H73" s="41">
        <f>SUM(G74:G75)</f>
        <v>12657.69</v>
      </c>
      <c r="I73" s="26">
        <f>(H73/1.16)*0.16</f>
        <v>1745.8882758620693</v>
      </c>
      <c r="J73" s="36"/>
    </row>
    <row r="74" spans="2:11" ht="15" hidden="1" outlineLevel="1" x14ac:dyDescent="0.25">
      <c r="B74" s="42"/>
      <c r="C74" s="42"/>
      <c r="D74" t="s">
        <v>286</v>
      </c>
      <c r="E74" s="2">
        <v>42871</v>
      </c>
      <c r="F74" t="s">
        <v>285</v>
      </c>
      <c r="G74" s="53">
        <v>12657.69</v>
      </c>
      <c r="H74" s="40"/>
      <c r="I74" s="26"/>
      <c r="J74" s="36"/>
    </row>
    <row r="75" spans="2:11" hidden="1" outlineLevel="1" x14ac:dyDescent="0.2">
      <c r="B75" s="42"/>
      <c r="C75" s="42"/>
      <c r="D75" s="22"/>
      <c r="E75" s="23"/>
      <c r="F75" s="24"/>
      <c r="G75" s="37"/>
      <c r="H75" s="40"/>
      <c r="I75" s="26"/>
      <c r="J75" s="36"/>
    </row>
    <row r="76" spans="2:11" collapsed="1" x14ac:dyDescent="0.2">
      <c r="B76" s="9" t="s">
        <v>71</v>
      </c>
      <c r="C76" s="9" t="s">
        <v>72</v>
      </c>
      <c r="D76" s="22"/>
      <c r="E76" s="23"/>
      <c r="F76" s="24"/>
      <c r="G76" s="37"/>
      <c r="H76" s="41">
        <f>SUM(G77)</f>
        <v>0</v>
      </c>
      <c r="I76" s="26">
        <f>(H76/1.16)*0.16</f>
        <v>0</v>
      </c>
      <c r="J76" s="36"/>
    </row>
    <row r="77" spans="2:11" ht="15" hidden="1" outlineLevel="1" x14ac:dyDescent="0.25">
      <c r="B77" s="9"/>
      <c r="C77" s="9"/>
      <c r="D77"/>
      <c r="E77" s="2"/>
      <c r="F77"/>
      <c r="G77" s="53"/>
      <c r="H77" s="41"/>
      <c r="I77" s="26"/>
      <c r="J77" s="36"/>
    </row>
    <row r="78" spans="2:11" collapsed="1" x14ac:dyDescent="0.2">
      <c r="B78" s="9" t="s">
        <v>33</v>
      </c>
      <c r="C78" s="9" t="s">
        <v>73</v>
      </c>
      <c r="D78" s="22"/>
      <c r="E78" s="23"/>
      <c r="F78" s="24"/>
      <c r="G78" s="37"/>
      <c r="H78" s="41">
        <f>SUM(G79)</f>
        <v>500</v>
      </c>
      <c r="I78" s="26">
        <f>(H78/1.16)*0.16</f>
        <v>68.965517241379317</v>
      </c>
      <c r="J78" s="36"/>
    </row>
    <row r="79" spans="2:11" ht="15" hidden="1" outlineLevel="1" x14ac:dyDescent="0.25">
      <c r="B79" s="42"/>
      <c r="C79" s="42"/>
      <c r="D79" t="s">
        <v>140</v>
      </c>
      <c r="E79" s="2">
        <v>42871</v>
      </c>
      <c r="F79" t="s">
        <v>284</v>
      </c>
      <c r="G79">
        <v>500</v>
      </c>
      <c r="H79" s="40"/>
      <c r="I79" s="26"/>
      <c r="J79" s="64"/>
    </row>
    <row r="80" spans="2:11" collapsed="1" x14ac:dyDescent="0.2">
      <c r="B80" s="9" t="s">
        <v>74</v>
      </c>
      <c r="C80" s="9" t="s">
        <v>75</v>
      </c>
      <c r="D80" s="22"/>
      <c r="E80" s="22"/>
      <c r="F80" s="22"/>
      <c r="G80" s="29"/>
      <c r="H80" s="40">
        <f>+SUM(G81:G83)</f>
        <v>2872</v>
      </c>
      <c r="I80" s="26">
        <f>(H80/1.16)*0.16</f>
        <v>396.13793103448279</v>
      </c>
      <c r="J80" s="36"/>
    </row>
    <row r="81" spans="2:10" ht="15" hidden="1" outlineLevel="1" x14ac:dyDescent="0.25">
      <c r="B81" s="9"/>
      <c r="C81" s="9"/>
      <c r="D81" t="s">
        <v>76</v>
      </c>
      <c r="E81" s="2">
        <v>42649</v>
      </c>
      <c r="F81" t="s">
        <v>77</v>
      </c>
      <c r="G81" s="1">
        <v>939.99</v>
      </c>
      <c r="H81" s="40"/>
      <c r="I81" s="26"/>
      <c r="J81" s="65" t="s">
        <v>243</v>
      </c>
    </row>
    <row r="82" spans="2:10" ht="15" hidden="1" outlineLevel="1" x14ac:dyDescent="0.25">
      <c r="B82" s="9"/>
      <c r="C82" s="9"/>
      <c r="D82" t="s">
        <v>63</v>
      </c>
      <c r="E82" s="2">
        <v>42681</v>
      </c>
      <c r="F82" t="s">
        <v>78</v>
      </c>
      <c r="G82" s="30">
        <v>1066.01</v>
      </c>
      <c r="H82" s="40"/>
      <c r="I82" s="26"/>
      <c r="J82" s="64" t="s">
        <v>244</v>
      </c>
    </row>
    <row r="83" spans="2:10" ht="15" hidden="1" outlineLevel="1" x14ac:dyDescent="0.25">
      <c r="B83" s="42"/>
      <c r="C83" s="42"/>
      <c r="D83" t="s">
        <v>79</v>
      </c>
      <c r="E83" s="2">
        <v>42683</v>
      </c>
      <c r="F83" t="s">
        <v>80</v>
      </c>
      <c r="G83" s="1">
        <v>866</v>
      </c>
      <c r="H83" s="40"/>
      <c r="I83" s="26"/>
      <c r="J83" s="65" t="s">
        <v>245</v>
      </c>
    </row>
    <row r="84" spans="2:10" collapsed="1" x14ac:dyDescent="0.2">
      <c r="B84" s="59" t="s">
        <v>34</v>
      </c>
      <c r="C84" s="9" t="s">
        <v>35</v>
      </c>
      <c r="D84" s="22"/>
      <c r="E84" s="23"/>
      <c r="F84" s="24"/>
      <c r="G84" s="37"/>
      <c r="H84" s="41"/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30"/>
      <c r="H85" s="40"/>
      <c r="I85" s="26"/>
      <c r="J85" s="36"/>
    </row>
    <row r="86" spans="2:10" ht="15" collapsed="1" x14ac:dyDescent="0.25">
      <c r="B86" s="9" t="s">
        <v>116</v>
      </c>
      <c r="C86" s="9" t="s">
        <v>117</v>
      </c>
      <c r="D86"/>
      <c r="E86" s="2"/>
      <c r="F86"/>
      <c r="G86" s="30"/>
      <c r="H86" s="40">
        <f>+SUM(G87)</f>
        <v>0</v>
      </c>
      <c r="I86" s="26">
        <f>(H86/1.16)*0.16</f>
        <v>0</v>
      </c>
      <c r="J86" s="36"/>
    </row>
    <row r="87" spans="2:10" ht="15" hidden="1" outlineLevel="1" x14ac:dyDescent="0.25">
      <c r="B87" s="42"/>
      <c r="C87" s="42"/>
      <c r="D87"/>
      <c r="E87" s="2"/>
      <c r="F87"/>
      <c r="G87" s="53"/>
      <c r="H87" s="40"/>
      <c r="I87" s="26"/>
      <c r="J87" s="36"/>
    </row>
    <row r="88" spans="2:10" ht="15" collapsed="1" x14ac:dyDescent="0.25">
      <c r="B88" s="9" t="s">
        <v>81</v>
      </c>
      <c r="C88" s="9" t="s">
        <v>82</v>
      </c>
      <c r="D88"/>
      <c r="E88" s="2"/>
      <c r="F88"/>
      <c r="G88" s="1"/>
      <c r="H88" s="41">
        <f>SUM(G89:G90)</f>
        <v>0</v>
      </c>
      <c r="I88" s="26">
        <f>H88/1.16*0.16</f>
        <v>0</v>
      </c>
      <c r="J88" s="36"/>
    </row>
    <row r="89" spans="2:10" ht="15" hidden="1" outlineLevel="1" x14ac:dyDescent="0.25">
      <c r="B89" s="42"/>
      <c r="C89" s="42"/>
      <c r="D89"/>
      <c r="E89" s="2"/>
      <c r="F89"/>
      <c r="G89" s="1"/>
      <c r="H89" s="40"/>
      <c r="I89" s="26"/>
      <c r="J89" s="36"/>
    </row>
    <row r="90" spans="2:10" ht="15" hidden="1" outlineLevel="1" x14ac:dyDescent="0.25">
      <c r="B90" s="42"/>
      <c r="C90" s="42"/>
      <c r="D90"/>
      <c r="E90" s="2"/>
      <c r="F90"/>
      <c r="G90" s="30"/>
      <c r="H90" s="40"/>
      <c r="I90" s="26"/>
      <c r="J90" s="36"/>
    </row>
    <row r="91" spans="2:10" collapsed="1" x14ac:dyDescent="0.2">
      <c r="B91" s="9" t="s">
        <v>36</v>
      </c>
      <c r="C91" s="9" t="s">
        <v>37</v>
      </c>
      <c r="D91" s="22"/>
      <c r="E91" s="22"/>
      <c r="F91" s="24"/>
      <c r="G91" s="37"/>
      <c r="H91" s="41"/>
      <c r="I91" s="26"/>
      <c r="J91" s="36"/>
    </row>
    <row r="92" spans="2:10" hidden="1" outlineLevel="1" x14ac:dyDescent="0.2">
      <c r="B92" s="9"/>
      <c r="C92" s="9"/>
      <c r="D92" s="22"/>
      <c r="E92" s="23"/>
      <c r="F92" s="24"/>
      <c r="G92" s="37"/>
      <c r="H92" s="41"/>
      <c r="I92" s="26"/>
      <c r="J92" s="36"/>
    </row>
    <row r="93" spans="2:10" collapsed="1" x14ac:dyDescent="0.2">
      <c r="B93" s="9" t="s">
        <v>38</v>
      </c>
      <c r="C93" s="9" t="s">
        <v>83</v>
      </c>
      <c r="D93" s="22"/>
      <c r="E93" s="23"/>
      <c r="F93" s="24"/>
      <c r="G93" s="37"/>
      <c r="H93" s="41">
        <f>SUM(G94:G95)</f>
        <v>2854.44</v>
      </c>
      <c r="I93" s="26">
        <f>(H93/1.16)*0.16</f>
        <v>393.71586206896558</v>
      </c>
      <c r="J93" s="36"/>
    </row>
    <row r="94" spans="2:10" ht="15" hidden="1" outlineLevel="1" x14ac:dyDescent="0.25">
      <c r="B94" s="9"/>
      <c r="C94" s="9"/>
      <c r="D94" t="s">
        <v>84</v>
      </c>
      <c r="E94" s="2">
        <v>42660</v>
      </c>
      <c r="F94" t="s">
        <v>85</v>
      </c>
      <c r="G94" s="30">
        <v>1547.21</v>
      </c>
      <c r="H94" s="41"/>
      <c r="I94" s="26"/>
      <c r="J94" s="65" t="s">
        <v>248</v>
      </c>
    </row>
    <row r="95" spans="2:10" ht="15" hidden="1" outlineLevel="1" x14ac:dyDescent="0.25">
      <c r="B95" s="9"/>
      <c r="C95" s="9"/>
      <c r="D95" t="s">
        <v>283</v>
      </c>
      <c r="E95" s="2">
        <v>42885</v>
      </c>
      <c r="F95" t="s">
        <v>282</v>
      </c>
      <c r="G95" s="53">
        <v>1307.23</v>
      </c>
      <c r="H95" s="41"/>
      <c r="I95" s="26"/>
      <c r="J95" s="64"/>
    </row>
    <row r="96" spans="2:10" collapsed="1" x14ac:dyDescent="0.2">
      <c r="B96" s="9" t="s">
        <v>39</v>
      </c>
      <c r="C96" s="9" t="s">
        <v>40</v>
      </c>
      <c r="D96" s="22"/>
      <c r="E96" s="22"/>
      <c r="F96" s="24"/>
      <c r="G96" s="37"/>
      <c r="H96" s="41">
        <f>SUM(G97:G97)</f>
        <v>91831.53</v>
      </c>
      <c r="I96" s="26">
        <f>(H96/1.16)*0.16</f>
        <v>12666.417931034484</v>
      </c>
      <c r="J96" s="36"/>
    </row>
    <row r="97" spans="2:10" ht="15" hidden="1" outlineLevel="1" x14ac:dyDescent="0.25">
      <c r="B97" s="9"/>
      <c r="C97" s="9"/>
      <c r="D97" t="s">
        <v>281</v>
      </c>
      <c r="E97" s="2">
        <v>42886</v>
      </c>
      <c r="F97" t="s">
        <v>280</v>
      </c>
      <c r="G97" s="53">
        <v>91831.53</v>
      </c>
      <c r="H97" s="41"/>
      <c r="I97" s="26"/>
      <c r="J97" s="64"/>
    </row>
    <row r="98" spans="2:10" collapsed="1" x14ac:dyDescent="0.2">
      <c r="B98" s="9" t="s">
        <v>41</v>
      </c>
      <c r="C98" s="9" t="s">
        <v>42</v>
      </c>
      <c r="D98" s="22"/>
      <c r="E98" s="22"/>
      <c r="F98" s="24"/>
      <c r="G98" s="37"/>
      <c r="H98" s="41">
        <f>SUM(G99:G101)</f>
        <v>0</v>
      </c>
      <c r="I98" s="26">
        <f>(H98/1.16)*0.16</f>
        <v>0</v>
      </c>
      <c r="J98" s="46"/>
    </row>
    <row r="99" spans="2:10" hidden="1" outlineLevel="1" x14ac:dyDescent="0.2">
      <c r="B99" s="9"/>
      <c r="C99" s="9"/>
      <c r="D99" s="22"/>
      <c r="E99" s="23"/>
      <c r="F99" s="24"/>
      <c r="G99" s="37"/>
      <c r="H99" s="41"/>
      <c r="I99" s="26"/>
      <c r="J99" s="38"/>
    </row>
    <row r="100" spans="2:10" hidden="1" outlineLevel="1" x14ac:dyDescent="0.2">
      <c r="B100" s="9"/>
      <c r="C100" s="9"/>
      <c r="D100" s="22"/>
      <c r="E100" s="23"/>
      <c r="F100" s="24"/>
      <c r="G100" s="37"/>
      <c r="H100" s="41"/>
      <c r="I100" s="26"/>
      <c r="J100" s="38"/>
    </row>
    <row r="101" spans="2:10" hidden="1" outlineLevel="1" x14ac:dyDescent="0.2">
      <c r="B101" s="9"/>
      <c r="C101" s="9"/>
      <c r="D101" s="22"/>
      <c r="E101" s="23"/>
      <c r="F101" s="24"/>
      <c r="G101" s="37"/>
      <c r="H101" s="41"/>
      <c r="I101" s="26"/>
      <c r="J101" s="38"/>
    </row>
    <row r="102" spans="2:10" collapsed="1" x14ac:dyDescent="0.2">
      <c r="B102" s="9" t="s">
        <v>43</v>
      </c>
      <c r="C102" s="9" t="s">
        <v>44</v>
      </c>
      <c r="G102" s="8"/>
      <c r="H102" s="41">
        <f>SUM(G103:G103)</f>
        <v>0</v>
      </c>
      <c r="I102" s="26">
        <f>(H102/1.16)*0.16</f>
        <v>0</v>
      </c>
      <c r="J102" s="38"/>
    </row>
    <row r="103" spans="2:10" hidden="1" outlineLevel="1" x14ac:dyDescent="0.2">
      <c r="B103" s="9"/>
      <c r="C103" s="9"/>
      <c r="E103" s="16"/>
      <c r="G103" s="47"/>
      <c r="H103" s="41"/>
      <c r="I103" s="26"/>
      <c r="J103" s="36"/>
    </row>
    <row r="104" spans="2:10" collapsed="1" x14ac:dyDescent="0.2">
      <c r="B104" s="9" t="s">
        <v>86</v>
      </c>
      <c r="C104" s="9" t="s">
        <v>87</v>
      </c>
      <c r="D104" s="22"/>
      <c r="E104" s="23"/>
      <c r="F104" s="24"/>
      <c r="G104" s="37"/>
      <c r="H104" s="41">
        <f>SUM(G105:G106)</f>
        <v>3184.46</v>
      </c>
      <c r="I104" s="26">
        <f>(H104/1.16)*0.16</f>
        <v>439.23586206896562</v>
      </c>
      <c r="J104" s="36"/>
    </row>
    <row r="105" spans="2:10" ht="15" hidden="1" outlineLevel="1" x14ac:dyDescent="0.25">
      <c r="B105" s="9"/>
      <c r="C105" s="9"/>
      <c r="D105" t="s">
        <v>279</v>
      </c>
      <c r="E105" s="2">
        <v>42858</v>
      </c>
      <c r="F105" t="s">
        <v>278</v>
      </c>
      <c r="G105" s="53">
        <v>3184.46</v>
      </c>
      <c r="H105" s="41"/>
      <c r="I105" s="26"/>
      <c r="J105" s="64"/>
    </row>
    <row r="106" spans="2:10" hidden="1" outlineLevel="1" x14ac:dyDescent="0.2">
      <c r="B106" s="9"/>
      <c r="C106" s="9"/>
      <c r="H106" s="41"/>
      <c r="I106" s="26"/>
      <c r="J106" s="36"/>
    </row>
    <row r="107" spans="2:10" collapsed="1" x14ac:dyDescent="0.2">
      <c r="B107" s="9" t="s">
        <v>11</v>
      </c>
      <c r="C107" s="9" t="s">
        <v>12</v>
      </c>
      <c r="E107" s="16"/>
      <c r="F107" s="17"/>
      <c r="G107" s="40"/>
      <c r="H107" s="41">
        <f>SUM(G108:G119)</f>
        <v>30000</v>
      </c>
      <c r="I107" s="26">
        <f>(H107/1.16)*0.16</f>
        <v>4137.9310344827591</v>
      </c>
      <c r="J107" s="36"/>
    </row>
    <row r="108" spans="2:10" ht="15" hidden="1" outlineLevel="1" x14ac:dyDescent="0.25">
      <c r="B108" s="9"/>
      <c r="C108" s="9"/>
      <c r="D108" t="s">
        <v>123</v>
      </c>
      <c r="E108" s="2">
        <v>42736</v>
      </c>
      <c r="F108" t="s">
        <v>124</v>
      </c>
      <c r="G108" s="53">
        <v>6000</v>
      </c>
      <c r="H108" s="41"/>
      <c r="I108" s="26"/>
      <c r="J108" s="36"/>
    </row>
    <row r="109" spans="2:10" ht="15" hidden="1" outlineLevel="1" x14ac:dyDescent="0.25">
      <c r="B109" s="9"/>
      <c r="C109" s="9"/>
      <c r="D109" t="s">
        <v>152</v>
      </c>
      <c r="E109" s="2">
        <v>42767</v>
      </c>
      <c r="F109" t="s">
        <v>124</v>
      </c>
      <c r="G109" s="53">
        <v>6000</v>
      </c>
      <c r="H109" s="41"/>
      <c r="I109" s="26"/>
      <c r="J109" s="36"/>
    </row>
    <row r="110" spans="2:10" ht="15" hidden="1" outlineLevel="1" x14ac:dyDescent="0.25">
      <c r="B110" s="9"/>
      <c r="C110" s="9"/>
      <c r="D110" t="s">
        <v>173</v>
      </c>
      <c r="E110" s="2">
        <v>42795</v>
      </c>
      <c r="F110" t="s">
        <v>124</v>
      </c>
      <c r="G110" s="53">
        <v>6000</v>
      </c>
      <c r="H110" s="41"/>
      <c r="I110" s="26"/>
      <c r="J110" s="36"/>
    </row>
    <row r="111" spans="2:10" ht="15" hidden="1" outlineLevel="1" x14ac:dyDescent="0.25">
      <c r="B111" s="9"/>
      <c r="C111" s="9"/>
      <c r="D111" t="s">
        <v>173</v>
      </c>
      <c r="E111" s="2">
        <v>42826</v>
      </c>
      <c r="F111" t="s">
        <v>124</v>
      </c>
      <c r="G111" s="53">
        <v>6000</v>
      </c>
      <c r="H111" s="41"/>
      <c r="I111" s="26"/>
      <c r="J111" s="36"/>
    </row>
    <row r="112" spans="2:10" ht="15" hidden="1" outlineLevel="1" x14ac:dyDescent="0.25">
      <c r="B112" s="9"/>
      <c r="C112" s="9"/>
      <c r="D112" t="s">
        <v>173</v>
      </c>
      <c r="E112" s="2">
        <v>42856</v>
      </c>
      <c r="F112" t="s">
        <v>124</v>
      </c>
      <c r="G112" s="53">
        <v>6000</v>
      </c>
      <c r="H112" s="41"/>
      <c r="I112" s="26"/>
      <c r="J112" s="36"/>
    </row>
    <row r="113" spans="2:10" hidden="1" outlineLevel="1" x14ac:dyDescent="0.2">
      <c r="B113" s="9"/>
      <c r="C113" s="9"/>
      <c r="D113" s="67"/>
      <c r="E113" s="23"/>
      <c r="F113" s="24"/>
      <c r="G113" s="48"/>
      <c r="H113" s="41"/>
      <c r="I113" s="26"/>
      <c r="J113" s="36"/>
    </row>
    <row r="114" spans="2:10" hidden="1" outlineLevel="1" x14ac:dyDescent="0.2">
      <c r="B114" s="9"/>
      <c r="C114" s="9"/>
      <c r="D114" s="67"/>
      <c r="E114" s="23"/>
      <c r="F114" s="24"/>
      <c r="G114" s="48"/>
      <c r="H114" s="41"/>
      <c r="I114" s="26"/>
      <c r="J114" s="36"/>
    </row>
    <row r="115" spans="2:10" hidden="1" outlineLevel="1" x14ac:dyDescent="0.2">
      <c r="B115" s="9"/>
      <c r="C115" s="9"/>
      <c r="E115" s="16"/>
      <c r="G115" s="52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hidden="1" outlineLevel="1" x14ac:dyDescent="0.25">
      <c r="B117" s="9"/>
      <c r="C117" s="9"/>
      <c r="D117"/>
      <c r="E117" s="2"/>
      <c r="F117"/>
      <c r="G117" s="53"/>
      <c r="H117" s="41"/>
      <c r="I117" s="26"/>
      <c r="J117" s="36"/>
    </row>
    <row r="118" spans="2:10" ht="15" hidden="1" outlineLevel="1" x14ac:dyDescent="0.25">
      <c r="B118" s="9"/>
      <c r="C118" s="9"/>
      <c r="D118"/>
      <c r="E118" s="2"/>
      <c r="F118"/>
      <c r="G118" s="53"/>
      <c r="H118" s="41"/>
      <c r="I118" s="26"/>
      <c r="J118" s="36"/>
    </row>
    <row r="119" spans="2:10" ht="15" hidden="1" outlineLevel="1" x14ac:dyDescent="0.25">
      <c r="B119" s="9"/>
      <c r="C119" s="9"/>
      <c r="D119"/>
      <c r="E119" s="2"/>
      <c r="F119"/>
      <c r="G119" s="53"/>
      <c r="H119" s="41"/>
      <c r="I119" s="26"/>
      <c r="J119" s="36"/>
    </row>
    <row r="120" spans="2:10" ht="15" collapsed="1" x14ac:dyDescent="0.25">
      <c r="B120" s="9" t="s">
        <v>88</v>
      </c>
      <c r="C120" s="9" t="s">
        <v>89</v>
      </c>
      <c r="D120"/>
      <c r="E120" s="2"/>
      <c r="F120"/>
      <c r="G120"/>
      <c r="H120" s="41">
        <f>SUM(G121)</f>
        <v>0</v>
      </c>
      <c r="I120" s="26">
        <f>(H120/1.16)*0.16</f>
        <v>0</v>
      </c>
      <c r="J120" s="36"/>
    </row>
    <row r="121" spans="2:10" ht="15" hidden="1" outlineLevel="1" x14ac:dyDescent="0.25">
      <c r="D121"/>
      <c r="E121" s="2"/>
      <c r="F121"/>
      <c r="G121" s="53"/>
      <c r="H121" s="40"/>
      <c r="I121" s="26"/>
      <c r="J121" s="36"/>
    </row>
    <row r="122" spans="2:10" ht="15" collapsed="1" x14ac:dyDescent="0.25">
      <c r="B122" s="9" t="s">
        <v>90</v>
      </c>
      <c r="C122" s="9" t="s">
        <v>91</v>
      </c>
      <c r="D122"/>
      <c r="E122" s="2"/>
      <c r="F122"/>
      <c r="G122" s="53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 s="53"/>
      <c r="H123" s="40"/>
      <c r="I123" s="26"/>
      <c r="J123" s="36"/>
    </row>
    <row r="124" spans="2:10" ht="15" hidden="1" outlineLevel="1" x14ac:dyDescent="0.25">
      <c r="D124"/>
      <c r="E124" s="2"/>
      <c r="F124"/>
      <c r="G124" s="53"/>
    </row>
    <row r="125" spans="2:10" ht="15" collapsed="1" x14ac:dyDescent="0.25">
      <c r="B125" s="9" t="s">
        <v>92</v>
      </c>
      <c r="C125" s="9" t="s">
        <v>93</v>
      </c>
      <c r="D125"/>
      <c r="E125" s="2"/>
      <c r="F125"/>
      <c r="G125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ht="15" collapsed="1" x14ac:dyDescent="0.25">
      <c r="B127" s="9" t="s">
        <v>94</v>
      </c>
      <c r="C127" s="9" t="s">
        <v>95</v>
      </c>
      <c r="D127"/>
      <c r="E127" s="2"/>
      <c r="F127"/>
      <c r="G127"/>
      <c r="H127" s="41">
        <f>SUM(G128:G132)</f>
        <v>4748.09</v>
      </c>
      <c r="I127" s="26">
        <f>(H127/1.16)*0.16</f>
        <v>654.90896551724143</v>
      </c>
      <c r="J127" s="36"/>
    </row>
    <row r="128" spans="2:10" ht="15" hidden="1" outlineLevel="1" x14ac:dyDescent="0.25">
      <c r="D128" t="s">
        <v>174</v>
      </c>
      <c r="E128" s="2">
        <v>42824</v>
      </c>
      <c r="F128" t="s">
        <v>175</v>
      </c>
      <c r="G128">
        <v>396.14</v>
      </c>
      <c r="H128" s="40"/>
      <c r="I128" s="26"/>
      <c r="J128" s="64" t="s">
        <v>258</v>
      </c>
    </row>
    <row r="129" spans="2:10" ht="15" hidden="1" outlineLevel="1" x14ac:dyDescent="0.25">
      <c r="D129" t="s">
        <v>190</v>
      </c>
      <c r="E129" s="2">
        <v>42844</v>
      </c>
      <c r="F129" t="s">
        <v>191</v>
      </c>
      <c r="G129">
        <v>650.24</v>
      </c>
      <c r="H129" s="40"/>
      <c r="I129" s="26"/>
      <c r="J129" s="65" t="s">
        <v>259</v>
      </c>
    </row>
    <row r="130" spans="2:10" ht="15" hidden="1" outlineLevel="1" x14ac:dyDescent="0.25">
      <c r="D130" t="s">
        <v>192</v>
      </c>
      <c r="E130" s="2">
        <v>42849</v>
      </c>
      <c r="F130" t="s">
        <v>193</v>
      </c>
      <c r="G130">
        <v>830.21</v>
      </c>
      <c r="H130" s="40"/>
      <c r="I130" s="26"/>
      <c r="J130" s="65" t="s">
        <v>260</v>
      </c>
    </row>
    <row r="131" spans="2:10" ht="15" hidden="1" outlineLevel="1" x14ac:dyDescent="0.25">
      <c r="D131" t="s">
        <v>277</v>
      </c>
      <c r="E131" s="2">
        <v>42859</v>
      </c>
      <c r="F131" t="s">
        <v>276</v>
      </c>
      <c r="G131" s="53">
        <v>1479</v>
      </c>
      <c r="H131" s="40"/>
      <c r="I131" s="26"/>
      <c r="J131" s="65"/>
    </row>
    <row r="132" spans="2:10" ht="15" hidden="1" outlineLevel="1" x14ac:dyDescent="0.25">
      <c r="D132" t="s">
        <v>275</v>
      </c>
      <c r="E132" s="2">
        <v>42879</v>
      </c>
      <c r="F132" t="s">
        <v>274</v>
      </c>
      <c r="G132" s="53">
        <v>1392.5</v>
      </c>
      <c r="H132" s="40"/>
      <c r="I132" s="26"/>
      <c r="J132" s="65"/>
    </row>
    <row r="133" spans="2:10" collapsed="1" x14ac:dyDescent="0.2">
      <c r="B133" s="9" t="s">
        <v>96</v>
      </c>
      <c r="C133" s="9" t="s">
        <v>97</v>
      </c>
      <c r="E133" s="16"/>
      <c r="F133" s="17"/>
      <c r="G133" s="26"/>
      <c r="H133" s="41">
        <f>SUM(G134)</f>
        <v>0</v>
      </c>
      <c r="I133" s="26">
        <f>(H133/1.16)*0.16</f>
        <v>0</v>
      </c>
      <c r="J133" s="36"/>
    </row>
    <row r="134" spans="2:10" ht="15" hidden="1" outlineLevel="1" x14ac:dyDescent="0.25">
      <c r="D134"/>
      <c r="E134" s="2"/>
      <c r="F134"/>
      <c r="G134"/>
      <c r="H134" s="40"/>
      <c r="I134" s="26"/>
      <c r="J134" s="36"/>
    </row>
    <row r="135" spans="2:10" collapsed="1" x14ac:dyDescent="0.2">
      <c r="B135" s="9" t="s">
        <v>98</v>
      </c>
      <c r="C135" s="9" t="s">
        <v>99</v>
      </c>
      <c r="E135" s="16"/>
      <c r="F135" s="17"/>
      <c r="G135" s="26"/>
      <c r="H135" s="41">
        <f>SUM(G139)</f>
        <v>0</v>
      </c>
      <c r="I135" s="26">
        <f>(H135/1.16)*0.16</f>
        <v>0</v>
      </c>
      <c r="J135" s="36"/>
    </row>
    <row r="136" spans="2:10" x14ac:dyDescent="0.2">
      <c r="B136" s="9"/>
      <c r="C136" s="9"/>
      <c r="E136" s="16"/>
      <c r="F136" s="17"/>
      <c r="G136" s="26"/>
      <c r="H136" s="41"/>
      <c r="I136" s="26"/>
      <c r="J136" s="36"/>
    </row>
    <row r="137" spans="2:10" x14ac:dyDescent="0.2">
      <c r="B137" s="9" t="s">
        <v>338</v>
      </c>
      <c r="C137" s="9" t="s">
        <v>339</v>
      </c>
      <c r="E137" s="16"/>
      <c r="F137" s="17"/>
      <c r="G137" s="26"/>
      <c r="H137" s="41">
        <f>SUM(G138)</f>
        <v>-180</v>
      </c>
      <c r="I137" s="26">
        <f>(H137/1.16)*0.16</f>
        <v>-24.827586206896555</v>
      </c>
      <c r="J137" s="36"/>
    </row>
    <row r="138" spans="2:10" x14ac:dyDescent="0.2">
      <c r="B138" s="9"/>
      <c r="C138" s="9"/>
      <c r="D138" s="6" t="s">
        <v>342</v>
      </c>
      <c r="E138" s="16">
        <v>42846</v>
      </c>
      <c r="F138" s="17" t="s">
        <v>343</v>
      </c>
      <c r="G138" s="26">
        <v>-180</v>
      </c>
      <c r="H138" s="41"/>
      <c r="I138" s="26"/>
      <c r="J138" s="36"/>
    </row>
    <row r="139" spans="2:10" ht="15" outlineLevel="1" x14ac:dyDescent="0.25">
      <c r="D139"/>
      <c r="E139" s="2"/>
      <c r="F139"/>
      <c r="G139" s="40"/>
      <c r="I139" s="26"/>
      <c r="J139" s="36"/>
    </row>
    <row r="140" spans="2:10" x14ac:dyDescent="0.2">
      <c r="B140" s="9" t="s">
        <v>194</v>
      </c>
      <c r="C140" s="9" t="s">
        <v>195</v>
      </c>
      <c r="E140" s="16"/>
      <c r="F140" s="17"/>
      <c r="G140" s="26"/>
      <c r="H140" s="41">
        <f>SUM(G141:G142)</f>
        <v>2030</v>
      </c>
      <c r="I140" s="26">
        <f>(H140/1.16)*0.16</f>
        <v>280.00000000000006</v>
      </c>
      <c r="J140" s="36"/>
    </row>
    <row r="141" spans="2:10" ht="15" hidden="1" outlineLevel="1" x14ac:dyDescent="0.25">
      <c r="D141" t="s">
        <v>273</v>
      </c>
      <c r="E141" s="2">
        <v>42871</v>
      </c>
      <c r="F141" t="s">
        <v>272</v>
      </c>
      <c r="G141" s="53">
        <v>2030</v>
      </c>
      <c r="H141" s="6"/>
      <c r="I141" s="26"/>
      <c r="J141" s="65"/>
    </row>
    <row r="142" spans="2:10" ht="15" hidden="1" outlineLevel="1" x14ac:dyDescent="0.25">
      <c r="D142"/>
      <c r="E142" s="2"/>
      <c r="F142"/>
      <c r="G142" s="53"/>
      <c r="H142" s="6"/>
      <c r="I142" s="26"/>
      <c r="J142" s="64"/>
    </row>
    <row r="143" spans="2:10" ht="15" collapsed="1" x14ac:dyDescent="0.25">
      <c r="B143" s="9" t="s">
        <v>199</v>
      </c>
      <c r="C143" s="9" t="s">
        <v>200</v>
      </c>
      <c r="D143"/>
      <c r="E143" s="2"/>
      <c r="F143"/>
      <c r="G143" s="53"/>
      <c r="H143" s="41">
        <f>SUM(G144)</f>
        <v>0</v>
      </c>
      <c r="I143" s="26">
        <f>(H143/1.16)*0.16</f>
        <v>0</v>
      </c>
      <c r="J143" s="36"/>
    </row>
    <row r="144" spans="2:10" ht="15" hidden="1" outlineLevel="1" x14ac:dyDescent="0.25">
      <c r="D144"/>
      <c r="E144" s="2"/>
      <c r="F144"/>
      <c r="G144" s="53"/>
      <c r="H144" s="6"/>
      <c r="I144" s="26"/>
      <c r="J144" s="36"/>
    </row>
    <row r="145" spans="2:10" ht="15" collapsed="1" x14ac:dyDescent="0.25">
      <c r="B145" s="9" t="s">
        <v>203</v>
      </c>
      <c r="C145" s="9" t="s">
        <v>204</v>
      </c>
      <c r="D145"/>
      <c r="E145" s="2"/>
      <c r="F145"/>
      <c r="G145" s="53"/>
      <c r="H145" s="41">
        <f>SUM(G146)</f>
        <v>0</v>
      </c>
      <c r="I145" s="26">
        <f>(H145/1.16)*0.16</f>
        <v>0</v>
      </c>
      <c r="J145" s="66"/>
    </row>
    <row r="146" spans="2:10" ht="15" hidden="1" outlineLevel="1" x14ac:dyDescent="0.25">
      <c r="D146"/>
      <c r="E146" s="2"/>
      <c r="F146"/>
      <c r="G146" s="53"/>
      <c r="H146" s="6"/>
      <c r="I146" s="26"/>
      <c r="J146" s="66"/>
    </row>
    <row r="147" spans="2:10" collapsed="1" x14ac:dyDescent="0.2">
      <c r="B147" s="9" t="s">
        <v>271</v>
      </c>
      <c r="C147" s="9" t="s">
        <v>270</v>
      </c>
      <c r="E147" s="16"/>
      <c r="F147" s="17"/>
      <c r="G147" s="26"/>
      <c r="H147" s="41">
        <f>SUM(G148)</f>
        <v>17400</v>
      </c>
      <c r="I147" s="26">
        <f>(H147/1.16)*0.16</f>
        <v>2400.0000000000005</v>
      </c>
      <c r="J147" s="36"/>
    </row>
    <row r="148" spans="2:10" ht="15" x14ac:dyDescent="0.25">
      <c r="D148" t="s">
        <v>269</v>
      </c>
      <c r="E148" s="2">
        <v>42858</v>
      </c>
      <c r="F148">
        <v>3379</v>
      </c>
      <c r="G148" s="53">
        <v>17400</v>
      </c>
      <c r="H148" s="40"/>
      <c r="I148" s="26"/>
      <c r="J148" s="36"/>
    </row>
    <row r="149" spans="2:10" x14ac:dyDescent="0.2">
      <c r="B149" s="9" t="s">
        <v>268</v>
      </c>
      <c r="C149" s="9" t="s">
        <v>267</v>
      </c>
      <c r="E149" s="16"/>
      <c r="F149" s="17"/>
      <c r="G149" s="26"/>
      <c r="H149" s="41">
        <f>SUM(G150)</f>
        <v>32347.759999999998</v>
      </c>
      <c r="I149" s="26">
        <f>(H149/1.16)*0.16</f>
        <v>4461.76</v>
      </c>
      <c r="J149" s="36"/>
    </row>
    <row r="150" spans="2:10" ht="15" x14ac:dyDescent="0.25">
      <c r="D150" t="s">
        <v>266</v>
      </c>
      <c r="E150" s="2">
        <v>42885</v>
      </c>
      <c r="F150">
        <v>29</v>
      </c>
      <c r="G150" s="53">
        <v>32347.759999999998</v>
      </c>
      <c r="H150" s="40"/>
      <c r="I150" s="26"/>
      <c r="J150" s="36"/>
    </row>
    <row r="151" spans="2:10" x14ac:dyDescent="0.2">
      <c r="E151" s="16"/>
      <c r="F151" s="17"/>
      <c r="G151" s="26"/>
      <c r="H151" s="40"/>
      <c r="I151" s="26"/>
      <c r="J151" s="36"/>
    </row>
    <row r="152" spans="2:10" x14ac:dyDescent="0.2">
      <c r="E152" s="16"/>
      <c r="F152" s="17"/>
      <c r="G152" s="26"/>
      <c r="H152" s="40"/>
      <c r="I152" s="26"/>
      <c r="J152" s="36"/>
    </row>
    <row r="153" spans="2:10" x14ac:dyDescent="0.2">
      <c r="E153" s="16"/>
      <c r="F153" s="17"/>
      <c r="G153" s="26"/>
      <c r="H153" s="40"/>
      <c r="I153" s="26"/>
      <c r="J153" s="36"/>
    </row>
    <row r="154" spans="2:10" x14ac:dyDescent="0.2">
      <c r="E154" s="16"/>
      <c r="F154" s="17"/>
      <c r="G154" s="26"/>
      <c r="H154" s="40"/>
      <c r="I154" s="26"/>
      <c r="J154" s="36"/>
    </row>
    <row r="155" spans="2:10" x14ac:dyDescent="0.2">
      <c r="E155" s="16"/>
      <c r="F155" s="17"/>
      <c r="G155" s="26"/>
      <c r="H155" s="40"/>
      <c r="I155" s="26"/>
      <c r="J155" s="36"/>
    </row>
    <row r="156" spans="2:10" x14ac:dyDescent="0.2">
      <c r="E156" s="16"/>
      <c r="F156" s="17"/>
      <c r="G156" s="26"/>
      <c r="H156" s="40"/>
      <c r="I156" s="26"/>
      <c r="J156" s="36"/>
    </row>
    <row r="157" spans="2:10" x14ac:dyDescent="0.2">
      <c r="F157" s="17"/>
      <c r="H157" s="6"/>
      <c r="I157" s="26"/>
      <c r="J157" s="36"/>
    </row>
    <row r="158" spans="2:10" x14ac:dyDescent="0.2">
      <c r="F158" s="55"/>
      <c r="G158" s="54" t="s">
        <v>45</v>
      </c>
      <c r="H158" s="54">
        <f>SUM(H13:H149)</f>
        <v>237278.88</v>
      </c>
      <c r="I158" s="26"/>
      <c r="J158" s="36"/>
    </row>
    <row r="159" spans="2:10" ht="13.5" thickBot="1" x14ac:dyDescent="0.25">
      <c r="F159" s="55"/>
      <c r="G159" s="56" t="s">
        <v>46</v>
      </c>
      <c r="H159" s="57">
        <v>224752.24</v>
      </c>
      <c r="I159" s="26"/>
      <c r="J159" s="36"/>
    </row>
    <row r="160" spans="2:10" ht="13.5" thickTop="1" x14ac:dyDescent="0.2">
      <c r="F160" s="17"/>
      <c r="G160" s="54" t="s">
        <v>47</v>
      </c>
      <c r="H160" s="7">
        <f>+H158-H159</f>
        <v>12526.640000000014</v>
      </c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</row>
    <row r="1310" spans="6:10" x14ac:dyDescent="0.2">
      <c r="F1310" s="17"/>
    </row>
    <row r="1311" spans="6:10" x14ac:dyDescent="0.2">
      <c r="F1311" s="17"/>
    </row>
    <row r="1312" spans="6:10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</sheetData>
  <mergeCells count="4">
    <mergeCell ref="C4:J4"/>
    <mergeCell ref="C5:J5"/>
    <mergeCell ref="C6:J6"/>
    <mergeCell ref="C7:J7"/>
  </mergeCells>
  <hyperlinks>
    <hyperlink ref="J60" r:id="rId1"/>
    <hyperlink ref="J61" r:id="rId2"/>
    <hyperlink ref="J62" r:id="rId3"/>
    <hyperlink ref="J81" r:id="rId4"/>
    <hyperlink ref="J82" r:id="rId5"/>
    <hyperlink ref="J83" r:id="rId6"/>
    <hyperlink ref="J94" r:id="rId7"/>
    <hyperlink ref="J128" r:id="rId8"/>
    <hyperlink ref="J129" r:id="rId9"/>
    <hyperlink ref="J130" r:id="rId10"/>
  </hyperlinks>
  <pageMargins left="0.7" right="0.7" top="0.75" bottom="0.75" header="0.3" footer="0.3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M1601"/>
  <sheetViews>
    <sheetView topLeftCell="A51" workbookViewId="0">
      <selection activeCell="G141" sqref="G14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347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1104.9000000000001</v>
      </c>
      <c r="I18" s="20">
        <f>H18/1.16*0.16</f>
        <v>152.40000000000003</v>
      </c>
      <c r="J18" s="53"/>
      <c r="K18" s="26"/>
    </row>
    <row r="19" spans="2:11" ht="15" hidden="1" outlineLevel="1" x14ac:dyDescent="0.25">
      <c r="B19" s="9"/>
      <c r="C19" s="9"/>
      <c r="D19" t="s">
        <v>307</v>
      </c>
      <c r="E19" s="2">
        <v>42909</v>
      </c>
      <c r="F19" t="s">
        <v>308</v>
      </c>
      <c r="G19">
        <v>79.900000000000006</v>
      </c>
      <c r="H19" s="28"/>
      <c r="I19" s="20"/>
      <c r="J19" s="21"/>
      <c r="K19" s="26"/>
    </row>
    <row r="20" spans="2:11" ht="15" hidden="1" outlineLevel="1" x14ac:dyDescent="0.25">
      <c r="B20" s="9"/>
      <c r="C20" s="9"/>
      <c r="D20" t="s">
        <v>309</v>
      </c>
      <c r="E20" s="2">
        <v>42913</v>
      </c>
      <c r="F20" t="s">
        <v>310</v>
      </c>
      <c r="G20">
        <v>109.78</v>
      </c>
      <c r="H20" s="28"/>
      <c r="I20" s="20"/>
      <c r="J20" s="21"/>
      <c r="K20" s="26"/>
    </row>
    <row r="21" spans="2:11" ht="15" hidden="1" outlineLevel="1" x14ac:dyDescent="0.25">
      <c r="B21" s="9"/>
      <c r="C21" s="9"/>
      <c r="D21" t="s">
        <v>311</v>
      </c>
      <c r="E21" s="2">
        <v>42915</v>
      </c>
      <c r="F21" t="s">
        <v>312</v>
      </c>
      <c r="G21">
        <v>335.22</v>
      </c>
      <c r="H21" s="28"/>
      <c r="I21" s="20"/>
      <c r="J21" s="21"/>
      <c r="K21" s="26"/>
    </row>
    <row r="22" spans="2:11" ht="15" hidden="1" outlineLevel="1" x14ac:dyDescent="0.25">
      <c r="B22" s="9"/>
      <c r="C22" s="9"/>
      <c r="D22" t="s">
        <v>313</v>
      </c>
      <c r="E22" s="2">
        <v>42915</v>
      </c>
      <c r="F22" t="s">
        <v>314</v>
      </c>
      <c r="G22">
        <v>174</v>
      </c>
      <c r="H22" s="28"/>
      <c r="I22" s="20"/>
      <c r="J22" s="21"/>
      <c r="K22" s="26"/>
    </row>
    <row r="23" spans="2:11" ht="15" hidden="1" outlineLevel="1" x14ac:dyDescent="0.25">
      <c r="B23" s="9"/>
      <c r="C23" s="9"/>
      <c r="D23" t="s">
        <v>315</v>
      </c>
      <c r="E23" s="2">
        <v>42915</v>
      </c>
      <c r="F23" t="s">
        <v>316</v>
      </c>
      <c r="G23">
        <v>406</v>
      </c>
      <c r="H23" s="28"/>
      <c r="I23" s="20"/>
      <c r="J23" s="21"/>
      <c r="K23" s="26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  <c r="K24" s="26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  <c r="K25" s="26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  <c r="K26" s="26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  <c r="K27" s="26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  <c r="K28" s="26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  <c r="K29" s="26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  <c r="K30" s="26"/>
    </row>
    <row r="31" spans="2:11" ht="15" collapsed="1" x14ac:dyDescent="0.25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22246.45</v>
      </c>
      <c r="I31" s="20">
        <f>H31/1.16*0.16</f>
        <v>3068.4758620689659</v>
      </c>
      <c r="J31" s="53"/>
      <c r="K31" s="26"/>
    </row>
    <row r="32" spans="2:11" ht="15" hidden="1" outlineLevel="1" x14ac:dyDescent="0.25">
      <c r="B32" s="9"/>
      <c r="C32" s="9"/>
      <c r="D32" t="s">
        <v>293</v>
      </c>
      <c r="E32" s="2">
        <v>42885</v>
      </c>
      <c r="F32">
        <v>1741</v>
      </c>
      <c r="G32" s="53">
        <v>8971.4</v>
      </c>
      <c r="H32" s="19"/>
      <c r="I32" s="20"/>
      <c r="J32" s="65"/>
      <c r="K32" s="26"/>
    </row>
    <row r="33" spans="2:13" ht="15" hidden="1" outlineLevel="1" x14ac:dyDescent="0.25">
      <c r="B33" s="9"/>
      <c r="C33" s="9"/>
      <c r="D33" t="s">
        <v>317</v>
      </c>
      <c r="E33" s="2">
        <v>42903</v>
      </c>
      <c r="F33">
        <v>1814</v>
      </c>
      <c r="G33" s="53">
        <v>5735.15</v>
      </c>
      <c r="H33" s="19"/>
      <c r="I33" s="20"/>
      <c r="J33" s="65"/>
      <c r="K33" s="26"/>
    </row>
    <row r="34" spans="2:13" ht="15" hidden="1" outlineLevel="1" x14ac:dyDescent="0.25">
      <c r="B34" s="9"/>
      <c r="C34" s="9"/>
      <c r="D34" t="s">
        <v>318</v>
      </c>
      <c r="E34" s="2">
        <v>42903</v>
      </c>
      <c r="F34">
        <v>1839</v>
      </c>
      <c r="G34" s="53">
        <v>5269</v>
      </c>
      <c r="H34" s="19"/>
      <c r="I34" s="20"/>
      <c r="J34" s="64"/>
      <c r="K34" s="26"/>
    </row>
    <row r="35" spans="2:13" ht="15" hidden="1" outlineLevel="1" x14ac:dyDescent="0.25">
      <c r="B35" s="9"/>
      <c r="C35" s="9"/>
      <c r="D35" t="s">
        <v>294</v>
      </c>
      <c r="E35" s="2">
        <v>42912</v>
      </c>
      <c r="F35">
        <v>1864</v>
      </c>
      <c r="G35" s="53">
        <v>2270.9</v>
      </c>
      <c r="H35" s="32"/>
      <c r="I35" s="20"/>
      <c r="J35" s="31"/>
      <c r="K35" s="26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  <c r="K36" s="26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  <c r="K37" s="26"/>
    </row>
    <row r="38" spans="2:13" ht="15" hidden="1" outlineLevel="1" x14ac:dyDescent="0.25">
      <c r="D38"/>
      <c r="E38" s="2"/>
      <c r="F38"/>
      <c r="G38" s="53"/>
      <c r="I38" s="28"/>
      <c r="J38" s="65"/>
      <c r="K38" s="26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  <c r="K39" s="26"/>
    </row>
    <row r="40" spans="2:13" ht="15" hidden="1" outlineLevel="1" x14ac:dyDescent="0.25">
      <c r="D40"/>
      <c r="E40" s="2"/>
      <c r="F40"/>
      <c r="G40" s="30"/>
      <c r="J40" s="31"/>
      <c r="K40" s="26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0</v>
      </c>
      <c r="I41" s="20">
        <f>H41/1.16*0.16</f>
        <v>0</v>
      </c>
      <c r="J41" s="31"/>
      <c r="K41" s="26"/>
    </row>
    <row r="42" spans="2:13" ht="15" hidden="1" outlineLevel="1" x14ac:dyDescent="0.25">
      <c r="D42"/>
      <c r="E42" s="2"/>
      <c r="F42"/>
      <c r="G42" s="53"/>
      <c r="H42" s="19">
        <f>SUM(G43:G43)</f>
        <v>0</v>
      </c>
      <c r="J42" s="31"/>
      <c r="K42" s="26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  <c r="K43" s="26"/>
    </row>
    <row r="44" spans="2:13" ht="15" hidden="1" outlineLevel="1" x14ac:dyDescent="0.25">
      <c r="D44"/>
      <c r="E44" s="2"/>
      <c r="F44"/>
      <c r="G44" s="53"/>
      <c r="H44" s="19"/>
      <c r="K44" s="26"/>
    </row>
    <row r="45" spans="2:13" ht="15" hidden="1" outlineLevel="1" x14ac:dyDescent="0.25">
      <c r="D45"/>
      <c r="E45" s="2"/>
      <c r="F45"/>
      <c r="G45"/>
      <c r="H45" s="19"/>
      <c r="J45"/>
      <c r="K45" s="26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  <c r="K46" s="26"/>
    </row>
    <row r="47" spans="2:13" collapsed="1" x14ac:dyDescent="0.2">
      <c r="B47" s="9" t="s">
        <v>60</v>
      </c>
      <c r="C47" s="9" t="s">
        <v>61</v>
      </c>
      <c r="G47" s="8"/>
      <c r="H47" s="19">
        <f>SUM(G48:G48)</f>
        <v>0</v>
      </c>
      <c r="I47" s="20">
        <f>H47/1.16*0.16</f>
        <v>0</v>
      </c>
      <c r="K47" s="26"/>
    </row>
    <row r="48" spans="2:13" ht="15" hidden="1" outlineLevel="1" x14ac:dyDescent="0.25">
      <c r="D48"/>
      <c r="E48" s="2"/>
      <c r="F48"/>
      <c r="G48" s="1"/>
      <c r="H48" s="19">
        <f>SUM(G49:G49)</f>
        <v>0</v>
      </c>
      <c r="K48" s="26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>SUM(G50:G50)</f>
        <v>0</v>
      </c>
      <c r="I49" s="20"/>
      <c r="J49" s="36"/>
      <c r="K49" s="26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26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SUM(G52:G52)</f>
        <v>0</v>
      </c>
      <c r="I51" s="20"/>
      <c r="J51" s="36"/>
      <c r="K51" s="26"/>
    </row>
    <row r="52" spans="2:13" ht="15" hidden="1" outlineLevel="1" x14ac:dyDescent="0.25">
      <c r="B52" s="33"/>
      <c r="C52" s="9"/>
      <c r="D52"/>
      <c r="E52" s="2"/>
      <c r="F52"/>
      <c r="G52" s="53"/>
      <c r="H52" s="19"/>
      <c r="I52" s="20"/>
      <c r="J52" s="36"/>
      <c r="K52" s="26"/>
    </row>
    <row r="53" spans="2:13" ht="15" collapsed="1" x14ac:dyDescent="0.25">
      <c r="B53" s="59" t="s">
        <v>62</v>
      </c>
      <c r="C53" s="9" t="s">
        <v>35</v>
      </c>
      <c r="D53" s="29"/>
      <c r="E53" s="34"/>
      <c r="F53" s="35"/>
      <c r="G53" s="25"/>
      <c r="H53" s="19">
        <f>SUM(G54:G55)</f>
        <v>1392</v>
      </c>
      <c r="I53" s="20">
        <f>H53/1.16*0.16</f>
        <v>192</v>
      </c>
      <c r="J53" s="53"/>
      <c r="K53" s="26"/>
    </row>
    <row r="54" spans="2:13" ht="15" hidden="1" outlineLevel="1" x14ac:dyDescent="0.25">
      <c r="B54" s="33"/>
      <c r="C54" s="9"/>
      <c r="D54" t="s">
        <v>321</v>
      </c>
      <c r="E54" s="2">
        <v>42900</v>
      </c>
      <c r="F54" t="s">
        <v>322</v>
      </c>
      <c r="G54" s="53">
        <v>1392</v>
      </c>
      <c r="I54" s="20"/>
      <c r="J54" s="65"/>
      <c r="K54" s="26"/>
    </row>
    <row r="55" spans="2:13" ht="15" hidden="1" outlineLevel="1" x14ac:dyDescent="0.25">
      <c r="B55" s="33"/>
      <c r="C55" s="9"/>
      <c r="D55"/>
      <c r="E55" s="2"/>
      <c r="F55"/>
      <c r="G55"/>
      <c r="I55" s="20"/>
      <c r="J55" s="36"/>
      <c r="K55" s="26"/>
    </row>
    <row r="56" spans="2:13" collapsed="1" x14ac:dyDescent="0.2">
      <c r="B56" s="33" t="s">
        <v>24</v>
      </c>
      <c r="C56" s="9" t="s">
        <v>25</v>
      </c>
      <c r="H56" s="19">
        <f>SUM(G57:G57)</f>
        <v>0</v>
      </c>
      <c r="I56" s="20">
        <f>H56/1.16*0.16</f>
        <v>0</v>
      </c>
      <c r="J56" s="38"/>
      <c r="K56" s="26"/>
      <c r="M56" s="16"/>
    </row>
    <row r="57" spans="2:13" hidden="1" outlineLevel="1" x14ac:dyDescent="0.2">
      <c r="B57" s="33"/>
      <c r="C57" s="9"/>
      <c r="D57" s="29"/>
      <c r="E57" s="34"/>
      <c r="F57" s="35"/>
      <c r="G57" s="25"/>
      <c r="H57" s="19"/>
      <c r="I57" s="20"/>
      <c r="J57" s="38"/>
      <c r="K57" s="26"/>
      <c r="M57" s="16"/>
    </row>
    <row r="58" spans="2:13" ht="15" collapsed="1" x14ac:dyDescent="0.25">
      <c r="B58" s="33" t="s">
        <v>26</v>
      </c>
      <c r="C58" s="9" t="s">
        <v>27</v>
      </c>
      <c r="D58" s="29"/>
      <c r="E58" s="39"/>
      <c r="F58" s="35"/>
      <c r="G58" s="25"/>
      <c r="H58" s="19">
        <f>SUM(G59:G61)</f>
        <v>4112.0200000000004</v>
      </c>
      <c r="I58" s="20">
        <f>(H58/1.16)*0.16</f>
        <v>567.17517241379323</v>
      </c>
      <c r="J58" s="53"/>
      <c r="K58" s="26"/>
      <c r="M58" s="16"/>
    </row>
    <row r="59" spans="2:13" ht="15" hidden="1" outlineLevel="1" x14ac:dyDescent="0.25">
      <c r="B59" s="33"/>
      <c r="C59" s="9"/>
      <c r="D59" t="s">
        <v>63</v>
      </c>
      <c r="E59" s="2">
        <v>42650</v>
      </c>
      <c r="F59" t="s">
        <v>64</v>
      </c>
      <c r="G59" s="1">
        <v>116</v>
      </c>
      <c r="H59" s="18"/>
      <c r="I59" s="20"/>
      <c r="J59" s="65"/>
      <c r="K59" s="26"/>
      <c r="M59" s="16"/>
    </row>
    <row r="60" spans="2:13" ht="15" hidden="1" outlineLevel="1" x14ac:dyDescent="0.25">
      <c r="B60" s="9"/>
      <c r="C60" s="9"/>
      <c r="D60" t="s">
        <v>28</v>
      </c>
      <c r="E60" s="2">
        <v>42627</v>
      </c>
      <c r="F60" t="s">
        <v>27</v>
      </c>
      <c r="G60" s="30">
        <v>2350.0100000000002</v>
      </c>
      <c r="H60" s="18"/>
      <c r="I60" s="20"/>
      <c r="J60" s="64"/>
      <c r="K60" s="26"/>
    </row>
    <row r="61" spans="2:13" ht="15" hidden="1" outlineLevel="1" x14ac:dyDescent="0.25">
      <c r="B61" s="9"/>
      <c r="C61" s="9"/>
      <c r="D61" t="s">
        <v>65</v>
      </c>
      <c r="E61" s="2">
        <v>42681</v>
      </c>
      <c r="F61" t="s">
        <v>66</v>
      </c>
      <c r="G61" s="30">
        <v>1646.01</v>
      </c>
      <c r="H61" s="40"/>
      <c r="I61" s="26"/>
      <c r="J61" s="64"/>
      <c r="K61" s="26"/>
    </row>
    <row r="62" spans="2:13" collapsed="1" x14ac:dyDescent="0.2">
      <c r="B62" s="59" t="s">
        <v>111</v>
      </c>
      <c r="C62" s="9" t="s">
        <v>35</v>
      </c>
      <c r="G62" s="8"/>
      <c r="H62" s="19">
        <f>SUM(G63:G64)</f>
        <v>0</v>
      </c>
      <c r="I62" s="20">
        <f>(H62/1.16)*0.16</f>
        <v>0</v>
      </c>
      <c r="J62" s="38"/>
      <c r="K62" s="26"/>
    </row>
    <row r="63" spans="2:13" ht="15" hidden="1" outlineLevel="1" x14ac:dyDescent="0.25">
      <c r="B63" s="9"/>
      <c r="C63" s="9"/>
      <c r="D63"/>
      <c r="E63" s="2"/>
      <c r="F63"/>
      <c r="G63" s="53"/>
      <c r="H63" s="18"/>
      <c r="I63" s="20"/>
      <c r="J63" s="38"/>
      <c r="K63" s="26"/>
    </row>
    <row r="64" spans="2:13" hidden="1" outlineLevel="1" x14ac:dyDescent="0.2">
      <c r="B64" s="9"/>
      <c r="C64" s="9"/>
      <c r="G64" s="8"/>
      <c r="H64" s="18"/>
      <c r="I64" s="20"/>
      <c r="J64" s="38"/>
      <c r="K64" s="26"/>
    </row>
    <row r="65" spans="2:11" ht="15" collapsed="1" x14ac:dyDescent="0.25">
      <c r="B65" s="9" t="s">
        <v>67</v>
      </c>
      <c r="C65" s="9" t="s">
        <v>68</v>
      </c>
      <c r="D65"/>
      <c r="E65" s="2"/>
      <c r="F65"/>
      <c r="G65" s="30"/>
      <c r="H65" s="41">
        <f>SUM(G66:G67)</f>
        <v>0</v>
      </c>
      <c r="I65" s="26">
        <f>(H65/1.16)*0.16</f>
        <v>0</v>
      </c>
      <c r="J65" s="38"/>
      <c r="K65" s="26"/>
    </row>
    <row r="66" spans="2:11" ht="15" hidden="1" outlineLevel="1" x14ac:dyDescent="0.25">
      <c r="B66" s="42"/>
      <c r="C66" s="42"/>
      <c r="D66"/>
      <c r="E66" s="2"/>
      <c r="F66"/>
      <c r="G66" s="1"/>
      <c r="H66" s="18"/>
      <c r="I66" s="20"/>
      <c r="J66" s="38"/>
      <c r="K66" s="26"/>
    </row>
    <row r="67" spans="2:11" ht="15" hidden="1" outlineLevel="1" x14ac:dyDescent="0.25">
      <c r="B67" s="42"/>
      <c r="C67" s="42"/>
      <c r="D67"/>
      <c r="E67" s="2"/>
      <c r="F67"/>
      <c r="G67" s="30"/>
      <c r="H67" s="18"/>
      <c r="I67" s="20"/>
      <c r="J67" s="38"/>
      <c r="K67" s="26"/>
    </row>
    <row r="68" spans="2:11" collapsed="1" x14ac:dyDescent="0.2">
      <c r="B68" s="9" t="s">
        <v>29</v>
      </c>
      <c r="C68" s="9" t="s">
        <v>30</v>
      </c>
      <c r="D68" s="43"/>
      <c r="E68" s="43"/>
      <c r="F68" s="44"/>
      <c r="G68" s="45"/>
      <c r="H68" s="41">
        <f>SUM(G69:G69)</f>
        <v>0</v>
      </c>
      <c r="I68" s="26">
        <f>(H68/1.16)*0.16</f>
        <v>0</v>
      </c>
      <c r="J68" s="36"/>
      <c r="K68" s="26"/>
    </row>
    <row r="69" spans="2:11" hidden="1" outlineLevel="1" x14ac:dyDescent="0.2">
      <c r="B69" s="42"/>
      <c r="C69" s="42"/>
      <c r="D69" s="22"/>
      <c r="E69" s="23"/>
      <c r="F69" s="24"/>
      <c r="G69" s="37"/>
      <c r="H69" s="40"/>
      <c r="I69" s="26"/>
      <c r="J69" s="36"/>
      <c r="K69" s="26"/>
    </row>
    <row r="70" spans="2:11" collapsed="1" x14ac:dyDescent="0.2">
      <c r="B70" s="9" t="s">
        <v>69</v>
      </c>
      <c r="C70" s="9" t="s">
        <v>70</v>
      </c>
      <c r="D70" s="22"/>
      <c r="E70" s="23"/>
      <c r="F70" s="24"/>
      <c r="G70" s="37"/>
      <c r="H70" s="41">
        <f>SUM(G71:G71)</f>
        <v>0</v>
      </c>
      <c r="I70" s="26">
        <f>(H70/1.16)*0.16</f>
        <v>0</v>
      </c>
      <c r="J70" s="36"/>
      <c r="K70" s="26"/>
    </row>
    <row r="71" spans="2:11" hidden="1" outlineLevel="1" x14ac:dyDescent="0.2">
      <c r="B71" s="42"/>
      <c r="C71" s="42"/>
      <c r="E71" s="16"/>
      <c r="G71" s="8"/>
      <c r="H71" s="40"/>
      <c r="I71" s="26"/>
      <c r="J71" s="36"/>
      <c r="K71" s="26"/>
    </row>
    <row r="72" spans="2:11" collapsed="1" x14ac:dyDescent="0.2">
      <c r="B72" s="9" t="s">
        <v>31</v>
      </c>
      <c r="C72" s="9" t="s">
        <v>32</v>
      </c>
      <c r="D72" s="22"/>
      <c r="E72" s="22"/>
      <c r="F72" s="24"/>
      <c r="G72" s="37"/>
      <c r="H72" s="41">
        <f>SUM(G73:G74)</f>
        <v>0</v>
      </c>
      <c r="I72" s="26">
        <f>(H72/1.16)*0.16</f>
        <v>0</v>
      </c>
      <c r="J72" s="36"/>
      <c r="K72" s="26"/>
    </row>
    <row r="73" spans="2:11" ht="15" hidden="1" outlineLevel="1" x14ac:dyDescent="0.25">
      <c r="B73" s="42"/>
      <c r="C73" s="42"/>
      <c r="D73"/>
      <c r="E73" s="2"/>
      <c r="F73"/>
      <c r="G73" s="53"/>
      <c r="H73" s="40"/>
      <c r="I73" s="26"/>
      <c r="J73" s="36"/>
      <c r="K73" s="26"/>
    </row>
    <row r="74" spans="2:11" hidden="1" outlineLevel="1" x14ac:dyDescent="0.2">
      <c r="B74" s="42"/>
      <c r="C74" s="42"/>
      <c r="D74" s="22"/>
      <c r="E74" s="23"/>
      <c r="F74" s="24"/>
      <c r="G74" s="37"/>
      <c r="H74" s="40"/>
      <c r="I74" s="26"/>
      <c r="J74" s="36"/>
      <c r="K74" s="26"/>
    </row>
    <row r="75" spans="2:11" collapsed="1" x14ac:dyDescent="0.2">
      <c r="B75" s="9" t="s">
        <v>71</v>
      </c>
      <c r="C75" s="9" t="s">
        <v>72</v>
      </c>
      <c r="D75" s="22"/>
      <c r="E75" s="23"/>
      <c r="F75" s="24"/>
      <c r="G75" s="37"/>
      <c r="H75" s="41">
        <f>SUM(G76)</f>
        <v>0</v>
      </c>
      <c r="I75" s="26">
        <f>(H75/1.16)*0.16</f>
        <v>0</v>
      </c>
      <c r="J75" s="36"/>
      <c r="K75" s="26"/>
    </row>
    <row r="76" spans="2:11" ht="15" hidden="1" outlineLevel="1" x14ac:dyDescent="0.25">
      <c r="B76" s="9"/>
      <c r="C76" s="9"/>
      <c r="D76"/>
      <c r="E76" s="2"/>
      <c r="F76"/>
      <c r="G76" s="53"/>
      <c r="H76" s="41"/>
      <c r="I76" s="26"/>
      <c r="J76" s="36"/>
      <c r="K76" s="26"/>
    </row>
    <row r="77" spans="2:11" collapsed="1" x14ac:dyDescent="0.2">
      <c r="B77" s="9" t="s">
        <v>33</v>
      </c>
      <c r="C77" s="9" t="s">
        <v>73</v>
      </c>
      <c r="D77" s="22"/>
      <c r="E77" s="23"/>
      <c r="F77" s="24"/>
      <c r="G77" s="37"/>
      <c r="H77" s="41">
        <f>SUM(G78)</f>
        <v>0</v>
      </c>
      <c r="I77" s="26">
        <f>(H77/1.16)*0.16</f>
        <v>0</v>
      </c>
      <c r="J77" s="36"/>
      <c r="K77" s="26"/>
    </row>
    <row r="78" spans="2:11" ht="15" hidden="1" outlineLevel="1" x14ac:dyDescent="0.25">
      <c r="B78" s="42"/>
      <c r="C78" s="42"/>
      <c r="D78"/>
      <c r="E78" s="2"/>
      <c r="F78"/>
      <c r="G78"/>
      <c r="H78" s="40"/>
      <c r="I78" s="26"/>
      <c r="J78" s="64"/>
      <c r="K78" s="26"/>
    </row>
    <row r="79" spans="2:11" ht="15" collapsed="1" x14ac:dyDescent="0.25">
      <c r="B79" s="9" t="s">
        <v>74</v>
      </c>
      <c r="C79" s="9" t="s">
        <v>75</v>
      </c>
      <c r="D79" s="22"/>
      <c r="E79" s="22"/>
      <c r="F79" s="22"/>
      <c r="G79" s="29"/>
      <c r="H79" s="40">
        <f>+SUM(G80:G82)</f>
        <v>2872</v>
      </c>
      <c r="I79" s="26">
        <f>(H79/1.16)*0.16</f>
        <v>396.13793103448279</v>
      </c>
      <c r="J79" s="53"/>
      <c r="K79" s="26"/>
    </row>
    <row r="80" spans="2:11" ht="15" hidden="1" outlineLevel="1" x14ac:dyDescent="0.25">
      <c r="B80" s="9"/>
      <c r="C80" s="9"/>
      <c r="D80" t="s">
        <v>76</v>
      </c>
      <c r="E80" s="2">
        <v>42649</v>
      </c>
      <c r="F80" t="s">
        <v>77</v>
      </c>
      <c r="G80" s="1">
        <v>939.99</v>
      </c>
      <c r="H80" s="40"/>
      <c r="I80" s="26"/>
      <c r="J80" s="65"/>
      <c r="K80" s="26"/>
    </row>
    <row r="81" spans="2:11" ht="15" hidden="1" outlineLevel="1" x14ac:dyDescent="0.25">
      <c r="B81" s="9"/>
      <c r="C81" s="9"/>
      <c r="D81" t="s">
        <v>63</v>
      </c>
      <c r="E81" s="2">
        <v>42681</v>
      </c>
      <c r="F81" t="s">
        <v>78</v>
      </c>
      <c r="G81" s="30">
        <v>1066.01</v>
      </c>
      <c r="H81" s="40"/>
      <c r="I81" s="26"/>
      <c r="J81" s="64"/>
      <c r="K81" s="26"/>
    </row>
    <row r="82" spans="2:11" ht="15" hidden="1" outlineLevel="1" x14ac:dyDescent="0.25">
      <c r="B82" s="42"/>
      <c r="C82" s="42"/>
      <c r="D82" t="s">
        <v>79</v>
      </c>
      <c r="E82" s="2">
        <v>42683</v>
      </c>
      <c r="F82" t="s">
        <v>80</v>
      </c>
      <c r="G82" s="1">
        <v>866</v>
      </c>
      <c r="H82" s="40"/>
      <c r="I82" s="26"/>
      <c r="J82" s="65"/>
      <c r="K82" s="26"/>
    </row>
    <row r="83" spans="2:11" collapsed="1" x14ac:dyDescent="0.2">
      <c r="B83" s="59" t="s">
        <v>34</v>
      </c>
      <c r="C83" s="9" t="s">
        <v>35</v>
      </c>
      <c r="D83" s="22"/>
      <c r="E83" s="23"/>
      <c r="F83" s="24"/>
      <c r="G83" s="37"/>
      <c r="H83" s="41"/>
      <c r="I83" s="26">
        <f>H83/1.16*0.16</f>
        <v>0</v>
      </c>
      <c r="J83" s="36"/>
      <c r="K83" s="26"/>
    </row>
    <row r="84" spans="2:11" ht="15" hidden="1" outlineLevel="1" x14ac:dyDescent="0.25">
      <c r="B84" s="42"/>
      <c r="C84" s="42"/>
      <c r="D84"/>
      <c r="E84" s="2"/>
      <c r="F84"/>
      <c r="G84" s="30"/>
      <c r="H84" s="40"/>
      <c r="I84" s="26"/>
      <c r="J84" s="36"/>
      <c r="K84" s="26"/>
    </row>
    <row r="85" spans="2:11" ht="15" collapsed="1" x14ac:dyDescent="0.25">
      <c r="B85" s="9" t="s">
        <v>116</v>
      </c>
      <c r="C85" s="9" t="s">
        <v>117</v>
      </c>
      <c r="D85"/>
      <c r="E85" s="2"/>
      <c r="F85"/>
      <c r="G85" s="30"/>
      <c r="H85" s="40">
        <f>+SUM(G86)</f>
        <v>0</v>
      </c>
      <c r="I85" s="26">
        <f>(H85/1.16)*0.16</f>
        <v>0</v>
      </c>
      <c r="J85" s="36"/>
      <c r="K85" s="26"/>
    </row>
    <row r="86" spans="2:11" ht="15" hidden="1" outlineLevel="1" x14ac:dyDescent="0.25">
      <c r="B86" s="42"/>
      <c r="C86" s="42"/>
      <c r="D86"/>
      <c r="E86" s="2"/>
      <c r="F86"/>
      <c r="G86" s="53"/>
      <c r="H86" s="40"/>
      <c r="I86" s="26"/>
      <c r="J86" s="36"/>
      <c r="K86" s="26"/>
    </row>
    <row r="87" spans="2:11" ht="15" collapsed="1" x14ac:dyDescent="0.25">
      <c r="B87" s="9" t="s">
        <v>81</v>
      </c>
      <c r="C87" s="9" t="s">
        <v>82</v>
      </c>
      <c r="D87"/>
      <c r="E87" s="2"/>
      <c r="F87"/>
      <c r="G87" s="1"/>
      <c r="H87" s="41">
        <f>SUM(G88:G89)</f>
        <v>0</v>
      </c>
      <c r="I87" s="26">
        <f>H87/1.16*0.16</f>
        <v>0</v>
      </c>
      <c r="J87" s="36"/>
      <c r="K87" s="26"/>
    </row>
    <row r="88" spans="2:11" ht="15" hidden="1" outlineLevel="1" x14ac:dyDescent="0.25">
      <c r="B88" s="42"/>
      <c r="C88" s="42"/>
      <c r="D88"/>
      <c r="E88" s="2"/>
      <c r="F88"/>
      <c r="G88" s="1"/>
      <c r="H88" s="40"/>
      <c r="I88" s="26"/>
      <c r="J88" s="36"/>
      <c r="K88" s="26"/>
    </row>
    <row r="89" spans="2:11" ht="15" hidden="1" outlineLevel="1" x14ac:dyDescent="0.25">
      <c r="B89" s="42"/>
      <c r="C89" s="42"/>
      <c r="D89"/>
      <c r="E89" s="2"/>
      <c r="F89"/>
      <c r="G89" s="30"/>
      <c r="H89" s="40"/>
      <c r="I89" s="26"/>
      <c r="J89" s="36"/>
      <c r="K89" s="26"/>
    </row>
    <row r="90" spans="2:11" collapsed="1" x14ac:dyDescent="0.2">
      <c r="B90" s="9" t="s">
        <v>36</v>
      </c>
      <c r="C90" s="9" t="s">
        <v>37</v>
      </c>
      <c r="D90" s="22"/>
      <c r="E90" s="22"/>
      <c r="F90" s="24"/>
      <c r="G90" s="37"/>
      <c r="H90" s="41"/>
      <c r="I90" s="26"/>
      <c r="J90" s="36"/>
      <c r="K90" s="26"/>
    </row>
    <row r="91" spans="2:11" hidden="1" outlineLevel="1" x14ac:dyDescent="0.2">
      <c r="B91" s="9"/>
      <c r="C91" s="9"/>
      <c r="D91" s="22"/>
      <c r="E91" s="23"/>
      <c r="F91" s="24"/>
      <c r="G91" s="37"/>
      <c r="H91" s="41"/>
      <c r="I91" s="26"/>
      <c r="J91" s="36"/>
      <c r="K91" s="26"/>
    </row>
    <row r="92" spans="2:11" ht="15" collapsed="1" x14ac:dyDescent="0.25">
      <c r="B92" s="9" t="s">
        <v>38</v>
      </c>
      <c r="C92" s="9" t="s">
        <v>83</v>
      </c>
      <c r="D92" s="22"/>
      <c r="E92" s="23"/>
      <c r="F92" s="24"/>
      <c r="G92" s="37"/>
      <c r="H92" s="41">
        <f>SUM(G93:G97)</f>
        <v>6482.75</v>
      </c>
      <c r="I92" s="26">
        <f>(H92/1.16)*0.16</f>
        <v>894.17241379310349</v>
      </c>
      <c r="J92" s="53"/>
      <c r="K92" s="26"/>
    </row>
    <row r="93" spans="2:11" ht="15" hidden="1" outlineLevel="1" x14ac:dyDescent="0.25">
      <c r="B93" s="9"/>
      <c r="C93" s="9"/>
      <c r="D93" t="s">
        <v>84</v>
      </c>
      <c r="E93" s="2">
        <v>42660</v>
      </c>
      <c r="F93" t="s">
        <v>85</v>
      </c>
      <c r="G93" s="30">
        <v>1547.21</v>
      </c>
      <c r="H93" s="41"/>
      <c r="I93" s="26"/>
      <c r="J93" s="65"/>
      <c r="K93" s="26"/>
    </row>
    <row r="94" spans="2:11" ht="15" hidden="1" outlineLevel="1" x14ac:dyDescent="0.25">
      <c r="B94" s="9"/>
      <c r="C94" s="9"/>
      <c r="D94" t="s">
        <v>283</v>
      </c>
      <c r="E94" s="2">
        <v>42885</v>
      </c>
      <c r="F94" t="s">
        <v>282</v>
      </c>
      <c r="G94" s="53">
        <v>1307.23</v>
      </c>
      <c r="H94" s="41"/>
      <c r="I94" s="26"/>
      <c r="J94" s="65"/>
      <c r="K94" s="26"/>
    </row>
    <row r="95" spans="2:11" ht="15" hidden="1" outlineLevel="1" x14ac:dyDescent="0.25">
      <c r="B95" s="9"/>
      <c r="C95" s="9"/>
      <c r="D95" t="s">
        <v>201</v>
      </c>
      <c r="E95" s="2">
        <v>42903</v>
      </c>
      <c r="F95" t="s">
        <v>323</v>
      </c>
      <c r="G95">
        <v>485.45</v>
      </c>
      <c r="H95" s="41"/>
      <c r="I95" s="26"/>
      <c r="J95" s="65"/>
      <c r="K95" s="26"/>
    </row>
    <row r="96" spans="2:11" ht="15" hidden="1" outlineLevel="1" x14ac:dyDescent="0.25">
      <c r="B96" s="9"/>
      <c r="C96" s="9"/>
      <c r="D96" t="s">
        <v>324</v>
      </c>
      <c r="E96" s="2">
        <v>42909</v>
      </c>
      <c r="F96" t="s">
        <v>325</v>
      </c>
      <c r="G96">
        <v>452.4</v>
      </c>
      <c r="H96" s="41"/>
      <c r="I96" s="26"/>
      <c r="J96" s="65"/>
      <c r="K96" s="26"/>
    </row>
    <row r="97" spans="2:11" ht="15" hidden="1" outlineLevel="1" x14ac:dyDescent="0.25">
      <c r="B97" s="9"/>
      <c r="C97" s="9"/>
      <c r="D97" t="s">
        <v>326</v>
      </c>
      <c r="E97" s="2">
        <v>42909</v>
      </c>
      <c r="F97" t="s">
        <v>327</v>
      </c>
      <c r="G97" s="53">
        <v>2690.46</v>
      </c>
      <c r="H97" s="41"/>
      <c r="I97" s="26"/>
      <c r="J97" s="65"/>
      <c r="K97" s="26"/>
    </row>
    <row r="98" spans="2:11" hidden="1" outlineLevel="1" x14ac:dyDescent="0.2">
      <c r="B98" s="9"/>
      <c r="C98" s="9"/>
      <c r="H98" s="41"/>
      <c r="I98" s="26"/>
      <c r="J98" s="64"/>
      <c r="K98" s="26"/>
    </row>
    <row r="99" spans="2:11" ht="15" collapsed="1" x14ac:dyDescent="0.25">
      <c r="B99" s="9" t="s">
        <v>39</v>
      </c>
      <c r="C99" s="9" t="s">
        <v>40</v>
      </c>
      <c r="D99" s="22"/>
      <c r="E99" s="22"/>
      <c r="F99" s="24"/>
      <c r="G99" s="37"/>
      <c r="H99" s="41">
        <f>SUM(G100:G100)</f>
        <v>93007.61</v>
      </c>
      <c r="I99" s="26">
        <f>(H99/1.16)*0.16</f>
        <v>12828.635862068968</v>
      </c>
      <c r="J99" s="53"/>
      <c r="K99" s="26"/>
    </row>
    <row r="100" spans="2:11" ht="15" hidden="1" outlineLevel="1" x14ac:dyDescent="0.25">
      <c r="B100" s="9"/>
      <c r="C100" s="9"/>
      <c r="D100" t="s">
        <v>328</v>
      </c>
      <c r="E100" s="2">
        <v>42916</v>
      </c>
      <c r="F100" t="s">
        <v>329</v>
      </c>
      <c r="G100" s="53">
        <v>93007.61</v>
      </c>
      <c r="H100" s="41"/>
      <c r="I100" s="26"/>
      <c r="J100" s="64"/>
      <c r="K100" s="26"/>
    </row>
    <row r="101" spans="2:11" collapsed="1" x14ac:dyDescent="0.2">
      <c r="B101" s="9" t="s">
        <v>41</v>
      </c>
      <c r="C101" s="9" t="s">
        <v>42</v>
      </c>
      <c r="D101" s="22"/>
      <c r="E101" s="22"/>
      <c r="F101" s="24"/>
      <c r="G101" s="37"/>
      <c r="H101" s="41">
        <f>SUM(G102:G104)</f>
        <v>0</v>
      </c>
      <c r="I101" s="26">
        <f>(H101/1.16)*0.16</f>
        <v>0</v>
      </c>
      <c r="J101" s="46"/>
      <c r="K101" s="26"/>
    </row>
    <row r="102" spans="2:11" hidden="1" outlineLevel="1" x14ac:dyDescent="0.2">
      <c r="B102" s="9"/>
      <c r="C102" s="9"/>
      <c r="D102" s="22"/>
      <c r="E102" s="23"/>
      <c r="F102" s="24"/>
      <c r="G102" s="37"/>
      <c r="H102" s="41"/>
      <c r="I102" s="26"/>
      <c r="J102" s="38"/>
      <c r="K102" s="26"/>
    </row>
    <row r="103" spans="2:11" hidden="1" outlineLevel="1" x14ac:dyDescent="0.2">
      <c r="B103" s="9"/>
      <c r="C103" s="9"/>
      <c r="D103" s="22"/>
      <c r="E103" s="23"/>
      <c r="F103" s="24"/>
      <c r="G103" s="37"/>
      <c r="H103" s="41"/>
      <c r="I103" s="26"/>
      <c r="J103" s="38"/>
      <c r="K103" s="26"/>
    </row>
    <row r="104" spans="2:11" hidden="1" outlineLevel="1" x14ac:dyDescent="0.2">
      <c r="B104" s="9"/>
      <c r="C104" s="9"/>
      <c r="D104" s="22"/>
      <c r="E104" s="23"/>
      <c r="F104" s="24"/>
      <c r="G104" s="37"/>
      <c r="H104" s="41"/>
      <c r="I104" s="26"/>
      <c r="J104" s="38"/>
      <c r="K104" s="26"/>
    </row>
    <row r="105" spans="2:11" collapsed="1" x14ac:dyDescent="0.2">
      <c r="B105" s="9" t="s">
        <v>43</v>
      </c>
      <c r="C105" s="9" t="s">
        <v>44</v>
      </c>
      <c r="G105" s="8"/>
      <c r="H105" s="41">
        <f>SUM(G106:G106)</f>
        <v>0</v>
      </c>
      <c r="I105" s="26">
        <f>(H105/1.16)*0.16</f>
        <v>0</v>
      </c>
      <c r="J105" s="38"/>
      <c r="K105" s="26"/>
    </row>
    <row r="106" spans="2:11" hidden="1" outlineLevel="1" x14ac:dyDescent="0.2">
      <c r="B106" s="9"/>
      <c r="C106" s="9"/>
      <c r="E106" s="16"/>
      <c r="G106" s="47"/>
      <c r="H106" s="41"/>
      <c r="I106" s="26"/>
      <c r="J106" s="36"/>
      <c r="K106" s="26"/>
    </row>
    <row r="107" spans="2:11" ht="15" collapsed="1" x14ac:dyDescent="0.25">
      <c r="B107" s="9" t="s">
        <v>86</v>
      </c>
      <c r="C107" s="9" t="s">
        <v>87</v>
      </c>
      <c r="D107" s="22"/>
      <c r="E107" s="23"/>
      <c r="F107" s="24"/>
      <c r="G107" s="37"/>
      <c r="H107" s="41">
        <f>SUM(G108:G109)</f>
        <v>3054.6</v>
      </c>
      <c r="I107" s="26">
        <f>(H107/1.16)*0.16</f>
        <v>421.3241379310345</v>
      </c>
      <c r="J107" s="53"/>
      <c r="K107" s="26"/>
    </row>
    <row r="108" spans="2:11" ht="15" hidden="1" outlineLevel="1" x14ac:dyDescent="0.25">
      <c r="B108" s="9"/>
      <c r="C108" s="9"/>
      <c r="D108" t="s">
        <v>330</v>
      </c>
      <c r="E108" s="2">
        <v>42903</v>
      </c>
      <c r="F108" t="s">
        <v>331</v>
      </c>
      <c r="G108" s="53">
        <v>3054.6</v>
      </c>
      <c r="H108" s="41"/>
      <c r="I108" s="26"/>
      <c r="J108" s="64"/>
      <c r="K108" s="26"/>
    </row>
    <row r="109" spans="2:11" hidden="1" outlineLevel="1" x14ac:dyDescent="0.2">
      <c r="B109" s="9"/>
      <c r="C109" s="9"/>
      <c r="H109" s="41"/>
      <c r="I109" s="26"/>
      <c r="J109" s="36"/>
      <c r="K109" s="26"/>
    </row>
    <row r="110" spans="2:11" ht="15" collapsed="1" x14ac:dyDescent="0.25">
      <c r="B110" s="9" t="s">
        <v>11</v>
      </c>
      <c r="C110" s="9" t="s">
        <v>12</v>
      </c>
      <c r="E110" s="16"/>
      <c r="F110" s="17"/>
      <c r="G110" s="40"/>
      <c r="H110" s="41">
        <f>SUM(G111:G122)</f>
        <v>36000</v>
      </c>
      <c r="I110" s="26">
        <f>(H110/1.16)*0.16</f>
        <v>4965.5172413793107</v>
      </c>
      <c r="J110" s="53"/>
      <c r="K110" s="26"/>
    </row>
    <row r="111" spans="2:11" ht="15" hidden="1" outlineLevel="1" x14ac:dyDescent="0.25">
      <c r="B111" s="9"/>
      <c r="C111" s="9"/>
      <c r="D111" t="s">
        <v>123</v>
      </c>
      <c r="E111" s="2">
        <v>42736</v>
      </c>
      <c r="F111" t="s">
        <v>124</v>
      </c>
      <c r="G111" s="53">
        <v>6000</v>
      </c>
      <c r="H111" s="41"/>
      <c r="I111" s="26"/>
      <c r="J111" s="36"/>
      <c r="K111" s="26"/>
    </row>
    <row r="112" spans="2:11" ht="15" hidden="1" outlineLevel="1" x14ac:dyDescent="0.25">
      <c r="B112" s="9"/>
      <c r="C112" s="9"/>
      <c r="D112" t="s">
        <v>152</v>
      </c>
      <c r="E112" s="2">
        <v>42767</v>
      </c>
      <c r="F112" t="s">
        <v>124</v>
      </c>
      <c r="G112" s="53">
        <v>6000</v>
      </c>
      <c r="H112" s="41"/>
      <c r="I112" s="26"/>
      <c r="J112" s="36"/>
      <c r="K112" s="26"/>
    </row>
    <row r="113" spans="2:11" ht="15" hidden="1" outlineLevel="1" x14ac:dyDescent="0.25">
      <c r="B113" s="9"/>
      <c r="C113" s="9"/>
      <c r="D113" t="s">
        <v>173</v>
      </c>
      <c r="E113" s="2">
        <v>42795</v>
      </c>
      <c r="F113" t="s">
        <v>124</v>
      </c>
      <c r="G113" s="53">
        <v>6000</v>
      </c>
      <c r="H113" s="41"/>
      <c r="I113" s="26"/>
      <c r="J113" s="36"/>
      <c r="K113" s="26"/>
    </row>
    <row r="114" spans="2:11" ht="15" hidden="1" outlineLevel="1" x14ac:dyDescent="0.25">
      <c r="B114" s="9"/>
      <c r="C114" s="9"/>
      <c r="D114" t="s">
        <v>173</v>
      </c>
      <c r="E114" s="2">
        <v>42826</v>
      </c>
      <c r="F114" t="s">
        <v>124</v>
      </c>
      <c r="G114" s="53">
        <v>6000</v>
      </c>
      <c r="H114" s="41"/>
      <c r="I114" s="26"/>
      <c r="J114" s="36"/>
      <c r="K114" s="26"/>
    </row>
    <row r="115" spans="2:11" ht="15" hidden="1" outlineLevel="1" x14ac:dyDescent="0.25">
      <c r="B115" s="9"/>
      <c r="C115" s="9"/>
      <c r="D115" t="s">
        <v>173</v>
      </c>
      <c r="E115" s="2">
        <v>42856</v>
      </c>
      <c r="F115" t="s">
        <v>124</v>
      </c>
      <c r="G115" s="53">
        <v>6000</v>
      </c>
      <c r="H115" s="41"/>
      <c r="I115" s="26"/>
      <c r="J115" s="36"/>
      <c r="K115" s="26"/>
    </row>
    <row r="116" spans="2:11" ht="15" hidden="1" outlineLevel="1" x14ac:dyDescent="0.25">
      <c r="B116" s="9"/>
      <c r="C116" s="9"/>
      <c r="D116" t="s">
        <v>173</v>
      </c>
      <c r="E116" s="2">
        <v>42887</v>
      </c>
      <c r="F116" t="s">
        <v>124</v>
      </c>
      <c r="G116" s="53">
        <v>6000</v>
      </c>
      <c r="H116" s="41"/>
      <c r="I116" s="26"/>
      <c r="J116" s="36"/>
      <c r="K116" s="26"/>
    </row>
    <row r="117" spans="2:11" hidden="1" outlineLevel="1" x14ac:dyDescent="0.2">
      <c r="B117" s="9"/>
      <c r="C117" s="9"/>
      <c r="D117" s="67"/>
      <c r="E117" s="23"/>
      <c r="F117" s="24"/>
      <c r="G117" s="48"/>
      <c r="H117" s="41"/>
      <c r="I117" s="26"/>
      <c r="J117" s="36"/>
      <c r="K117" s="26"/>
    </row>
    <row r="118" spans="2:11" hidden="1" outlineLevel="1" x14ac:dyDescent="0.2">
      <c r="B118" s="9"/>
      <c r="C118" s="9"/>
      <c r="E118" s="16"/>
      <c r="G118" s="52"/>
      <c r="H118" s="41"/>
      <c r="I118" s="26"/>
      <c r="J118" s="36"/>
      <c r="K118" s="26"/>
    </row>
    <row r="119" spans="2:11" ht="15" hidden="1" outlineLevel="1" x14ac:dyDescent="0.25">
      <c r="B119" s="9"/>
      <c r="C119" s="9"/>
      <c r="D119"/>
      <c r="E119" s="2"/>
      <c r="F119"/>
      <c r="G119" s="53"/>
      <c r="H119" s="41"/>
      <c r="I119" s="26"/>
      <c r="J119" s="36"/>
      <c r="K119" s="26"/>
    </row>
    <row r="120" spans="2:11" ht="15" hidden="1" outlineLevel="1" x14ac:dyDescent="0.25">
      <c r="B120" s="9"/>
      <c r="C120" s="9"/>
      <c r="D120"/>
      <c r="E120" s="2"/>
      <c r="F120"/>
      <c r="G120" s="53"/>
      <c r="H120" s="41"/>
      <c r="I120" s="26"/>
      <c r="J120" s="36"/>
      <c r="K120" s="26"/>
    </row>
    <row r="121" spans="2:11" ht="15" hidden="1" outlineLevel="1" x14ac:dyDescent="0.25">
      <c r="B121" s="9"/>
      <c r="C121" s="9"/>
      <c r="D121"/>
      <c r="E121" s="2"/>
      <c r="F121"/>
      <c r="G121" s="53"/>
      <c r="H121" s="41"/>
      <c r="I121" s="26"/>
      <c r="J121" s="36"/>
      <c r="K121" s="26"/>
    </row>
    <row r="122" spans="2:11" ht="15" hidden="1" outlineLevel="1" x14ac:dyDescent="0.25">
      <c r="B122" s="9"/>
      <c r="C122" s="9"/>
      <c r="D122"/>
      <c r="E122" s="2"/>
      <c r="F122"/>
      <c r="G122" s="53"/>
      <c r="H122" s="41"/>
      <c r="I122" s="26"/>
      <c r="J122" s="36"/>
      <c r="K122" s="26"/>
    </row>
    <row r="123" spans="2:11" ht="15" collapsed="1" x14ac:dyDescent="0.25">
      <c r="B123" s="9" t="s">
        <v>88</v>
      </c>
      <c r="C123" s="9" t="s">
        <v>89</v>
      </c>
      <c r="D123"/>
      <c r="E123" s="2"/>
      <c r="F123"/>
      <c r="G123"/>
      <c r="H123" s="41">
        <f>SUM(G124)</f>
        <v>0</v>
      </c>
      <c r="I123" s="26">
        <f>(H123/1.16)*0.16</f>
        <v>0</v>
      </c>
      <c r="J123" s="36"/>
      <c r="K123" s="26"/>
    </row>
    <row r="124" spans="2:11" ht="15" hidden="1" outlineLevel="1" x14ac:dyDescent="0.25">
      <c r="D124"/>
      <c r="E124" s="2"/>
      <c r="F124"/>
      <c r="G124" s="53"/>
      <c r="H124" s="40"/>
      <c r="I124" s="26"/>
      <c r="J124" s="36"/>
      <c r="K124" s="26"/>
    </row>
    <row r="125" spans="2:11" ht="15" collapsed="1" x14ac:dyDescent="0.25">
      <c r="B125" s="9" t="s">
        <v>90</v>
      </c>
      <c r="C125" s="9" t="s">
        <v>91</v>
      </c>
      <c r="D125"/>
      <c r="E125" s="2"/>
      <c r="F125"/>
      <c r="G125" s="53"/>
      <c r="H125" s="41">
        <f>SUM(G126)</f>
        <v>-11635.8</v>
      </c>
      <c r="I125" s="26">
        <f>(H125/1.16)*0.16</f>
        <v>-1604.937931034483</v>
      </c>
      <c r="J125" s="53"/>
      <c r="K125" s="26"/>
    </row>
    <row r="126" spans="2:11" ht="15" hidden="1" outlineLevel="1" x14ac:dyDescent="0.25">
      <c r="D126" t="s">
        <v>332</v>
      </c>
      <c r="E126" s="2">
        <v>42916</v>
      </c>
      <c r="F126" t="s">
        <v>333</v>
      </c>
      <c r="G126" s="53">
        <v>-11635.8</v>
      </c>
      <c r="H126" s="40"/>
      <c r="I126" s="26"/>
      <c r="J126" s="36"/>
      <c r="K126" s="26"/>
    </row>
    <row r="127" spans="2:11" ht="15" hidden="1" outlineLevel="1" x14ac:dyDescent="0.25">
      <c r="D127"/>
      <c r="E127" s="2"/>
      <c r="F127"/>
      <c r="G127" s="53"/>
      <c r="K127" s="26"/>
    </row>
    <row r="128" spans="2:11" ht="15" collapsed="1" x14ac:dyDescent="0.25">
      <c r="B128" s="9" t="s">
        <v>92</v>
      </c>
      <c r="C128" s="9" t="s">
        <v>93</v>
      </c>
      <c r="D128"/>
      <c r="E128" s="2"/>
      <c r="F128"/>
      <c r="G128"/>
      <c r="H128" s="41">
        <f>SUM(G129)</f>
        <v>0</v>
      </c>
      <c r="I128" s="26">
        <f>(H128/1.16)*0.16</f>
        <v>0</v>
      </c>
      <c r="J128" s="36"/>
      <c r="K128" s="26"/>
    </row>
    <row r="129" spans="2:11" ht="15" hidden="1" outlineLevel="1" x14ac:dyDescent="0.25">
      <c r="D129"/>
      <c r="E129" s="2"/>
      <c r="F129"/>
      <c r="G129"/>
      <c r="H129" s="40"/>
      <c r="I129" s="26"/>
      <c r="J129" s="36"/>
      <c r="K129" s="26"/>
    </row>
    <row r="130" spans="2:11" ht="15" collapsed="1" x14ac:dyDescent="0.25">
      <c r="B130" s="9" t="s">
        <v>94</v>
      </c>
      <c r="C130" s="9" t="s">
        <v>95</v>
      </c>
      <c r="D130"/>
      <c r="E130" s="2"/>
      <c r="F130"/>
      <c r="G130"/>
      <c r="H130" s="41">
        <f>SUM(G131:G135)</f>
        <v>2851.8499999999995</v>
      </c>
      <c r="I130" s="26">
        <f>(H130/1.16)*0.16</f>
        <v>393.35862068965514</v>
      </c>
      <c r="J130" s="53"/>
      <c r="K130" s="26"/>
    </row>
    <row r="131" spans="2:11" ht="15" hidden="1" outlineLevel="1" x14ac:dyDescent="0.25">
      <c r="D131" t="s">
        <v>192</v>
      </c>
      <c r="E131" s="2">
        <v>42849</v>
      </c>
      <c r="F131" t="s">
        <v>193</v>
      </c>
      <c r="G131">
        <v>830.21</v>
      </c>
      <c r="H131" s="40"/>
      <c r="I131" s="26"/>
      <c r="J131" s="64"/>
      <c r="K131" s="26"/>
    </row>
    <row r="132" spans="2:11" ht="15" hidden="1" outlineLevel="1" x14ac:dyDescent="0.25">
      <c r="D132" t="s">
        <v>334</v>
      </c>
      <c r="E132" s="2">
        <v>42907</v>
      </c>
      <c r="F132" t="s">
        <v>335</v>
      </c>
      <c r="G132" s="53">
        <v>1266.3599999999999</v>
      </c>
      <c r="H132" s="40"/>
      <c r="I132" s="26"/>
      <c r="J132" s="65"/>
      <c r="K132" s="26"/>
    </row>
    <row r="133" spans="2:11" ht="15" hidden="1" outlineLevel="1" x14ac:dyDescent="0.25">
      <c r="D133" t="s">
        <v>336</v>
      </c>
      <c r="E133" s="2">
        <v>42907</v>
      </c>
      <c r="F133" t="s">
        <v>337</v>
      </c>
      <c r="G133">
        <v>755.28</v>
      </c>
      <c r="H133" s="40"/>
      <c r="I133" s="26"/>
      <c r="J133" s="65"/>
      <c r="K133" s="26"/>
    </row>
    <row r="134" spans="2:11" ht="15" hidden="1" outlineLevel="1" x14ac:dyDescent="0.25">
      <c r="D134"/>
      <c r="E134" s="2"/>
      <c r="F134"/>
      <c r="G134" s="53"/>
      <c r="H134" s="40"/>
      <c r="I134" s="26"/>
      <c r="J134" s="65"/>
      <c r="K134" s="26"/>
    </row>
    <row r="135" spans="2:11" ht="15" hidden="1" outlineLevel="1" x14ac:dyDescent="0.25">
      <c r="D135"/>
      <c r="E135" s="2"/>
      <c r="F135"/>
      <c r="G135" s="53"/>
      <c r="H135" s="40"/>
      <c r="I135" s="26"/>
      <c r="J135" s="65"/>
      <c r="K135" s="26"/>
    </row>
    <row r="136" spans="2:11" collapsed="1" x14ac:dyDescent="0.2">
      <c r="B136" s="9" t="s">
        <v>96</v>
      </c>
      <c r="C136" s="9" t="s">
        <v>97</v>
      </c>
      <c r="E136" s="16"/>
      <c r="F136" s="17"/>
      <c r="G136" s="26"/>
      <c r="H136" s="41">
        <f>SUM(G137)</f>
        <v>0</v>
      </c>
      <c r="I136" s="26">
        <f>(H136/1.16)*0.16</f>
        <v>0</v>
      </c>
      <c r="J136" s="36"/>
      <c r="K136" s="26"/>
    </row>
    <row r="137" spans="2:11" ht="15" hidden="1" outlineLevel="1" x14ac:dyDescent="0.25">
      <c r="D137"/>
      <c r="E137" s="2"/>
      <c r="F137"/>
      <c r="G137"/>
      <c r="H137" s="40"/>
      <c r="I137" s="26"/>
      <c r="J137" s="36"/>
      <c r="K137" s="26"/>
    </row>
    <row r="138" spans="2:11" collapsed="1" x14ac:dyDescent="0.2">
      <c r="B138" s="9" t="s">
        <v>98</v>
      </c>
      <c r="C138" s="9" t="s">
        <v>99</v>
      </c>
      <c r="E138" s="16"/>
      <c r="F138" s="17"/>
      <c r="G138" s="26"/>
      <c r="H138" s="41">
        <f>SUM(G139)</f>
        <v>0</v>
      </c>
      <c r="I138" s="26">
        <f>(H138/1.16)*0.16</f>
        <v>0</v>
      </c>
      <c r="J138" s="36"/>
      <c r="K138" s="26"/>
    </row>
    <row r="139" spans="2:11" x14ac:dyDescent="0.2">
      <c r="B139" s="9"/>
      <c r="C139" s="9"/>
      <c r="E139" s="16"/>
      <c r="F139" s="17"/>
      <c r="G139" s="26"/>
      <c r="H139" s="41"/>
      <c r="I139" s="26"/>
      <c r="J139" s="36"/>
      <c r="K139" s="26"/>
    </row>
    <row r="140" spans="2:11" ht="15" x14ac:dyDescent="0.25">
      <c r="B140" s="9" t="s">
        <v>338</v>
      </c>
      <c r="C140" s="9" t="s">
        <v>339</v>
      </c>
      <c r="E140" s="16"/>
      <c r="F140" s="17"/>
      <c r="G140" s="26"/>
      <c r="H140" s="41">
        <f>SUM(G141:G142)</f>
        <v>-360</v>
      </c>
      <c r="I140" s="26">
        <f>(H140/1.16)*0.16</f>
        <v>-49.65517241379311</v>
      </c>
      <c r="J140"/>
      <c r="K140" s="26"/>
    </row>
    <row r="141" spans="2:11" ht="15" x14ac:dyDescent="0.25">
      <c r="B141" s="9"/>
      <c r="C141" s="9"/>
      <c r="D141" t="s">
        <v>340</v>
      </c>
      <c r="E141" s="2">
        <v>42916</v>
      </c>
      <c r="F141" t="s">
        <v>341</v>
      </c>
      <c r="G141" s="26">
        <v>-180</v>
      </c>
      <c r="H141" s="41"/>
      <c r="I141" s="26"/>
      <c r="J141" s="36"/>
      <c r="K141" s="26"/>
    </row>
    <row r="142" spans="2:11" hidden="1" outlineLevel="1" x14ac:dyDescent="0.2">
      <c r="D142" s="6" t="s">
        <v>342</v>
      </c>
      <c r="E142" s="16">
        <v>42846</v>
      </c>
      <c r="F142" s="17" t="s">
        <v>343</v>
      </c>
      <c r="G142" s="26">
        <v>-180</v>
      </c>
      <c r="I142" s="26"/>
      <c r="J142" s="36"/>
      <c r="K142" s="26"/>
    </row>
    <row r="143" spans="2:11" collapsed="1" x14ac:dyDescent="0.2">
      <c r="B143" s="9" t="s">
        <v>194</v>
      </c>
      <c r="C143" s="9" t="s">
        <v>195</v>
      </c>
      <c r="E143" s="16"/>
      <c r="F143" s="17"/>
      <c r="G143" s="26"/>
      <c r="H143" s="41">
        <f>SUM(G144:G145)</f>
        <v>0</v>
      </c>
      <c r="I143" s="26">
        <f>(H143/1.16)*0.16</f>
        <v>0</v>
      </c>
      <c r="J143" s="36"/>
      <c r="K143" s="26"/>
    </row>
    <row r="144" spans="2:11" ht="15" hidden="1" outlineLevel="1" x14ac:dyDescent="0.25">
      <c r="D144"/>
      <c r="E144" s="2"/>
      <c r="F144"/>
      <c r="G144" s="53"/>
      <c r="H144" s="6"/>
      <c r="I144" s="26"/>
      <c r="J144" s="65"/>
      <c r="K144" s="26"/>
    </row>
    <row r="145" spans="2:11" ht="15" hidden="1" outlineLevel="1" x14ac:dyDescent="0.25">
      <c r="D145"/>
      <c r="E145" s="2"/>
      <c r="F145"/>
      <c r="G145" s="53"/>
      <c r="H145" s="6"/>
      <c r="I145" s="26"/>
      <c r="J145" s="64"/>
      <c r="K145" s="26"/>
    </row>
    <row r="146" spans="2:11" ht="15" collapsed="1" x14ac:dyDescent="0.25">
      <c r="B146" s="9" t="s">
        <v>199</v>
      </c>
      <c r="C146" s="9" t="s">
        <v>200</v>
      </c>
      <c r="D146"/>
      <c r="E146" s="2"/>
      <c r="F146"/>
      <c r="G146" s="53"/>
      <c r="H146" s="41">
        <f>SUM(G147)</f>
        <v>0</v>
      </c>
      <c r="I146" s="26">
        <f>(H146/1.16)*0.16</f>
        <v>0</v>
      </c>
      <c r="J146" s="36"/>
      <c r="K146" s="26"/>
    </row>
    <row r="147" spans="2:11" ht="15" hidden="1" outlineLevel="1" x14ac:dyDescent="0.25">
      <c r="D147"/>
      <c r="E147" s="2"/>
      <c r="F147"/>
      <c r="G147" s="53"/>
      <c r="H147" s="6"/>
      <c r="I147" s="26"/>
      <c r="J147" s="36"/>
      <c r="K147" s="26"/>
    </row>
    <row r="148" spans="2:11" ht="15" collapsed="1" x14ac:dyDescent="0.25">
      <c r="B148" s="9" t="s">
        <v>203</v>
      </c>
      <c r="C148" s="9" t="s">
        <v>204</v>
      </c>
      <c r="D148"/>
      <c r="E148" s="2"/>
      <c r="F148"/>
      <c r="G148" s="53"/>
      <c r="H148" s="41">
        <f>SUM(G149)</f>
        <v>0</v>
      </c>
      <c r="I148" s="26">
        <f>(H148/1.16)*0.16</f>
        <v>0</v>
      </c>
      <c r="J148" s="66"/>
      <c r="K148" s="26"/>
    </row>
    <row r="149" spans="2:11" ht="15" hidden="1" outlineLevel="1" x14ac:dyDescent="0.25">
      <c r="D149"/>
      <c r="E149" s="2"/>
      <c r="F149"/>
      <c r="G149" s="53"/>
      <c r="H149" s="6"/>
      <c r="I149" s="26"/>
      <c r="J149" s="66"/>
      <c r="K149" s="26"/>
    </row>
    <row r="150" spans="2:11" ht="15" collapsed="1" x14ac:dyDescent="0.25">
      <c r="B150" s="9" t="s">
        <v>271</v>
      </c>
      <c r="C150" s="9" t="s">
        <v>270</v>
      </c>
      <c r="E150" s="16"/>
      <c r="F150" s="17"/>
      <c r="G150" s="26"/>
      <c r="H150" s="41">
        <f>SUM(G151)</f>
        <v>17400</v>
      </c>
      <c r="I150" s="26">
        <f>(H150/1.16)*0.16</f>
        <v>2400.0000000000005</v>
      </c>
      <c r="J150" s="53"/>
      <c r="K150" s="26"/>
    </row>
    <row r="151" spans="2:11" ht="15" x14ac:dyDescent="0.25">
      <c r="D151" t="s">
        <v>269</v>
      </c>
      <c r="E151" s="2">
        <v>42858</v>
      </c>
      <c r="F151">
        <v>3379</v>
      </c>
      <c r="G151" s="53">
        <v>17400</v>
      </c>
      <c r="H151" s="40"/>
      <c r="I151" s="26"/>
      <c r="K151" s="26"/>
    </row>
    <row r="152" spans="2:11" ht="15" x14ac:dyDescent="0.25">
      <c r="B152" s="9" t="s">
        <v>268</v>
      </c>
      <c r="C152" s="9" t="s">
        <v>267</v>
      </c>
      <c r="E152" s="16"/>
      <c r="F152" s="17"/>
      <c r="G152" s="26"/>
      <c r="H152" s="41">
        <f>SUM(G153)</f>
        <v>0</v>
      </c>
      <c r="I152" s="26">
        <f>(H152/1.16)*0.16</f>
        <v>0</v>
      </c>
      <c r="J152"/>
      <c r="K152" s="26"/>
    </row>
    <row r="153" spans="2:11" ht="15" x14ac:dyDescent="0.25">
      <c r="D153"/>
      <c r="E153" s="2"/>
      <c r="F153"/>
      <c r="G153" s="53"/>
      <c r="H153" s="40"/>
      <c r="I153" s="26"/>
      <c r="J153"/>
      <c r="K153" s="26"/>
    </row>
    <row r="154" spans="2:11" ht="15" x14ac:dyDescent="0.25">
      <c r="B154" s="9" t="s">
        <v>344</v>
      </c>
      <c r="C154" s="9" t="s">
        <v>345</v>
      </c>
      <c r="E154" s="16"/>
      <c r="F154" s="17"/>
      <c r="G154" s="26"/>
      <c r="H154" s="41">
        <f>SUM(G155)</f>
        <v>545.20000000000005</v>
      </c>
      <c r="I154" s="26">
        <f>(H154/1.16)*0.16</f>
        <v>75.200000000000017</v>
      </c>
      <c r="J154"/>
      <c r="K154" s="26"/>
    </row>
    <row r="155" spans="2:11" ht="15" x14ac:dyDescent="0.25">
      <c r="D155" t="s">
        <v>346</v>
      </c>
      <c r="E155" s="2">
        <v>42903</v>
      </c>
      <c r="F155">
        <v>3246</v>
      </c>
      <c r="G155">
        <v>545.20000000000005</v>
      </c>
      <c r="H155" s="40"/>
      <c r="I155" s="26"/>
      <c r="J155"/>
      <c r="K155" s="26"/>
    </row>
    <row r="156" spans="2:11" ht="15" x14ac:dyDescent="0.25">
      <c r="E156" s="16"/>
      <c r="F156" s="17"/>
      <c r="G156" s="26"/>
      <c r="H156" s="40"/>
      <c r="I156" s="26"/>
      <c r="J156"/>
      <c r="K156" s="26"/>
    </row>
    <row r="157" spans="2:11" x14ac:dyDescent="0.2">
      <c r="E157" s="16"/>
      <c r="F157" s="17"/>
      <c r="G157" s="26"/>
      <c r="H157" s="40"/>
      <c r="I157" s="26"/>
      <c r="K157" s="26"/>
    </row>
    <row r="158" spans="2:11" x14ac:dyDescent="0.2">
      <c r="E158" s="16"/>
      <c r="F158" s="17"/>
      <c r="G158" s="26"/>
      <c r="H158" s="40"/>
      <c r="I158" s="26"/>
      <c r="K158" s="26"/>
    </row>
    <row r="159" spans="2:11" ht="15" x14ac:dyDescent="0.25">
      <c r="E159" s="16"/>
      <c r="F159" s="17"/>
      <c r="G159" s="26"/>
      <c r="H159" s="40"/>
      <c r="I159" s="26"/>
      <c r="J159"/>
      <c r="K159" s="26"/>
    </row>
    <row r="160" spans="2:11" ht="15" x14ac:dyDescent="0.25">
      <c r="F160" s="17"/>
      <c r="H160" s="6"/>
      <c r="I160" s="26"/>
      <c r="J160"/>
      <c r="K160" s="26"/>
    </row>
    <row r="161" spans="6:11" x14ac:dyDescent="0.2">
      <c r="F161" s="55"/>
      <c r="G161" s="54" t="s">
        <v>45</v>
      </c>
      <c r="H161" s="54">
        <f>SUM(H13:H154)</f>
        <v>179073.58000000005</v>
      </c>
      <c r="I161" s="26"/>
      <c r="K161" s="26"/>
    </row>
    <row r="162" spans="6:11" ht="15.75" thickBot="1" x14ac:dyDescent="0.3">
      <c r="F162" s="55"/>
      <c r="G162" s="56" t="s">
        <v>46</v>
      </c>
      <c r="H162" s="57">
        <v>179075.33</v>
      </c>
      <c r="I162" s="26"/>
      <c r="J162"/>
      <c r="K162" s="26"/>
    </row>
    <row r="163" spans="6:11" ht="13.5" thickTop="1" x14ac:dyDescent="0.2">
      <c r="F163" s="17"/>
      <c r="G163" s="54" t="s">
        <v>47</v>
      </c>
      <c r="H163" s="7">
        <f>+H161-H162</f>
        <v>-1.7499999999417923</v>
      </c>
    </row>
    <row r="164" spans="6:11" x14ac:dyDescent="0.2">
      <c r="F164" s="17"/>
    </row>
    <row r="165" spans="6:11" ht="15" x14ac:dyDescent="0.25">
      <c r="F165" s="17"/>
      <c r="J165"/>
    </row>
    <row r="166" spans="6:11" x14ac:dyDescent="0.2">
      <c r="F166" s="17"/>
    </row>
    <row r="167" spans="6:11" x14ac:dyDescent="0.2">
      <c r="F167" s="17"/>
    </row>
    <row r="168" spans="6:11" x14ac:dyDescent="0.2">
      <c r="F168" s="17"/>
    </row>
    <row r="169" spans="6:11" x14ac:dyDescent="0.2">
      <c r="F169" s="17"/>
    </row>
    <row r="170" spans="6:11" x14ac:dyDescent="0.2">
      <c r="F170" s="17"/>
    </row>
    <row r="171" spans="6:11" ht="15" x14ac:dyDescent="0.25">
      <c r="F171" s="17"/>
      <c r="J171"/>
    </row>
    <row r="172" spans="6:11" x14ac:dyDescent="0.2">
      <c r="F172" s="17"/>
    </row>
    <row r="173" spans="6:11" ht="15" x14ac:dyDescent="0.25">
      <c r="F173" s="17"/>
      <c r="J173"/>
    </row>
    <row r="174" spans="6:11" ht="15" x14ac:dyDescent="0.25">
      <c r="F174" s="17"/>
      <c r="J174"/>
    </row>
    <row r="175" spans="6:11" ht="15" x14ac:dyDescent="0.25">
      <c r="F175" s="17"/>
      <c r="J175"/>
    </row>
    <row r="176" spans="6:11" ht="15" x14ac:dyDescent="0.25">
      <c r="F176" s="17"/>
      <c r="J176"/>
    </row>
    <row r="177" spans="6:10" x14ac:dyDescent="0.2">
      <c r="F177" s="17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1609"/>
  <sheetViews>
    <sheetView topLeftCell="A128" workbookViewId="0">
      <selection activeCell="D167" sqref="D167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347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 s="25"/>
      <c r="H18" s="19">
        <f>SUM(G19:G29)</f>
        <v>5507.5399999999991</v>
      </c>
      <c r="I18" s="20">
        <f>H18/1.16*0.16</f>
        <v>759.66068965517229</v>
      </c>
      <c r="J18" s="53"/>
      <c r="K18" s="26"/>
    </row>
    <row r="19" spans="2:11" ht="15" outlineLevel="1" x14ac:dyDescent="0.25">
      <c r="B19" s="9"/>
      <c r="C19" s="9"/>
      <c r="D19" t="s">
        <v>307</v>
      </c>
      <c r="E19" s="2">
        <v>42909</v>
      </c>
      <c r="F19" t="s">
        <v>308</v>
      </c>
      <c r="G19">
        <v>79.900000000000006</v>
      </c>
      <c r="H19" s="28"/>
      <c r="I19" s="20"/>
      <c r="J19" s="21"/>
      <c r="K19" s="26"/>
    </row>
    <row r="20" spans="2:11" ht="15" outlineLevel="1" x14ac:dyDescent="0.25">
      <c r="B20" s="9"/>
      <c r="C20" s="9"/>
      <c r="D20" t="s">
        <v>309</v>
      </c>
      <c r="E20" s="2">
        <v>42913</v>
      </c>
      <c r="F20" t="s">
        <v>310</v>
      </c>
      <c r="G20">
        <v>109.78</v>
      </c>
      <c r="H20" s="28"/>
      <c r="I20" s="20"/>
      <c r="J20" s="21"/>
      <c r="K20" s="26"/>
    </row>
    <row r="21" spans="2:11" ht="15" outlineLevel="1" x14ac:dyDescent="0.25">
      <c r="B21" s="9"/>
      <c r="C21" s="9"/>
      <c r="D21" t="s">
        <v>311</v>
      </c>
      <c r="E21" s="2">
        <v>42915</v>
      </c>
      <c r="F21" t="s">
        <v>312</v>
      </c>
      <c r="G21">
        <v>335.22</v>
      </c>
      <c r="H21" s="28"/>
      <c r="I21" s="20"/>
      <c r="J21" s="21"/>
      <c r="K21" s="26"/>
    </row>
    <row r="22" spans="2:11" ht="15" outlineLevel="1" x14ac:dyDescent="0.25">
      <c r="B22" s="9"/>
      <c r="C22" s="9"/>
      <c r="D22" t="s">
        <v>313</v>
      </c>
      <c r="E22" s="2">
        <v>42915</v>
      </c>
      <c r="F22" t="s">
        <v>314</v>
      </c>
      <c r="G22">
        <v>174</v>
      </c>
      <c r="H22" s="28"/>
      <c r="I22" s="20"/>
      <c r="J22" s="21"/>
      <c r="K22" s="26"/>
    </row>
    <row r="23" spans="2:11" ht="15" outlineLevel="1" x14ac:dyDescent="0.25">
      <c r="B23" s="9"/>
      <c r="C23" s="9"/>
      <c r="D23" t="s">
        <v>315</v>
      </c>
      <c r="E23" s="2">
        <v>42915</v>
      </c>
      <c r="F23" t="s">
        <v>316</v>
      </c>
      <c r="G23">
        <v>406</v>
      </c>
      <c r="H23" s="28"/>
      <c r="I23" s="20"/>
      <c r="J23" s="21"/>
      <c r="K23" s="26"/>
    </row>
    <row r="24" spans="2:11" ht="15" outlineLevel="1" x14ac:dyDescent="0.25">
      <c r="B24" s="9"/>
      <c r="C24" s="9"/>
      <c r="D24" t="s">
        <v>348</v>
      </c>
      <c r="E24" s="2">
        <v>42921</v>
      </c>
      <c r="F24" t="s">
        <v>349</v>
      </c>
      <c r="G24">
        <v>69.989999999999995</v>
      </c>
      <c r="H24" s="18"/>
      <c r="I24" s="20"/>
      <c r="J24" s="21"/>
      <c r="K24" s="26"/>
    </row>
    <row r="25" spans="2:11" ht="15" outlineLevel="1" x14ac:dyDescent="0.25">
      <c r="B25" s="9"/>
      <c r="C25" s="9"/>
      <c r="D25" t="s">
        <v>350</v>
      </c>
      <c r="E25" s="2">
        <v>42933</v>
      </c>
      <c r="F25" t="s">
        <v>351</v>
      </c>
      <c r="G25" s="53">
        <v>1921.19</v>
      </c>
      <c r="H25" s="18"/>
      <c r="I25" s="20"/>
      <c r="J25" s="21"/>
      <c r="K25" s="26"/>
    </row>
    <row r="26" spans="2:11" ht="15" outlineLevel="1" x14ac:dyDescent="0.25">
      <c r="B26" s="9"/>
      <c r="C26" s="9"/>
      <c r="D26" t="s">
        <v>352</v>
      </c>
      <c r="E26" s="2">
        <v>42933</v>
      </c>
      <c r="F26">
        <v>1026635</v>
      </c>
      <c r="G26">
        <v>119.99</v>
      </c>
      <c r="H26" s="18"/>
      <c r="I26" s="20"/>
      <c r="J26" s="21"/>
      <c r="K26" s="26"/>
    </row>
    <row r="27" spans="2:11" ht="15" outlineLevel="1" x14ac:dyDescent="0.25">
      <c r="B27" s="9"/>
      <c r="C27" s="9"/>
      <c r="D27" t="s">
        <v>353</v>
      </c>
      <c r="E27" s="2">
        <v>42933</v>
      </c>
      <c r="F27"/>
      <c r="G27">
        <v>197.2</v>
      </c>
      <c r="H27" s="18"/>
      <c r="I27" s="20"/>
      <c r="J27" s="21"/>
      <c r="K27" s="26"/>
    </row>
    <row r="28" spans="2:11" ht="15" outlineLevel="1" x14ac:dyDescent="0.25">
      <c r="B28" s="9"/>
      <c r="C28" s="9"/>
      <c r="D28" t="s">
        <v>354</v>
      </c>
      <c r="E28" s="2">
        <v>42944</v>
      </c>
      <c r="F28">
        <v>1568</v>
      </c>
      <c r="G28" s="53">
        <v>1243.69</v>
      </c>
      <c r="H28" s="18"/>
      <c r="I28" s="20"/>
      <c r="J28" s="21"/>
      <c r="K28" s="26"/>
    </row>
    <row r="29" spans="2:11" ht="15" outlineLevel="1" x14ac:dyDescent="0.25">
      <c r="B29" s="9"/>
      <c r="C29" s="9"/>
      <c r="D29" t="s">
        <v>358</v>
      </c>
      <c r="E29" s="2">
        <v>42926</v>
      </c>
      <c r="F29">
        <v>256776</v>
      </c>
      <c r="G29">
        <v>850.58</v>
      </c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12749.800000000001</v>
      </c>
      <c r="I32" s="20">
        <f>H32/1.16*0.16</f>
        <v>1758.5931034482762</v>
      </c>
      <c r="J32" s="53"/>
      <c r="K32" s="26"/>
    </row>
    <row r="33" spans="2:13" ht="15" outlineLevel="1" x14ac:dyDescent="0.25">
      <c r="B33" s="9"/>
      <c r="C33" s="9"/>
      <c r="D33" t="s">
        <v>286</v>
      </c>
      <c r="E33" s="2">
        <v>42933</v>
      </c>
      <c r="F33">
        <v>1915</v>
      </c>
      <c r="G33" s="53">
        <v>3474.8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355</v>
      </c>
      <c r="E34" s="2">
        <v>42933</v>
      </c>
      <c r="F34">
        <v>1791</v>
      </c>
      <c r="G34" s="53">
        <v>4582.8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336</v>
      </c>
      <c r="E35" s="2">
        <v>42944</v>
      </c>
      <c r="F35">
        <v>1962</v>
      </c>
      <c r="G35" s="53">
        <v>3997.8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164</v>
      </c>
      <c r="E36" s="2">
        <v>42944</v>
      </c>
      <c r="F36">
        <v>1989</v>
      </c>
      <c r="G36">
        <v>694.4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850.58</v>
      </c>
      <c r="I52" s="20">
        <f>H52/1.16*0.16</f>
        <v>117.32137931034484</v>
      </c>
      <c r="J52" s="36"/>
      <c r="K52" s="26"/>
    </row>
    <row r="53" spans="2:13" ht="15" hidden="1" outlineLevel="1" x14ac:dyDescent="0.25">
      <c r="B53" s="33"/>
      <c r="C53" s="9"/>
      <c r="D53" t="s">
        <v>358</v>
      </c>
      <c r="E53" s="2">
        <v>42926</v>
      </c>
      <c r="F53">
        <v>256776</v>
      </c>
      <c r="G53">
        <v>850.58</v>
      </c>
      <c r="H53" s="19"/>
      <c r="I53" s="20"/>
      <c r="J53" s="36"/>
      <c r="K53" s="26"/>
    </row>
    <row r="54" spans="2:13" collapsed="1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5312.8</v>
      </c>
      <c r="I54" s="20"/>
      <c r="J54" s="36"/>
      <c r="K54" s="26"/>
    </row>
    <row r="55" spans="2:13" ht="15" hidden="1" outlineLevel="1" x14ac:dyDescent="0.25">
      <c r="B55" s="33"/>
      <c r="C55" s="9"/>
      <c r="D55" t="s">
        <v>359</v>
      </c>
      <c r="E55" s="2">
        <v>42944</v>
      </c>
      <c r="F55" t="s">
        <v>360</v>
      </c>
      <c r="G55" s="53">
        <v>5312.8</v>
      </c>
      <c r="H55" s="19"/>
      <c r="I55" s="20"/>
      <c r="J55" s="36"/>
      <c r="K55" s="26"/>
    </row>
    <row r="56" spans="2:13" ht="15" collapsed="1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759</v>
      </c>
      <c r="I56" s="20">
        <f>H56/1.16*0.16</f>
        <v>104.68965517241381</v>
      </c>
      <c r="J56" s="36"/>
      <c r="K56" s="26"/>
    </row>
    <row r="57" spans="2:13" ht="15" outlineLevel="1" x14ac:dyDescent="0.25">
      <c r="B57" s="33"/>
      <c r="C57" s="9"/>
      <c r="D57" t="s">
        <v>146</v>
      </c>
      <c r="E57" s="2">
        <v>42933</v>
      </c>
      <c r="F57" t="s">
        <v>362</v>
      </c>
      <c r="G57">
        <v>759</v>
      </c>
      <c r="H57" s="19"/>
      <c r="I57" s="20"/>
      <c r="J57" s="36"/>
      <c r="K57" s="26"/>
    </row>
    <row r="58" spans="2:13" ht="15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8908.7999999999993</v>
      </c>
      <c r="I73" s="26">
        <f>(H73/1.16)*0.16</f>
        <v>1228.8</v>
      </c>
      <c r="J73" s="36"/>
      <c r="K73" s="26"/>
    </row>
    <row r="74" spans="2:11" ht="15" outlineLevel="1" x14ac:dyDescent="0.25">
      <c r="B74" s="42"/>
      <c r="C74" s="42"/>
      <c r="D74" t="s">
        <v>140</v>
      </c>
      <c r="E74" s="2">
        <v>42933</v>
      </c>
      <c r="F74">
        <v>4417</v>
      </c>
      <c r="G74" s="53">
        <v>4060</v>
      </c>
      <c r="H74" s="40"/>
      <c r="I74" s="26"/>
      <c r="J74" s="36"/>
      <c r="K74" s="26"/>
    </row>
    <row r="75" spans="2:11" ht="15" outlineLevel="1" x14ac:dyDescent="0.25">
      <c r="B75" s="42"/>
      <c r="C75" s="42"/>
      <c r="D75" t="s">
        <v>334</v>
      </c>
      <c r="E75" s="2">
        <v>42944</v>
      </c>
      <c r="F75">
        <v>4463</v>
      </c>
      <c r="G75" s="53">
        <v>4176</v>
      </c>
      <c r="H75" s="40"/>
      <c r="I75" s="26"/>
      <c r="J75" s="36"/>
      <c r="K75" s="26"/>
    </row>
    <row r="76" spans="2:11" ht="15" outlineLevel="1" x14ac:dyDescent="0.25">
      <c r="B76" s="42"/>
      <c r="C76" s="42"/>
      <c r="D76" t="s">
        <v>364</v>
      </c>
      <c r="E76" s="2">
        <v>42944</v>
      </c>
      <c r="F76">
        <v>4457</v>
      </c>
      <c r="G76">
        <v>672.8</v>
      </c>
      <c r="H76" s="40"/>
      <c r="I76" s="26"/>
      <c r="J76" s="36"/>
      <c r="K76" s="26"/>
    </row>
    <row r="77" spans="2:1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0</v>
      </c>
      <c r="I79" s="26">
        <f>(H79/1.16)*0.16</f>
        <v>0</v>
      </c>
      <c r="J79" s="36"/>
      <c r="K79" s="26"/>
    </row>
    <row r="80" spans="2:11" ht="15" hidden="1" outlineLevel="1" x14ac:dyDescent="0.25">
      <c r="B80" s="42"/>
      <c r="C80" s="42"/>
      <c r="D80"/>
      <c r="E80" s="2"/>
      <c r="F80"/>
      <c r="G80" s="53"/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collapsed="1" x14ac:dyDescent="0.2">
      <c r="B82" s="9" t="s">
        <v>71</v>
      </c>
      <c r="C82" s="9" t="s">
        <v>72</v>
      </c>
      <c r="D82" s="22"/>
      <c r="E82" s="23"/>
      <c r="F82" s="24"/>
      <c r="G82" s="37"/>
      <c r="H82" s="41">
        <f>SUM(G83)</f>
        <v>0</v>
      </c>
      <c r="I82" s="26">
        <f>(H82/1.16)*0.16</f>
        <v>0</v>
      </c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collapsed="1" x14ac:dyDescent="0.2">
      <c r="B84" s="9" t="s">
        <v>33</v>
      </c>
      <c r="C84" s="9" t="s">
        <v>73</v>
      </c>
      <c r="D84" s="22"/>
      <c r="E84" s="23"/>
      <c r="F84" s="24"/>
      <c r="G84" s="37"/>
      <c r="H84" s="41">
        <f>SUM(G85)</f>
        <v>500</v>
      </c>
      <c r="I84" s="26">
        <f>(H84/1.16)*0.16</f>
        <v>68.965517241379317</v>
      </c>
      <c r="J84" s="36"/>
      <c r="K84" s="26"/>
    </row>
    <row r="85" spans="2:11" ht="15" outlineLevel="1" x14ac:dyDescent="0.25">
      <c r="B85" s="42"/>
      <c r="C85" s="42"/>
      <c r="D85" t="s">
        <v>137</v>
      </c>
      <c r="E85" s="2">
        <v>42933</v>
      </c>
      <c r="F85" t="s">
        <v>365</v>
      </c>
      <c r="G85">
        <v>500</v>
      </c>
      <c r="H85" s="6"/>
      <c r="I85" s="26"/>
      <c r="J85" s="64"/>
      <c r="K85" s="26"/>
    </row>
    <row r="86" spans="2:11" ht="15" x14ac:dyDescent="0.25">
      <c r="B86" s="9" t="s">
        <v>74</v>
      </c>
      <c r="C86" s="9" t="s">
        <v>75</v>
      </c>
      <c r="D86" s="22"/>
      <c r="E86" s="22"/>
      <c r="F86" s="22"/>
      <c r="G86" s="29"/>
      <c r="H86" s="40">
        <f>+SUM(G87:G89)</f>
        <v>2872</v>
      </c>
      <c r="I86" s="26">
        <f>(H86/1.16)*0.16</f>
        <v>396.13793103448279</v>
      </c>
      <c r="J86" s="53"/>
      <c r="K86" s="26"/>
    </row>
    <row r="87" spans="2:11" ht="15" hidden="1" outlineLevel="1" x14ac:dyDescent="0.25">
      <c r="B87" s="9"/>
      <c r="C87" s="9"/>
      <c r="D87" t="s">
        <v>76</v>
      </c>
      <c r="E87" s="2">
        <v>42649</v>
      </c>
      <c r="F87" t="s">
        <v>77</v>
      </c>
      <c r="G87" s="1">
        <v>939.99</v>
      </c>
      <c r="H87" s="40"/>
      <c r="I87" s="26"/>
      <c r="J87" s="65"/>
      <c r="K87" s="26"/>
    </row>
    <row r="88" spans="2:11" ht="15" hidden="1" outlineLevel="1" x14ac:dyDescent="0.25">
      <c r="B88" s="9"/>
      <c r="C88" s="9"/>
      <c r="D88" t="s">
        <v>63</v>
      </c>
      <c r="E88" s="2">
        <v>42681</v>
      </c>
      <c r="F88" t="s">
        <v>78</v>
      </c>
      <c r="G88" s="30">
        <v>1066.01</v>
      </c>
      <c r="H88" s="40"/>
      <c r="I88" s="26"/>
      <c r="J88" s="64"/>
      <c r="K88" s="26"/>
    </row>
    <row r="89" spans="2:11" ht="15" hidden="1" outlineLevel="1" x14ac:dyDescent="0.25">
      <c r="B89" s="42"/>
      <c r="C89" s="42"/>
      <c r="D89" t="s">
        <v>79</v>
      </c>
      <c r="E89" s="2">
        <v>42683</v>
      </c>
      <c r="F89" t="s">
        <v>80</v>
      </c>
      <c r="G89" s="1">
        <v>866</v>
      </c>
      <c r="H89" s="40"/>
      <c r="I89" s="26"/>
      <c r="J89" s="65"/>
      <c r="K89" s="26"/>
    </row>
    <row r="90" spans="2:11" collapsed="1" x14ac:dyDescent="0.2">
      <c r="B90" s="59" t="s">
        <v>34</v>
      </c>
      <c r="C90" s="9" t="s">
        <v>35</v>
      </c>
      <c r="D90" s="22"/>
      <c r="E90" s="23"/>
      <c r="F90" s="24"/>
      <c r="G90" s="37"/>
      <c r="H90" s="41"/>
      <c r="I90" s="26">
        <f>H90/1.16*0.16</f>
        <v>0</v>
      </c>
      <c r="J90" s="36"/>
      <c r="K90" s="26"/>
    </row>
    <row r="91" spans="2:11" ht="15" hidden="1" outlineLevel="1" x14ac:dyDescent="0.25">
      <c r="B91" s="42"/>
      <c r="C91" s="42"/>
      <c r="D91"/>
      <c r="E91" s="2"/>
      <c r="F91"/>
      <c r="G91" s="30"/>
      <c r="H91" s="40"/>
      <c r="I91" s="26"/>
      <c r="J91" s="36"/>
      <c r="K91" s="26"/>
    </row>
    <row r="92" spans="2:11" ht="15" collapsed="1" x14ac:dyDescent="0.25">
      <c r="B92" s="9" t="s">
        <v>116</v>
      </c>
      <c r="C92" s="9" t="s">
        <v>117</v>
      </c>
      <c r="D92"/>
      <c r="E92" s="2"/>
      <c r="F92"/>
      <c r="G92" s="30"/>
      <c r="H92" s="70">
        <f>+SUM(G93)</f>
        <v>6960</v>
      </c>
      <c r="I92" s="26">
        <f>(H92/1.16)*0.16</f>
        <v>960</v>
      </c>
      <c r="J92" s="36"/>
      <c r="K92" s="26"/>
    </row>
    <row r="93" spans="2:11" ht="15" outlineLevel="1" x14ac:dyDescent="0.25">
      <c r="B93" s="42"/>
      <c r="C93" s="42"/>
      <c r="D93" t="s">
        <v>366</v>
      </c>
      <c r="E93" s="2">
        <v>42947</v>
      </c>
      <c r="F93" t="s">
        <v>367</v>
      </c>
      <c r="G93" s="53">
        <v>6960</v>
      </c>
      <c r="H93" s="40"/>
      <c r="I93" s="26"/>
      <c r="J93" s="36"/>
      <c r="K93" s="26"/>
    </row>
    <row r="94" spans="2:11" ht="15" x14ac:dyDescent="0.25">
      <c r="B94" s="9" t="s">
        <v>81</v>
      </c>
      <c r="C94" s="9" t="s">
        <v>82</v>
      </c>
      <c r="D94"/>
      <c r="E94" s="2"/>
      <c r="F94"/>
      <c r="G94" s="1"/>
      <c r="H94" s="41">
        <f>SUM(G95:G96)</f>
        <v>0</v>
      </c>
      <c r="I94" s="26">
        <f>H94/1.16*0.16</f>
        <v>0</v>
      </c>
      <c r="J94" s="36"/>
      <c r="K94" s="26"/>
    </row>
    <row r="95" spans="2:11" ht="15" hidden="1" outlineLevel="1" x14ac:dyDescent="0.25">
      <c r="B95" s="42"/>
      <c r="C95" s="42"/>
      <c r="D95"/>
      <c r="E95" s="2"/>
      <c r="F95"/>
      <c r="G95" s="1"/>
      <c r="H95" s="40"/>
      <c r="I95" s="26"/>
      <c r="J95" s="36"/>
      <c r="K95" s="26"/>
    </row>
    <row r="96" spans="2:11" ht="15" hidden="1" outlineLevel="1" x14ac:dyDescent="0.25">
      <c r="B96" s="42"/>
      <c r="C96" s="42"/>
      <c r="D96"/>
      <c r="E96" s="2"/>
      <c r="F96"/>
      <c r="G96" s="30"/>
      <c r="H96" s="40"/>
      <c r="I96" s="26"/>
      <c r="J96" s="36"/>
      <c r="K96" s="26"/>
    </row>
    <row r="97" spans="2:11" collapsed="1" x14ac:dyDescent="0.2">
      <c r="B97" s="9" t="s">
        <v>36</v>
      </c>
      <c r="C97" s="9" t="s">
        <v>37</v>
      </c>
      <c r="D97" s="22"/>
      <c r="E97" s="22"/>
      <c r="F97" s="24"/>
      <c r="G97" s="37"/>
      <c r="H97" s="41"/>
      <c r="I97" s="26"/>
      <c r="J97" s="36"/>
      <c r="K97" s="26"/>
    </row>
    <row r="98" spans="2:11" outlineLevel="1" x14ac:dyDescent="0.2">
      <c r="B98" s="9"/>
      <c r="C98" s="9"/>
      <c r="D98" s="22"/>
      <c r="E98" s="23"/>
      <c r="F98" s="24"/>
      <c r="G98" s="37"/>
      <c r="H98" s="41"/>
      <c r="I98" s="26"/>
      <c r="J98" s="36"/>
      <c r="K98" s="26"/>
    </row>
    <row r="99" spans="2:11" ht="15" x14ac:dyDescent="0.25">
      <c r="B99" s="9" t="s">
        <v>38</v>
      </c>
      <c r="C99" s="9" t="s">
        <v>83</v>
      </c>
      <c r="D99" s="22"/>
      <c r="E99" s="23"/>
      <c r="F99" s="24"/>
      <c r="G99" s="37"/>
      <c r="H99" s="41">
        <f>SUM(G100:G104)</f>
        <v>1547.21</v>
      </c>
      <c r="I99" s="26">
        <f>(H99/1.16)*0.16</f>
        <v>213.40827586206899</v>
      </c>
      <c r="J99" s="53"/>
      <c r="K99" s="26"/>
    </row>
    <row r="100" spans="2:11" ht="15" outlineLevel="1" x14ac:dyDescent="0.25">
      <c r="B100" s="9"/>
      <c r="C100" s="9"/>
      <c r="D100" t="s">
        <v>84</v>
      </c>
      <c r="E100" s="2">
        <v>42660</v>
      </c>
      <c r="F100" t="s">
        <v>85</v>
      </c>
      <c r="G100" s="30">
        <v>1547.21</v>
      </c>
      <c r="H100" s="41"/>
      <c r="I100" s="26"/>
      <c r="J100" s="65"/>
      <c r="K100" s="26"/>
    </row>
    <row r="101" spans="2:11" ht="15" outlineLevel="1" x14ac:dyDescent="0.25">
      <c r="B101" s="9"/>
      <c r="C101" s="9"/>
      <c r="D101"/>
      <c r="E101" s="2"/>
      <c r="F101"/>
      <c r="G101" s="53"/>
      <c r="H101" s="41"/>
      <c r="I101" s="26"/>
      <c r="J101" s="65"/>
      <c r="K101" s="26"/>
    </row>
    <row r="102" spans="2:11" ht="15" outlineLevel="1" x14ac:dyDescent="0.25">
      <c r="B102" s="9"/>
      <c r="C102" s="9"/>
      <c r="D102"/>
      <c r="E102" s="2"/>
      <c r="F102"/>
      <c r="G102"/>
      <c r="H102" s="41"/>
      <c r="I102" s="26"/>
      <c r="J102" s="65"/>
      <c r="K102" s="26"/>
    </row>
    <row r="103" spans="2:11" ht="15" outlineLevel="1" x14ac:dyDescent="0.25">
      <c r="B103" s="9"/>
      <c r="C103" s="9"/>
      <c r="D103"/>
      <c r="E103" s="2"/>
      <c r="F103"/>
      <c r="G103"/>
      <c r="H103" s="41"/>
      <c r="I103" s="26"/>
      <c r="J103" s="65"/>
      <c r="K103" s="26"/>
    </row>
    <row r="104" spans="2:11" ht="15" outlineLevel="1" x14ac:dyDescent="0.25">
      <c r="B104" s="9"/>
      <c r="C104" s="9"/>
      <c r="D104"/>
      <c r="E104" s="2"/>
      <c r="F104"/>
      <c r="G104" s="53"/>
      <c r="H104" s="41"/>
      <c r="I104" s="26"/>
      <c r="J104" s="65"/>
      <c r="K104" s="26"/>
    </row>
    <row r="105" spans="2:11" outlineLevel="1" x14ac:dyDescent="0.2">
      <c r="B105" s="9"/>
      <c r="C105" s="9"/>
      <c r="H105" s="41"/>
      <c r="I105" s="26"/>
      <c r="J105" s="64"/>
      <c r="K105" s="26"/>
    </row>
    <row r="106" spans="2:11" ht="15" x14ac:dyDescent="0.25">
      <c r="B106" s="9" t="s">
        <v>39</v>
      </c>
      <c r="C106" s="9" t="s">
        <v>40</v>
      </c>
      <c r="D106" s="22"/>
      <c r="E106" s="22"/>
      <c r="F106" s="24"/>
      <c r="G106" s="37"/>
      <c r="H106" s="41">
        <f>SUM(G107:G107)</f>
        <v>98208.34</v>
      </c>
      <c r="I106" s="26">
        <f>(H106/1.16)*0.16</f>
        <v>13545.977931034484</v>
      </c>
      <c r="J106" s="53"/>
      <c r="K106" s="26"/>
    </row>
    <row r="107" spans="2:11" ht="15" outlineLevel="1" x14ac:dyDescent="0.25">
      <c r="B107" s="9"/>
      <c r="C107" s="9"/>
      <c r="D107" t="s">
        <v>368</v>
      </c>
      <c r="E107" s="2">
        <v>42946</v>
      </c>
      <c r="F107" t="s">
        <v>369</v>
      </c>
      <c r="G107" s="53">
        <v>98208.34</v>
      </c>
      <c r="H107" s="41"/>
      <c r="I107" s="26"/>
      <c r="J107" s="64"/>
      <c r="K107" s="26"/>
    </row>
    <row r="108" spans="2:11" x14ac:dyDescent="0.2">
      <c r="B108" s="9" t="s">
        <v>41</v>
      </c>
      <c r="C108" s="9" t="s">
        <v>42</v>
      </c>
      <c r="D108" s="22"/>
      <c r="E108" s="22"/>
      <c r="F108" s="24"/>
      <c r="G108" s="37"/>
      <c r="H108" s="41">
        <f>SUM(G109:G111)</f>
        <v>0</v>
      </c>
      <c r="I108" s="26">
        <f>(H108/1.16)*0.16</f>
        <v>0</v>
      </c>
      <c r="J108" s="46"/>
      <c r="K108" s="26"/>
    </row>
    <row r="109" spans="2:11" hidden="1" outlineLevel="1" x14ac:dyDescent="0.2">
      <c r="B109" s="9"/>
      <c r="C109" s="9"/>
      <c r="D109" s="22"/>
      <c r="E109" s="23"/>
      <c r="F109" s="24"/>
      <c r="G109" s="37"/>
      <c r="H109" s="41"/>
      <c r="I109" s="26"/>
      <c r="J109" s="38"/>
      <c r="K109" s="26"/>
    </row>
    <row r="110" spans="2:11" hidden="1" outlineLevel="1" x14ac:dyDescent="0.2">
      <c r="B110" s="9"/>
      <c r="C110" s="9"/>
      <c r="D110" s="22"/>
      <c r="E110" s="23"/>
      <c r="F110" s="24"/>
      <c r="G110" s="37"/>
      <c r="H110" s="41"/>
      <c r="I110" s="26"/>
      <c r="J110" s="38"/>
      <c r="K110" s="26"/>
    </row>
    <row r="111" spans="2:11" hidden="1" outlineLevel="1" x14ac:dyDescent="0.2">
      <c r="B111" s="9"/>
      <c r="C111" s="9"/>
      <c r="D111" s="22"/>
      <c r="E111" s="23"/>
      <c r="F111" s="24"/>
      <c r="G111" s="37"/>
      <c r="H111" s="41"/>
      <c r="I111" s="26"/>
      <c r="J111" s="38"/>
      <c r="K111" s="26"/>
    </row>
    <row r="112" spans="2:11" collapsed="1" x14ac:dyDescent="0.2">
      <c r="B112" s="9" t="s">
        <v>43</v>
      </c>
      <c r="C112" s="9" t="s">
        <v>44</v>
      </c>
      <c r="G112" s="8"/>
      <c r="H112" s="41">
        <f>SUM(G113:G113)</f>
        <v>0</v>
      </c>
      <c r="I112" s="26">
        <f>(H112/1.16)*0.16</f>
        <v>0</v>
      </c>
      <c r="J112" s="38"/>
      <c r="K112" s="26"/>
    </row>
    <row r="113" spans="2:11" hidden="1" outlineLevel="1" x14ac:dyDescent="0.2">
      <c r="B113" s="9"/>
      <c r="C113" s="9"/>
      <c r="E113" s="16"/>
      <c r="G113" s="47"/>
      <c r="H113" s="41"/>
      <c r="I113" s="26"/>
      <c r="J113" s="36"/>
      <c r="K113" s="26"/>
    </row>
    <row r="114" spans="2:11" ht="15" collapsed="1" x14ac:dyDescent="0.25">
      <c r="B114" s="9" t="s">
        <v>86</v>
      </c>
      <c r="C114" s="9" t="s">
        <v>87</v>
      </c>
      <c r="D114" s="22"/>
      <c r="E114" s="23"/>
      <c r="F114" s="24"/>
      <c r="G114" s="37"/>
      <c r="H114" s="41">
        <f>SUM(G115:G116)</f>
        <v>2875.44</v>
      </c>
      <c r="I114" s="26">
        <f>(H114/1.16)*0.16</f>
        <v>396.61241379310349</v>
      </c>
      <c r="J114" s="53"/>
      <c r="K114" s="26"/>
    </row>
    <row r="115" spans="2:11" ht="15" outlineLevel="1" x14ac:dyDescent="0.25">
      <c r="B115" s="9"/>
      <c r="C115" s="9"/>
      <c r="D115" t="s">
        <v>370</v>
      </c>
      <c r="E115" s="2">
        <v>42933</v>
      </c>
      <c r="F115" t="s">
        <v>371</v>
      </c>
      <c r="G115" s="53">
        <v>2875.44</v>
      </c>
      <c r="H115" s="41"/>
      <c r="I115" s="26"/>
      <c r="J115" s="64"/>
      <c r="K115" s="26"/>
    </row>
    <row r="116" spans="2:11" outlineLevel="1" x14ac:dyDescent="0.2">
      <c r="B116" s="9"/>
      <c r="C116" s="9"/>
      <c r="H116" s="41"/>
      <c r="I116" s="26"/>
      <c r="J116" s="36"/>
      <c r="K116" s="26"/>
    </row>
    <row r="117" spans="2:11" ht="15" x14ac:dyDescent="0.25">
      <c r="B117" s="9" t="s">
        <v>11</v>
      </c>
      <c r="C117" s="9" t="s">
        <v>12</v>
      </c>
      <c r="E117" s="16"/>
      <c r="F117" s="17"/>
      <c r="G117" s="40"/>
      <c r="H117" s="41">
        <f>SUM(G118:G129)</f>
        <v>42000</v>
      </c>
      <c r="I117" s="26">
        <f>(H117/1.16)*0.16</f>
        <v>5793.1034482758623</v>
      </c>
      <c r="J117" s="53"/>
      <c r="K117" s="26"/>
    </row>
    <row r="118" spans="2:11" ht="15" outlineLevel="1" x14ac:dyDescent="0.25">
      <c r="B118" s="9"/>
      <c r="C118" s="9"/>
      <c r="D118" t="s">
        <v>123</v>
      </c>
      <c r="E118" s="2">
        <v>42736</v>
      </c>
      <c r="F118" t="s">
        <v>124</v>
      </c>
      <c r="G118" s="53">
        <v>6000</v>
      </c>
      <c r="H118" s="41"/>
      <c r="I118" s="26"/>
      <c r="J118" s="36"/>
      <c r="K118" s="26"/>
    </row>
    <row r="119" spans="2:11" ht="15" outlineLevel="1" x14ac:dyDescent="0.25">
      <c r="B119" s="9"/>
      <c r="C119" s="9"/>
      <c r="D119" t="s">
        <v>152</v>
      </c>
      <c r="E119" s="2">
        <v>42767</v>
      </c>
      <c r="F119" t="s">
        <v>124</v>
      </c>
      <c r="G119" s="53">
        <v>6000</v>
      </c>
      <c r="H119" s="41"/>
      <c r="I119" s="26"/>
      <c r="J119" s="36"/>
      <c r="K119" s="26"/>
    </row>
    <row r="120" spans="2:11" ht="15" outlineLevel="1" x14ac:dyDescent="0.25">
      <c r="B120" s="9"/>
      <c r="C120" s="9"/>
      <c r="D120" t="s">
        <v>173</v>
      </c>
      <c r="E120" s="2">
        <v>42795</v>
      </c>
      <c r="F120" t="s">
        <v>124</v>
      </c>
      <c r="G120" s="53">
        <v>6000</v>
      </c>
      <c r="H120" s="41"/>
      <c r="I120" s="26"/>
      <c r="J120" s="36"/>
      <c r="K120" s="26"/>
    </row>
    <row r="121" spans="2:11" ht="15" outlineLevel="1" x14ac:dyDescent="0.25">
      <c r="B121" s="9"/>
      <c r="C121" s="9"/>
      <c r="D121" t="s">
        <v>173</v>
      </c>
      <c r="E121" s="2">
        <v>42826</v>
      </c>
      <c r="F121" t="s">
        <v>124</v>
      </c>
      <c r="G121" s="53">
        <v>6000</v>
      </c>
      <c r="H121" s="41"/>
      <c r="I121" s="26"/>
      <c r="J121" s="36"/>
      <c r="K121" s="26"/>
    </row>
    <row r="122" spans="2:11" ht="15" outlineLevel="1" x14ac:dyDescent="0.25">
      <c r="B122" s="9"/>
      <c r="C122" s="9"/>
      <c r="D122" t="s">
        <v>173</v>
      </c>
      <c r="E122" s="2">
        <v>42856</v>
      </c>
      <c r="F122" t="s">
        <v>124</v>
      </c>
      <c r="G122" s="53">
        <v>6000</v>
      </c>
      <c r="H122" s="41"/>
      <c r="I122" s="26"/>
      <c r="J122" s="36"/>
      <c r="K122" s="26"/>
    </row>
    <row r="123" spans="2:11" ht="15" outlineLevel="1" x14ac:dyDescent="0.25">
      <c r="B123" s="9"/>
      <c r="C123" s="9"/>
      <c r="D123" t="s">
        <v>173</v>
      </c>
      <c r="E123" s="2">
        <v>42887</v>
      </c>
      <c r="F123" t="s">
        <v>124</v>
      </c>
      <c r="G123" s="53">
        <v>6000</v>
      </c>
      <c r="H123" s="41"/>
      <c r="I123" s="26"/>
      <c r="J123" s="36"/>
      <c r="K123" s="26"/>
    </row>
    <row r="124" spans="2:11" ht="15" outlineLevel="1" x14ac:dyDescent="0.25">
      <c r="B124" s="9"/>
      <c r="C124" s="9"/>
      <c r="D124" t="s">
        <v>173</v>
      </c>
      <c r="E124" s="2">
        <v>42917</v>
      </c>
      <c r="F124" t="s">
        <v>124</v>
      </c>
      <c r="G124" s="53">
        <v>6000</v>
      </c>
      <c r="H124" s="41"/>
      <c r="I124" s="26"/>
      <c r="J124" s="36"/>
      <c r="K124" s="26"/>
    </row>
    <row r="125" spans="2:11" outlineLevel="1" x14ac:dyDescent="0.2">
      <c r="B125" s="9"/>
      <c r="C125" s="9"/>
      <c r="E125" s="16"/>
      <c r="G125" s="52"/>
      <c r="H125" s="41"/>
      <c r="I125" s="26"/>
      <c r="J125" s="36"/>
      <c r="K125" s="26"/>
    </row>
    <row r="126" spans="2:11" ht="15" outlineLevel="1" x14ac:dyDescent="0.25">
      <c r="B126" s="9"/>
      <c r="C126" s="9"/>
      <c r="D126"/>
      <c r="E126" s="2"/>
      <c r="F126"/>
      <c r="G126" s="53"/>
      <c r="H126" s="41"/>
      <c r="I126" s="26"/>
      <c r="J126" s="36"/>
      <c r="K126" s="26"/>
    </row>
    <row r="127" spans="2:11" ht="15" outlineLevel="1" x14ac:dyDescent="0.25">
      <c r="B127" s="9"/>
      <c r="C127" s="9"/>
      <c r="D127"/>
      <c r="E127" s="2"/>
      <c r="F127"/>
      <c r="G127" s="53"/>
      <c r="H127" s="41"/>
      <c r="I127" s="26"/>
      <c r="J127" s="36"/>
      <c r="K127" s="26"/>
    </row>
    <row r="128" spans="2:11" ht="15" outlineLevel="1" x14ac:dyDescent="0.25">
      <c r="B128" s="9"/>
      <c r="C128" s="9"/>
      <c r="D128"/>
      <c r="E128" s="2"/>
      <c r="F128"/>
      <c r="G128" s="53"/>
      <c r="H128" s="41"/>
      <c r="I128" s="26"/>
      <c r="J128" s="36"/>
      <c r="K128" s="26"/>
    </row>
    <row r="129" spans="2:11" ht="15" outlineLevel="1" x14ac:dyDescent="0.25">
      <c r="B129" s="9"/>
      <c r="C129" s="9"/>
      <c r="D129"/>
      <c r="E129" s="2"/>
      <c r="F129"/>
      <c r="G129" s="53"/>
      <c r="H129" s="41"/>
      <c r="I129" s="26"/>
      <c r="J129" s="36"/>
      <c r="K129" s="26"/>
    </row>
    <row r="130" spans="2:11" ht="15" x14ac:dyDescent="0.25">
      <c r="B130" s="9" t="s">
        <v>88</v>
      </c>
      <c r="C130" s="9" t="s">
        <v>89</v>
      </c>
      <c r="D130"/>
      <c r="E130" s="2"/>
      <c r="F130"/>
      <c r="G130"/>
      <c r="H130" s="41">
        <f>SUM(G131)</f>
        <v>0</v>
      </c>
      <c r="I130" s="26">
        <f>(H130/1.16)*0.16</f>
        <v>0</v>
      </c>
      <c r="J130" s="36"/>
      <c r="K130" s="26"/>
    </row>
    <row r="131" spans="2:11" ht="15" hidden="1" outlineLevel="1" x14ac:dyDescent="0.25">
      <c r="D131"/>
      <c r="E131" s="2"/>
      <c r="F131"/>
      <c r="G131" s="53"/>
      <c r="H131" s="40"/>
      <c r="I131" s="26"/>
      <c r="J131" s="36"/>
      <c r="K131" s="26"/>
    </row>
    <row r="132" spans="2:11" ht="15" collapsed="1" x14ac:dyDescent="0.25">
      <c r="B132" s="9" t="s">
        <v>90</v>
      </c>
      <c r="C132" s="9" t="s">
        <v>91</v>
      </c>
      <c r="D132"/>
      <c r="E132" s="2"/>
      <c r="F132"/>
      <c r="G132" s="53"/>
      <c r="H132" s="41">
        <f>SUM(G133)</f>
        <v>-11635.8</v>
      </c>
      <c r="I132" s="26">
        <f>(H132/1.16)*0.16</f>
        <v>-1604.937931034483</v>
      </c>
      <c r="J132" s="53"/>
      <c r="K132" s="26"/>
    </row>
    <row r="133" spans="2:11" ht="15" outlineLevel="1" x14ac:dyDescent="0.25">
      <c r="D133" t="s">
        <v>332</v>
      </c>
      <c r="E133" s="2">
        <v>42916</v>
      </c>
      <c r="F133" t="s">
        <v>333</v>
      </c>
      <c r="G133" s="53">
        <v>-11635.8</v>
      </c>
      <c r="H133" s="40"/>
      <c r="I133" s="26"/>
      <c r="J133" s="36"/>
      <c r="K133" s="26"/>
    </row>
    <row r="134" spans="2:11" ht="15" outlineLevel="1" x14ac:dyDescent="0.25">
      <c r="D134"/>
      <c r="E134" s="2"/>
      <c r="F134"/>
      <c r="G134" s="53"/>
      <c r="K134" s="26"/>
    </row>
    <row r="135" spans="2:11" ht="15" x14ac:dyDescent="0.25">
      <c r="B135" s="9" t="s">
        <v>92</v>
      </c>
      <c r="C135" s="9" t="s">
        <v>93</v>
      </c>
      <c r="D135"/>
      <c r="E135" s="2"/>
      <c r="F135"/>
      <c r="G135"/>
      <c r="H135" s="41">
        <f>SUM(G136)</f>
        <v>0</v>
      </c>
      <c r="I135" s="26">
        <f>(H135/1.16)*0.16</f>
        <v>0</v>
      </c>
      <c r="J135" s="36"/>
      <c r="K135" s="26"/>
    </row>
    <row r="136" spans="2:11" ht="15" hidden="1" outlineLevel="1" x14ac:dyDescent="0.25">
      <c r="D136"/>
      <c r="E136" s="2"/>
      <c r="F136"/>
      <c r="G136"/>
      <c r="H136" s="40"/>
      <c r="I136" s="26"/>
      <c r="J136" s="36"/>
      <c r="K136" s="26"/>
    </row>
    <row r="137" spans="2:11" ht="15" collapsed="1" x14ac:dyDescent="0.25">
      <c r="B137" s="9" t="s">
        <v>94</v>
      </c>
      <c r="C137" s="9" t="s">
        <v>95</v>
      </c>
      <c r="D137"/>
      <c r="E137" s="2"/>
      <c r="F137"/>
      <c r="G137"/>
      <c r="H137" s="41">
        <f>SUM(G138:G142)</f>
        <v>0</v>
      </c>
      <c r="I137" s="26">
        <f>(H137/1.16)*0.16</f>
        <v>0</v>
      </c>
      <c r="J137" s="53"/>
      <c r="K137" s="26"/>
    </row>
    <row r="138" spans="2:11" ht="15" outlineLevel="1" x14ac:dyDescent="0.25">
      <c r="D138"/>
      <c r="E138" s="2"/>
      <c r="F138"/>
      <c r="G138"/>
      <c r="H138" s="40"/>
      <c r="I138" s="26"/>
      <c r="J138" s="64"/>
      <c r="K138" s="26"/>
    </row>
    <row r="139" spans="2:11" ht="15" outlineLevel="1" x14ac:dyDescent="0.25">
      <c r="D139"/>
      <c r="E139" s="2"/>
      <c r="F139"/>
      <c r="G139" s="53"/>
      <c r="H139" s="40"/>
      <c r="I139" s="26"/>
      <c r="J139" s="65"/>
      <c r="K139" s="26"/>
    </row>
    <row r="140" spans="2:11" ht="15" outlineLevel="1" x14ac:dyDescent="0.25">
      <c r="D140"/>
      <c r="E140" s="2"/>
      <c r="F140"/>
      <c r="G140"/>
      <c r="H140" s="40"/>
      <c r="I140" s="26"/>
      <c r="J140" s="65"/>
      <c r="K140" s="26"/>
    </row>
    <row r="141" spans="2:11" ht="15" outlineLevel="1" x14ac:dyDescent="0.25">
      <c r="D141"/>
      <c r="E141" s="2"/>
      <c r="F141"/>
      <c r="G141" s="53"/>
      <c r="H141" s="40"/>
      <c r="I141" s="26"/>
      <c r="J141" s="65"/>
      <c r="K141" s="26"/>
    </row>
    <row r="142" spans="2:11" ht="15" outlineLevel="1" x14ac:dyDescent="0.25">
      <c r="D142"/>
      <c r="E142" s="2"/>
      <c r="F142"/>
      <c r="G142" s="53"/>
      <c r="H142" s="40"/>
      <c r="I142" s="26"/>
      <c r="J142" s="65"/>
      <c r="K142" s="26"/>
    </row>
    <row r="143" spans="2:11" x14ac:dyDescent="0.2">
      <c r="B143" s="9" t="s">
        <v>96</v>
      </c>
      <c r="C143" s="9" t="s">
        <v>97</v>
      </c>
      <c r="E143" s="16"/>
      <c r="F143" s="17"/>
      <c r="G143" s="26"/>
      <c r="H143" s="41">
        <f>SUM(G144)</f>
        <v>0</v>
      </c>
      <c r="I143" s="26">
        <f>(H143/1.16)*0.16</f>
        <v>0</v>
      </c>
      <c r="J143" s="36"/>
      <c r="K143" s="26"/>
    </row>
    <row r="144" spans="2:11" ht="15" hidden="1" outlineLevel="1" x14ac:dyDescent="0.25">
      <c r="D144"/>
      <c r="E144" s="2"/>
      <c r="F144"/>
      <c r="G144"/>
      <c r="H144" s="40"/>
      <c r="I144" s="26"/>
      <c r="J144" s="36"/>
      <c r="K144" s="26"/>
    </row>
    <row r="145" spans="2:11" collapsed="1" x14ac:dyDescent="0.2">
      <c r="B145" s="9" t="s">
        <v>98</v>
      </c>
      <c r="C145" s="9" t="s">
        <v>99</v>
      </c>
      <c r="E145" s="16"/>
      <c r="F145" s="17"/>
      <c r="G145" s="26"/>
      <c r="H145" s="41">
        <f>SUM(G146)</f>
        <v>0</v>
      </c>
      <c r="I145" s="26">
        <f>(H145/1.16)*0.16</f>
        <v>0</v>
      </c>
      <c r="J145" s="36"/>
      <c r="K145" s="26"/>
    </row>
    <row r="146" spans="2:11" x14ac:dyDescent="0.2">
      <c r="B146" s="9"/>
      <c r="C146" s="9"/>
      <c r="E146" s="16"/>
      <c r="F146" s="17"/>
      <c r="G146" s="26"/>
      <c r="H146" s="41"/>
      <c r="I146" s="26"/>
      <c r="J146" s="36"/>
      <c r="K146" s="26"/>
    </row>
    <row r="147" spans="2:11" ht="15" x14ac:dyDescent="0.25">
      <c r="B147" s="9" t="s">
        <v>338</v>
      </c>
      <c r="C147" s="9" t="s">
        <v>339</v>
      </c>
      <c r="E147" s="16"/>
      <c r="F147" s="17"/>
      <c r="G147" s="26"/>
      <c r="H147" s="41">
        <f>SUM(G148:G150)</f>
        <v>26320</v>
      </c>
      <c r="I147" s="26">
        <f>(H147/1.16)*0.16</f>
        <v>3630.344827586207</v>
      </c>
      <c r="J147"/>
      <c r="K147" s="26"/>
    </row>
    <row r="148" spans="2:11" ht="15" x14ac:dyDescent="0.25">
      <c r="B148" s="9"/>
      <c r="C148" s="9"/>
      <c r="D148" t="s">
        <v>340</v>
      </c>
      <c r="E148" s="2">
        <v>42916</v>
      </c>
      <c r="F148" t="s">
        <v>341</v>
      </c>
      <c r="G148" s="26">
        <v>-180</v>
      </c>
      <c r="H148" s="41"/>
      <c r="I148" s="26"/>
      <c r="J148" s="36"/>
      <c r="K148" s="26"/>
    </row>
    <row r="149" spans="2:11" hidden="1" outlineLevel="1" x14ac:dyDescent="0.2">
      <c r="D149" s="6" t="s">
        <v>342</v>
      </c>
      <c r="E149" s="16">
        <v>42846</v>
      </c>
      <c r="F149" s="17" t="s">
        <v>343</v>
      </c>
      <c r="G149" s="26">
        <v>-180</v>
      </c>
      <c r="I149" s="26"/>
      <c r="J149" s="36"/>
      <c r="K149" s="26"/>
    </row>
    <row r="150" spans="2:11" ht="15" outlineLevel="1" x14ac:dyDescent="0.25">
      <c r="D150" t="s">
        <v>190</v>
      </c>
      <c r="E150" s="2">
        <v>42933</v>
      </c>
      <c r="F150">
        <v>2083</v>
      </c>
      <c r="G150" s="53">
        <v>26680</v>
      </c>
      <c r="I150" s="26"/>
      <c r="J150" s="36"/>
      <c r="K150" s="26"/>
    </row>
    <row r="151" spans="2:11" x14ac:dyDescent="0.2">
      <c r="B151" s="9" t="s">
        <v>194</v>
      </c>
      <c r="C151" s="9" t="s">
        <v>195</v>
      </c>
      <c r="E151" s="16"/>
      <c r="F151" s="17"/>
      <c r="G151" s="26"/>
      <c r="H151" s="41">
        <f>SUM(G152:G153)</f>
        <v>0</v>
      </c>
      <c r="I151" s="26">
        <f>(H151/1.16)*0.16</f>
        <v>0</v>
      </c>
      <c r="J151" s="36"/>
      <c r="K151" s="26"/>
    </row>
    <row r="152" spans="2:11" ht="15" hidden="1" outlineLevel="1" x14ac:dyDescent="0.25">
      <c r="D152"/>
      <c r="E152" s="2"/>
      <c r="F152"/>
      <c r="G152" s="53"/>
      <c r="H152" s="6"/>
      <c r="I152" s="26"/>
      <c r="J152" s="65"/>
      <c r="K152" s="26"/>
    </row>
    <row r="153" spans="2:11" ht="15" hidden="1" outlineLevel="1" x14ac:dyDescent="0.25">
      <c r="D153"/>
      <c r="E153" s="2"/>
      <c r="F153"/>
      <c r="G153" s="53"/>
      <c r="H153" s="6"/>
      <c r="I153" s="26"/>
      <c r="J153" s="64"/>
      <c r="K153" s="26"/>
    </row>
    <row r="154" spans="2:11" ht="15" collapsed="1" x14ac:dyDescent="0.25">
      <c r="B154" s="9" t="s">
        <v>199</v>
      </c>
      <c r="C154" s="9" t="s">
        <v>200</v>
      </c>
      <c r="D154"/>
      <c r="E154" s="2"/>
      <c r="F154"/>
      <c r="G154" s="53"/>
      <c r="H154" s="41">
        <f>SUM(G155)</f>
        <v>0</v>
      </c>
      <c r="I154" s="26">
        <f>(H154/1.16)*0.16</f>
        <v>0</v>
      </c>
      <c r="J154" s="36"/>
      <c r="K154" s="26"/>
    </row>
    <row r="155" spans="2:11" ht="15" hidden="1" outlineLevel="1" x14ac:dyDescent="0.25">
      <c r="D155"/>
      <c r="E155" s="2"/>
      <c r="F155"/>
      <c r="G155" s="53"/>
      <c r="H155" s="6"/>
      <c r="I155" s="26"/>
      <c r="J155" s="36"/>
      <c r="K155" s="26"/>
    </row>
    <row r="156" spans="2:11" ht="15" collapsed="1" x14ac:dyDescent="0.25">
      <c r="B156" s="9" t="s">
        <v>203</v>
      </c>
      <c r="C156" s="9" t="s">
        <v>204</v>
      </c>
      <c r="D156"/>
      <c r="E156" s="2"/>
      <c r="F156"/>
      <c r="G156" s="53"/>
      <c r="H156" s="41">
        <f>SUM(G157)</f>
        <v>0</v>
      </c>
      <c r="I156" s="26">
        <f>(H156/1.16)*0.16</f>
        <v>0</v>
      </c>
      <c r="J156" s="66"/>
      <c r="K156" s="26"/>
    </row>
    <row r="157" spans="2:11" ht="15" hidden="1" outlineLevel="1" x14ac:dyDescent="0.25">
      <c r="D157"/>
      <c r="E157" s="2"/>
      <c r="F157"/>
      <c r="G157" s="53"/>
      <c r="H157" s="6"/>
      <c r="I157" s="26"/>
      <c r="J157" s="66"/>
      <c r="K157" s="26"/>
    </row>
    <row r="158" spans="2:11" ht="15" collapsed="1" x14ac:dyDescent="0.25">
      <c r="B158" s="9" t="s">
        <v>271</v>
      </c>
      <c r="C158" s="9" t="s">
        <v>270</v>
      </c>
      <c r="E158" s="16"/>
      <c r="F158" s="17"/>
      <c r="G158" s="26"/>
      <c r="H158" s="41">
        <f>SUM(G159)</f>
        <v>17400</v>
      </c>
      <c r="I158" s="26">
        <f>(H158/1.16)*0.16</f>
        <v>2400.0000000000005</v>
      </c>
      <c r="J158" s="53"/>
      <c r="K158" s="26"/>
    </row>
    <row r="159" spans="2:11" ht="15" x14ac:dyDescent="0.25">
      <c r="D159" t="s">
        <v>269</v>
      </c>
      <c r="E159" s="2">
        <v>42858</v>
      </c>
      <c r="F159">
        <v>3379</v>
      </c>
      <c r="G159" s="53">
        <v>17400</v>
      </c>
      <c r="H159" s="40"/>
      <c r="I159" s="26"/>
      <c r="K159" s="26"/>
    </row>
    <row r="160" spans="2:11" ht="15" x14ac:dyDescent="0.25">
      <c r="B160" s="9" t="s">
        <v>268</v>
      </c>
      <c r="C160" s="9" t="s">
        <v>267</v>
      </c>
      <c r="E160" s="16"/>
      <c r="F160" s="17"/>
      <c r="G160" s="26"/>
      <c r="H160" s="41">
        <f>SUM(G161)</f>
        <v>0</v>
      </c>
      <c r="I160" s="26">
        <f>(H160/1.16)*0.16</f>
        <v>0</v>
      </c>
      <c r="J160"/>
      <c r="K160" s="26"/>
    </row>
    <row r="161" spans="2:11" ht="15" x14ac:dyDescent="0.25">
      <c r="D161"/>
      <c r="E161" s="2"/>
      <c r="F161"/>
      <c r="G161" s="53"/>
      <c r="H161" s="40"/>
      <c r="I161" s="26"/>
      <c r="J161"/>
      <c r="K161" s="26"/>
    </row>
    <row r="162" spans="2:11" ht="15" x14ac:dyDescent="0.25">
      <c r="B162" s="9" t="s">
        <v>344</v>
      </c>
      <c r="C162" s="9" t="s">
        <v>345</v>
      </c>
      <c r="E162" s="16"/>
      <c r="F162" s="17"/>
      <c r="G162" s="26"/>
      <c r="H162" s="41">
        <f>SUM(G163)</f>
        <v>0</v>
      </c>
      <c r="I162" s="26">
        <f>(H162/1.16)*0.16</f>
        <v>0</v>
      </c>
      <c r="J162"/>
      <c r="K162" s="26"/>
    </row>
    <row r="163" spans="2:11" ht="15" x14ac:dyDescent="0.25">
      <c r="D163"/>
      <c r="E163" s="2"/>
      <c r="F163"/>
      <c r="G163"/>
      <c r="H163" s="40"/>
      <c r="I163" s="26"/>
      <c r="J163"/>
      <c r="K163" s="26"/>
    </row>
    <row r="164" spans="2:11" ht="15" x14ac:dyDescent="0.25">
      <c r="B164" s="9" t="s">
        <v>385</v>
      </c>
      <c r="C164" s="9" t="s">
        <v>386</v>
      </c>
      <c r="E164" s="16"/>
      <c r="F164" s="17"/>
      <c r="G164" s="26"/>
      <c r="H164" s="41">
        <f>SUM(G165)</f>
        <v>19332.560000000001</v>
      </c>
      <c r="I164" s="26">
        <f>(H164/1.16)*0.16</f>
        <v>2666.5600000000009</v>
      </c>
      <c r="J164"/>
      <c r="K164" s="26"/>
    </row>
    <row r="165" spans="2:11" ht="15" x14ac:dyDescent="0.25">
      <c r="D165" t="s">
        <v>388</v>
      </c>
      <c r="E165" s="2">
        <v>42946</v>
      </c>
      <c r="F165">
        <v>37</v>
      </c>
      <c r="G165" s="53">
        <v>19332.560000000001</v>
      </c>
      <c r="H165" s="40"/>
      <c r="I165" s="26"/>
      <c r="K165" s="26"/>
    </row>
    <row r="166" spans="2:11" x14ac:dyDescent="0.2">
      <c r="E166" s="16"/>
      <c r="F166" s="17"/>
      <c r="G166" s="26"/>
      <c r="H166" s="40"/>
      <c r="I166" s="26"/>
      <c r="K166" s="26"/>
    </row>
    <row r="167" spans="2:11" ht="15" x14ac:dyDescent="0.25">
      <c r="E167" s="16"/>
      <c r="F167" s="17"/>
      <c r="G167" s="26"/>
      <c r="H167" s="40"/>
      <c r="I167" s="26"/>
      <c r="J167"/>
      <c r="K167" s="26"/>
    </row>
    <row r="168" spans="2:11" ht="15" x14ac:dyDescent="0.25">
      <c r="F168" s="17"/>
      <c r="H168" s="6"/>
      <c r="I168" s="26"/>
      <c r="J168"/>
      <c r="K168" s="26"/>
    </row>
    <row r="169" spans="2:11" x14ac:dyDescent="0.2">
      <c r="F169" s="55"/>
      <c r="G169" s="54" t="s">
        <v>45</v>
      </c>
      <c r="H169" s="54">
        <f>SUM(H13:H162)</f>
        <v>225247.73</v>
      </c>
      <c r="I169" s="26"/>
      <c r="K169" s="26"/>
    </row>
    <row r="170" spans="2:11" ht="15.75" thickBot="1" x14ac:dyDescent="0.3">
      <c r="F170" s="55"/>
      <c r="G170" s="56" t="s">
        <v>46</v>
      </c>
      <c r="H170" s="57">
        <v>179075.33</v>
      </c>
      <c r="I170" s="26"/>
      <c r="J170"/>
      <c r="K170" s="26"/>
    </row>
    <row r="171" spans="2:11" ht="13.5" thickTop="1" x14ac:dyDescent="0.2">
      <c r="F171" s="17"/>
      <c r="G171" s="54" t="s">
        <v>47</v>
      </c>
      <c r="H171" s="7">
        <f>+H169-H170</f>
        <v>46172.400000000023</v>
      </c>
    </row>
    <row r="172" spans="2:11" x14ac:dyDescent="0.2">
      <c r="F172" s="17"/>
    </row>
    <row r="173" spans="2:11" ht="15" x14ac:dyDescent="0.25">
      <c r="F173" s="17"/>
      <c r="J173"/>
    </row>
    <row r="174" spans="2:11" x14ac:dyDescent="0.2">
      <c r="F174" s="17"/>
    </row>
    <row r="175" spans="2:11" x14ac:dyDescent="0.2">
      <c r="F175" s="17"/>
    </row>
    <row r="176" spans="2:11" x14ac:dyDescent="0.2">
      <c r="F176" s="17"/>
    </row>
    <row r="177" spans="6:10" x14ac:dyDescent="0.2">
      <c r="F177" s="17"/>
    </row>
    <row r="178" spans="6:10" x14ac:dyDescent="0.2">
      <c r="F178" s="17"/>
    </row>
    <row r="179" spans="6:10" ht="15" x14ac:dyDescent="0.25">
      <c r="F179" s="17"/>
      <c r="J179"/>
    </row>
    <row r="180" spans="6:10" x14ac:dyDescent="0.2">
      <c r="F180" s="17"/>
    </row>
    <row r="181" spans="6:10" ht="15" x14ac:dyDescent="0.25">
      <c r="F181" s="17"/>
      <c r="J181"/>
    </row>
    <row r="182" spans="6:10" ht="15" x14ac:dyDescent="0.25">
      <c r="F182" s="17"/>
      <c r="J182"/>
    </row>
    <row r="183" spans="6:10" ht="15" x14ac:dyDescent="0.25">
      <c r="F183" s="17"/>
      <c r="J183"/>
    </row>
    <row r="184" spans="6:10" ht="15" x14ac:dyDescent="0.25">
      <c r="F184" s="17"/>
      <c r="J184"/>
    </row>
    <row r="185" spans="6:10" x14ac:dyDescent="0.2">
      <c r="F185" s="17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</row>
    <row r="1321" spans="6:10" x14ac:dyDescent="0.2">
      <c r="F1321" s="17"/>
    </row>
    <row r="1322" spans="6:10" x14ac:dyDescent="0.2">
      <c r="F1322" s="17"/>
    </row>
    <row r="1323" spans="6:10" x14ac:dyDescent="0.2">
      <c r="F1323" s="17"/>
    </row>
    <row r="1324" spans="6:10" x14ac:dyDescent="0.2">
      <c r="F1324" s="17"/>
    </row>
    <row r="1325" spans="6:10" x14ac:dyDescent="0.2">
      <c r="F1325" s="17"/>
    </row>
    <row r="1326" spans="6:10" x14ac:dyDescent="0.2">
      <c r="F1326" s="17"/>
    </row>
    <row r="1327" spans="6:10" x14ac:dyDescent="0.2">
      <c r="F1327" s="17"/>
    </row>
    <row r="1328" spans="6:10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M1610"/>
  <sheetViews>
    <sheetView topLeftCell="A13" workbookViewId="0">
      <selection activeCell="G134" sqref="D134:G134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372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outlineLevel="1" x14ac:dyDescent="0.25">
      <c r="B17" s="9"/>
      <c r="C17" s="9"/>
      <c r="G17"/>
      <c r="H17" s="19"/>
      <c r="I17" s="20"/>
      <c r="J17" s="21"/>
    </row>
    <row r="18" spans="2:11" ht="15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603.20000000000005</v>
      </c>
      <c r="I18" s="20">
        <f>H18/1.16*0.16</f>
        <v>83.200000000000017</v>
      </c>
      <c r="J18" s="53"/>
      <c r="K18" s="26"/>
    </row>
    <row r="19" spans="2:11" ht="15" outlineLevel="1" x14ac:dyDescent="0.25">
      <c r="B19" s="9"/>
      <c r="C19" s="9"/>
      <c r="D19" t="s">
        <v>144</v>
      </c>
      <c r="E19" s="2">
        <v>42955</v>
      </c>
      <c r="F19">
        <v>9517</v>
      </c>
      <c r="G19">
        <v>603.20000000000005</v>
      </c>
      <c r="H19" s="28"/>
      <c r="I19" s="20"/>
      <c r="J19" s="21"/>
      <c r="K19" s="26"/>
    </row>
    <row r="20" spans="2:11" ht="15" outlineLevel="1" x14ac:dyDescent="0.25">
      <c r="B20" s="9"/>
      <c r="C20" s="9"/>
      <c r="D20"/>
      <c r="E20" s="2"/>
      <c r="F20"/>
      <c r="G20"/>
      <c r="H20" s="28"/>
      <c r="I20" s="20"/>
      <c r="J20" s="21"/>
      <c r="K20" s="26"/>
    </row>
    <row r="21" spans="2:11" ht="15" outlineLevel="1" x14ac:dyDescent="0.25">
      <c r="B21" s="9"/>
      <c r="C21" s="9"/>
      <c r="D21"/>
      <c r="E21" s="2"/>
      <c r="F21"/>
      <c r="G21"/>
      <c r="H21" s="28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17517.940000000002</v>
      </c>
      <c r="I32" s="20">
        <f>H32/1.16*0.16</f>
        <v>2416.2675862068972</v>
      </c>
      <c r="J32" s="53"/>
      <c r="K32" s="26"/>
    </row>
    <row r="33" spans="2:13" ht="15" outlineLevel="1" x14ac:dyDescent="0.25">
      <c r="B33" s="9"/>
      <c r="C33" s="9"/>
      <c r="D33" t="s">
        <v>373</v>
      </c>
      <c r="E33" s="2">
        <v>42961</v>
      </c>
      <c r="F33">
        <v>2040</v>
      </c>
      <c r="G33" s="53">
        <v>5052.03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374</v>
      </c>
      <c r="E34" s="2">
        <v>42977</v>
      </c>
      <c r="F34">
        <v>2085</v>
      </c>
      <c r="G34" s="53">
        <v>1567.8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179</v>
      </c>
      <c r="E35" s="2">
        <v>42977</v>
      </c>
      <c r="F35">
        <v>2062</v>
      </c>
      <c r="G35" s="53">
        <v>4263.21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375</v>
      </c>
      <c r="E36" s="2">
        <v>42977</v>
      </c>
      <c r="F36">
        <v>2108</v>
      </c>
      <c r="G36" s="53">
        <v>6634.9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0</v>
      </c>
      <c r="I52" s="20">
        <f>H52/1.16*0.16</f>
        <v>0</v>
      </c>
      <c r="J52" s="36"/>
      <c r="K52" s="26"/>
    </row>
    <row r="53" spans="2:13" ht="15" outlineLevel="1" x14ac:dyDescent="0.25">
      <c r="B53" s="33"/>
      <c r="C53" s="9"/>
      <c r="D53"/>
      <c r="E53" s="2"/>
      <c r="F53"/>
      <c r="G53"/>
      <c r="H53" s="19"/>
      <c r="I53" s="20"/>
      <c r="J53" s="36"/>
      <c r="K53" s="26"/>
    </row>
    <row r="54" spans="2:13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2390.7600000000002</v>
      </c>
      <c r="I54" s="20"/>
      <c r="J54" s="36"/>
      <c r="K54" s="26"/>
    </row>
    <row r="55" spans="2:13" ht="15" outlineLevel="1" x14ac:dyDescent="0.25">
      <c r="B55" s="33"/>
      <c r="C55" s="9"/>
      <c r="D55" t="s">
        <v>119</v>
      </c>
      <c r="E55" s="2">
        <v>42978</v>
      </c>
      <c r="F55" t="s">
        <v>376</v>
      </c>
      <c r="G55" s="53">
        <v>2390.7600000000002</v>
      </c>
      <c r="H55" s="19"/>
      <c r="I55" s="20"/>
      <c r="J55" s="36"/>
      <c r="K55" s="26"/>
    </row>
    <row r="56" spans="2:13" ht="15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0</v>
      </c>
      <c r="I56" s="20">
        <f>H56/1.16*0.16</f>
        <v>0</v>
      </c>
      <c r="J56" s="36"/>
      <c r="K56" s="26"/>
    </row>
    <row r="57" spans="2:13" ht="15" outlineLevel="1" x14ac:dyDescent="0.25">
      <c r="B57" s="33"/>
      <c r="C57" s="9"/>
      <c r="D57"/>
      <c r="E57" s="2"/>
      <c r="F57"/>
      <c r="G57"/>
      <c r="H57" s="19"/>
      <c r="I57" s="20"/>
      <c r="J57" s="36"/>
      <c r="K57" s="26"/>
    </row>
    <row r="58" spans="2:13" ht="15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0</v>
      </c>
      <c r="I73" s="26">
        <f>(H73/1.16)*0.16</f>
        <v>0</v>
      </c>
      <c r="J73" s="36"/>
      <c r="K73" s="26"/>
    </row>
    <row r="74" spans="2:11" ht="15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outlineLevel="1" x14ac:dyDescent="0.25">
      <c r="B75" s="42"/>
      <c r="C75" s="42"/>
      <c r="D75"/>
      <c r="E75" s="2"/>
      <c r="F75"/>
      <c r="G75" s="53"/>
      <c r="H75" s="40"/>
      <c r="I75" s="26"/>
      <c r="J75" s="36"/>
      <c r="K75" s="26"/>
    </row>
    <row r="76" spans="2:11" ht="15" outlineLevel="1" x14ac:dyDescent="0.25">
      <c r="B76" s="42"/>
      <c r="C76" s="42"/>
      <c r="D76"/>
      <c r="E76" s="2"/>
      <c r="F76"/>
      <c r="G76"/>
      <c r="H76" s="40"/>
      <c r="I76" s="26"/>
      <c r="J76" s="36"/>
      <c r="K76" s="26"/>
    </row>
    <row r="77" spans="2:1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0</v>
      </c>
      <c r="I79" s="26">
        <f>(H79/1.16)*0.16</f>
        <v>0</v>
      </c>
      <c r="J79" s="36"/>
      <c r="K79" s="26"/>
    </row>
    <row r="80" spans="2:11" ht="15" hidden="1" outlineLevel="1" x14ac:dyDescent="0.25">
      <c r="B80" s="42"/>
      <c r="C80" s="42"/>
      <c r="D80"/>
      <c r="E80" s="2"/>
      <c r="F80"/>
      <c r="G80" s="53"/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ht="15" collapsed="1" x14ac:dyDescent="0.25">
      <c r="B82" s="9" t="s">
        <v>71</v>
      </c>
      <c r="C82" s="9" t="s">
        <v>72</v>
      </c>
      <c r="D82" s="22"/>
      <c r="E82" s="23"/>
      <c r="F82" s="24"/>
      <c r="G82" s="37"/>
      <c r="H82" s="71">
        <v>11692.8</v>
      </c>
      <c r="I82" s="26">
        <f>(H82/1.16)*0.16</f>
        <v>1612.8</v>
      </c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collapsed="1" x14ac:dyDescent="0.2">
      <c r="B84" s="9" t="s">
        <v>33</v>
      </c>
      <c r="C84" s="9" t="s">
        <v>73</v>
      </c>
      <c r="D84" s="22"/>
      <c r="E84" s="23"/>
      <c r="F84" s="24"/>
      <c r="G84" s="37"/>
      <c r="H84" s="41">
        <f>SUM(G85)</f>
        <v>0</v>
      </c>
      <c r="I84" s="26">
        <f>(H84/1.16)*0.16</f>
        <v>0</v>
      </c>
      <c r="J84" s="36"/>
      <c r="K84" s="26"/>
    </row>
    <row r="85" spans="2:11" ht="15" outlineLevel="1" x14ac:dyDescent="0.25">
      <c r="B85" s="42"/>
      <c r="C85" s="42"/>
      <c r="D85"/>
      <c r="E85" s="2"/>
      <c r="F85"/>
      <c r="G85"/>
      <c r="H85" s="6"/>
      <c r="I85" s="26"/>
      <c r="J85" s="64"/>
      <c r="K85" s="26"/>
    </row>
    <row r="86" spans="2:11" ht="15" x14ac:dyDescent="0.25">
      <c r="B86" s="9" t="s">
        <v>74</v>
      </c>
      <c r="C86" s="9" t="s">
        <v>75</v>
      </c>
      <c r="D86" s="22"/>
      <c r="E86" s="22"/>
      <c r="F86" s="22"/>
      <c r="G86" s="29"/>
      <c r="H86" s="40">
        <f>+SUM(G87:G89)</f>
        <v>2872</v>
      </c>
      <c r="I86" s="26">
        <f>(H86/1.16)*0.16</f>
        <v>396.13793103448279</v>
      </c>
      <c r="J86" s="53"/>
      <c r="K86" s="26"/>
    </row>
    <row r="87" spans="2:11" ht="15" hidden="1" outlineLevel="1" x14ac:dyDescent="0.25">
      <c r="B87" s="9"/>
      <c r="C87" s="9"/>
      <c r="D87" t="s">
        <v>76</v>
      </c>
      <c r="E87" s="2">
        <v>42649</v>
      </c>
      <c r="F87" t="s">
        <v>77</v>
      </c>
      <c r="G87" s="1">
        <v>939.99</v>
      </c>
      <c r="H87" s="40"/>
      <c r="I87" s="26"/>
      <c r="J87" s="65"/>
      <c r="K87" s="26"/>
    </row>
    <row r="88" spans="2:11" ht="15" hidden="1" outlineLevel="1" x14ac:dyDescent="0.25">
      <c r="B88" s="9"/>
      <c r="C88" s="9"/>
      <c r="D88" t="s">
        <v>63</v>
      </c>
      <c r="E88" s="2">
        <v>42681</v>
      </c>
      <c r="F88" t="s">
        <v>78</v>
      </c>
      <c r="G88" s="30">
        <v>1066.01</v>
      </c>
      <c r="H88" s="40"/>
      <c r="I88" s="26"/>
      <c r="J88" s="64"/>
      <c r="K88" s="26"/>
    </row>
    <row r="89" spans="2:11" ht="15" hidden="1" outlineLevel="1" x14ac:dyDescent="0.25">
      <c r="B89" s="42"/>
      <c r="C89" s="42"/>
      <c r="D89" t="s">
        <v>79</v>
      </c>
      <c r="E89" s="2">
        <v>42683</v>
      </c>
      <c r="F89" t="s">
        <v>80</v>
      </c>
      <c r="G89" s="1">
        <v>866</v>
      </c>
      <c r="H89" s="40"/>
      <c r="I89" s="26"/>
      <c r="J89" s="65"/>
      <c r="K89" s="26"/>
    </row>
    <row r="90" spans="2:11" collapsed="1" x14ac:dyDescent="0.2">
      <c r="B90" s="59" t="s">
        <v>34</v>
      </c>
      <c r="C90" s="9" t="s">
        <v>35</v>
      </c>
      <c r="D90" s="22"/>
      <c r="E90" s="23"/>
      <c r="F90" s="24"/>
      <c r="G90" s="37"/>
      <c r="H90" s="41"/>
      <c r="I90" s="26">
        <f>H90/1.16*0.16</f>
        <v>0</v>
      </c>
      <c r="J90" s="36"/>
      <c r="K90" s="26"/>
    </row>
    <row r="91" spans="2:11" ht="15" hidden="1" outlineLevel="1" x14ac:dyDescent="0.25">
      <c r="B91" s="42"/>
      <c r="C91" s="42"/>
      <c r="D91"/>
      <c r="E91" s="2"/>
      <c r="F91"/>
      <c r="G91" s="30"/>
      <c r="H91" s="40"/>
      <c r="I91" s="26"/>
      <c r="J91" s="36"/>
      <c r="K91" s="26"/>
    </row>
    <row r="92" spans="2:11" ht="15" collapsed="1" x14ac:dyDescent="0.25">
      <c r="B92" s="9" t="s">
        <v>116</v>
      </c>
      <c r="C92" s="9" t="s">
        <v>117</v>
      </c>
      <c r="D92"/>
      <c r="E92" s="2"/>
      <c r="F92"/>
      <c r="G92" s="30"/>
      <c r="H92" s="70">
        <f>+SUM(G93)</f>
        <v>0</v>
      </c>
      <c r="I92" s="26">
        <f>(H92/1.16)*0.16</f>
        <v>0</v>
      </c>
      <c r="J92" s="36"/>
      <c r="K92" s="26"/>
    </row>
    <row r="93" spans="2:11" ht="15" outlineLevel="1" x14ac:dyDescent="0.25">
      <c r="B93" s="42"/>
      <c r="C93" s="42"/>
      <c r="D93"/>
      <c r="E93" s="2"/>
      <c r="F93"/>
      <c r="G93" s="53"/>
      <c r="H93" s="40"/>
      <c r="I93" s="26"/>
      <c r="J93" s="36"/>
      <c r="K93" s="26"/>
    </row>
    <row r="94" spans="2:11" ht="15" x14ac:dyDescent="0.25">
      <c r="B94" s="9" t="s">
        <v>81</v>
      </c>
      <c r="C94" s="9" t="s">
        <v>82</v>
      </c>
      <c r="D94"/>
      <c r="E94" s="2"/>
      <c r="F94"/>
      <c r="G94" s="1"/>
      <c r="H94" s="41">
        <f>SUM(G95:G96)</f>
        <v>0</v>
      </c>
      <c r="I94" s="26">
        <f>H94/1.16*0.16</f>
        <v>0</v>
      </c>
      <c r="J94" s="36"/>
      <c r="K94" s="26"/>
    </row>
    <row r="95" spans="2:11" ht="15" hidden="1" outlineLevel="1" x14ac:dyDescent="0.25">
      <c r="B95" s="42"/>
      <c r="C95" s="42"/>
      <c r="D95"/>
      <c r="E95" s="2"/>
      <c r="F95"/>
      <c r="G95" s="1"/>
      <c r="H95" s="40"/>
      <c r="I95" s="26"/>
      <c r="J95" s="36"/>
      <c r="K95" s="26"/>
    </row>
    <row r="96" spans="2:11" ht="15" hidden="1" outlineLevel="1" x14ac:dyDescent="0.25">
      <c r="B96" s="42"/>
      <c r="C96" s="42"/>
      <c r="D96"/>
      <c r="E96" s="2"/>
      <c r="F96"/>
      <c r="G96" s="30"/>
      <c r="H96" s="40"/>
      <c r="I96" s="26"/>
      <c r="J96" s="36"/>
      <c r="K96" s="26"/>
    </row>
    <row r="97" spans="2:11" collapsed="1" x14ac:dyDescent="0.2">
      <c r="B97" s="9" t="s">
        <v>36</v>
      </c>
      <c r="C97" s="9" t="s">
        <v>37</v>
      </c>
      <c r="D97" s="22"/>
      <c r="E97" s="22"/>
      <c r="F97" s="24"/>
      <c r="G97" s="37"/>
      <c r="H97" s="41"/>
      <c r="I97" s="26"/>
      <c r="J97" s="36"/>
      <c r="K97" s="26"/>
    </row>
    <row r="98" spans="2:11" outlineLevel="1" x14ac:dyDescent="0.2">
      <c r="B98" s="9"/>
      <c r="C98" s="9"/>
      <c r="D98" s="22"/>
      <c r="E98" s="23"/>
      <c r="F98" s="24"/>
      <c r="G98" s="37"/>
      <c r="H98" s="41"/>
      <c r="I98" s="26"/>
      <c r="J98" s="36"/>
      <c r="K98" s="26"/>
    </row>
    <row r="99" spans="2:11" ht="15" x14ac:dyDescent="0.25">
      <c r="B99" s="9" t="s">
        <v>38</v>
      </c>
      <c r="C99" s="9" t="s">
        <v>83</v>
      </c>
      <c r="D99" s="22"/>
      <c r="E99" s="23"/>
      <c r="F99" s="24"/>
      <c r="G99" s="37"/>
      <c r="H99" s="41">
        <f>SUM(G100:G104)</f>
        <v>3369.09</v>
      </c>
      <c r="I99" s="26">
        <f>(H99/1.16)*0.16</f>
        <v>464.70206896551736</v>
      </c>
      <c r="J99" s="53"/>
      <c r="K99" s="26"/>
    </row>
    <row r="100" spans="2:11" ht="15" outlineLevel="1" x14ac:dyDescent="0.25">
      <c r="B100" s="9"/>
      <c r="C100" s="9"/>
      <c r="D100" t="s">
        <v>84</v>
      </c>
      <c r="E100" s="2">
        <v>42660</v>
      </c>
      <c r="F100" t="s">
        <v>85</v>
      </c>
      <c r="G100" s="30">
        <v>1547.21</v>
      </c>
      <c r="H100" s="41"/>
      <c r="I100" s="26"/>
      <c r="J100" s="65"/>
      <c r="K100" s="26"/>
    </row>
    <row r="101" spans="2:11" ht="15" outlineLevel="1" x14ac:dyDescent="0.25">
      <c r="B101" s="9"/>
      <c r="C101" s="9"/>
      <c r="D101" t="s">
        <v>377</v>
      </c>
      <c r="E101" s="2">
        <v>42977</v>
      </c>
      <c r="F101" t="s">
        <v>378</v>
      </c>
      <c r="G101" s="53">
        <v>1821.88</v>
      </c>
      <c r="H101" s="41"/>
      <c r="I101" s="26"/>
      <c r="J101" s="65"/>
      <c r="K101" s="26"/>
    </row>
    <row r="102" spans="2:11" ht="15" outlineLevel="1" x14ac:dyDescent="0.25">
      <c r="B102" s="9"/>
      <c r="C102" s="9"/>
      <c r="D102"/>
      <c r="E102" s="2"/>
      <c r="F102"/>
      <c r="G102"/>
      <c r="H102" s="41"/>
      <c r="I102" s="26"/>
      <c r="J102" s="65"/>
      <c r="K102" s="26"/>
    </row>
    <row r="103" spans="2:11" ht="15" outlineLevel="1" x14ac:dyDescent="0.25">
      <c r="B103" s="9"/>
      <c r="C103" s="9"/>
      <c r="D103"/>
      <c r="E103" s="2"/>
      <c r="F103"/>
      <c r="G103"/>
      <c r="H103" s="41"/>
      <c r="I103" s="26"/>
      <c r="J103" s="65"/>
      <c r="K103" s="26"/>
    </row>
    <row r="104" spans="2:11" ht="15" outlineLevel="1" x14ac:dyDescent="0.25">
      <c r="B104" s="9"/>
      <c r="C104" s="9"/>
      <c r="D104"/>
      <c r="E104" s="2"/>
      <c r="F104"/>
      <c r="G104" s="53"/>
      <c r="H104" s="41"/>
      <c r="I104" s="26"/>
      <c r="J104" s="65"/>
      <c r="K104" s="26"/>
    </row>
    <row r="105" spans="2:11" outlineLevel="1" x14ac:dyDescent="0.2">
      <c r="B105" s="9"/>
      <c r="C105" s="9"/>
      <c r="H105" s="41"/>
      <c r="I105" s="26"/>
      <c r="J105" s="64"/>
      <c r="K105" s="26"/>
    </row>
    <row r="106" spans="2:11" ht="15" x14ac:dyDescent="0.25">
      <c r="B106" s="9" t="s">
        <v>39</v>
      </c>
      <c r="C106" s="9" t="s">
        <v>40</v>
      </c>
      <c r="D106" s="22"/>
      <c r="E106" s="22"/>
      <c r="F106" s="24"/>
      <c r="G106" s="37"/>
      <c r="H106" s="41">
        <f>SUM(G107:G108)</f>
        <v>89408.71</v>
      </c>
      <c r="I106" s="26">
        <f>(H106/1.16)*0.16</f>
        <v>12332.235862068967</v>
      </c>
      <c r="J106" s="53"/>
      <c r="K106" s="26"/>
    </row>
    <row r="107" spans="2:11" ht="15" outlineLevel="1" x14ac:dyDescent="0.25">
      <c r="B107" s="9"/>
      <c r="C107" s="9"/>
      <c r="D107" t="s">
        <v>109</v>
      </c>
      <c r="E107" s="2">
        <v>42977</v>
      </c>
      <c r="F107" t="s">
        <v>379</v>
      </c>
      <c r="G107" s="53">
        <v>89408.71</v>
      </c>
      <c r="H107" s="41"/>
      <c r="I107" s="26"/>
      <c r="J107" s="64"/>
      <c r="K107" s="26"/>
    </row>
    <row r="108" spans="2:11" outlineLevel="1" x14ac:dyDescent="0.2">
      <c r="B108" s="9"/>
      <c r="C108" s="9"/>
      <c r="H108" s="41"/>
      <c r="I108" s="26"/>
      <c r="J108" s="64"/>
      <c r="K108" s="26"/>
    </row>
    <row r="109" spans="2:11" x14ac:dyDescent="0.2">
      <c r="B109" s="9" t="s">
        <v>41</v>
      </c>
      <c r="C109" s="9" t="s">
        <v>42</v>
      </c>
      <c r="D109" s="22"/>
      <c r="E109" s="22"/>
      <c r="F109" s="24"/>
      <c r="G109" s="37"/>
      <c r="H109" s="41">
        <f>SUM(G110:G112)</f>
        <v>0</v>
      </c>
      <c r="I109" s="26">
        <f>(H109/1.16)*0.16</f>
        <v>0</v>
      </c>
      <c r="J109" s="46"/>
      <c r="K109" s="26"/>
    </row>
    <row r="110" spans="2:11" hidden="1" outlineLevel="1" x14ac:dyDescent="0.2">
      <c r="B110" s="9"/>
      <c r="C110" s="9"/>
      <c r="D110" s="22"/>
      <c r="E110" s="23"/>
      <c r="F110" s="24"/>
      <c r="G110" s="37"/>
      <c r="H110" s="41"/>
      <c r="I110" s="26"/>
      <c r="J110" s="38"/>
      <c r="K110" s="26"/>
    </row>
    <row r="111" spans="2:11" hidden="1" outlineLevel="1" x14ac:dyDescent="0.2">
      <c r="B111" s="9"/>
      <c r="C111" s="9"/>
      <c r="D111" s="22"/>
      <c r="E111" s="23"/>
      <c r="F111" s="24"/>
      <c r="G111" s="37"/>
      <c r="H111" s="41"/>
      <c r="I111" s="26"/>
      <c r="J111" s="38"/>
      <c r="K111" s="26"/>
    </row>
    <row r="112" spans="2:11" hidden="1" outlineLevel="1" x14ac:dyDescent="0.2">
      <c r="B112" s="9"/>
      <c r="C112" s="9"/>
      <c r="D112" s="22"/>
      <c r="E112" s="23"/>
      <c r="F112" s="24"/>
      <c r="G112" s="37"/>
      <c r="H112" s="41"/>
      <c r="I112" s="26"/>
      <c r="J112" s="38"/>
      <c r="K112" s="26"/>
    </row>
    <row r="113" spans="2:11" collapsed="1" x14ac:dyDescent="0.2">
      <c r="B113" s="9" t="s">
        <v>43</v>
      </c>
      <c r="C113" s="9" t="s">
        <v>44</v>
      </c>
      <c r="G113" s="8"/>
      <c r="H113" s="41">
        <f>SUM(G114:G114)</f>
        <v>0</v>
      </c>
      <c r="I113" s="26">
        <f>(H113/1.16)*0.16</f>
        <v>0</v>
      </c>
      <c r="J113" s="38"/>
      <c r="K113" s="26"/>
    </row>
    <row r="114" spans="2:11" hidden="1" outlineLevel="1" x14ac:dyDescent="0.2">
      <c r="B114" s="9"/>
      <c r="C114" s="9"/>
      <c r="E114" s="16"/>
      <c r="G114" s="47"/>
      <c r="H114" s="41"/>
      <c r="I114" s="26"/>
      <c r="J114" s="36"/>
      <c r="K114" s="26"/>
    </row>
    <row r="115" spans="2:11" ht="15" collapsed="1" x14ac:dyDescent="0.25">
      <c r="B115" s="9" t="s">
        <v>86</v>
      </c>
      <c r="C115" s="9" t="s">
        <v>87</v>
      </c>
      <c r="D115" s="22"/>
      <c r="E115" s="23"/>
      <c r="F115" s="24"/>
      <c r="G115" s="37"/>
      <c r="H115" s="41">
        <f>SUM(G116:G117)</f>
        <v>0</v>
      </c>
      <c r="I115" s="26">
        <f>(H115/1.16)*0.16</f>
        <v>0</v>
      </c>
      <c r="J115" s="53"/>
      <c r="K115" s="26"/>
    </row>
    <row r="116" spans="2:11" ht="15" outlineLevel="1" x14ac:dyDescent="0.25">
      <c r="B116" s="9"/>
      <c r="C116" s="9"/>
      <c r="D116"/>
      <c r="E116" s="2"/>
      <c r="F116"/>
      <c r="G116" s="53"/>
      <c r="H116" s="41"/>
      <c r="I116" s="26"/>
      <c r="J116" s="64"/>
      <c r="K116" s="26"/>
    </row>
    <row r="117" spans="2:11" outlineLevel="1" x14ac:dyDescent="0.2">
      <c r="B117" s="9"/>
      <c r="C117" s="9"/>
      <c r="H117" s="41"/>
      <c r="I117" s="26"/>
      <c r="J117" s="36"/>
      <c r="K117" s="26"/>
    </row>
    <row r="118" spans="2:11" ht="15" x14ac:dyDescent="0.25">
      <c r="B118" s="9" t="s">
        <v>11</v>
      </c>
      <c r="C118" s="9" t="s">
        <v>12</v>
      </c>
      <c r="E118" s="16"/>
      <c r="F118" s="17"/>
      <c r="G118" s="40"/>
      <c r="H118" s="41">
        <f>SUM(G119:G130)</f>
        <v>61595.34</v>
      </c>
      <c r="I118" s="26">
        <f>(H118/1.16)*0.16</f>
        <v>8495.9089655172411</v>
      </c>
      <c r="J118" s="53"/>
      <c r="K118" s="26"/>
    </row>
    <row r="119" spans="2:11" ht="15" outlineLevel="1" x14ac:dyDescent="0.25">
      <c r="B119" s="9"/>
      <c r="C119" s="9"/>
      <c r="D119" t="s">
        <v>123</v>
      </c>
      <c r="E119" s="2">
        <v>42736</v>
      </c>
      <c r="F119" t="s">
        <v>124</v>
      </c>
      <c r="G119" s="53">
        <v>6000</v>
      </c>
      <c r="H119" s="41"/>
      <c r="I119" s="26"/>
      <c r="J119" s="36"/>
      <c r="K119" s="26"/>
    </row>
    <row r="120" spans="2:11" ht="15" outlineLevel="1" x14ac:dyDescent="0.25">
      <c r="B120" s="9"/>
      <c r="C120" s="9"/>
      <c r="D120" t="s">
        <v>152</v>
      </c>
      <c r="E120" s="2">
        <v>42767</v>
      </c>
      <c r="F120" t="s">
        <v>124</v>
      </c>
      <c r="G120" s="53">
        <v>6000</v>
      </c>
      <c r="H120" s="41"/>
      <c r="I120" s="26"/>
      <c r="J120" s="36"/>
      <c r="K120" s="26"/>
    </row>
    <row r="121" spans="2:11" ht="15" outlineLevel="1" x14ac:dyDescent="0.25">
      <c r="B121" s="9"/>
      <c r="C121" s="9"/>
      <c r="D121" t="s">
        <v>173</v>
      </c>
      <c r="E121" s="2">
        <v>42795</v>
      </c>
      <c r="F121" t="s">
        <v>124</v>
      </c>
      <c r="G121" s="53">
        <v>6000</v>
      </c>
      <c r="H121" s="41"/>
      <c r="I121" s="26"/>
      <c r="J121" s="36"/>
      <c r="K121" s="26"/>
    </row>
    <row r="122" spans="2:11" ht="15" outlineLevel="1" x14ac:dyDescent="0.25">
      <c r="B122" s="9"/>
      <c r="C122" s="9"/>
      <c r="D122" t="s">
        <v>173</v>
      </c>
      <c r="E122" s="2">
        <v>42826</v>
      </c>
      <c r="F122" t="s">
        <v>124</v>
      </c>
      <c r="G122" s="53">
        <v>6000</v>
      </c>
      <c r="H122" s="41"/>
      <c r="I122" s="26"/>
      <c r="J122" s="36"/>
      <c r="K122" s="26"/>
    </row>
    <row r="123" spans="2:11" ht="15" outlineLevel="1" x14ac:dyDescent="0.25">
      <c r="B123" s="9"/>
      <c r="C123" s="9"/>
      <c r="D123" t="s">
        <v>173</v>
      </c>
      <c r="E123" s="2">
        <v>42856</v>
      </c>
      <c r="F123" t="s">
        <v>124</v>
      </c>
      <c r="G123" s="53">
        <v>6000</v>
      </c>
      <c r="H123" s="41"/>
      <c r="I123" s="26"/>
      <c r="J123" s="36"/>
      <c r="K123" s="26"/>
    </row>
    <row r="124" spans="2:11" ht="15" outlineLevel="1" x14ac:dyDescent="0.25">
      <c r="B124" s="9"/>
      <c r="C124" s="9"/>
      <c r="D124" t="s">
        <v>173</v>
      </c>
      <c r="E124" s="2">
        <v>42887</v>
      </c>
      <c r="F124" t="s">
        <v>124</v>
      </c>
      <c r="G124" s="53">
        <v>6000</v>
      </c>
      <c r="H124" s="41"/>
      <c r="I124" s="26"/>
      <c r="J124" s="36"/>
      <c r="K124" s="26"/>
    </row>
    <row r="125" spans="2:11" ht="15" outlineLevel="1" x14ac:dyDescent="0.25">
      <c r="B125" s="9"/>
      <c r="C125" s="9"/>
      <c r="D125" t="s">
        <v>173</v>
      </c>
      <c r="E125" s="2">
        <v>42917</v>
      </c>
      <c r="F125" t="s">
        <v>124</v>
      </c>
      <c r="G125" s="53">
        <v>6000</v>
      </c>
      <c r="H125" s="41"/>
      <c r="I125" s="26"/>
      <c r="J125" s="36"/>
      <c r="K125" s="26"/>
    </row>
    <row r="126" spans="2:11" ht="15" outlineLevel="1" x14ac:dyDescent="0.25">
      <c r="B126" s="9"/>
      <c r="C126" s="9"/>
      <c r="D126" t="s">
        <v>173</v>
      </c>
      <c r="E126" s="2">
        <v>42948</v>
      </c>
      <c r="F126" t="s">
        <v>124</v>
      </c>
      <c r="G126" s="53">
        <v>6000</v>
      </c>
      <c r="H126" s="41"/>
      <c r="I126" s="26"/>
      <c r="J126" s="36"/>
      <c r="K126" s="26"/>
    </row>
    <row r="127" spans="2:11" ht="15" outlineLevel="1" x14ac:dyDescent="0.25">
      <c r="B127" s="9"/>
      <c r="C127" s="9"/>
      <c r="D127" t="s">
        <v>105</v>
      </c>
      <c r="E127" s="2">
        <v>42978</v>
      </c>
      <c r="F127" t="s">
        <v>380</v>
      </c>
      <c r="G127" s="53">
        <v>13595.34</v>
      </c>
      <c r="H127" s="41"/>
      <c r="I127" s="26"/>
      <c r="J127" s="36"/>
      <c r="K127" s="26"/>
    </row>
    <row r="128" spans="2:11" ht="15" outlineLevel="1" x14ac:dyDescent="0.25">
      <c r="B128" s="9"/>
      <c r="C128" s="9"/>
      <c r="D128"/>
      <c r="E128" s="2"/>
      <c r="F128"/>
      <c r="G128" s="53"/>
      <c r="H128" s="41"/>
      <c r="I128" s="26"/>
      <c r="J128" s="36"/>
      <c r="K128" s="26"/>
    </row>
    <row r="129" spans="2:11" ht="15" outlineLevel="1" x14ac:dyDescent="0.25">
      <c r="B129" s="9"/>
      <c r="C129" s="9"/>
      <c r="D129"/>
      <c r="E129" s="2"/>
      <c r="F129"/>
      <c r="G129" s="53"/>
      <c r="H129" s="41"/>
      <c r="I129" s="26"/>
      <c r="J129" s="36"/>
      <c r="K129" s="26"/>
    </row>
    <row r="130" spans="2:11" ht="15" outlineLevel="1" x14ac:dyDescent="0.25">
      <c r="B130" s="9"/>
      <c r="C130" s="9"/>
      <c r="D130"/>
      <c r="E130" s="2"/>
      <c r="F130"/>
      <c r="G130" s="53"/>
      <c r="H130" s="41"/>
      <c r="I130" s="26"/>
      <c r="J130" s="36"/>
      <c r="K130" s="26"/>
    </row>
    <row r="131" spans="2:11" ht="15" x14ac:dyDescent="0.25">
      <c r="B131" s="9" t="s">
        <v>88</v>
      </c>
      <c r="C131" s="9" t="s">
        <v>89</v>
      </c>
      <c r="D131"/>
      <c r="E131" s="2"/>
      <c r="F131"/>
      <c r="G131"/>
      <c r="H131" s="41">
        <f>SUM(G132)</f>
        <v>0</v>
      </c>
      <c r="I131" s="26">
        <f>(H131/1.16)*0.16</f>
        <v>0</v>
      </c>
      <c r="J131" s="36"/>
      <c r="K131" s="26"/>
    </row>
    <row r="132" spans="2:11" ht="15" hidden="1" outlineLevel="1" x14ac:dyDescent="0.25">
      <c r="D132"/>
      <c r="E132" s="2"/>
      <c r="F132"/>
      <c r="G132" s="53"/>
      <c r="H132" s="40"/>
      <c r="I132" s="26"/>
      <c r="J132" s="36"/>
      <c r="K132" s="26"/>
    </row>
    <row r="133" spans="2:11" ht="15" collapsed="1" x14ac:dyDescent="0.25">
      <c r="B133" s="9" t="s">
        <v>90</v>
      </c>
      <c r="C133" s="9" t="s">
        <v>91</v>
      </c>
      <c r="D133"/>
      <c r="E133" s="2"/>
      <c r="F133"/>
      <c r="G133" s="53"/>
      <c r="H133" s="41">
        <f>SUM(G134)</f>
        <v>0</v>
      </c>
      <c r="I133" s="26">
        <f>(H133/1.16)*0.16</f>
        <v>0</v>
      </c>
      <c r="J133" s="53"/>
      <c r="K133" s="26"/>
    </row>
    <row r="134" spans="2:11" ht="15" outlineLevel="1" x14ac:dyDescent="0.25">
      <c r="D134"/>
      <c r="E134" s="2"/>
      <c r="F134"/>
      <c r="G134" s="53"/>
      <c r="H134" s="40"/>
      <c r="I134" s="26"/>
      <c r="J134" s="36"/>
      <c r="K134" s="26"/>
    </row>
    <row r="135" spans="2:11" ht="15" outlineLevel="1" x14ac:dyDescent="0.25">
      <c r="D135"/>
      <c r="E135" s="2"/>
      <c r="F135"/>
      <c r="G135" s="53"/>
      <c r="K135" s="26"/>
    </row>
    <row r="136" spans="2:11" ht="15" x14ac:dyDescent="0.25">
      <c r="B136" s="9" t="s">
        <v>92</v>
      </c>
      <c r="C136" s="9" t="s">
        <v>93</v>
      </c>
      <c r="D136"/>
      <c r="E136" s="2"/>
      <c r="F136"/>
      <c r="G136"/>
      <c r="H136" s="41">
        <f>SUM(G137)</f>
        <v>0</v>
      </c>
      <c r="I136" s="26">
        <f>(H136/1.16)*0.16</f>
        <v>0</v>
      </c>
      <c r="J136" s="36"/>
      <c r="K136" s="26"/>
    </row>
    <row r="137" spans="2:11" ht="15" hidden="1" outlineLevel="1" x14ac:dyDescent="0.25">
      <c r="D137"/>
      <c r="E137" s="2"/>
      <c r="F137"/>
      <c r="G137"/>
      <c r="H137" s="40"/>
      <c r="I137" s="26"/>
      <c r="J137" s="36"/>
      <c r="K137" s="26"/>
    </row>
    <row r="138" spans="2:11" ht="15" collapsed="1" x14ac:dyDescent="0.25">
      <c r="B138" s="9" t="s">
        <v>94</v>
      </c>
      <c r="C138" s="9" t="s">
        <v>95</v>
      </c>
      <c r="D138"/>
      <c r="E138" s="2"/>
      <c r="F138"/>
      <c r="G138"/>
      <c r="H138" s="41">
        <f>SUM(G139:G143)</f>
        <v>0</v>
      </c>
      <c r="I138" s="26">
        <f>(H138/1.16)*0.16</f>
        <v>0</v>
      </c>
      <c r="J138" s="53"/>
      <c r="K138" s="26"/>
    </row>
    <row r="139" spans="2:11" ht="15" outlineLevel="1" x14ac:dyDescent="0.25">
      <c r="D139"/>
      <c r="E139" s="2"/>
      <c r="F139"/>
      <c r="G139"/>
      <c r="H139" s="40"/>
      <c r="I139" s="26"/>
      <c r="J139" s="64"/>
      <c r="K139" s="26"/>
    </row>
    <row r="140" spans="2:11" ht="15" outlineLevel="1" x14ac:dyDescent="0.25">
      <c r="D140"/>
      <c r="E140" s="2"/>
      <c r="F140"/>
      <c r="G140" s="53"/>
      <c r="H140" s="40"/>
      <c r="I140" s="26"/>
      <c r="J140" s="65"/>
      <c r="K140" s="26"/>
    </row>
    <row r="141" spans="2:11" ht="15" outlineLevel="1" x14ac:dyDescent="0.25">
      <c r="D141"/>
      <c r="E141" s="2"/>
      <c r="F141"/>
      <c r="G141"/>
      <c r="H141" s="40"/>
      <c r="I141" s="26"/>
      <c r="J141" s="65"/>
      <c r="K141" s="26"/>
    </row>
    <row r="142" spans="2:11" ht="15" outlineLevel="1" x14ac:dyDescent="0.25">
      <c r="D142"/>
      <c r="E142" s="2"/>
      <c r="F142"/>
      <c r="G142" s="53"/>
      <c r="H142" s="40"/>
      <c r="I142" s="26"/>
      <c r="J142" s="65"/>
      <c r="K142" s="26"/>
    </row>
    <row r="143" spans="2:11" ht="15" outlineLevel="1" x14ac:dyDescent="0.25">
      <c r="D143"/>
      <c r="E143" s="2"/>
      <c r="F143"/>
      <c r="G143" s="53"/>
      <c r="H143" s="40"/>
      <c r="I143" s="26"/>
      <c r="J143" s="65"/>
      <c r="K143" s="26"/>
    </row>
    <row r="144" spans="2:11" x14ac:dyDescent="0.2">
      <c r="B144" s="9" t="s">
        <v>96</v>
      </c>
      <c r="C144" s="9" t="s">
        <v>97</v>
      </c>
      <c r="E144" s="16"/>
      <c r="F144" s="17"/>
      <c r="G144" s="26"/>
      <c r="H144" s="41">
        <f>SUM(G145)</f>
        <v>0</v>
      </c>
      <c r="I144" s="26">
        <f>(H144/1.16)*0.16</f>
        <v>0</v>
      </c>
      <c r="J144" s="36"/>
      <c r="K144" s="26"/>
    </row>
    <row r="145" spans="2:11" ht="15" hidden="1" outlineLevel="1" x14ac:dyDescent="0.25">
      <c r="D145"/>
      <c r="E145" s="2"/>
      <c r="F145"/>
      <c r="G145"/>
      <c r="H145" s="40"/>
      <c r="I145" s="26"/>
      <c r="J145" s="36"/>
      <c r="K145" s="26"/>
    </row>
    <row r="146" spans="2:11" collapsed="1" x14ac:dyDescent="0.2">
      <c r="B146" s="9" t="s">
        <v>98</v>
      </c>
      <c r="C146" s="9" t="s">
        <v>99</v>
      </c>
      <c r="E146" s="16"/>
      <c r="F146" s="17"/>
      <c r="G146" s="26"/>
      <c r="H146" s="41">
        <f>SUM(G147)</f>
        <v>0</v>
      </c>
      <c r="I146" s="26">
        <f>(H146/1.16)*0.16</f>
        <v>0</v>
      </c>
      <c r="J146" s="36"/>
      <c r="K146" s="26"/>
    </row>
    <row r="147" spans="2:11" x14ac:dyDescent="0.2">
      <c r="B147" s="9"/>
      <c r="C147" s="9"/>
      <c r="E147" s="16"/>
      <c r="F147" s="17"/>
      <c r="G147" s="26"/>
      <c r="H147" s="41"/>
      <c r="I147" s="26"/>
      <c r="J147" s="36"/>
      <c r="K147" s="26"/>
    </row>
    <row r="148" spans="2:11" ht="15" x14ac:dyDescent="0.25">
      <c r="B148" s="9" t="s">
        <v>338</v>
      </c>
      <c r="C148" s="9" t="s">
        <v>339</v>
      </c>
      <c r="E148" s="16"/>
      <c r="F148" s="17"/>
      <c r="G148" s="26"/>
      <c r="H148" s="41">
        <f>SUM(G149:G151)</f>
        <v>-360</v>
      </c>
      <c r="I148" s="26">
        <f>(H148/1.16)*0.16</f>
        <v>-49.65517241379311</v>
      </c>
      <c r="J148"/>
      <c r="K148" s="26"/>
    </row>
    <row r="149" spans="2:11" ht="15" outlineLevel="1" x14ac:dyDescent="0.25">
      <c r="B149" s="9"/>
      <c r="C149" s="9"/>
      <c r="D149" t="s">
        <v>340</v>
      </c>
      <c r="E149" s="2">
        <v>42916</v>
      </c>
      <c r="F149" t="s">
        <v>341</v>
      </c>
      <c r="G149" s="26">
        <v>-180</v>
      </c>
      <c r="H149" s="41"/>
      <c r="I149" s="26"/>
      <c r="J149" s="36"/>
      <c r="K149" s="26"/>
    </row>
    <row r="150" spans="2:11" outlineLevel="1" x14ac:dyDescent="0.2">
      <c r="D150" s="6" t="s">
        <v>342</v>
      </c>
      <c r="E150" s="16">
        <v>42846</v>
      </c>
      <c r="F150" s="17" t="s">
        <v>343</v>
      </c>
      <c r="G150" s="26">
        <v>-180</v>
      </c>
      <c r="I150" s="26"/>
      <c r="J150" s="36"/>
      <c r="K150" s="26"/>
    </row>
    <row r="151" spans="2:11" ht="15" outlineLevel="1" x14ac:dyDescent="0.25">
      <c r="D151"/>
      <c r="E151" s="2"/>
      <c r="F151"/>
      <c r="G151" s="53"/>
      <c r="I151" s="26"/>
      <c r="J151" s="36"/>
      <c r="K151" s="26"/>
    </row>
    <row r="152" spans="2:11" x14ac:dyDescent="0.2">
      <c r="B152" s="9" t="s">
        <v>194</v>
      </c>
      <c r="C152" s="9" t="s">
        <v>195</v>
      </c>
      <c r="E152" s="16"/>
      <c r="F152" s="17"/>
      <c r="G152" s="26"/>
      <c r="H152" s="41">
        <f>SUM(G153:G154)</f>
        <v>0</v>
      </c>
      <c r="I152" s="26">
        <f>(H152/1.16)*0.16</f>
        <v>0</v>
      </c>
      <c r="J152" s="36"/>
      <c r="K152" s="26"/>
    </row>
    <row r="153" spans="2:11" ht="15" hidden="1" outlineLevel="1" x14ac:dyDescent="0.25">
      <c r="D153"/>
      <c r="E153" s="2"/>
      <c r="F153"/>
      <c r="G153" s="53"/>
      <c r="H153" s="6"/>
      <c r="I153" s="26"/>
      <c r="J153" s="65"/>
      <c r="K153" s="26"/>
    </row>
    <row r="154" spans="2:11" ht="15" hidden="1" outlineLevel="1" x14ac:dyDescent="0.25">
      <c r="D154"/>
      <c r="E154" s="2"/>
      <c r="F154"/>
      <c r="G154" s="53"/>
      <c r="H154" s="6"/>
      <c r="I154" s="26"/>
      <c r="J154" s="64"/>
      <c r="K154" s="26"/>
    </row>
    <row r="155" spans="2:11" ht="15" collapsed="1" x14ac:dyDescent="0.25">
      <c r="B155" s="9" t="s">
        <v>199</v>
      </c>
      <c r="C155" s="9" t="s">
        <v>200</v>
      </c>
      <c r="D155"/>
      <c r="E155" s="2"/>
      <c r="F155"/>
      <c r="G155" s="53"/>
      <c r="H155" s="41">
        <f>SUM(G156)</f>
        <v>0</v>
      </c>
      <c r="I155" s="26">
        <f>(H155/1.16)*0.16</f>
        <v>0</v>
      </c>
      <c r="J155" s="36"/>
      <c r="K155" s="26"/>
    </row>
    <row r="156" spans="2:11" ht="15" hidden="1" outlineLevel="1" x14ac:dyDescent="0.25">
      <c r="D156"/>
      <c r="E156" s="2"/>
      <c r="F156"/>
      <c r="G156" s="53"/>
      <c r="H156" s="6"/>
      <c r="I156" s="26"/>
      <c r="J156" s="36"/>
      <c r="K156" s="26"/>
    </row>
    <row r="157" spans="2:11" ht="15" collapsed="1" x14ac:dyDescent="0.25">
      <c r="B157" s="9" t="s">
        <v>203</v>
      </c>
      <c r="C157" s="9" t="s">
        <v>204</v>
      </c>
      <c r="D157"/>
      <c r="E157" s="2"/>
      <c r="F157"/>
      <c r="G157" s="53"/>
      <c r="H157" s="41">
        <f>SUM(G158)</f>
        <v>0</v>
      </c>
      <c r="I157" s="26">
        <f>(H157/1.16)*0.16</f>
        <v>0</v>
      </c>
      <c r="J157" s="66"/>
      <c r="K157" s="26"/>
    </row>
    <row r="158" spans="2:11" ht="15" hidden="1" outlineLevel="1" x14ac:dyDescent="0.25">
      <c r="D158"/>
      <c r="E158" s="2"/>
      <c r="F158"/>
      <c r="G158" s="53"/>
      <c r="H158" s="6"/>
      <c r="I158" s="26"/>
      <c r="J158" s="66"/>
      <c r="K158" s="26"/>
    </row>
    <row r="159" spans="2:11" ht="15" collapsed="1" x14ac:dyDescent="0.25">
      <c r="B159" s="9" t="s">
        <v>271</v>
      </c>
      <c r="C159" s="9" t="s">
        <v>270</v>
      </c>
      <c r="E159" s="16"/>
      <c r="F159" s="17"/>
      <c r="G159" s="26"/>
      <c r="H159" s="41">
        <f>SUM(G160)</f>
        <v>17400</v>
      </c>
      <c r="I159" s="26">
        <f>(H159/1.16)*0.16</f>
        <v>2400.0000000000005</v>
      </c>
      <c r="J159" s="53"/>
      <c r="K159" s="26"/>
    </row>
    <row r="160" spans="2:11" ht="15" x14ac:dyDescent="0.25">
      <c r="D160" t="s">
        <v>269</v>
      </c>
      <c r="E160" s="2">
        <v>42858</v>
      </c>
      <c r="F160">
        <v>3379</v>
      </c>
      <c r="G160" s="53">
        <v>17400</v>
      </c>
      <c r="H160" s="40"/>
      <c r="I160" s="26"/>
      <c r="K160" s="26"/>
    </row>
    <row r="161" spans="2:11" ht="15" x14ac:dyDescent="0.25">
      <c r="B161" s="9" t="s">
        <v>268</v>
      </c>
      <c r="C161" s="9" t="s">
        <v>267</v>
      </c>
      <c r="E161" s="16"/>
      <c r="F161" s="17"/>
      <c r="G161" s="26"/>
      <c r="H161" s="41">
        <f>SUM(G162)</f>
        <v>0</v>
      </c>
      <c r="I161" s="26">
        <f>(H161/1.16)*0.16</f>
        <v>0</v>
      </c>
      <c r="J161"/>
      <c r="K161" s="26"/>
    </row>
    <row r="162" spans="2:11" ht="15" x14ac:dyDescent="0.25">
      <c r="D162"/>
      <c r="E162" s="2"/>
      <c r="F162"/>
      <c r="G162" s="53"/>
      <c r="H162" s="40"/>
      <c r="I162" s="26"/>
      <c r="J162"/>
      <c r="K162" s="26"/>
    </row>
    <row r="163" spans="2:11" ht="15" x14ac:dyDescent="0.25">
      <c r="B163" s="9" t="s">
        <v>381</v>
      </c>
      <c r="C163" s="9" t="s">
        <v>382</v>
      </c>
      <c r="E163" s="16"/>
      <c r="F163" s="17"/>
      <c r="G163" s="26"/>
      <c r="H163" s="41">
        <f>SUM(G164)</f>
        <v>42428.160000000003</v>
      </c>
      <c r="I163" s="26">
        <f>(H163/1.16)*0.16</f>
        <v>5852.1600000000017</v>
      </c>
      <c r="J163"/>
      <c r="K163" s="26"/>
    </row>
    <row r="164" spans="2:11" ht="15" x14ac:dyDescent="0.25">
      <c r="D164" t="s">
        <v>383</v>
      </c>
      <c r="E164" s="2">
        <v>42977</v>
      </c>
      <c r="F164" t="s">
        <v>384</v>
      </c>
      <c r="G164" s="53">
        <v>42428.160000000003</v>
      </c>
      <c r="H164" s="40"/>
      <c r="I164" s="26"/>
      <c r="J164"/>
      <c r="K164" s="26"/>
    </row>
    <row r="165" spans="2:11" ht="15" x14ac:dyDescent="0.25">
      <c r="B165" s="9" t="s">
        <v>385</v>
      </c>
      <c r="C165" s="9" t="s">
        <v>386</v>
      </c>
      <c r="E165" s="16"/>
      <c r="F165" s="17"/>
      <c r="G165" s="26"/>
      <c r="H165" s="40"/>
      <c r="I165" s="26"/>
      <c r="J165"/>
      <c r="K165" s="26"/>
    </row>
    <row r="166" spans="2:11" ht="15" x14ac:dyDescent="0.25">
      <c r="D166" t="s">
        <v>387</v>
      </c>
      <c r="E166" s="2">
        <v>42977</v>
      </c>
      <c r="F166">
        <v>30</v>
      </c>
      <c r="G166" s="53">
        <v>19332.560000000001</v>
      </c>
      <c r="H166" s="40"/>
      <c r="I166" s="26"/>
      <c r="K166" s="26"/>
    </row>
    <row r="167" spans="2:11" x14ac:dyDescent="0.2">
      <c r="E167" s="16"/>
      <c r="F167" s="17"/>
      <c r="G167" s="26"/>
      <c r="H167" s="40"/>
      <c r="I167" s="26"/>
      <c r="K167" s="26"/>
    </row>
    <row r="168" spans="2:11" ht="15" x14ac:dyDescent="0.25">
      <c r="E168" s="16"/>
      <c r="F168" s="17"/>
      <c r="G168" s="26"/>
      <c r="H168" s="40"/>
      <c r="I168" s="26"/>
      <c r="J168"/>
      <c r="K168" s="26"/>
    </row>
    <row r="169" spans="2:11" ht="15" x14ac:dyDescent="0.25">
      <c r="F169" s="17"/>
      <c r="H169" s="6"/>
      <c r="I169" s="26"/>
      <c r="J169"/>
      <c r="K169" s="26"/>
    </row>
    <row r="170" spans="2:11" x14ac:dyDescent="0.2">
      <c r="F170" s="55"/>
      <c r="G170" s="54" t="s">
        <v>45</v>
      </c>
      <c r="H170" s="54">
        <f>SUM(H13:H163)</f>
        <v>253030.02000000002</v>
      </c>
      <c r="I170" s="26"/>
      <c r="K170" s="26"/>
    </row>
    <row r="171" spans="2:11" ht="15.75" thickBot="1" x14ac:dyDescent="0.3">
      <c r="F171" s="55"/>
      <c r="G171" s="56" t="s">
        <v>46</v>
      </c>
      <c r="H171" s="57">
        <v>179075.33</v>
      </c>
      <c r="I171" s="26"/>
      <c r="J171"/>
      <c r="K171" s="26"/>
    </row>
    <row r="172" spans="2:11" ht="13.5" thickTop="1" x14ac:dyDescent="0.2">
      <c r="F172" s="17"/>
      <c r="G172" s="54" t="s">
        <v>47</v>
      </c>
      <c r="H172" s="7">
        <f>+H170-H171</f>
        <v>73954.690000000031</v>
      </c>
    </row>
    <row r="173" spans="2:11" x14ac:dyDescent="0.2">
      <c r="F173" s="17"/>
    </row>
    <row r="174" spans="2:11" ht="15" x14ac:dyDescent="0.25">
      <c r="F174" s="17"/>
      <c r="J174"/>
    </row>
    <row r="175" spans="2:11" x14ac:dyDescent="0.2">
      <c r="F175" s="17"/>
    </row>
    <row r="176" spans="2:11" x14ac:dyDescent="0.2">
      <c r="F176" s="17"/>
    </row>
    <row r="177" spans="6:10" x14ac:dyDescent="0.2">
      <c r="F177" s="17"/>
    </row>
    <row r="178" spans="6:10" x14ac:dyDescent="0.2">
      <c r="F178" s="17"/>
    </row>
    <row r="179" spans="6:10" x14ac:dyDescent="0.2">
      <c r="F179" s="17"/>
    </row>
    <row r="180" spans="6:10" ht="15" x14ac:dyDescent="0.25">
      <c r="F180" s="17"/>
      <c r="J180"/>
    </row>
    <row r="181" spans="6:10" x14ac:dyDescent="0.2">
      <c r="F181" s="17"/>
    </row>
    <row r="182" spans="6:10" ht="15" x14ac:dyDescent="0.25">
      <c r="F182" s="17"/>
      <c r="J182"/>
    </row>
    <row r="183" spans="6:10" ht="15" x14ac:dyDescent="0.25">
      <c r="F183" s="17"/>
      <c r="J183"/>
    </row>
    <row r="184" spans="6:10" ht="15" x14ac:dyDescent="0.25">
      <c r="F184" s="17"/>
      <c r="J184"/>
    </row>
    <row r="185" spans="6:10" ht="15" x14ac:dyDescent="0.25">
      <c r="F185" s="17"/>
      <c r="J185"/>
    </row>
    <row r="186" spans="6:10" x14ac:dyDescent="0.2">
      <c r="F186" s="17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</row>
    <row r="1322" spans="6:10" x14ac:dyDescent="0.2">
      <c r="F1322" s="17"/>
    </row>
    <row r="1323" spans="6:10" x14ac:dyDescent="0.2">
      <c r="F1323" s="17"/>
    </row>
    <row r="1324" spans="6:10" x14ac:dyDescent="0.2">
      <c r="F1324" s="17"/>
    </row>
    <row r="1325" spans="6:10" x14ac:dyDescent="0.2">
      <c r="F1325" s="17"/>
    </row>
    <row r="1326" spans="6:10" x14ac:dyDescent="0.2">
      <c r="F1326" s="17"/>
    </row>
    <row r="1327" spans="6:10" x14ac:dyDescent="0.2">
      <c r="F1327" s="17"/>
    </row>
    <row r="1328" spans="6:10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M1619"/>
  <sheetViews>
    <sheetView topLeftCell="A114" workbookViewId="0">
      <selection activeCell="D21" sqref="D21:G2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389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627.98</v>
      </c>
      <c r="I18" s="20">
        <f>H18/1.16*0.16</f>
        <v>86.61793103448278</v>
      </c>
      <c r="J18" s="53"/>
      <c r="K18" s="26"/>
    </row>
    <row r="19" spans="2:11" ht="15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H19" s="28"/>
      <c r="I19" s="20"/>
      <c r="J19" s="21"/>
      <c r="K19" s="26"/>
    </row>
    <row r="20" spans="2:11" ht="15" outlineLevel="1" x14ac:dyDescent="0.25">
      <c r="B20" s="9"/>
      <c r="D20" t="s">
        <v>445</v>
      </c>
      <c r="E20" s="2">
        <v>42991</v>
      </c>
      <c r="F20" t="s">
        <v>446</v>
      </c>
      <c r="G20" s="1">
        <v>-360.02</v>
      </c>
      <c r="I20" s="20"/>
      <c r="J20" s="21"/>
      <c r="K20" s="26"/>
    </row>
    <row r="21" spans="2:11" ht="15" outlineLevel="1" x14ac:dyDescent="0.25">
      <c r="B21" s="9"/>
      <c r="C21" s="9"/>
      <c r="D21" t="s">
        <v>155</v>
      </c>
      <c r="E21" s="2">
        <v>43005</v>
      </c>
      <c r="F21" t="s">
        <v>447</v>
      </c>
      <c r="G21" s="1">
        <v>358</v>
      </c>
      <c r="H21" s="28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8505.09</v>
      </c>
      <c r="I32" s="20">
        <f>H32/1.16*0.16</f>
        <v>1173.1158620689657</v>
      </c>
      <c r="J32" s="53"/>
      <c r="K32" s="26"/>
    </row>
    <row r="33" spans="2:13" ht="15" outlineLevel="1" x14ac:dyDescent="0.25">
      <c r="B33" s="9"/>
      <c r="C33" s="9"/>
      <c r="D33" t="s">
        <v>374</v>
      </c>
      <c r="E33" s="2">
        <v>42977</v>
      </c>
      <c r="F33">
        <v>2085</v>
      </c>
      <c r="G33" s="53">
        <v>1567.8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391</v>
      </c>
      <c r="E34" s="2">
        <v>42990</v>
      </c>
      <c r="F34">
        <v>2132</v>
      </c>
      <c r="G34" s="53">
        <v>2359.6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392</v>
      </c>
      <c r="E35" s="2">
        <v>42999</v>
      </c>
      <c r="F35">
        <v>2154</v>
      </c>
      <c r="G35" s="53">
        <v>1526.72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393</v>
      </c>
      <c r="E36" s="2">
        <v>43008</v>
      </c>
      <c r="F36">
        <v>2201</v>
      </c>
      <c r="G36" s="53">
        <v>3050.97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0</v>
      </c>
      <c r="I52" s="20">
        <f>H52/1.16*0.16</f>
        <v>0</v>
      </c>
      <c r="J52" s="36"/>
      <c r="K52" s="26"/>
    </row>
    <row r="53" spans="2:13" ht="15" hidden="1" outlineLevel="1" x14ac:dyDescent="0.25">
      <c r="B53" s="33"/>
      <c r="C53" s="9"/>
      <c r="D53"/>
      <c r="E53" s="2"/>
      <c r="F53"/>
      <c r="G53"/>
      <c r="H53" s="19"/>
      <c r="I53" s="20"/>
      <c r="J53" s="36"/>
      <c r="K53" s="26"/>
    </row>
    <row r="54" spans="2:13" collapsed="1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2390.7600000000002</v>
      </c>
      <c r="I54" s="20"/>
      <c r="J54" s="36"/>
      <c r="K54" s="26"/>
    </row>
    <row r="55" spans="2:13" ht="15" hidden="1" outlineLevel="1" x14ac:dyDescent="0.25">
      <c r="B55" s="33"/>
      <c r="C55" s="9"/>
      <c r="D55" t="s">
        <v>119</v>
      </c>
      <c r="E55" s="2">
        <v>42978</v>
      </c>
      <c r="F55" t="s">
        <v>376</v>
      </c>
      <c r="G55" s="53">
        <v>2390.7600000000002</v>
      </c>
      <c r="H55" s="19"/>
      <c r="I55" s="20"/>
      <c r="J55" s="36"/>
      <c r="K55" s="26"/>
    </row>
    <row r="56" spans="2:13" ht="15" collapsed="1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0</v>
      </c>
      <c r="I56" s="20">
        <f>H56/1.16*0.16</f>
        <v>0</v>
      </c>
      <c r="J56" s="36"/>
      <c r="K56" s="26"/>
    </row>
    <row r="57" spans="2:13" ht="15" hidden="1" outlineLevel="1" x14ac:dyDescent="0.25">
      <c r="B57" s="33"/>
      <c r="C57" s="9"/>
      <c r="D57"/>
      <c r="E57" s="2"/>
      <c r="F57"/>
      <c r="G57"/>
      <c r="H57" s="19"/>
      <c r="I57" s="20"/>
      <c r="J57" s="36"/>
      <c r="K57" s="26"/>
    </row>
    <row r="58" spans="2:13" ht="15" collapsed="1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hidden="1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hidden="1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collapsed="1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0</v>
      </c>
      <c r="I73" s="26">
        <f>(H73/1.16)*0.16</f>
        <v>0</v>
      </c>
      <c r="J73" s="36"/>
      <c r="K73" s="26"/>
    </row>
    <row r="74" spans="2:11" ht="15" hidden="1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hidden="1" outlineLevel="1" x14ac:dyDescent="0.25">
      <c r="B75" s="42"/>
      <c r="C75" s="42"/>
      <c r="D75"/>
      <c r="E75" s="2"/>
      <c r="F75"/>
      <c r="G75" s="53"/>
      <c r="H75" s="40"/>
      <c r="I75" s="26"/>
      <c r="J75" s="36"/>
      <c r="K75" s="26"/>
    </row>
    <row r="76" spans="2:11" ht="15" hidden="1" outlineLevel="1" x14ac:dyDescent="0.25">
      <c r="B76" s="42"/>
      <c r="C76" s="42"/>
      <c r="D76"/>
      <c r="E76" s="2"/>
      <c r="F76"/>
      <c r="G76"/>
      <c r="H76" s="40"/>
      <c r="I76" s="26"/>
      <c r="J76" s="36"/>
      <c r="K76" s="26"/>
    </row>
    <row r="77" spans="2:11" collapsed="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9280</v>
      </c>
      <c r="I79" s="26">
        <f>(H79/1.16)*0.16</f>
        <v>1280.0000000000002</v>
      </c>
      <c r="J79" s="36"/>
      <c r="K79" s="26"/>
    </row>
    <row r="80" spans="2:11" ht="15" hidden="1" outlineLevel="1" x14ac:dyDescent="0.25">
      <c r="B80" s="42"/>
      <c r="C80" s="42"/>
      <c r="D80" t="s">
        <v>394</v>
      </c>
      <c r="E80" s="2">
        <v>42990</v>
      </c>
      <c r="F80" t="s">
        <v>395</v>
      </c>
      <c r="G80" s="53">
        <v>9280</v>
      </c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collapsed="1" x14ac:dyDescent="0.2">
      <c r="B82" s="9" t="s">
        <v>71</v>
      </c>
      <c r="C82" s="9" t="s">
        <v>72</v>
      </c>
      <c r="D82" s="22"/>
      <c r="E82" s="23"/>
      <c r="F82" s="24"/>
      <c r="G82" s="37"/>
      <c r="H82" s="41">
        <f>SUM(G83:G86)</f>
        <v>91372.81</v>
      </c>
      <c r="I82" s="26">
        <f>(H82/1.16)*0.16</f>
        <v>12603.146206896552</v>
      </c>
      <c r="J82" s="36"/>
      <c r="K82" s="26"/>
    </row>
    <row r="83" spans="2:11" ht="15" hidden="1" outlineLevel="1" x14ac:dyDescent="0.25">
      <c r="B83" s="9"/>
      <c r="C83" s="9"/>
      <c r="G83" s="53">
        <v>11692.8</v>
      </c>
      <c r="H83" s="41"/>
      <c r="I83" s="26"/>
      <c r="J83" s="36"/>
      <c r="K83" s="26"/>
    </row>
    <row r="84" spans="2:11" ht="15" hidden="1" outlineLevel="1" x14ac:dyDescent="0.25">
      <c r="B84" s="9"/>
      <c r="C84" s="9"/>
      <c r="D84" t="s">
        <v>396</v>
      </c>
      <c r="E84" s="2">
        <v>42990</v>
      </c>
      <c r="F84" t="s">
        <v>397</v>
      </c>
      <c r="G84" s="53">
        <v>57907.199999999997</v>
      </c>
      <c r="H84" s="41"/>
      <c r="I84" s="26"/>
      <c r="J84" s="36"/>
      <c r="K84" s="26"/>
    </row>
    <row r="85" spans="2:11" ht="15" hidden="1" outlineLevel="1" x14ac:dyDescent="0.25">
      <c r="B85" s="9"/>
      <c r="C85" s="9"/>
      <c r="D85" t="s">
        <v>178</v>
      </c>
      <c r="E85" s="2">
        <v>42990</v>
      </c>
      <c r="F85" t="s">
        <v>398</v>
      </c>
      <c r="G85" s="53">
        <v>10080.01</v>
      </c>
      <c r="H85" s="41"/>
      <c r="I85" s="26"/>
      <c r="J85" s="36"/>
      <c r="K85" s="26"/>
    </row>
    <row r="86" spans="2:11" ht="15" hidden="1" outlineLevel="1" x14ac:dyDescent="0.25">
      <c r="B86" s="9"/>
      <c r="C86" s="9"/>
      <c r="D86" t="s">
        <v>399</v>
      </c>
      <c r="E86" s="2">
        <v>43008</v>
      </c>
      <c r="F86" t="s">
        <v>400</v>
      </c>
      <c r="G86" s="53">
        <v>11692.8</v>
      </c>
      <c r="H86" s="41"/>
      <c r="I86" s="26"/>
      <c r="J86" s="36"/>
      <c r="K86" s="26"/>
    </row>
    <row r="87" spans="2:11" hidden="1" outlineLevel="1" x14ac:dyDescent="0.2">
      <c r="B87" s="9"/>
      <c r="C87" s="9"/>
      <c r="D87" s="22"/>
      <c r="E87" s="23"/>
      <c r="F87" s="24"/>
      <c r="G87" s="37"/>
      <c r="H87" s="41"/>
      <c r="I87" s="26"/>
      <c r="J87" s="36"/>
      <c r="K87" s="26"/>
    </row>
    <row r="88" spans="2:11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  <c r="K88" s="26"/>
    </row>
    <row r="89" spans="2:11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  <c r="K89" s="26"/>
    </row>
    <row r="90" spans="2:11" hidden="1" outlineLevel="1" x14ac:dyDescent="0.2">
      <c r="B90" s="9"/>
      <c r="C90" s="9"/>
      <c r="D90" s="22"/>
      <c r="E90" s="23"/>
      <c r="F90" s="24"/>
      <c r="G90" s="37"/>
      <c r="H90" s="41"/>
      <c r="I90" s="26"/>
      <c r="J90" s="36"/>
      <c r="K90" s="26"/>
    </row>
    <row r="91" spans="2:11" ht="15" hidden="1" outlineLevel="1" x14ac:dyDescent="0.25">
      <c r="B91" s="9"/>
      <c r="C91" s="9"/>
      <c r="D91"/>
      <c r="E91" s="2"/>
      <c r="F91"/>
      <c r="G91" s="53"/>
      <c r="H91" s="41"/>
      <c r="I91" s="26"/>
      <c r="J91" s="36"/>
      <c r="K91" s="26"/>
    </row>
    <row r="92" spans="2:11" collapsed="1" x14ac:dyDescent="0.2">
      <c r="B92" s="9" t="s">
        <v>33</v>
      </c>
      <c r="C92" s="9" t="s">
        <v>73</v>
      </c>
      <c r="D92" s="22"/>
      <c r="E92" s="23"/>
      <c r="F92" s="24"/>
      <c r="G92" s="37"/>
      <c r="H92" s="41">
        <f>SUM(G93)</f>
        <v>500</v>
      </c>
      <c r="I92" s="26">
        <f>(H92/1.16)*0.16</f>
        <v>68.965517241379317</v>
      </c>
      <c r="J92" s="36"/>
      <c r="K92" s="26"/>
    </row>
    <row r="93" spans="2:11" ht="15" hidden="1" outlineLevel="1" x14ac:dyDescent="0.25">
      <c r="B93" s="42"/>
      <c r="C93" s="42"/>
      <c r="D93" t="s">
        <v>401</v>
      </c>
      <c r="E93" s="2">
        <v>42990</v>
      </c>
      <c r="F93" t="s">
        <v>402</v>
      </c>
      <c r="G93">
        <v>500</v>
      </c>
      <c r="H93" s="6"/>
      <c r="I93" s="26"/>
      <c r="J93" s="64"/>
      <c r="K93" s="26"/>
    </row>
    <row r="94" spans="2:11" ht="15" collapsed="1" x14ac:dyDescent="0.25">
      <c r="B94" s="9" t="s">
        <v>74</v>
      </c>
      <c r="C94" s="9" t="s">
        <v>75</v>
      </c>
      <c r="D94" s="22"/>
      <c r="E94" s="22"/>
      <c r="F94" s="22"/>
      <c r="G94" s="29"/>
      <c r="H94" s="40">
        <f>+SUM(G95:G97)</f>
        <v>2872</v>
      </c>
      <c r="I94" s="26">
        <f>(H94/1.16)*0.16</f>
        <v>396.13793103448279</v>
      </c>
      <c r="J94" s="53"/>
      <c r="K94" s="26"/>
    </row>
    <row r="95" spans="2:11" ht="15" hidden="1" outlineLevel="1" x14ac:dyDescent="0.25">
      <c r="B95" s="9"/>
      <c r="C95" s="9"/>
      <c r="D95" t="s">
        <v>76</v>
      </c>
      <c r="E95" s="2">
        <v>42649</v>
      </c>
      <c r="F95" t="s">
        <v>77</v>
      </c>
      <c r="G95" s="1">
        <v>939.99</v>
      </c>
      <c r="H95" s="40"/>
      <c r="I95" s="26"/>
      <c r="J95" s="65"/>
      <c r="K95" s="26"/>
    </row>
    <row r="96" spans="2:11" ht="15" hidden="1" outlineLevel="1" x14ac:dyDescent="0.25">
      <c r="B96" s="9"/>
      <c r="C96" s="9"/>
      <c r="D96" t="s">
        <v>63</v>
      </c>
      <c r="E96" s="2">
        <v>42681</v>
      </c>
      <c r="F96" t="s">
        <v>78</v>
      </c>
      <c r="G96" s="30">
        <v>1066.01</v>
      </c>
      <c r="H96" s="40"/>
      <c r="I96" s="26"/>
      <c r="J96" s="64"/>
      <c r="K96" s="26"/>
    </row>
    <row r="97" spans="2:11" ht="15" hidden="1" outlineLevel="1" x14ac:dyDescent="0.25">
      <c r="B97" s="42"/>
      <c r="C97" s="42"/>
      <c r="D97" t="s">
        <v>79</v>
      </c>
      <c r="E97" s="2">
        <v>42683</v>
      </c>
      <c r="F97" t="s">
        <v>80</v>
      </c>
      <c r="G97" s="1">
        <v>866</v>
      </c>
      <c r="H97" s="40"/>
      <c r="I97" s="26"/>
      <c r="J97" s="65"/>
      <c r="K97" s="26"/>
    </row>
    <row r="98" spans="2:11" collapsed="1" x14ac:dyDescent="0.2">
      <c r="B98" s="59" t="s">
        <v>34</v>
      </c>
      <c r="C98" s="9" t="s">
        <v>35</v>
      </c>
      <c r="D98" s="22"/>
      <c r="E98" s="23"/>
      <c r="F98" s="24"/>
      <c r="G98" s="37"/>
      <c r="H98" s="41"/>
      <c r="I98" s="26">
        <f>H98/1.16*0.16</f>
        <v>0</v>
      </c>
      <c r="J98" s="36"/>
      <c r="K98" s="26"/>
    </row>
    <row r="99" spans="2:11" ht="15" hidden="1" outlineLevel="1" x14ac:dyDescent="0.25">
      <c r="B99" s="42"/>
      <c r="C99" s="42"/>
      <c r="D99"/>
      <c r="E99" s="2"/>
      <c r="F99"/>
      <c r="G99" s="30"/>
      <c r="H99" s="40"/>
      <c r="I99" s="26"/>
      <c r="J99" s="36"/>
      <c r="K99" s="26"/>
    </row>
    <row r="100" spans="2:11" ht="15" collapsed="1" x14ac:dyDescent="0.25">
      <c r="B100" s="9" t="s">
        <v>116</v>
      </c>
      <c r="C100" s="9" t="s">
        <v>117</v>
      </c>
      <c r="D100"/>
      <c r="E100" s="2"/>
      <c r="F100"/>
      <c r="G100" s="30"/>
      <c r="H100" s="70">
        <f>+SUM(G101)</f>
        <v>0</v>
      </c>
      <c r="I100" s="26">
        <f>(H100/1.16)*0.16</f>
        <v>0</v>
      </c>
      <c r="J100" s="36"/>
      <c r="K100" s="26"/>
    </row>
    <row r="101" spans="2:11" ht="15" hidden="1" outlineLevel="1" x14ac:dyDescent="0.25">
      <c r="B101" s="42"/>
      <c r="C101" s="42"/>
      <c r="D101"/>
      <c r="E101" s="2"/>
      <c r="F101"/>
      <c r="G101" s="53"/>
      <c r="H101" s="40"/>
      <c r="I101" s="26"/>
      <c r="J101" s="36"/>
      <c r="K101" s="26"/>
    </row>
    <row r="102" spans="2:11" ht="15" collapsed="1" x14ac:dyDescent="0.25">
      <c r="B102" s="9" t="s">
        <v>81</v>
      </c>
      <c r="C102" s="9" t="s">
        <v>82</v>
      </c>
      <c r="D102"/>
      <c r="E102" s="2"/>
      <c r="F102"/>
      <c r="G102" s="1"/>
      <c r="H102" s="41">
        <f>SUM(G103:G104)</f>
        <v>0</v>
      </c>
      <c r="I102" s="26">
        <f>H102/1.16*0.16</f>
        <v>0</v>
      </c>
      <c r="J102" s="36"/>
      <c r="K102" s="26"/>
    </row>
    <row r="103" spans="2:11" ht="15" hidden="1" outlineLevel="1" x14ac:dyDescent="0.25">
      <c r="B103" s="42"/>
      <c r="C103" s="42"/>
      <c r="D103"/>
      <c r="E103" s="2"/>
      <c r="F103"/>
      <c r="G103" s="1"/>
      <c r="H103" s="40"/>
      <c r="I103" s="26"/>
      <c r="J103" s="36"/>
      <c r="K103" s="26"/>
    </row>
    <row r="104" spans="2:11" ht="15" hidden="1" outlineLevel="1" x14ac:dyDescent="0.25">
      <c r="B104" s="42"/>
      <c r="C104" s="42"/>
      <c r="D104"/>
      <c r="E104" s="2"/>
      <c r="F104"/>
      <c r="G104" s="30"/>
      <c r="H104" s="40"/>
      <c r="I104" s="26"/>
      <c r="J104" s="36"/>
      <c r="K104" s="26"/>
    </row>
    <row r="105" spans="2:11" collapsed="1" x14ac:dyDescent="0.2">
      <c r="B105" s="9" t="s">
        <v>36</v>
      </c>
      <c r="C105" s="9" t="s">
        <v>37</v>
      </c>
      <c r="D105" s="22"/>
      <c r="E105" s="22"/>
      <c r="F105" s="24"/>
      <c r="G105" s="37"/>
      <c r="H105" s="41"/>
      <c r="I105" s="26"/>
      <c r="J105" s="36"/>
      <c r="K105" s="26"/>
    </row>
    <row r="106" spans="2:11" hidden="1" outlineLevel="1" x14ac:dyDescent="0.2">
      <c r="B106" s="9"/>
      <c r="C106" s="9"/>
      <c r="D106" s="22"/>
      <c r="E106" s="23"/>
      <c r="F106" s="24"/>
      <c r="G106" s="37"/>
      <c r="H106" s="41"/>
      <c r="I106" s="26"/>
      <c r="J106" s="36"/>
      <c r="K106" s="26"/>
    </row>
    <row r="107" spans="2:11" ht="15" collapsed="1" x14ac:dyDescent="0.25">
      <c r="B107" s="9" t="s">
        <v>38</v>
      </c>
      <c r="C107" s="9" t="s">
        <v>83</v>
      </c>
      <c r="D107" s="22"/>
      <c r="E107" s="23"/>
      <c r="F107" s="24"/>
      <c r="G107" s="37"/>
      <c r="H107" s="41">
        <f>SUM(G108:G112)</f>
        <v>3777.4100000000003</v>
      </c>
      <c r="I107" s="26">
        <f>(H107/1.16)*0.16</f>
        <v>521.02206896551729</v>
      </c>
      <c r="J107" s="53"/>
      <c r="K107" s="26"/>
    </row>
    <row r="108" spans="2:11" ht="15" hidden="1" outlineLevel="1" x14ac:dyDescent="0.25">
      <c r="B108" s="9"/>
      <c r="C108" s="9"/>
      <c r="D108" t="s">
        <v>84</v>
      </c>
      <c r="E108" s="2">
        <v>42660</v>
      </c>
      <c r="F108" t="s">
        <v>85</v>
      </c>
      <c r="G108" s="30">
        <v>1547.21</v>
      </c>
      <c r="H108" s="41"/>
      <c r="I108" s="26"/>
      <c r="J108" s="65"/>
      <c r="K108" s="26"/>
    </row>
    <row r="109" spans="2:11" ht="15" hidden="1" outlineLevel="1" x14ac:dyDescent="0.25">
      <c r="B109" s="9"/>
      <c r="C109" s="9"/>
      <c r="D109" t="s">
        <v>377</v>
      </c>
      <c r="E109" s="2">
        <v>42977</v>
      </c>
      <c r="F109" t="s">
        <v>378</v>
      </c>
      <c r="G109" s="53">
        <v>1821.88</v>
      </c>
      <c r="H109" s="41"/>
      <c r="I109" s="26"/>
      <c r="J109" s="65"/>
      <c r="K109" s="26"/>
    </row>
    <row r="110" spans="2:11" ht="15" hidden="1" outlineLevel="1" x14ac:dyDescent="0.25">
      <c r="B110" s="9"/>
      <c r="C110" s="9"/>
      <c r="D110" t="s">
        <v>368</v>
      </c>
      <c r="E110" s="2">
        <v>43008</v>
      </c>
      <c r="F110" t="s">
        <v>403</v>
      </c>
      <c r="G110">
        <v>408.32</v>
      </c>
      <c r="H110" s="41"/>
      <c r="I110" s="26"/>
      <c r="J110" s="65"/>
      <c r="K110" s="26"/>
    </row>
    <row r="111" spans="2:11" ht="15" hidden="1" outlineLevel="1" x14ac:dyDescent="0.25">
      <c r="B111" s="9"/>
      <c r="C111" s="9"/>
      <c r="D111"/>
      <c r="E111" s="2"/>
      <c r="F111"/>
      <c r="G111"/>
      <c r="H111" s="41"/>
      <c r="I111" s="26"/>
      <c r="J111" s="65"/>
      <c r="K111" s="26"/>
    </row>
    <row r="112" spans="2:11" ht="15" hidden="1" outlineLevel="1" x14ac:dyDescent="0.25">
      <c r="B112" s="9"/>
      <c r="C112" s="9"/>
      <c r="D112"/>
      <c r="E112" s="2"/>
      <c r="F112"/>
      <c r="G112" s="53"/>
      <c r="H112" s="41"/>
      <c r="I112" s="26"/>
      <c r="J112" s="65"/>
      <c r="K112" s="26"/>
    </row>
    <row r="113" spans="2:11" hidden="1" outlineLevel="1" x14ac:dyDescent="0.2">
      <c r="B113" s="9"/>
      <c r="C113" s="9"/>
      <c r="H113" s="41"/>
      <c r="I113" s="26"/>
      <c r="J113" s="64"/>
      <c r="K113" s="26"/>
    </row>
    <row r="114" spans="2:11" ht="15" collapsed="1" x14ac:dyDescent="0.25">
      <c r="B114" s="9" t="s">
        <v>39</v>
      </c>
      <c r="C114" s="9" t="s">
        <v>40</v>
      </c>
      <c r="D114" s="22"/>
      <c r="E114" s="22"/>
      <c r="F114" s="24"/>
      <c r="G114" s="37"/>
      <c r="H114" s="41">
        <f>SUM(G115:G116)</f>
        <v>79347.56</v>
      </c>
      <c r="I114" s="26">
        <f>(H114/1.16)*0.16</f>
        <v>10944.49103448276</v>
      </c>
      <c r="J114" s="53"/>
      <c r="K114" s="26"/>
    </row>
    <row r="115" spans="2:11" ht="15" hidden="1" outlineLevel="1" x14ac:dyDescent="0.25">
      <c r="B115" s="9"/>
      <c r="C115" s="9"/>
      <c r="D115" t="s">
        <v>404</v>
      </c>
      <c r="E115" s="2">
        <v>43008</v>
      </c>
      <c r="F115" t="s">
        <v>405</v>
      </c>
      <c r="G115" s="53">
        <v>79347.56</v>
      </c>
      <c r="H115" s="41"/>
      <c r="I115" s="26"/>
      <c r="J115" s="64"/>
      <c r="K115" s="26"/>
    </row>
    <row r="116" spans="2:11" hidden="1" outlineLevel="1" x14ac:dyDescent="0.2">
      <c r="B116" s="9"/>
      <c r="C116" s="9"/>
      <c r="H116" s="41"/>
      <c r="I116" s="26"/>
      <c r="J116" s="64"/>
      <c r="K116" s="26"/>
    </row>
    <row r="117" spans="2:11" collapsed="1" x14ac:dyDescent="0.2">
      <c r="B117" s="9" t="s">
        <v>41</v>
      </c>
      <c r="C117" s="9" t="s">
        <v>42</v>
      </c>
      <c r="D117" s="22"/>
      <c r="E117" s="22"/>
      <c r="F117" s="24"/>
      <c r="G117" s="37"/>
      <c r="H117" s="41">
        <f>SUM(G118:G120)</f>
        <v>0</v>
      </c>
      <c r="I117" s="26">
        <f>(H117/1.16)*0.16</f>
        <v>0</v>
      </c>
      <c r="J117" s="46"/>
      <c r="K117" s="26"/>
    </row>
    <row r="118" spans="2:11" hidden="1" outlineLevel="1" x14ac:dyDescent="0.2">
      <c r="B118" s="9"/>
      <c r="C118" s="9"/>
      <c r="D118" s="22"/>
      <c r="E118" s="23"/>
      <c r="F118" s="24"/>
      <c r="G118" s="37"/>
      <c r="H118" s="41"/>
      <c r="I118" s="26"/>
      <c r="J118" s="38"/>
      <c r="K118" s="26"/>
    </row>
    <row r="119" spans="2:11" hidden="1" outlineLevel="1" x14ac:dyDescent="0.2">
      <c r="B119" s="9"/>
      <c r="C119" s="9"/>
      <c r="D119" s="22"/>
      <c r="E119" s="23"/>
      <c r="F119" s="24"/>
      <c r="G119" s="37"/>
      <c r="H119" s="41"/>
      <c r="I119" s="26"/>
      <c r="J119" s="38"/>
      <c r="K119" s="26"/>
    </row>
    <row r="120" spans="2:11" hidden="1" outlineLevel="1" x14ac:dyDescent="0.2">
      <c r="B120" s="9"/>
      <c r="C120" s="9"/>
      <c r="D120" s="22"/>
      <c r="E120" s="23"/>
      <c r="F120" s="24"/>
      <c r="G120" s="37"/>
      <c r="H120" s="41"/>
      <c r="I120" s="26"/>
      <c r="J120" s="38"/>
      <c r="K120" s="26"/>
    </row>
    <row r="121" spans="2:11" collapsed="1" x14ac:dyDescent="0.2">
      <c r="B121" s="9" t="s">
        <v>43</v>
      </c>
      <c r="C121" s="9" t="s">
        <v>44</v>
      </c>
      <c r="G121" s="8"/>
      <c r="H121" s="41">
        <f>SUM(G122:G122)</f>
        <v>0</v>
      </c>
      <c r="I121" s="26">
        <f>(H121/1.16)*0.16</f>
        <v>0</v>
      </c>
      <c r="J121" s="38"/>
      <c r="K121" s="26"/>
    </row>
    <row r="122" spans="2:11" hidden="1" outlineLevel="1" x14ac:dyDescent="0.2">
      <c r="B122" s="9"/>
      <c r="C122" s="9"/>
      <c r="E122" s="16"/>
      <c r="G122" s="47"/>
      <c r="H122" s="41"/>
      <c r="I122" s="26"/>
      <c r="J122" s="36"/>
      <c r="K122" s="26"/>
    </row>
    <row r="123" spans="2:11" ht="15" collapsed="1" x14ac:dyDescent="0.25">
      <c r="B123" s="9" t="s">
        <v>86</v>
      </c>
      <c r="C123" s="9" t="s">
        <v>87</v>
      </c>
      <c r="D123" s="22"/>
      <c r="E123" s="23"/>
      <c r="F123" s="24"/>
      <c r="G123" s="37"/>
      <c r="H123" s="41">
        <f>SUM(G124:G125)</f>
        <v>2968.9</v>
      </c>
      <c r="I123" s="26">
        <f>(H123/1.16)*0.16</f>
        <v>409.50344827586213</v>
      </c>
      <c r="J123" s="53"/>
      <c r="K123" s="26"/>
    </row>
    <row r="124" spans="2:11" ht="15" hidden="1" outlineLevel="1" x14ac:dyDescent="0.25">
      <c r="B124" s="9"/>
      <c r="C124" s="9"/>
      <c r="D124" t="s">
        <v>406</v>
      </c>
      <c r="E124" s="2">
        <v>42982</v>
      </c>
      <c r="F124" t="s">
        <v>407</v>
      </c>
      <c r="G124" s="53">
        <v>2968.9</v>
      </c>
      <c r="H124" s="41"/>
      <c r="I124" s="26"/>
      <c r="J124" s="64"/>
      <c r="K124" s="26"/>
    </row>
    <row r="125" spans="2:11" hidden="1" outlineLevel="1" x14ac:dyDescent="0.2">
      <c r="B125" s="9"/>
      <c r="C125" s="9"/>
      <c r="H125" s="41"/>
      <c r="I125" s="26"/>
      <c r="J125" s="36"/>
      <c r="K125" s="26"/>
    </row>
    <row r="126" spans="2:11" ht="15" collapsed="1" x14ac:dyDescent="0.25">
      <c r="B126" s="9" t="s">
        <v>11</v>
      </c>
      <c r="C126" s="9" t="s">
        <v>12</v>
      </c>
      <c r="E126" s="16"/>
      <c r="F126" s="17"/>
      <c r="G126" s="40"/>
      <c r="H126" s="41">
        <f>SUM(G127:G138)</f>
        <v>54000</v>
      </c>
      <c r="I126" s="26">
        <f>(H126/1.16)*0.16</f>
        <v>7448.2758620689656</v>
      </c>
      <c r="J126" s="53"/>
      <c r="K126" s="26"/>
    </row>
    <row r="127" spans="2:11" ht="15" hidden="1" outlineLevel="1" x14ac:dyDescent="0.25">
      <c r="B127" s="9"/>
      <c r="C127" s="9"/>
      <c r="D127" t="s">
        <v>123</v>
      </c>
      <c r="E127" s="2">
        <v>42736</v>
      </c>
      <c r="F127" t="s">
        <v>124</v>
      </c>
      <c r="G127" s="53">
        <v>6000</v>
      </c>
      <c r="H127" s="41"/>
      <c r="I127" s="26"/>
      <c r="J127" s="36"/>
      <c r="K127" s="26"/>
    </row>
    <row r="128" spans="2:11" ht="15" hidden="1" outlineLevel="1" x14ac:dyDescent="0.25">
      <c r="B128" s="9"/>
      <c r="C128" s="9"/>
      <c r="D128" t="s">
        <v>152</v>
      </c>
      <c r="E128" s="2">
        <v>42767</v>
      </c>
      <c r="F128" t="s">
        <v>124</v>
      </c>
      <c r="G128" s="53">
        <v>6000</v>
      </c>
      <c r="H128" s="41"/>
      <c r="I128" s="26"/>
      <c r="J128" s="36"/>
      <c r="K128" s="26"/>
    </row>
    <row r="129" spans="2:11" ht="15" hidden="1" outlineLevel="1" x14ac:dyDescent="0.25">
      <c r="B129" s="9"/>
      <c r="C129" s="9"/>
      <c r="D129" t="s">
        <v>173</v>
      </c>
      <c r="E129" s="2">
        <v>42795</v>
      </c>
      <c r="F129" t="s">
        <v>124</v>
      </c>
      <c r="G129" s="53">
        <v>6000</v>
      </c>
      <c r="H129" s="41"/>
      <c r="I129" s="26"/>
      <c r="J129" s="36"/>
      <c r="K129" s="26"/>
    </row>
    <row r="130" spans="2:11" ht="15" hidden="1" outlineLevel="1" x14ac:dyDescent="0.25">
      <c r="B130" s="9"/>
      <c r="C130" s="9"/>
      <c r="D130" t="s">
        <v>173</v>
      </c>
      <c r="E130" s="2">
        <v>42826</v>
      </c>
      <c r="F130" t="s">
        <v>124</v>
      </c>
      <c r="G130" s="53">
        <v>6000</v>
      </c>
      <c r="H130" s="41"/>
      <c r="I130" s="26"/>
      <c r="J130" s="36"/>
      <c r="K130" s="26"/>
    </row>
    <row r="131" spans="2:11" ht="15" hidden="1" outlineLevel="1" x14ac:dyDescent="0.25">
      <c r="B131" s="9"/>
      <c r="C131" s="9"/>
      <c r="D131" t="s">
        <v>173</v>
      </c>
      <c r="E131" s="2">
        <v>42856</v>
      </c>
      <c r="F131" t="s">
        <v>124</v>
      </c>
      <c r="G131" s="53">
        <v>6000</v>
      </c>
      <c r="H131" s="41"/>
      <c r="I131" s="26"/>
      <c r="J131" s="36"/>
      <c r="K131" s="26"/>
    </row>
    <row r="132" spans="2:11" ht="15" hidden="1" outlineLevel="1" x14ac:dyDescent="0.25">
      <c r="B132" s="9"/>
      <c r="C132" s="9"/>
      <c r="D132" t="s">
        <v>173</v>
      </c>
      <c r="E132" s="2">
        <v>42887</v>
      </c>
      <c r="F132" t="s">
        <v>124</v>
      </c>
      <c r="G132" s="53">
        <v>6000</v>
      </c>
      <c r="H132" s="41"/>
      <c r="I132" s="26"/>
      <c r="J132" s="36"/>
      <c r="K132" s="26"/>
    </row>
    <row r="133" spans="2:11" ht="15" hidden="1" outlineLevel="1" x14ac:dyDescent="0.25">
      <c r="B133" s="9"/>
      <c r="C133" s="9"/>
      <c r="D133" t="s">
        <v>173</v>
      </c>
      <c r="E133" s="2">
        <v>42917</v>
      </c>
      <c r="F133" t="s">
        <v>124</v>
      </c>
      <c r="G133" s="53">
        <v>6000</v>
      </c>
      <c r="H133" s="41"/>
      <c r="I133" s="26"/>
      <c r="J133" s="36"/>
      <c r="K133" s="26"/>
    </row>
    <row r="134" spans="2:11" ht="15" hidden="1" outlineLevel="1" x14ac:dyDescent="0.25">
      <c r="B134" s="9"/>
      <c r="C134" s="9"/>
      <c r="D134" t="s">
        <v>173</v>
      </c>
      <c r="E134" s="2">
        <v>42948</v>
      </c>
      <c r="F134" t="s">
        <v>124</v>
      </c>
      <c r="G134" s="53">
        <v>6000</v>
      </c>
      <c r="H134" s="41"/>
      <c r="I134" s="26"/>
      <c r="J134" s="36"/>
      <c r="K134" s="26"/>
    </row>
    <row r="135" spans="2:11" ht="15" hidden="1" outlineLevel="1" x14ac:dyDescent="0.25">
      <c r="B135" s="9"/>
      <c r="C135" s="9"/>
      <c r="D135"/>
      <c r="E135" s="2"/>
      <c r="F135"/>
      <c r="G135" s="53"/>
      <c r="H135" s="41"/>
      <c r="I135" s="26"/>
      <c r="J135" s="36"/>
      <c r="K135" s="26"/>
    </row>
    <row r="136" spans="2:11" ht="15" hidden="1" outlineLevel="1" x14ac:dyDescent="0.25">
      <c r="B136" s="9"/>
      <c r="C136" s="9"/>
      <c r="D136" t="s">
        <v>173</v>
      </c>
      <c r="E136" s="2">
        <v>42979</v>
      </c>
      <c r="F136" t="s">
        <v>124</v>
      </c>
      <c r="G136" s="53">
        <v>6000</v>
      </c>
      <c r="H136" s="41"/>
      <c r="I136" s="26"/>
      <c r="J136" s="36"/>
      <c r="K136" s="26"/>
    </row>
    <row r="137" spans="2:11" ht="15" hidden="1" outlineLevel="1" x14ac:dyDescent="0.25">
      <c r="B137" s="9"/>
      <c r="C137" s="9"/>
      <c r="D137"/>
      <c r="E137" s="2"/>
      <c r="F137"/>
      <c r="G137" s="53"/>
      <c r="H137" s="41"/>
      <c r="I137" s="26"/>
      <c r="J137" s="36"/>
      <c r="K137" s="26"/>
    </row>
    <row r="138" spans="2:11" ht="15" hidden="1" outlineLevel="1" x14ac:dyDescent="0.25">
      <c r="B138" s="9"/>
      <c r="C138" s="9"/>
      <c r="D138"/>
      <c r="E138" s="2"/>
      <c r="F138"/>
      <c r="G138" s="53"/>
      <c r="H138" s="41"/>
      <c r="I138" s="26"/>
      <c r="J138" s="36"/>
      <c r="K138" s="26"/>
    </row>
    <row r="139" spans="2:11" ht="15" collapsed="1" x14ac:dyDescent="0.25">
      <c r="B139" s="9" t="s">
        <v>88</v>
      </c>
      <c r="C139" s="9" t="s">
        <v>89</v>
      </c>
      <c r="D139"/>
      <c r="E139" s="2"/>
      <c r="F139"/>
      <c r="G139"/>
      <c r="H139" s="41">
        <f>SUM(G140:G141)</f>
        <v>13920</v>
      </c>
      <c r="I139" s="26">
        <f>(H139/1.16)*0.16</f>
        <v>1920</v>
      </c>
      <c r="J139" s="36"/>
      <c r="K139" s="26"/>
    </row>
    <row r="140" spans="2:11" ht="15" hidden="1" outlineLevel="1" x14ac:dyDescent="0.25">
      <c r="B140" s="9"/>
      <c r="C140" s="9"/>
      <c r="D140" t="s">
        <v>408</v>
      </c>
      <c r="E140" s="2">
        <v>42990</v>
      </c>
      <c r="F140">
        <v>241</v>
      </c>
      <c r="G140" s="53">
        <v>6960</v>
      </c>
      <c r="H140" s="41"/>
      <c r="I140" s="26"/>
      <c r="J140" s="36"/>
      <c r="K140" s="26"/>
    </row>
    <row r="141" spans="2:11" ht="15" hidden="1" outlineLevel="1" x14ac:dyDescent="0.25">
      <c r="D141" t="s">
        <v>409</v>
      </c>
      <c r="E141" s="2">
        <v>42990</v>
      </c>
      <c r="F141">
        <v>240</v>
      </c>
      <c r="G141" s="53">
        <v>6960</v>
      </c>
      <c r="H141" s="40"/>
      <c r="I141" s="26"/>
      <c r="J141" s="36"/>
      <c r="K141" s="26"/>
    </row>
    <row r="142" spans="2:11" ht="15" collapsed="1" x14ac:dyDescent="0.25">
      <c r="B142" s="9" t="s">
        <v>90</v>
      </c>
      <c r="C142" s="9" t="s">
        <v>91</v>
      </c>
      <c r="D142"/>
      <c r="E142" s="2"/>
      <c r="F142"/>
      <c r="G142" s="53"/>
      <c r="H142" s="41">
        <f>SUM(G143)</f>
        <v>0</v>
      </c>
      <c r="I142" s="26">
        <f>(H142/1.16)*0.16</f>
        <v>0</v>
      </c>
      <c r="J142" s="53"/>
      <c r="K142" s="26"/>
    </row>
    <row r="143" spans="2:11" ht="15" hidden="1" outlineLevel="1" x14ac:dyDescent="0.25">
      <c r="D143"/>
      <c r="E143" s="2"/>
      <c r="F143"/>
      <c r="G143" s="53"/>
      <c r="H143" s="40"/>
      <c r="I143" s="26"/>
      <c r="J143" s="36"/>
      <c r="K143" s="26"/>
    </row>
    <row r="144" spans="2:11" ht="15" hidden="1" outlineLevel="1" x14ac:dyDescent="0.25">
      <c r="D144"/>
      <c r="E144" s="2"/>
      <c r="F144"/>
      <c r="G144" s="53"/>
      <c r="K144" s="26"/>
    </row>
    <row r="145" spans="2:11" ht="15" collapsed="1" x14ac:dyDescent="0.25">
      <c r="B145" s="9" t="s">
        <v>92</v>
      </c>
      <c r="C145" s="9" t="s">
        <v>93</v>
      </c>
      <c r="D145"/>
      <c r="E145" s="2"/>
      <c r="F145"/>
      <c r="G145"/>
      <c r="H145" s="41">
        <f>SUM(G146)</f>
        <v>0</v>
      </c>
      <c r="I145" s="26">
        <f>(H145/1.16)*0.16</f>
        <v>0</v>
      </c>
      <c r="J145" s="36"/>
      <c r="K145" s="26"/>
    </row>
    <row r="146" spans="2:11" ht="15" hidden="1" outlineLevel="1" x14ac:dyDescent="0.25">
      <c r="D146"/>
      <c r="E146" s="2"/>
      <c r="F146"/>
      <c r="G146"/>
      <c r="H146" s="40"/>
      <c r="I146" s="26"/>
      <c r="J146" s="36"/>
      <c r="K146" s="26"/>
    </row>
    <row r="147" spans="2:11" ht="15" collapsed="1" x14ac:dyDescent="0.25">
      <c r="B147" s="9" t="s">
        <v>94</v>
      </c>
      <c r="C147" s="9" t="s">
        <v>95</v>
      </c>
      <c r="D147"/>
      <c r="E147" s="2"/>
      <c r="F147"/>
      <c r="G147"/>
      <c r="H147" s="41">
        <f>SUM(G148:G152)</f>
        <v>0</v>
      </c>
      <c r="I147" s="26">
        <f>(H147/1.16)*0.16</f>
        <v>0</v>
      </c>
      <c r="J147" s="53"/>
      <c r="K147" s="26"/>
    </row>
    <row r="148" spans="2:11" ht="15" hidden="1" outlineLevel="1" x14ac:dyDescent="0.25">
      <c r="D148"/>
      <c r="E148" s="2"/>
      <c r="F148"/>
      <c r="G148"/>
      <c r="H148" s="40"/>
      <c r="I148" s="26"/>
      <c r="J148" s="64"/>
      <c r="K148" s="26"/>
    </row>
    <row r="149" spans="2:11" ht="15" hidden="1" outlineLevel="1" x14ac:dyDescent="0.25">
      <c r="D149"/>
      <c r="E149" s="2"/>
      <c r="F149"/>
      <c r="G149" s="53"/>
      <c r="H149" s="40"/>
      <c r="I149" s="26"/>
      <c r="J149" s="65"/>
      <c r="K149" s="26"/>
    </row>
    <row r="150" spans="2:11" ht="15" hidden="1" outlineLevel="1" x14ac:dyDescent="0.25">
      <c r="D150"/>
      <c r="E150" s="2"/>
      <c r="F150"/>
      <c r="G150"/>
      <c r="H150" s="40"/>
      <c r="I150" s="26"/>
      <c r="J150" s="65"/>
      <c r="K150" s="26"/>
    </row>
    <row r="151" spans="2:11" ht="15" hidden="1" outlineLevel="1" x14ac:dyDescent="0.25">
      <c r="D151"/>
      <c r="E151" s="2"/>
      <c r="F151"/>
      <c r="G151" s="53"/>
      <c r="H151" s="40"/>
      <c r="I151" s="26"/>
      <c r="J151" s="65"/>
      <c r="K151" s="26"/>
    </row>
    <row r="152" spans="2:11" ht="15" hidden="1" outlineLevel="1" x14ac:dyDescent="0.25">
      <c r="D152"/>
      <c r="E152" s="2"/>
      <c r="F152"/>
      <c r="G152" s="53"/>
      <c r="H152" s="40"/>
      <c r="I152" s="26"/>
      <c r="J152" s="65"/>
      <c r="K152" s="26"/>
    </row>
    <row r="153" spans="2:11" collapsed="1" x14ac:dyDescent="0.2">
      <c r="B153" s="9" t="s">
        <v>96</v>
      </c>
      <c r="C153" s="9" t="s">
        <v>97</v>
      </c>
      <c r="E153" s="16"/>
      <c r="F153" s="17"/>
      <c r="G153" s="26"/>
      <c r="H153" s="41">
        <f>SUM(G154)</f>
        <v>0</v>
      </c>
      <c r="I153" s="26">
        <f>(H153/1.16)*0.16</f>
        <v>0</v>
      </c>
      <c r="J153" s="36"/>
      <c r="K153" s="26"/>
    </row>
    <row r="154" spans="2:11" ht="15" hidden="1" outlineLevel="1" x14ac:dyDescent="0.25">
      <c r="D154"/>
      <c r="E154" s="2"/>
      <c r="F154"/>
      <c r="G154"/>
      <c r="H154" s="40"/>
      <c r="I154" s="26"/>
      <c r="J154" s="36"/>
      <c r="K154" s="26"/>
    </row>
    <row r="155" spans="2:11" collapsed="1" x14ac:dyDescent="0.2">
      <c r="B155" s="9" t="s">
        <v>98</v>
      </c>
      <c r="C155" s="9" t="s">
        <v>99</v>
      </c>
      <c r="E155" s="16"/>
      <c r="F155" s="17"/>
      <c r="G155" s="26"/>
      <c r="H155" s="41">
        <f>SUM(G156)</f>
        <v>0</v>
      </c>
      <c r="I155" s="26">
        <f>(H155/1.16)*0.16</f>
        <v>0</v>
      </c>
      <c r="J155" s="36"/>
      <c r="K155" s="26"/>
    </row>
    <row r="156" spans="2:11" hidden="1" outlineLevel="1" x14ac:dyDescent="0.2">
      <c r="B156" s="9"/>
      <c r="C156" s="9"/>
      <c r="E156" s="16"/>
      <c r="F156" s="17"/>
      <c r="G156" s="26"/>
      <c r="H156" s="41"/>
      <c r="I156" s="26"/>
      <c r="J156" s="36"/>
      <c r="K156" s="26"/>
    </row>
    <row r="157" spans="2:11" ht="15" collapsed="1" x14ac:dyDescent="0.25">
      <c r="B157" s="9" t="s">
        <v>338</v>
      </c>
      <c r="C157" s="9" t="s">
        <v>339</v>
      </c>
      <c r="E157" s="16"/>
      <c r="F157" s="17"/>
      <c r="G157" s="26"/>
      <c r="H157" s="41">
        <f>SUM(G158:G160)</f>
        <v>-360</v>
      </c>
      <c r="I157" s="26">
        <f>(H157/1.16)*0.16</f>
        <v>-49.65517241379311</v>
      </c>
      <c r="J157"/>
      <c r="K157" s="26"/>
    </row>
    <row r="158" spans="2:11" ht="15" hidden="1" outlineLevel="1" x14ac:dyDescent="0.25">
      <c r="B158" s="9"/>
      <c r="C158" s="9"/>
      <c r="D158" t="s">
        <v>340</v>
      </c>
      <c r="E158" s="2">
        <v>42916</v>
      </c>
      <c r="F158" t="s">
        <v>341</v>
      </c>
      <c r="G158" s="26">
        <v>-180</v>
      </c>
      <c r="H158" s="41"/>
      <c r="I158" s="26"/>
      <c r="J158" s="36"/>
      <c r="K158" s="26"/>
    </row>
    <row r="159" spans="2:11" hidden="1" outlineLevel="1" x14ac:dyDescent="0.2">
      <c r="D159" s="6" t="s">
        <v>342</v>
      </c>
      <c r="E159" s="16">
        <v>42846</v>
      </c>
      <c r="F159" s="17" t="s">
        <v>343</v>
      </c>
      <c r="G159" s="26">
        <v>-180</v>
      </c>
      <c r="I159" s="26"/>
      <c r="J159" s="36"/>
      <c r="K159" s="26"/>
    </row>
    <row r="160" spans="2:11" ht="15" hidden="1" outlineLevel="1" x14ac:dyDescent="0.25">
      <c r="D160"/>
      <c r="E160" s="2"/>
      <c r="F160"/>
      <c r="G160" s="53"/>
      <c r="I160" s="26"/>
      <c r="J160" s="36"/>
      <c r="K160" s="26"/>
    </row>
    <row r="161" spans="2:11" collapsed="1" x14ac:dyDescent="0.2">
      <c r="B161" s="9" t="s">
        <v>194</v>
      </c>
      <c r="C161" s="9" t="s">
        <v>195</v>
      </c>
      <c r="E161" s="16"/>
      <c r="F161" s="17"/>
      <c r="G161" s="26"/>
      <c r="H161" s="41">
        <f>SUM(G162:G163)</f>
        <v>0</v>
      </c>
      <c r="I161" s="26">
        <f>(H161/1.16)*0.16</f>
        <v>0</v>
      </c>
      <c r="J161" s="36"/>
      <c r="K161" s="26"/>
    </row>
    <row r="162" spans="2:11" ht="15" hidden="1" outlineLevel="1" x14ac:dyDescent="0.25">
      <c r="D162"/>
      <c r="E162" s="2"/>
      <c r="F162"/>
      <c r="G162" s="53"/>
      <c r="H162" s="6"/>
      <c r="I162" s="26"/>
      <c r="J162" s="65"/>
      <c r="K162" s="26"/>
    </row>
    <row r="163" spans="2:11" ht="15" hidden="1" outlineLevel="1" x14ac:dyDescent="0.25">
      <c r="D163"/>
      <c r="E163" s="2"/>
      <c r="F163"/>
      <c r="G163" s="53"/>
      <c r="H163" s="6"/>
      <c r="I163" s="26"/>
      <c r="J163" s="64"/>
      <c r="K163" s="26"/>
    </row>
    <row r="164" spans="2:11" ht="15" collapsed="1" x14ac:dyDescent="0.25">
      <c r="B164" s="9" t="s">
        <v>199</v>
      </c>
      <c r="C164" s="9" t="s">
        <v>200</v>
      </c>
      <c r="D164"/>
      <c r="E164" s="2"/>
      <c r="F164"/>
      <c r="G164" s="53"/>
      <c r="H164" s="41">
        <f>SUM(G165)</f>
        <v>0</v>
      </c>
      <c r="I164" s="26">
        <f>(H164/1.16)*0.16</f>
        <v>0</v>
      </c>
      <c r="J164" s="36"/>
      <c r="K164" s="26"/>
    </row>
    <row r="165" spans="2:11" ht="15" hidden="1" outlineLevel="1" x14ac:dyDescent="0.25">
      <c r="D165"/>
      <c r="E165" s="2"/>
      <c r="F165"/>
      <c r="G165" s="53"/>
      <c r="H165" s="6"/>
      <c r="I165" s="26"/>
      <c r="J165" s="36"/>
      <c r="K165" s="26"/>
    </row>
    <row r="166" spans="2:11" ht="15" collapsed="1" x14ac:dyDescent="0.25">
      <c r="B166" s="9" t="s">
        <v>203</v>
      </c>
      <c r="C166" s="9" t="s">
        <v>204</v>
      </c>
      <c r="D166"/>
      <c r="E166" s="2"/>
      <c r="F166"/>
      <c r="G166" s="53"/>
      <c r="H166" s="41">
        <f>SUM(G167)</f>
        <v>0</v>
      </c>
      <c r="I166" s="26">
        <f>(H166/1.16)*0.16</f>
        <v>0</v>
      </c>
      <c r="J166" s="66"/>
      <c r="K166" s="26"/>
    </row>
    <row r="167" spans="2:11" ht="15" hidden="1" outlineLevel="1" x14ac:dyDescent="0.25">
      <c r="D167"/>
      <c r="E167" s="2"/>
      <c r="F167"/>
      <c r="G167" s="53"/>
      <c r="H167" s="6"/>
      <c r="I167" s="26"/>
      <c r="J167" s="66"/>
      <c r="K167" s="26"/>
    </row>
    <row r="168" spans="2:11" ht="15" collapsed="1" x14ac:dyDescent="0.25">
      <c r="B168" s="9" t="s">
        <v>271</v>
      </c>
      <c r="C168" s="9" t="s">
        <v>270</v>
      </c>
      <c r="E168" s="16"/>
      <c r="F168" s="17"/>
      <c r="G168" s="26"/>
      <c r="H168" s="41">
        <f>SUM(G169)</f>
        <v>17400</v>
      </c>
      <c r="I168" s="26">
        <f>(H168/1.16)*0.16</f>
        <v>2400.0000000000005</v>
      </c>
      <c r="J168" s="53"/>
      <c r="K168" s="26"/>
    </row>
    <row r="169" spans="2:11" ht="15" hidden="1" outlineLevel="1" x14ac:dyDescent="0.25">
      <c r="D169" t="s">
        <v>269</v>
      </c>
      <c r="E169" s="2">
        <v>42858</v>
      </c>
      <c r="F169">
        <v>3379</v>
      </c>
      <c r="G169" s="53">
        <v>17400</v>
      </c>
      <c r="H169" s="40"/>
      <c r="I169" s="26"/>
      <c r="K169" s="26"/>
    </row>
    <row r="170" spans="2:11" ht="15" collapsed="1" x14ac:dyDescent="0.25">
      <c r="B170" s="9" t="s">
        <v>268</v>
      </c>
      <c r="C170" s="9" t="s">
        <v>267</v>
      </c>
      <c r="E170" s="16"/>
      <c r="F170" s="17"/>
      <c r="G170" s="26"/>
      <c r="H170" s="41">
        <f>SUM(G171)</f>
        <v>0</v>
      </c>
      <c r="I170" s="26">
        <f>(H170/1.16)*0.16</f>
        <v>0</v>
      </c>
      <c r="J170"/>
      <c r="K170" s="26"/>
    </row>
    <row r="171" spans="2:11" ht="15" hidden="1" outlineLevel="1" x14ac:dyDescent="0.25">
      <c r="D171"/>
      <c r="E171" s="2"/>
      <c r="F171"/>
      <c r="G171" s="53"/>
      <c r="H171" s="40"/>
      <c r="I171" s="26"/>
      <c r="J171"/>
      <c r="K171" s="26"/>
    </row>
    <row r="172" spans="2:11" ht="15" collapsed="1" x14ac:dyDescent="0.25">
      <c r="B172" s="9" t="s">
        <v>381</v>
      </c>
      <c r="C172" s="9" t="s">
        <v>382</v>
      </c>
      <c r="E172" s="16"/>
      <c r="F172" s="17"/>
      <c r="G172" s="26"/>
      <c r="H172" s="41">
        <f>SUM(G173)</f>
        <v>0</v>
      </c>
      <c r="I172" s="26">
        <f>(H172/1.16)*0.16</f>
        <v>0</v>
      </c>
      <c r="J172"/>
      <c r="K172" s="26"/>
    </row>
    <row r="173" spans="2:11" ht="15" hidden="1" outlineLevel="1" x14ac:dyDescent="0.25">
      <c r="D173"/>
      <c r="E173" s="2"/>
      <c r="F173"/>
      <c r="G173" s="53"/>
      <c r="H173" s="40"/>
      <c r="I173" s="26"/>
      <c r="J173"/>
      <c r="K173" s="26"/>
    </row>
    <row r="174" spans="2:11" ht="15" collapsed="1" x14ac:dyDescent="0.25">
      <c r="B174" s="9" t="s">
        <v>385</v>
      </c>
      <c r="C174" s="9" t="s">
        <v>386</v>
      </c>
      <c r="E174" s="16"/>
      <c r="F174" s="17"/>
      <c r="G174" s="26"/>
      <c r="H174" s="40"/>
      <c r="I174" s="26"/>
      <c r="J174"/>
      <c r="K174" s="26"/>
    </row>
    <row r="175" spans="2:11" ht="15" x14ac:dyDescent="0.25">
      <c r="D175"/>
      <c r="E175" s="2"/>
      <c r="F175"/>
      <c r="G175" s="53"/>
      <c r="H175" s="40"/>
      <c r="I175" s="26"/>
      <c r="K175" s="26"/>
    </row>
    <row r="176" spans="2:11" x14ac:dyDescent="0.2">
      <c r="E176" s="16"/>
      <c r="F176" s="17"/>
      <c r="G176" s="26"/>
      <c r="H176" s="40"/>
      <c r="I176" s="26"/>
      <c r="K176" s="26"/>
    </row>
    <row r="177" spans="5:11" ht="15" x14ac:dyDescent="0.25">
      <c r="E177" s="16"/>
      <c r="F177" s="17"/>
      <c r="G177" s="26"/>
      <c r="H177" s="40"/>
      <c r="I177" s="26"/>
      <c r="J177"/>
      <c r="K177" s="26"/>
    </row>
    <row r="178" spans="5:11" ht="15" x14ac:dyDescent="0.25">
      <c r="F178" s="17"/>
      <c r="H178" s="6"/>
      <c r="I178" s="26"/>
      <c r="J178"/>
      <c r="K178" s="26"/>
    </row>
    <row r="179" spans="5:11" x14ac:dyDescent="0.2">
      <c r="F179" s="55"/>
      <c r="G179" s="54" t="s">
        <v>45</v>
      </c>
      <c r="H179" s="54">
        <f>SUM(H13:H172)</f>
        <v>290714.53000000003</v>
      </c>
      <c r="I179" s="26"/>
      <c r="K179" s="26"/>
    </row>
    <row r="180" spans="5:11" ht="15.75" thickBot="1" x14ac:dyDescent="0.3">
      <c r="F180" s="55"/>
      <c r="G180" s="56" t="s">
        <v>46</v>
      </c>
      <c r="H180" s="57">
        <v>290722.96999999997</v>
      </c>
      <c r="I180" s="26"/>
      <c r="J180"/>
      <c r="K180" s="26"/>
    </row>
    <row r="181" spans="5:11" ht="13.5" thickTop="1" x14ac:dyDescent="0.2">
      <c r="F181" s="17"/>
      <c r="G181" s="54" t="s">
        <v>47</v>
      </c>
      <c r="H181" s="7">
        <f>+H179-H180</f>
        <v>-8.4399999999441206</v>
      </c>
    </row>
    <row r="182" spans="5:11" x14ac:dyDescent="0.2">
      <c r="F182" s="17"/>
    </row>
    <row r="183" spans="5:11" ht="15" x14ac:dyDescent="0.25">
      <c r="F183" s="17"/>
      <c r="J183"/>
    </row>
    <row r="184" spans="5:11" x14ac:dyDescent="0.2">
      <c r="F184" s="17"/>
    </row>
    <row r="185" spans="5:11" x14ac:dyDescent="0.2">
      <c r="F185" s="17"/>
    </row>
    <row r="186" spans="5:11" x14ac:dyDescent="0.2">
      <c r="F186" s="17"/>
    </row>
    <row r="187" spans="5:11" x14ac:dyDescent="0.2">
      <c r="F187" s="17"/>
    </row>
    <row r="188" spans="5:11" x14ac:dyDescent="0.2">
      <c r="F188" s="17"/>
    </row>
    <row r="189" spans="5:11" ht="15" x14ac:dyDescent="0.25">
      <c r="F189" s="17"/>
      <c r="J189"/>
    </row>
    <row r="190" spans="5:11" x14ac:dyDescent="0.2">
      <c r="F190" s="17"/>
    </row>
    <row r="191" spans="5:11" ht="15" x14ac:dyDescent="0.25">
      <c r="F191" s="17"/>
      <c r="J191"/>
    </row>
    <row r="192" spans="5:11" ht="15" x14ac:dyDescent="0.25">
      <c r="F192" s="17"/>
      <c r="J192"/>
    </row>
    <row r="193" spans="6:10" ht="15" x14ac:dyDescent="0.25">
      <c r="F193" s="17"/>
      <c r="J193"/>
    </row>
    <row r="194" spans="6:10" ht="15" x14ac:dyDescent="0.25">
      <c r="F194" s="17"/>
      <c r="J194"/>
    </row>
    <row r="195" spans="6:10" x14ac:dyDescent="0.2">
      <c r="F195" s="17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</row>
    <row r="1331" spans="6:10" x14ac:dyDescent="0.2">
      <c r="F1331" s="17"/>
    </row>
    <row r="1332" spans="6:10" x14ac:dyDescent="0.2">
      <c r="F1332" s="17"/>
    </row>
    <row r="1333" spans="6:10" x14ac:dyDescent="0.2">
      <c r="F1333" s="17"/>
    </row>
    <row r="1334" spans="6:10" x14ac:dyDescent="0.2">
      <c r="F1334" s="17"/>
    </row>
    <row r="1335" spans="6:10" x14ac:dyDescent="0.2">
      <c r="F1335" s="17"/>
    </row>
    <row r="1336" spans="6:10" x14ac:dyDescent="0.2">
      <c r="F1336" s="17"/>
    </row>
    <row r="1337" spans="6:10" x14ac:dyDescent="0.2">
      <c r="F1337" s="17"/>
    </row>
    <row r="1338" spans="6:10" x14ac:dyDescent="0.2">
      <c r="F1338" s="17"/>
    </row>
    <row r="1339" spans="6:10" x14ac:dyDescent="0.2">
      <c r="F1339" s="17"/>
    </row>
    <row r="1340" spans="6:10" x14ac:dyDescent="0.2">
      <c r="F1340" s="17"/>
    </row>
    <row r="1341" spans="6:10" x14ac:dyDescent="0.2">
      <c r="F1341" s="17"/>
    </row>
    <row r="1342" spans="6:10" x14ac:dyDescent="0.2">
      <c r="F1342" s="17"/>
    </row>
    <row r="1343" spans="6:10" x14ac:dyDescent="0.2">
      <c r="F1343" s="17"/>
    </row>
    <row r="1344" spans="6:10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dcterms:created xsi:type="dcterms:W3CDTF">2017-02-11T17:46:10Z</dcterms:created>
  <dcterms:modified xsi:type="dcterms:W3CDTF">2017-11-09T22:48:55Z</dcterms:modified>
</cp:coreProperties>
</file>