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3"/>
  </bookViews>
  <sheets>
    <sheet name="SEPTIEMBRE" sheetId="1" r:id="rId1"/>
    <sheet name="OCTUBRE" sheetId="2" r:id="rId2"/>
    <sheet name="NOVIEMBRE" sheetId="4" r:id="rId3"/>
    <sheet name="DICIEMBRE" sheetId="5" r:id="rId4"/>
    <sheet name="Hoja3" sheetId="3" r:id="rId5"/>
  </sheets>
  <definedNames>
    <definedName name="_xlnm._FilterDatabase" localSheetId="3" hidden="1">DICIEMBRE!$A$6:$I$6</definedName>
    <definedName name="_xlnm._FilterDatabase" localSheetId="2" hidden="1">NOVIEMBRE!$A$6:$I$6</definedName>
    <definedName name="_xlnm._FilterDatabase" localSheetId="1" hidden="1">OCTUBRE!$A$6:$I$6</definedName>
    <definedName name="_xlnm._FilterDatabase" localSheetId="0" hidden="1">SEPTIEMBRE!$A$7:$L$98</definedName>
  </definedNames>
  <calcPr calcId="152511"/>
</workbook>
</file>

<file path=xl/calcChain.xml><?xml version="1.0" encoding="utf-8"?>
<calcChain xmlns="http://schemas.openxmlformats.org/spreadsheetml/2006/main">
  <c r="I7" i="5" l="1"/>
  <c r="G162" i="5"/>
  <c r="G120" i="5"/>
  <c r="G163" i="5" s="1"/>
  <c r="G66" i="4"/>
  <c r="G84" i="4" s="1"/>
  <c r="G127" i="4" s="1"/>
  <c r="F156" i="5"/>
  <c r="F157" i="5"/>
  <c r="F158" i="5"/>
  <c r="G78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G126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162" i="5" l="1"/>
  <c r="G164" i="5"/>
  <c r="F126" i="4"/>
  <c r="G128" i="4"/>
  <c r="F88" i="2"/>
  <c r="F123" i="2" s="1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G81" i="2"/>
  <c r="F77" i="2"/>
  <c r="G124" i="2"/>
  <c r="G123" i="2" l="1"/>
  <c r="G125" i="2" s="1"/>
  <c r="F87" i="2"/>
  <c r="F127" i="1" l="1"/>
  <c r="F128" i="1"/>
  <c r="F129" i="1"/>
  <c r="F130" i="1"/>
  <c r="F131" i="1"/>
  <c r="F132" i="1"/>
  <c r="F133" i="1"/>
  <c r="F134" i="1"/>
  <c r="F135" i="1"/>
  <c r="F136" i="1"/>
  <c r="G142" i="1"/>
  <c r="G100" i="1"/>
  <c r="H23" i="1" l="1"/>
  <c r="H25" i="1"/>
  <c r="M15" i="1" l="1"/>
  <c r="G141" i="1" l="1"/>
  <c r="G143" i="1" s="1"/>
  <c r="F140" i="1"/>
  <c r="F139" i="1"/>
  <c r="F138" i="1"/>
  <c r="F13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41" i="1" l="1"/>
</calcChain>
</file>

<file path=xl/sharedStrings.xml><?xml version="1.0" encoding="utf-8"?>
<sst xmlns="http://schemas.openxmlformats.org/spreadsheetml/2006/main" count="2133" uniqueCount="648">
  <si>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</si>
  <si>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</si>
  <si>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</si>
  <si>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</si>
  <si>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</si>
  <si>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</si>
  <si>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</si>
  <si>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</si>
  <si>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E     13</t>
  </si>
  <si>
    <t>QUERETARO MOTORS SA</t>
  </si>
  <si>
    <t>E      9</t>
  </si>
  <si>
    <t>TOYOTA FINANCIAL SERVICES MEXICO SA</t>
  </si>
  <si>
    <t>SUMAS</t>
  </si>
  <si>
    <t>AUXILIAR</t>
  </si>
  <si>
    <t>04</t>
  </si>
  <si>
    <t>85</t>
  </si>
  <si>
    <t>Sumas</t>
  </si>
  <si>
    <t>Saldo  Final</t>
  </si>
  <si>
    <t>E      8</t>
  </si>
  <si>
    <t>E     14</t>
  </si>
  <si>
    <t>15</t>
  </si>
  <si>
    <t>E      1</t>
  </si>
  <si>
    <t>INGENIERIA FISCAL LABORAL SC</t>
  </si>
  <si>
    <t>SERVICIO AUDITORIO SA DE CV</t>
  </si>
  <si>
    <t>E     18</t>
  </si>
  <si>
    <t>E     27</t>
  </si>
  <si>
    <t>LJIMENEZ:ALECSA ITALIANOS DE QUERET</t>
  </si>
  <si>
    <t>QUERETARO MOTORS SA DE CV</t>
  </si>
  <si>
    <t>LJIMENEZ:QUERETARO MOTORS SA-SERVID</t>
  </si>
  <si>
    <t>OK</t>
  </si>
  <si>
    <t>Saldo Inicial</t>
  </si>
  <si>
    <t>E      3</t>
  </si>
  <si>
    <t>E      5</t>
  </si>
  <si>
    <t>E     23</t>
  </si>
  <si>
    <t>OPERADORA DE MERCADO DE LLANTAS SA</t>
  </si>
  <si>
    <t>REWEB FACTURE MAS CON INTERNET SA D</t>
  </si>
  <si>
    <t>E     37</t>
  </si>
  <si>
    <t>EDIFICACIONES UNIX S DE RL DE CV</t>
  </si>
  <si>
    <t>E     20</t>
  </si>
  <si>
    <t>E     21</t>
  </si>
  <si>
    <t>E     22</t>
  </si>
  <si>
    <t>E     24</t>
  </si>
  <si>
    <t>E     28</t>
  </si>
  <si>
    <t>E     31</t>
  </si>
  <si>
    <t>COMISIONES</t>
  </si>
  <si>
    <t>E     50</t>
  </si>
  <si>
    <t>E     51</t>
  </si>
  <si>
    <t>MHMG ABOGADOS, S.C.</t>
  </si>
  <si>
    <t>FORTUNY ESCAMEZ CRISTINA</t>
  </si>
  <si>
    <t>ZURICH COMPAÑIA DE SEGUROS SA</t>
  </si>
  <si>
    <t>D    168</t>
  </si>
  <si>
    <t>D    169</t>
  </si>
  <si>
    <t>D    281</t>
  </si>
  <si>
    <t>D     94</t>
  </si>
  <si>
    <t>D    278</t>
  </si>
  <si>
    <t>D    288</t>
  </si>
  <si>
    <t>D     81</t>
  </si>
  <si>
    <t>D    157</t>
  </si>
  <si>
    <t>D    180</t>
  </si>
  <si>
    <t>D    181</t>
  </si>
  <si>
    <t>D    213</t>
  </si>
  <si>
    <t>D    151</t>
  </si>
  <si>
    <t>D    286</t>
  </si>
  <si>
    <t>E     12</t>
  </si>
  <si>
    <t>E     45</t>
  </si>
  <si>
    <t>D    284</t>
  </si>
  <si>
    <t>D    285</t>
  </si>
  <si>
    <t>E      6</t>
  </si>
  <si>
    <t>E      7</t>
  </si>
  <si>
    <t>E     10</t>
  </si>
  <si>
    <t>E     11</t>
  </si>
  <si>
    <t>E     16</t>
  </si>
  <si>
    <t>E     17</t>
  </si>
  <si>
    <t>E     29</t>
  </si>
  <si>
    <t>E     33</t>
  </si>
  <si>
    <t>E     36</t>
  </si>
  <si>
    <t>E     38</t>
  </si>
  <si>
    <t>E     39</t>
  </si>
  <si>
    <t>E     40</t>
  </si>
  <si>
    <t>D    300</t>
  </si>
  <si>
    <t>D      8</t>
  </si>
  <si>
    <t>D     30</t>
  </si>
  <si>
    <t>D     29</t>
  </si>
  <si>
    <t>D     41</t>
  </si>
  <si>
    <t>D     55</t>
  </si>
  <si>
    <t>D     60</t>
  </si>
  <si>
    <t>D    146</t>
  </si>
  <si>
    <t>D    283</t>
  </si>
  <si>
    <t>D    154</t>
  </si>
  <si>
    <t>D    155</t>
  </si>
  <si>
    <t>D    156</t>
  </si>
  <si>
    <t>D    293</t>
  </si>
  <si>
    <t>0007-SBN18</t>
  </si>
  <si>
    <t>0008-SBN18</t>
  </si>
  <si>
    <t>0009-SBN18</t>
  </si>
  <si>
    <t>0010-SBN18</t>
  </si>
  <si>
    <t>0027-SBN17</t>
  </si>
  <si>
    <t>AM00000094</t>
  </si>
  <si>
    <t>CH-3054</t>
  </si>
  <si>
    <t>CH-3055</t>
  </si>
  <si>
    <t>CH-3057</t>
  </si>
  <si>
    <t>NWD0002520</t>
  </si>
  <si>
    <t>NWD0002527</t>
  </si>
  <si>
    <t>T-404747</t>
  </si>
  <si>
    <t>T-404749</t>
  </si>
  <si>
    <t>T-404750</t>
  </si>
  <si>
    <t>T-404751</t>
  </si>
  <si>
    <t>T-404755</t>
  </si>
  <si>
    <t>T-404756</t>
  </si>
  <si>
    <t>T-404757</t>
  </si>
  <si>
    <t>T-404758</t>
  </si>
  <si>
    <t>T-404759</t>
  </si>
  <si>
    <t>T-404760</t>
  </si>
  <si>
    <t>T-404761</t>
  </si>
  <si>
    <t>T-404762</t>
  </si>
  <si>
    <t>T-404763</t>
  </si>
  <si>
    <t>T-404764</t>
  </si>
  <si>
    <t>T-404765</t>
  </si>
  <si>
    <t>T-404766</t>
  </si>
  <si>
    <t>T-404767</t>
  </si>
  <si>
    <t>T-404768</t>
  </si>
  <si>
    <t>T-404769</t>
  </si>
  <si>
    <t>T-404770</t>
  </si>
  <si>
    <t>T-404771</t>
  </si>
  <si>
    <t>T-404772</t>
  </si>
  <si>
    <t>T-404774</t>
  </si>
  <si>
    <t>T-404775</t>
  </si>
  <si>
    <t>T-404776</t>
  </si>
  <si>
    <t>T-404777</t>
  </si>
  <si>
    <t>T-404778</t>
  </si>
  <si>
    <t>T-404779</t>
  </si>
  <si>
    <t>WR 6605</t>
  </si>
  <si>
    <t>WR00006569</t>
  </si>
  <si>
    <t>WR00006579</t>
  </si>
  <si>
    <t>WR00006582</t>
  </si>
  <si>
    <t>WR00006584</t>
  </si>
  <si>
    <t>WR00006592</t>
  </si>
  <si>
    <t>WR00006597</t>
  </si>
  <si>
    <t>WR00006615</t>
  </si>
  <si>
    <t>WR00006661</t>
  </si>
  <si>
    <t>WR00006662</t>
  </si>
  <si>
    <t>WR6714</t>
  </si>
  <si>
    <t>BAJA: LJIMENEZ LJIMENEZ:AGUA, CAFE,</t>
  </si>
  <si>
    <t>BAJA: LJIMENEZ LJIMENEZ:GARCIA OLIV</t>
  </si>
  <si>
    <t>LJIMENEZ:SERVICIO AUDITORIO SA DE C</t>
  </si>
  <si>
    <t>LJIMENEZ:TIENDAS SORIANA SA DE CV-S</t>
  </si>
  <si>
    <t>LJIMENEZ:AUTOBUSES DE LA PIEDAD -VI</t>
  </si>
  <si>
    <t>LJIMENEZ:HM FOODS MEXICO SA DE CV</t>
  </si>
  <si>
    <t>LJIMENEZ:IMPULSORA PLAZA CELAYA -VI</t>
  </si>
  <si>
    <t>LJIMENEZ:CENTRO DISTRIBUCION ORIENT</t>
  </si>
  <si>
    <t>LJIMENEZ:FONDO NACIONAL DE INFRAEST</t>
  </si>
  <si>
    <t>LJIMENEZ:SERGO PEDROZA VALLEJO -SER</t>
  </si>
  <si>
    <t>LJIMENEZ:FEDERICO JESUS ZARRAGA RIV</t>
  </si>
  <si>
    <t>LJIMENEZ:SERVISISTEMAS LLANTEROS SA</t>
  </si>
  <si>
    <t>LJIMENEZ:PIZZAS BORJA SA -VIATICOS</t>
  </si>
  <si>
    <t>LJIMENEZ:MARTHA VELAZQUEZ -BATERIA</t>
  </si>
  <si>
    <t>LJIMENEZ:DJ GRUAS SA DE CV -ARRASTR</t>
  </si>
  <si>
    <t>SUBARUMOTORES HG S.A DE C.V</t>
  </si>
  <si>
    <t>COMISIONES BBVA BANCOMER SEP 1</t>
  </si>
  <si>
    <t>COMISIONES BANAMEX SEP 2017</t>
  </si>
  <si>
    <t>LJIMENEZ:QUERETARO MOTORS SA-INTERN</t>
  </si>
  <si>
    <t>LJIMENEZ:QUERETARO MOTORS SA DE CV</t>
  </si>
  <si>
    <t>LJIMENEZ:QUERETARO MOTORS SA-SOLVEN</t>
  </si>
  <si>
    <t>BAJA: QUERETARO MOTORS SA</t>
  </si>
  <si>
    <t xml:space="preserve">COMERCIALIZADORA FARMACEUTICA DE CHIAPAS SAPI DE CV </t>
  </si>
  <si>
    <t>TASA CERO</t>
  </si>
  <si>
    <t>ROBERTO ANTONIO CEDEÑO OROZCO</t>
  </si>
  <si>
    <t xml:space="preserve">70 RETENCION ISR </t>
  </si>
  <si>
    <t xml:space="preserve">ECXENTO </t>
  </si>
  <si>
    <t>ROVIMED SC</t>
  </si>
  <si>
    <t>ROV160420LFA</t>
  </si>
  <si>
    <t>FNI970829JR9</t>
  </si>
  <si>
    <t>CDO0509296I9</t>
  </si>
  <si>
    <t>IPC060309D42</t>
  </si>
  <si>
    <t>ISH</t>
  </si>
  <si>
    <t>HFM150630ILA</t>
  </si>
  <si>
    <t>API6609273E0</t>
  </si>
  <si>
    <t>TSO991022PB6</t>
  </si>
  <si>
    <t>JUML710812LZ4</t>
  </si>
  <si>
    <t>LILIANA TERESA JUAREZ MELENDEZ</t>
  </si>
  <si>
    <t>SLA8912211U6</t>
  </si>
  <si>
    <t>SERVISISTEMAS LLANTEROS SA DE CV</t>
  </si>
  <si>
    <t>TELEFONOS DE MEXICO SA DE CV</t>
  </si>
  <si>
    <t>TME840315KT6</t>
  </si>
  <si>
    <t>DJG010528NM0</t>
  </si>
  <si>
    <t>FOEC770426SM1</t>
  </si>
  <si>
    <t>MAB070816NS7</t>
  </si>
  <si>
    <t>SAU960320HC4</t>
  </si>
  <si>
    <t>IFL130502TN8</t>
  </si>
  <si>
    <t xml:space="preserve">AUTO PARTES Y MAS </t>
  </si>
  <si>
    <t>APM8805092U9</t>
  </si>
  <si>
    <t>EUN1504089J7</t>
  </si>
  <si>
    <t>ok</t>
  </si>
  <si>
    <t>ZSE950306M48</t>
  </si>
  <si>
    <t>RFM131122QX4</t>
  </si>
  <si>
    <t>OML020131KY4</t>
  </si>
  <si>
    <t>SAH061128ME3</t>
  </si>
  <si>
    <t>Auxiliar del 01/09/17 al 31/09/2017</t>
  </si>
  <si>
    <t xml:space="preserve">SGM AUTOMOTRIZ DE MEXICO SA DE CV </t>
  </si>
  <si>
    <t>SAM160224EB2</t>
  </si>
  <si>
    <t>AIQ070917FVA</t>
  </si>
  <si>
    <t>BBA830831LJ2</t>
  </si>
  <si>
    <t>BNM840515VB1</t>
  </si>
  <si>
    <t>QMO710112RH2</t>
  </si>
  <si>
    <t>TFS011012M18</t>
  </si>
  <si>
    <t>PEVS640629152</t>
  </si>
  <si>
    <t>ZARF710412885</t>
  </si>
  <si>
    <t>PBO8205135L8</t>
  </si>
  <si>
    <t>VEPM650117LD8</t>
  </si>
  <si>
    <t>Auxiliar del 01/01/17 al 31/01/2017</t>
  </si>
  <si>
    <t>D    202</t>
  </si>
  <si>
    <t>D    203</t>
  </si>
  <si>
    <t>D    312</t>
  </si>
  <si>
    <t>D     78</t>
  </si>
  <si>
    <t>0011-SBN18</t>
  </si>
  <si>
    <t>D     79</t>
  </si>
  <si>
    <t>0012-SBN18</t>
  </si>
  <si>
    <t>D     80</t>
  </si>
  <si>
    <t>0028-SBN17</t>
  </si>
  <si>
    <t>0029-SBN17</t>
  </si>
  <si>
    <t>D    314</t>
  </si>
  <si>
    <t>0030-SBN17</t>
  </si>
  <si>
    <t>D    276</t>
  </si>
  <si>
    <t>AM00000105</t>
  </si>
  <si>
    <t>ALECSA ITALIANOS DE QUERET</t>
  </si>
  <si>
    <t>CH-28</t>
  </si>
  <si>
    <t>BANCO NACIONAL DE MEXICO S</t>
  </si>
  <si>
    <t>CH-3062</t>
  </si>
  <si>
    <t>E     56</t>
  </si>
  <si>
    <t>CH-3064</t>
  </si>
  <si>
    <t xml:space="preserve">TELEFONOS DE MEXICO SA </t>
  </si>
  <si>
    <t>E     57</t>
  </si>
  <si>
    <t>CH-3065</t>
  </si>
  <si>
    <t>AUTO PARTES Y MAS SA DE CV</t>
  </si>
  <si>
    <t>E     58</t>
  </si>
  <si>
    <t>SBA980709V9A</t>
  </si>
  <si>
    <t>SUSPENSIONES DEL BAJIO SA DE CV</t>
  </si>
  <si>
    <t>E     59</t>
  </si>
  <si>
    <t>CH-3066</t>
  </si>
  <si>
    <t>DCI1603227Y0</t>
  </si>
  <si>
    <t>DISTRIBUIDORA DE CONSUMOS PARA LA INDUSTRIA</t>
  </si>
  <si>
    <t>CH-31</t>
  </si>
  <si>
    <t>E     67</t>
  </si>
  <si>
    <t>COM BBVA</t>
  </si>
  <si>
    <t xml:space="preserve">BBVA BANCOMER </t>
  </si>
  <si>
    <t>D    317</t>
  </si>
  <si>
    <t>E     68</t>
  </si>
  <si>
    <t>E     65</t>
  </si>
  <si>
    <t>D    294</t>
  </si>
  <si>
    <t>FORESTER10</t>
  </si>
  <si>
    <t>LJIMENEZ:TOYOTA FINANCIAL SERVICES</t>
  </si>
  <si>
    <t>D    305</t>
  </si>
  <si>
    <t>NWD 2575</t>
  </si>
  <si>
    <t>D    313</t>
  </si>
  <si>
    <t>NWD0002587</t>
  </si>
  <si>
    <t>E      2</t>
  </si>
  <si>
    <t>T-404784</t>
  </si>
  <si>
    <t>E      4</t>
  </si>
  <si>
    <t>T-404786</t>
  </si>
  <si>
    <t>T-404787</t>
  </si>
  <si>
    <t>T-404788</t>
  </si>
  <si>
    <t>T-404789</t>
  </si>
  <si>
    <t>T-404790</t>
  </si>
  <si>
    <t>AEPL720412TI9</t>
  </si>
  <si>
    <t>ARREDONDO PEREZ LUIS ENRIQUE</t>
  </si>
  <si>
    <t>T-404792</t>
  </si>
  <si>
    <t>NIC170103C64</t>
  </si>
  <si>
    <t>NETWORK INFORMATION CENTER MEXICO,</t>
  </si>
  <si>
    <t>T-404793</t>
  </si>
  <si>
    <t>T-404795</t>
  </si>
  <si>
    <t>LODS700516KX9</t>
  </si>
  <si>
    <t>LOPEZ DOMINGUEZ SALVADOR</t>
  </si>
  <si>
    <t>T-404796</t>
  </si>
  <si>
    <t>E     26</t>
  </si>
  <si>
    <t>T-404798</t>
  </si>
  <si>
    <t>T-404799</t>
  </si>
  <si>
    <t>DON110503C57</t>
  </si>
  <si>
    <t>DIEZ OCHENTA Y NUEVE, S.A. DE C.V.</t>
  </si>
  <si>
    <t>T-404800</t>
  </si>
  <si>
    <t>MNQ101025MC4</t>
  </si>
  <si>
    <t>1915 AUDITORIA Y FINANZA, S.C.</t>
  </si>
  <si>
    <t>T-404801</t>
  </si>
  <si>
    <t>E     30</t>
  </si>
  <si>
    <t>T-404802</t>
  </si>
  <si>
    <t>ATM1607252M1</t>
  </si>
  <si>
    <t>ATM TRASLADOS DE MONTERREY SA DE CV</t>
  </si>
  <si>
    <t>E     32</t>
  </si>
  <si>
    <t>T-404804</t>
  </si>
  <si>
    <t>T-404805</t>
  </si>
  <si>
    <t>E     34</t>
  </si>
  <si>
    <t>T-404806</t>
  </si>
  <si>
    <t>E     35</t>
  </si>
  <si>
    <t>T-404807</t>
  </si>
  <si>
    <t>T-404808</t>
  </si>
  <si>
    <t>T-404809</t>
  </si>
  <si>
    <t>T-404811</t>
  </si>
  <si>
    <t>EIMH570702M4A</t>
  </si>
  <si>
    <t>ESPINOZA MOLERO HUMBERTO JOSE</t>
  </si>
  <si>
    <t>T-404812</t>
  </si>
  <si>
    <t>MOEF731201TA1</t>
  </si>
  <si>
    <t>MONROY ESTRADA FELIPE</t>
  </si>
  <si>
    <t>E     41</t>
  </si>
  <si>
    <t>T-404813</t>
  </si>
  <si>
    <t>E     42</t>
  </si>
  <si>
    <t>T-404814</t>
  </si>
  <si>
    <t>PVY100629V1A</t>
  </si>
  <si>
    <t>PROYECTOS VENTAS Y ASESORIA SA DE C</t>
  </si>
  <si>
    <t>E     43</t>
  </si>
  <si>
    <t>T-404815</t>
  </si>
  <si>
    <t>E     44</t>
  </si>
  <si>
    <t>T-404816</t>
  </si>
  <si>
    <t>E     47</t>
  </si>
  <si>
    <t>T-404817</t>
  </si>
  <si>
    <t>TIJM811118NT4</t>
  </si>
  <si>
    <t>TIMOTEO JIMENEZ MANUEL</t>
  </si>
  <si>
    <t>E     49</t>
  </si>
  <si>
    <t>T-404819</t>
  </si>
  <si>
    <t>T-404820</t>
  </si>
  <si>
    <t>E     52</t>
  </si>
  <si>
    <t>T-404821</t>
  </si>
  <si>
    <t>E     53</t>
  </si>
  <si>
    <t>T-404822</t>
  </si>
  <si>
    <t>E     54</t>
  </si>
  <si>
    <t>T-404823</t>
  </si>
  <si>
    <t>LME140930HRA</t>
  </si>
  <si>
    <t>LATAMAUTOS MEXICO S DE RL DE CV</t>
  </si>
  <si>
    <t>E     55</t>
  </si>
  <si>
    <t>T-404824</t>
  </si>
  <si>
    <t>E     62</t>
  </si>
  <si>
    <t>T-404827</t>
  </si>
  <si>
    <t>D    321</t>
  </si>
  <si>
    <t>WR 6810</t>
  </si>
  <si>
    <t>D     25</t>
  </si>
  <si>
    <t>WR00006724</t>
  </si>
  <si>
    <t>D    196</t>
  </si>
  <si>
    <t>WR00006819</t>
  </si>
  <si>
    <t>D    252</t>
  </si>
  <si>
    <t>WR00006842</t>
  </si>
  <si>
    <t>D    318</t>
  </si>
  <si>
    <t>WS 34417</t>
  </si>
  <si>
    <t>D    319</t>
  </si>
  <si>
    <t>WS 34418</t>
  </si>
  <si>
    <t>D    320</t>
  </si>
  <si>
    <t>WS 34420</t>
  </si>
  <si>
    <t>D    322</t>
  </si>
  <si>
    <t>WS 34872</t>
  </si>
  <si>
    <t>D    323</t>
  </si>
  <si>
    <t>WS 34874</t>
  </si>
  <si>
    <t>D    324</t>
  </si>
  <si>
    <t>WS 34876</t>
  </si>
  <si>
    <t>D    325</t>
  </si>
  <si>
    <t>WS 35146</t>
  </si>
  <si>
    <t>BSM970519DU8</t>
  </si>
  <si>
    <t>BANCO SANTANDER SA</t>
  </si>
  <si>
    <t>Auxiliar del 01/11/17 al 31/11/2017</t>
  </si>
  <si>
    <t>T-404836</t>
  </si>
  <si>
    <t>D      6</t>
  </si>
  <si>
    <t>FAC 2635NW</t>
  </si>
  <si>
    <t>T-404828</t>
  </si>
  <si>
    <t>T-404829</t>
  </si>
  <si>
    <t>T-404830</t>
  </si>
  <si>
    <t>JC IMAGEN AUTOMOTRIZ SA DE CV</t>
  </si>
  <si>
    <t>T-404831</t>
  </si>
  <si>
    <t>T-404832</t>
  </si>
  <si>
    <t>T-404833</t>
  </si>
  <si>
    <t>T-404834</t>
  </si>
  <si>
    <t>T-404837</t>
  </si>
  <si>
    <t>T-404899</t>
  </si>
  <si>
    <t>T-404838</t>
  </si>
  <si>
    <t>T-404839</t>
  </si>
  <si>
    <t>VIDAL LUNA MARIA DE LOURDES</t>
  </si>
  <si>
    <t>T-404840</t>
  </si>
  <si>
    <t>T-404841</t>
  </si>
  <si>
    <t>LJIMENEZ:MONROY ESTRADA FELIPE</t>
  </si>
  <si>
    <t>E     15</t>
  </si>
  <si>
    <t>T-404842</t>
  </si>
  <si>
    <t>NAJERA MARTINEZ ALEJANDRO GABRIEL</t>
  </si>
  <si>
    <t>T-404843</t>
  </si>
  <si>
    <t>T-404855</t>
  </si>
  <si>
    <t>D     62</t>
  </si>
  <si>
    <t>WR00006901</t>
  </si>
  <si>
    <t>D     69</t>
  </si>
  <si>
    <t>WR00006894</t>
  </si>
  <si>
    <t>T-404856</t>
  </si>
  <si>
    <t>E     25</t>
  </si>
  <si>
    <t>T-404854</t>
  </si>
  <si>
    <t>BAJA: LJIMENEZ</t>
  </si>
  <si>
    <t>D     98</t>
  </si>
  <si>
    <t>0016-SBN18</t>
  </si>
  <si>
    <t>FINANCIERA BEPENSA SA DE CV SOFOM</t>
  </si>
  <si>
    <t>D     99</t>
  </si>
  <si>
    <t>0017-SBN18</t>
  </si>
  <si>
    <t>D    106</t>
  </si>
  <si>
    <t>0018-SBN18</t>
  </si>
  <si>
    <t>T-404857</t>
  </si>
  <si>
    <t>T-404858</t>
  </si>
  <si>
    <t>T-404859</t>
  </si>
  <si>
    <t>T-404860</t>
  </si>
  <si>
    <t>T-404861</t>
  </si>
  <si>
    <t>T-404862</t>
  </si>
  <si>
    <t>T-404863</t>
  </si>
  <si>
    <t>D    134</t>
  </si>
  <si>
    <t>0019-SBN18</t>
  </si>
  <si>
    <t>D    135</t>
  </si>
  <si>
    <t>0020-SBN18</t>
  </si>
  <si>
    <t>D    136</t>
  </si>
  <si>
    <t>0021-SBN18</t>
  </si>
  <si>
    <t>D    137</t>
  </si>
  <si>
    <t>0022-SBN18</t>
  </si>
  <si>
    <t>D    138</t>
  </si>
  <si>
    <t>0023-SBN18</t>
  </si>
  <si>
    <t>D    140</t>
  </si>
  <si>
    <t>D    141</t>
  </si>
  <si>
    <t>D    249</t>
  </si>
  <si>
    <t>WR 6951</t>
  </si>
  <si>
    <t>T-404864</t>
  </si>
  <si>
    <t>D    262</t>
  </si>
  <si>
    <t>FOREST1117</t>
  </si>
  <si>
    <t>T-404866</t>
  </si>
  <si>
    <t>CH-3068</t>
  </si>
  <si>
    <t>TELEFONOS DE MEXICO S.A.B. DE C.V.</t>
  </si>
  <si>
    <t>D    270</t>
  </si>
  <si>
    <t>NWD0002789</t>
  </si>
  <si>
    <t>LJIMENEZ:QUERETARO MOTORS SA-CORREO</t>
  </si>
  <si>
    <t>T-404867</t>
  </si>
  <si>
    <t>D    237</t>
  </si>
  <si>
    <t>0024-SBN18</t>
  </si>
  <si>
    <t>SGM AUTOMOTRIZ DE MEXICO, SA DE CV</t>
  </si>
  <si>
    <t>D    238</t>
  </si>
  <si>
    <t>0031-SBN17</t>
  </si>
  <si>
    <t>D    250</t>
  </si>
  <si>
    <t>WR 7016</t>
  </si>
  <si>
    <t>D    275</t>
  </si>
  <si>
    <t>AM00000116</t>
  </si>
  <si>
    <t>D    277</t>
  </si>
  <si>
    <t>WS 35322</t>
  </si>
  <si>
    <t>QUERETARO MOTORS SA FAC WS 353</t>
  </si>
  <si>
    <t>WS 35324</t>
  </si>
  <si>
    <t>D    279</t>
  </si>
  <si>
    <t>WE 35326</t>
  </si>
  <si>
    <t>D    280</t>
  </si>
  <si>
    <t>WS35341</t>
  </si>
  <si>
    <t>QUERETARO MOORS SA</t>
  </si>
  <si>
    <t>WS 35485</t>
  </si>
  <si>
    <t>D    282</t>
  </si>
  <si>
    <t>WS 35486</t>
  </si>
  <si>
    <t>WS 35487</t>
  </si>
  <si>
    <t>WS 35915</t>
  </si>
  <si>
    <t>WS 35916</t>
  </si>
  <si>
    <t>WS35917</t>
  </si>
  <si>
    <t>D    287</t>
  </si>
  <si>
    <t>WS 35918</t>
  </si>
  <si>
    <t>WS 36379</t>
  </si>
  <si>
    <t>D    289</t>
  </si>
  <si>
    <t>WS 36380</t>
  </si>
  <si>
    <t>D    290</t>
  </si>
  <si>
    <t>WS 36381</t>
  </si>
  <si>
    <t>D    291</t>
  </si>
  <si>
    <t>WS 36387</t>
  </si>
  <si>
    <t>D    292</t>
  </si>
  <si>
    <t>WS 36389</t>
  </si>
  <si>
    <t>WS 36391</t>
  </si>
  <si>
    <t>WS 36393</t>
  </si>
  <si>
    <t>T-404868</t>
  </si>
  <si>
    <t>T-404869</t>
  </si>
  <si>
    <t>COM BANAME</t>
  </si>
  <si>
    <t>E     60</t>
  </si>
  <si>
    <t>COM SANT17</t>
  </si>
  <si>
    <t>T-404870</t>
  </si>
  <si>
    <t>EVOLUCION E INOVACION EMPRESARIAL S</t>
  </si>
  <si>
    <t>T-404878</t>
  </si>
  <si>
    <t>T-404894</t>
  </si>
  <si>
    <t>D     43</t>
  </si>
  <si>
    <t>0019-SBN17</t>
  </si>
  <si>
    <t>SGM AUTOMOTRIZ DE MEXICO SA DE CV</t>
  </si>
  <si>
    <t>D     44</t>
  </si>
  <si>
    <t>0023-SBN17</t>
  </si>
  <si>
    <t>D     45</t>
  </si>
  <si>
    <t>D     46</t>
  </si>
  <si>
    <t>D     47</t>
  </si>
  <si>
    <t>D     48</t>
  </si>
  <si>
    <t>D     49</t>
  </si>
  <si>
    <t>D     50</t>
  </si>
  <si>
    <t>0025-SBN17</t>
  </si>
  <si>
    <t>D     51</t>
  </si>
  <si>
    <t>0022-SBN17</t>
  </si>
  <si>
    <t>SGM AUTOMOTRIZ DE MEXICO SA DE C.V</t>
  </si>
  <si>
    <t>D     52</t>
  </si>
  <si>
    <t>0020-SBN17</t>
  </si>
  <si>
    <t>D     53</t>
  </si>
  <si>
    <t>D     54</t>
  </si>
  <si>
    <t>D     56</t>
  </si>
  <si>
    <t>D     57</t>
  </si>
  <si>
    <t>D     58</t>
  </si>
  <si>
    <t>D     61</t>
  </si>
  <si>
    <t>0001-SBN18</t>
  </si>
  <si>
    <t>0002-SBN18</t>
  </si>
  <si>
    <t>D     63</t>
  </si>
  <si>
    <t>D     64</t>
  </si>
  <si>
    <t>D     65</t>
  </si>
  <si>
    <t>D     66</t>
  </si>
  <si>
    <t>D     67</t>
  </si>
  <si>
    <t>0003-SBN18</t>
  </si>
  <si>
    <t>D     68</t>
  </si>
  <si>
    <t>D     70</t>
  </si>
  <si>
    <t>D     71</t>
  </si>
  <si>
    <t>D     72</t>
  </si>
  <si>
    <t>D     73</t>
  </si>
  <si>
    <t>D     74</t>
  </si>
  <si>
    <t>D     75</t>
  </si>
  <si>
    <t>D     76</t>
  </si>
  <si>
    <t>WR 7027</t>
  </si>
  <si>
    <t>D    170</t>
  </si>
  <si>
    <t>WR 7053</t>
  </si>
  <si>
    <t>T-404871</t>
  </si>
  <si>
    <t>T-404872</t>
  </si>
  <si>
    <t>T-404873</t>
  </si>
  <si>
    <t>FORMAS GENERALES SA DE CV</t>
  </si>
  <si>
    <t>T-404874</t>
  </si>
  <si>
    <t>T-404876</t>
  </si>
  <si>
    <t>E     19</t>
  </si>
  <si>
    <t>T-404877</t>
  </si>
  <si>
    <t>T-404879</t>
  </si>
  <si>
    <t>E     92</t>
  </si>
  <si>
    <t>T-404898</t>
  </si>
  <si>
    <t>D    171</t>
  </si>
  <si>
    <t>WR 7064</t>
  </si>
  <si>
    <t>T-404880</t>
  </si>
  <si>
    <t>D    126</t>
  </si>
  <si>
    <t>0025-SBN18</t>
  </si>
  <si>
    <t>D    128</t>
  </si>
  <si>
    <t>0032-SBN17</t>
  </si>
  <si>
    <t>CH-36</t>
  </si>
  <si>
    <t>LJIMENEZ:BANCO NACIONAL DE MEXICO S</t>
  </si>
  <si>
    <t>T-404881</t>
  </si>
  <si>
    <t>E     95</t>
  </si>
  <si>
    <t>T-404902</t>
  </si>
  <si>
    <t>T-404882</t>
  </si>
  <si>
    <t>T-404883</t>
  </si>
  <si>
    <t>CH-38</t>
  </si>
  <si>
    <t>D    212</t>
  </si>
  <si>
    <t>0026-SBN18</t>
  </si>
  <si>
    <t>0027-SBN18</t>
  </si>
  <si>
    <t>D    214</t>
  </si>
  <si>
    <t>0033-SBN17</t>
  </si>
  <si>
    <t>T-404884</t>
  </si>
  <si>
    <t>T-404888</t>
  </si>
  <si>
    <t>T-404885</t>
  </si>
  <si>
    <t>E     46</t>
  </si>
  <si>
    <t>T-404889</t>
  </si>
  <si>
    <t>E     48</t>
  </si>
  <si>
    <t>T-404891</t>
  </si>
  <si>
    <t>0028-SBN18</t>
  </si>
  <si>
    <t>D    295</t>
  </si>
  <si>
    <t>0029-SBN18</t>
  </si>
  <si>
    <t>D    296</t>
  </si>
  <si>
    <t>0030-SBN18</t>
  </si>
  <si>
    <t>D    297</t>
  </si>
  <si>
    <t>0031-SBN18</t>
  </si>
  <si>
    <t>D    298</t>
  </si>
  <si>
    <t>0032-SBN18</t>
  </si>
  <si>
    <t>D    301</t>
  </si>
  <si>
    <t>0033-SBN18</t>
  </si>
  <si>
    <t>D    333</t>
  </si>
  <si>
    <t>FORESTE121</t>
  </si>
  <si>
    <t>D    362</t>
  </si>
  <si>
    <t>D    363</t>
  </si>
  <si>
    <t>T-404890</t>
  </si>
  <si>
    <t>LJIMENEZ:MARIA CRISTINA MARTHA VERA</t>
  </si>
  <si>
    <t>LJIMENEZ:RED DE CARETERAS DE OCCIDE</t>
  </si>
  <si>
    <t>LJIMENEZ:CONCESIONARIA DE INFRAESTR</t>
  </si>
  <si>
    <t>LJIMENEZ:AUTOBUSES DE LA PIEDAD</t>
  </si>
  <si>
    <t>LJIMENEZ:JOSE RICARDO VIZCAYA AMADO</t>
  </si>
  <si>
    <t>LJIMENEZ:REFACCIONES Y SERVICIO LOS</t>
  </si>
  <si>
    <t>LJIMENEZ:QUATRO COCINA DE AUTOR S D</t>
  </si>
  <si>
    <t>LJIMENEZ:SERVICIO ARCANGEL QUERETAR</t>
  </si>
  <si>
    <t>LJIMENEZ:OSCAR CARRILLO VELAZQUEZ</t>
  </si>
  <si>
    <t>LJIMENEZ:MYLSA QUERETARO SA DE CV</t>
  </si>
  <si>
    <t>WR00007119</t>
  </si>
  <si>
    <t>LJIMENEZ:QUERETARO MOTORS SA-ESTOPA</t>
  </si>
  <si>
    <t>D    328</t>
  </si>
  <si>
    <t>NWD0002804</t>
  </si>
  <si>
    <t>CH-3076</t>
  </si>
  <si>
    <t>CH-3075</t>
  </si>
  <si>
    <t>CH-3077</t>
  </si>
  <si>
    <t>CH-3078</t>
  </si>
  <si>
    <t>CH-39</t>
  </si>
  <si>
    <t>E     90</t>
  </si>
  <si>
    <t>T-404896</t>
  </si>
  <si>
    <t>E     91</t>
  </si>
  <si>
    <t>T-404897</t>
  </si>
  <si>
    <t>LJIMENEZ:INGENIERIA FISCAL LABORAL</t>
  </si>
  <si>
    <t>D    344</t>
  </si>
  <si>
    <t>LJIMENEZ:OPERADORA DE SERVICIOS HOT</t>
  </si>
  <si>
    <t>LJIMENEZ:AUTOBUSES DE LA PIEDAD SA</t>
  </si>
  <si>
    <t>D    354</t>
  </si>
  <si>
    <t>NWD0002887</t>
  </si>
  <si>
    <t>D    355</t>
  </si>
  <si>
    <t>NWD0002873</t>
  </si>
  <si>
    <t>D    356</t>
  </si>
  <si>
    <t>WR00007167</t>
  </si>
  <si>
    <t>D    357</t>
  </si>
  <si>
    <t>AM00001501</t>
  </si>
  <si>
    <t>LJIMENEZ:ALECSA CELAYA S D-INT ANUA</t>
  </si>
  <si>
    <t>D    376</t>
  </si>
  <si>
    <t>D    380</t>
  </si>
  <si>
    <t>AM00000130</t>
  </si>
  <si>
    <t>D    382</t>
  </si>
  <si>
    <t>WR 7088</t>
  </si>
  <si>
    <t>D    383</t>
  </si>
  <si>
    <t>WR 7089</t>
  </si>
  <si>
    <t>D    384</t>
  </si>
  <si>
    <t>WR 7101</t>
  </si>
  <si>
    <t>E    102</t>
  </si>
  <si>
    <t>COM BMX</t>
  </si>
  <si>
    <t>COMISIONES DICIEMBRE BMX 2017</t>
  </si>
  <si>
    <t>E    103</t>
  </si>
  <si>
    <t>COMISIONES SANTANDER DIC 17</t>
  </si>
  <si>
    <t>Auxiliar del 01/12/17 al 31/12/2017</t>
  </si>
  <si>
    <t>QUERETARO MOTOR SA</t>
  </si>
  <si>
    <t>BBVA BANCOMER NOV 1</t>
  </si>
  <si>
    <t>SANTANDER  NOV 2017</t>
  </si>
  <si>
    <t>BANAMEX NOV 2017</t>
  </si>
  <si>
    <t>SGM AUTOMOTRIZ DE MEXICO</t>
  </si>
  <si>
    <t>COMISIONES BANCOMER DIC 2017</t>
  </si>
  <si>
    <t>SURTIDORA DE REFACCIONES A</t>
  </si>
  <si>
    <t>SRA081013IC5</t>
  </si>
  <si>
    <t>MYB020125CM3</t>
  </si>
  <si>
    <t>CAVO631120PY6</t>
  </si>
  <si>
    <t>SAQ110822U79</t>
  </si>
  <si>
    <t>QCA160715IH5</t>
  </si>
  <si>
    <t>RSA0105027J1</t>
  </si>
  <si>
    <t>VIAR8509282R6</t>
  </si>
  <si>
    <t>CIB110415R65</t>
  </si>
  <si>
    <t>RCO0708136F7</t>
  </si>
  <si>
    <t>VEGC470113SL9</t>
  </si>
  <si>
    <t>MARIA CRISTINA VERA GIL</t>
  </si>
  <si>
    <t>SERVISISTEMAS LLANTEROS</t>
  </si>
  <si>
    <t>PAMELA  MORALES BACERRIL</t>
  </si>
  <si>
    <t>MOBP860202QU4</t>
  </si>
  <si>
    <t>OSH140711RD2</t>
  </si>
  <si>
    <t xml:space="preserve">SGM AUTOMOTRIZ DE MEXICO </t>
  </si>
  <si>
    <t>ACE050912GZ0</t>
  </si>
  <si>
    <t>EIE0209109X9</t>
  </si>
  <si>
    <t>FGE8202044Q7</t>
  </si>
  <si>
    <t>NAMA8308146P5</t>
  </si>
  <si>
    <t>JIA091120L52</t>
  </si>
  <si>
    <t>VILM800330212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</si>
</sst>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164" fontId="0" fillId="0" borderId="0" xfId="0" quotePrefix="1" applyNumberFormat="1" applyFill="1"/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0" fontId="8" fillId="0" borderId="0" xfId="0" applyFont="1" applyFill="1"/>
    <xf numFmtId="14" fontId="0" fillId="0" borderId="0" xfId="0" applyNumberFormat="1"/>
    <xf numFmtId="0" fontId="0" fillId="5" borderId="0" xfId="0" applyFill="1"/>
    <xf numFmtId="0" fontId="9" fillId="0" borderId="0" xfId="0" applyFont="1" applyProtection="1">
      <protection locked="0"/>
    </xf>
    <xf numFmtId="4" fontId="0" fillId="4" borderId="0" xfId="0" applyNumberFormat="1" applyFill="1"/>
    <xf numFmtId="4" fontId="8" fillId="0" borderId="0" xfId="0" applyNumberFormat="1" applyFont="1" applyFill="1"/>
    <xf numFmtId="4" fontId="0" fillId="0" borderId="0" xfId="1" applyNumberFormat="1" applyFont="1"/>
    <xf numFmtId="14" fontId="4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4"/>
  <sheetViews>
    <sheetView topLeftCell="A105" zoomScale="85" zoomScaleNormal="85" workbookViewId="0">
      <selection activeCell="D16" sqref="D16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3" x14ac:dyDescent="0.25">
      <c r="A1" s="1" t="s">
        <v>0</v>
      </c>
      <c r="D1" s="2"/>
      <c r="E1" s="2"/>
      <c r="F1" s="3"/>
      <c r="G1" s="4"/>
      <c r="H1" s="5"/>
    </row>
    <row r="2" spans="1:13" x14ac:dyDescent="0.25">
      <c r="A2" s="1" t="s">
        <v>197</v>
      </c>
      <c r="D2" s="2"/>
      <c r="E2" s="2"/>
      <c r="F2" s="3"/>
      <c r="G2" s="6"/>
      <c r="H2" s="5"/>
    </row>
    <row r="3" spans="1:13" x14ac:dyDescent="0.25">
      <c r="A3" s="1"/>
      <c r="D3" s="2"/>
      <c r="E3" s="2"/>
      <c r="F3" s="3"/>
      <c r="G3" s="7"/>
      <c r="H3" s="5"/>
    </row>
    <row r="4" spans="1:13" x14ac:dyDescent="0.25">
      <c r="F4" s="8"/>
      <c r="G4" s="8"/>
      <c r="H4" s="5"/>
    </row>
    <row r="5" spans="1:13" x14ac:dyDescent="0.25">
      <c r="F5" s="8"/>
      <c r="G5" s="8"/>
      <c r="H5" s="5"/>
    </row>
    <row r="6" spans="1:13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3" s="5" customFormat="1" x14ac:dyDescent="0.25">
      <c r="B7" s="19"/>
      <c r="E7" s="5" t="s">
        <v>30</v>
      </c>
      <c r="H7" s="15"/>
    </row>
    <row r="8" spans="1:13" s="5" customFormat="1" hidden="1" x14ac:dyDescent="0.25">
      <c r="A8" s="16" t="s">
        <v>50</v>
      </c>
      <c r="B8" s="17">
        <v>42999</v>
      </c>
      <c r="C8" s="16">
        <v>214</v>
      </c>
      <c r="D8" s="16"/>
      <c r="E8" s="16" t="s">
        <v>142</v>
      </c>
      <c r="G8" s="16">
        <v>0</v>
      </c>
      <c r="H8" s="16"/>
    </row>
    <row r="9" spans="1:13" s="5" customFormat="1" hidden="1" x14ac:dyDescent="0.25">
      <c r="A9" s="16" t="s">
        <v>51</v>
      </c>
      <c r="B9" s="17">
        <v>42999</v>
      </c>
      <c r="C9" s="16">
        <v>215</v>
      </c>
      <c r="D9" s="16"/>
      <c r="E9" s="16" t="s">
        <v>143</v>
      </c>
      <c r="F9" s="15"/>
      <c r="G9" s="16">
        <v>0</v>
      </c>
      <c r="H9" s="16"/>
    </row>
    <row r="10" spans="1:13" s="5" customFormat="1" x14ac:dyDescent="0.25">
      <c r="A10" t="s">
        <v>62</v>
      </c>
      <c r="B10" s="29">
        <v>43008</v>
      </c>
      <c r="C10" t="s">
        <v>97</v>
      </c>
      <c r="D10" t="s">
        <v>200</v>
      </c>
      <c r="E10" t="s">
        <v>26</v>
      </c>
      <c r="F10" s="15"/>
      <c r="G10">
        <v>263.75</v>
      </c>
      <c r="H10" t="s">
        <v>29</v>
      </c>
    </row>
    <row r="11" spans="1:13" s="5" customFormat="1" hidden="1" x14ac:dyDescent="0.25">
      <c r="A11" s="16" t="s">
        <v>53</v>
      </c>
      <c r="B11" s="17">
        <v>42990</v>
      </c>
      <c r="C11" s="16">
        <v>10820</v>
      </c>
      <c r="D11" s="16"/>
      <c r="E11" s="16" t="s">
        <v>143</v>
      </c>
      <c r="F11" s="15"/>
      <c r="G11" s="16">
        <v>0</v>
      </c>
      <c r="H11" s="16"/>
    </row>
    <row r="12" spans="1:13" hidden="1" x14ac:dyDescent="0.25">
      <c r="A12" t="s">
        <v>54</v>
      </c>
      <c r="B12" s="29">
        <v>43008</v>
      </c>
      <c r="C12">
        <v>10838</v>
      </c>
      <c r="D12" t="s">
        <v>178</v>
      </c>
      <c r="E12" s="16" t="s">
        <v>179</v>
      </c>
      <c r="H12">
        <v>228.6</v>
      </c>
      <c r="I12" t="s">
        <v>165</v>
      </c>
    </row>
    <row r="13" spans="1:13" s="5" customFormat="1" x14ac:dyDescent="0.25">
      <c r="A13" t="s">
        <v>54</v>
      </c>
      <c r="B13" s="29">
        <v>43008</v>
      </c>
      <c r="C13">
        <v>10838</v>
      </c>
      <c r="D13" s="5" t="s">
        <v>176</v>
      </c>
      <c r="E13" t="s">
        <v>146</v>
      </c>
      <c r="F13" s="15"/>
      <c r="G13">
        <v>210.35</v>
      </c>
      <c r="H13" t="s">
        <v>29</v>
      </c>
    </row>
    <row r="14" spans="1:13" s="5" customFormat="1" x14ac:dyDescent="0.25">
      <c r="A14" t="s">
        <v>54</v>
      </c>
      <c r="B14" s="29">
        <v>43008</v>
      </c>
      <c r="C14">
        <v>10838</v>
      </c>
      <c r="D14" s="5" t="s">
        <v>176</v>
      </c>
      <c r="E14" t="s">
        <v>146</v>
      </c>
      <c r="F14" s="15"/>
      <c r="G14">
        <v>42.07</v>
      </c>
      <c r="H14" t="s">
        <v>29</v>
      </c>
    </row>
    <row r="15" spans="1:13" s="5" customFormat="1" x14ac:dyDescent="0.25">
      <c r="A15" t="s">
        <v>8</v>
      </c>
      <c r="B15" s="29">
        <v>42979</v>
      </c>
      <c r="C15" t="s">
        <v>112</v>
      </c>
      <c r="D15" s="5" t="s">
        <v>190</v>
      </c>
      <c r="E15" t="s">
        <v>189</v>
      </c>
      <c r="F15" s="15"/>
      <c r="G15">
        <v>133.33000000000001</v>
      </c>
      <c r="H15" t="s">
        <v>29</v>
      </c>
      <c r="M15" s="5">
        <f>305+345+1200</f>
        <v>1850</v>
      </c>
    </row>
    <row r="16" spans="1:13" s="5" customFormat="1" x14ac:dyDescent="0.25">
      <c r="A16" t="s">
        <v>45</v>
      </c>
      <c r="B16" s="29">
        <v>43008</v>
      </c>
      <c r="C16" t="s">
        <v>44</v>
      </c>
      <c r="D16" t="s">
        <v>201</v>
      </c>
      <c r="E16" t="s">
        <v>158</v>
      </c>
      <c r="G16" s="14">
        <v>1065.46</v>
      </c>
      <c r="H16" t="s">
        <v>29</v>
      </c>
    </row>
    <row r="17" spans="1:10" s="5" customFormat="1" x14ac:dyDescent="0.25">
      <c r="A17" t="s">
        <v>46</v>
      </c>
      <c r="B17" s="29">
        <v>43008</v>
      </c>
      <c r="C17" t="s">
        <v>44</v>
      </c>
      <c r="D17" t="s">
        <v>202</v>
      </c>
      <c r="E17" t="s">
        <v>159</v>
      </c>
      <c r="G17">
        <v>56</v>
      </c>
      <c r="H17" t="s">
        <v>29</v>
      </c>
    </row>
    <row r="18" spans="1:10" s="5" customFormat="1" x14ac:dyDescent="0.25">
      <c r="A18" t="s">
        <v>54</v>
      </c>
      <c r="B18" s="29">
        <v>43008</v>
      </c>
      <c r="C18">
        <v>10838</v>
      </c>
      <c r="D18" s="5" t="s">
        <v>172</v>
      </c>
      <c r="E18" t="s">
        <v>149</v>
      </c>
      <c r="F18" s="15"/>
      <c r="G18">
        <v>31.72</v>
      </c>
      <c r="H18" t="s">
        <v>29</v>
      </c>
    </row>
    <row r="19" spans="1:10" s="5" customFormat="1" x14ac:dyDescent="0.25">
      <c r="A19" t="s">
        <v>55</v>
      </c>
      <c r="B19" s="29">
        <v>43008</v>
      </c>
      <c r="C19">
        <v>10847</v>
      </c>
      <c r="D19" s="5" t="s">
        <v>184</v>
      </c>
      <c r="E19" t="s">
        <v>156</v>
      </c>
      <c r="F19" s="15"/>
      <c r="G19">
        <v>788.43</v>
      </c>
      <c r="H19" t="s">
        <v>29</v>
      </c>
    </row>
    <row r="20" spans="1:10" s="5" customFormat="1" x14ac:dyDescent="0.25">
      <c r="A20" t="s">
        <v>55</v>
      </c>
      <c r="B20" s="29">
        <v>43008</v>
      </c>
      <c r="C20">
        <v>10847</v>
      </c>
      <c r="D20" s="5" t="s">
        <v>184</v>
      </c>
      <c r="E20" t="s">
        <v>156</v>
      </c>
      <c r="F20" s="15"/>
      <c r="G20">
        <v>157.13999999999999</v>
      </c>
      <c r="H20" t="s">
        <v>29</v>
      </c>
    </row>
    <row r="21" spans="1:10" s="5" customFormat="1" x14ac:dyDescent="0.25">
      <c r="A21" t="s">
        <v>19</v>
      </c>
      <c r="B21" s="29">
        <v>42984</v>
      </c>
      <c r="C21" t="s">
        <v>113</v>
      </c>
      <c r="D21" s="5" t="s">
        <v>191</v>
      </c>
      <c r="E21" t="s">
        <v>37</v>
      </c>
      <c r="F21" s="15"/>
      <c r="G21" s="14">
        <v>5852.16</v>
      </c>
      <c r="H21" t="s">
        <v>29</v>
      </c>
    </row>
    <row r="22" spans="1:10" s="5" customFormat="1" x14ac:dyDescent="0.25">
      <c r="A22" t="s">
        <v>54</v>
      </c>
      <c r="B22" s="29">
        <v>43008</v>
      </c>
      <c r="C22">
        <v>10838</v>
      </c>
      <c r="D22" t="s">
        <v>171</v>
      </c>
      <c r="E22" t="s">
        <v>150</v>
      </c>
      <c r="F22" s="15"/>
      <c r="G22">
        <v>29.37</v>
      </c>
      <c r="H22" t="s">
        <v>29</v>
      </c>
    </row>
    <row r="23" spans="1:10" s="5" customFormat="1" hidden="1" x14ac:dyDescent="0.25">
      <c r="A23" t="s">
        <v>54</v>
      </c>
      <c r="B23" s="29">
        <v>43008</v>
      </c>
      <c r="C23">
        <v>10838</v>
      </c>
      <c r="D23" s="5" t="s">
        <v>170</v>
      </c>
      <c r="E23" t="s">
        <v>169</v>
      </c>
      <c r="G23"/>
      <c r="H23">
        <f>410+410+410+410</f>
        <v>1640</v>
      </c>
      <c r="I23" s="5" t="s">
        <v>168</v>
      </c>
    </row>
    <row r="24" spans="1:10" s="5" customFormat="1" hidden="1" x14ac:dyDescent="0.25">
      <c r="A24" t="s">
        <v>54</v>
      </c>
      <c r="B24" s="29">
        <v>43008</v>
      </c>
      <c r="C24">
        <v>10838</v>
      </c>
      <c r="D24" s="5" t="s">
        <v>170</v>
      </c>
      <c r="E24" t="s">
        <v>169</v>
      </c>
      <c r="G24"/>
      <c r="H24">
        <v>700</v>
      </c>
      <c r="I24" s="5" t="s">
        <v>168</v>
      </c>
    </row>
    <row r="25" spans="1:10" s="5" customFormat="1" hidden="1" x14ac:dyDescent="0.25">
      <c r="A25" t="s">
        <v>54</v>
      </c>
      <c r="B25" s="29">
        <v>43008</v>
      </c>
      <c r="C25">
        <v>10838</v>
      </c>
      <c r="D25" s="5" t="s">
        <v>170</v>
      </c>
      <c r="E25" t="s">
        <v>169</v>
      </c>
      <c r="G25"/>
      <c r="H25">
        <f>410+410+410+410+410+410</f>
        <v>2460</v>
      </c>
      <c r="I25" s="5" t="s">
        <v>168</v>
      </c>
    </row>
    <row r="26" spans="1:10" s="5" customFormat="1" hidden="1" x14ac:dyDescent="0.25">
      <c r="A26" t="s">
        <v>54</v>
      </c>
      <c r="B26" s="29">
        <v>43008</v>
      </c>
      <c r="C26">
        <v>10838</v>
      </c>
      <c r="E26" t="s">
        <v>166</v>
      </c>
      <c r="G26"/>
      <c r="H26">
        <v>700</v>
      </c>
      <c r="I26" s="5" t="s">
        <v>168</v>
      </c>
      <c r="J26" s="5" t="s">
        <v>167</v>
      </c>
    </row>
    <row r="27" spans="1:10" s="5" customFormat="1" hidden="1" x14ac:dyDescent="0.25">
      <c r="A27" t="s">
        <v>54</v>
      </c>
      <c r="B27" s="29">
        <v>43008</v>
      </c>
      <c r="C27">
        <v>10838</v>
      </c>
      <c r="E27" t="s">
        <v>164</v>
      </c>
      <c r="G27"/>
      <c r="H27">
        <v>780.5</v>
      </c>
      <c r="I27" s="5" t="s">
        <v>165</v>
      </c>
    </row>
    <row r="28" spans="1:10" s="5" customFormat="1" x14ac:dyDescent="0.25">
      <c r="A28" t="s">
        <v>54</v>
      </c>
      <c r="B28" s="29">
        <v>43008</v>
      </c>
      <c r="C28">
        <v>10838</v>
      </c>
      <c r="D28" s="5" t="s">
        <v>171</v>
      </c>
      <c r="E28" t="s">
        <v>150</v>
      </c>
      <c r="G28">
        <v>19.579999999999998</v>
      </c>
      <c r="H28" t="s">
        <v>29</v>
      </c>
    </row>
    <row r="29" spans="1:10" s="5" customFormat="1" x14ac:dyDescent="0.25">
      <c r="A29" t="s">
        <v>54</v>
      </c>
      <c r="B29" s="29">
        <v>43008</v>
      </c>
      <c r="C29">
        <v>10838</v>
      </c>
      <c r="D29" s="5" t="s">
        <v>171</v>
      </c>
      <c r="E29" t="s">
        <v>150</v>
      </c>
      <c r="G29">
        <v>10.76</v>
      </c>
      <c r="H29" t="s">
        <v>29</v>
      </c>
    </row>
    <row r="30" spans="1:10" s="5" customFormat="1" x14ac:dyDescent="0.25">
      <c r="A30" t="s">
        <v>68</v>
      </c>
      <c r="B30" s="29">
        <v>42984</v>
      </c>
      <c r="C30" t="s">
        <v>107</v>
      </c>
      <c r="D30" s="5" t="s">
        <v>185</v>
      </c>
      <c r="E30" t="s">
        <v>48</v>
      </c>
      <c r="F30" s="15"/>
      <c r="G30" s="14">
        <v>2666.56</v>
      </c>
      <c r="H30" t="s">
        <v>29</v>
      </c>
    </row>
    <row r="31" spans="1:10" s="5" customFormat="1" x14ac:dyDescent="0.25">
      <c r="A31" t="s">
        <v>54</v>
      </c>
      <c r="B31" s="29">
        <v>43008</v>
      </c>
      <c r="C31">
        <v>10838</v>
      </c>
      <c r="D31" s="5" t="s">
        <v>175</v>
      </c>
      <c r="E31" t="s">
        <v>147</v>
      </c>
      <c r="F31" s="15"/>
      <c r="G31">
        <v>56.97</v>
      </c>
      <c r="H31" t="s">
        <v>29</v>
      </c>
    </row>
    <row r="32" spans="1:10" s="5" customFormat="1" x14ac:dyDescent="0.25">
      <c r="A32" t="s">
        <v>21</v>
      </c>
      <c r="B32" s="29">
        <v>42979</v>
      </c>
      <c r="C32" t="s">
        <v>103</v>
      </c>
      <c r="D32" s="5" t="s">
        <v>188</v>
      </c>
      <c r="E32" t="s">
        <v>22</v>
      </c>
      <c r="G32" s="14">
        <v>1875.22</v>
      </c>
      <c r="H32" t="s">
        <v>29</v>
      </c>
    </row>
    <row r="33" spans="1:9" s="5" customFormat="1" x14ac:dyDescent="0.25">
      <c r="A33" t="s">
        <v>32</v>
      </c>
      <c r="B33" s="29">
        <v>42982</v>
      </c>
      <c r="C33" t="s">
        <v>105</v>
      </c>
      <c r="D33" s="5" t="s">
        <v>188</v>
      </c>
      <c r="E33" t="s">
        <v>22</v>
      </c>
      <c r="G33">
        <v>901.85</v>
      </c>
      <c r="H33" t="s">
        <v>29</v>
      </c>
    </row>
    <row r="34" spans="1:9" s="5" customFormat="1" x14ac:dyDescent="0.25">
      <c r="A34" t="s">
        <v>67</v>
      </c>
      <c r="B34" s="29">
        <v>42982</v>
      </c>
      <c r="C34" t="s">
        <v>106</v>
      </c>
      <c r="D34" s="5" t="s">
        <v>188</v>
      </c>
      <c r="E34" t="s">
        <v>22</v>
      </c>
      <c r="F34" s="15"/>
      <c r="G34">
        <v>974.71</v>
      </c>
      <c r="H34" t="s">
        <v>29</v>
      </c>
    </row>
    <row r="35" spans="1:9" s="5" customFormat="1" x14ac:dyDescent="0.25">
      <c r="A35" t="s">
        <v>69</v>
      </c>
      <c r="B35" s="29">
        <v>42984</v>
      </c>
      <c r="C35" t="s">
        <v>110</v>
      </c>
      <c r="D35" s="5" t="s">
        <v>188</v>
      </c>
      <c r="E35" t="s">
        <v>22</v>
      </c>
      <c r="F35" s="15"/>
      <c r="G35">
        <v>249</v>
      </c>
      <c r="H35" t="s">
        <v>29</v>
      </c>
    </row>
    <row r="36" spans="1:9" s="5" customFormat="1" hidden="1" x14ac:dyDescent="0.25">
      <c r="A36" s="16" t="s">
        <v>56</v>
      </c>
      <c r="B36" s="17">
        <v>42990</v>
      </c>
      <c r="C36" s="16">
        <v>197002</v>
      </c>
      <c r="D36" s="16"/>
      <c r="E36" s="16" t="s">
        <v>143</v>
      </c>
      <c r="G36" s="16"/>
      <c r="H36" s="16"/>
    </row>
    <row r="37" spans="1:9" s="5" customFormat="1" x14ac:dyDescent="0.25">
      <c r="A37" t="s">
        <v>70</v>
      </c>
      <c r="B37" s="29">
        <v>42986</v>
      </c>
      <c r="C37" t="s">
        <v>111</v>
      </c>
      <c r="D37" s="5" t="s">
        <v>188</v>
      </c>
      <c r="E37" t="s">
        <v>22</v>
      </c>
      <c r="F37" s="15"/>
      <c r="G37" s="14">
        <v>1647.08</v>
      </c>
      <c r="H37" t="s">
        <v>29</v>
      </c>
    </row>
    <row r="38" spans="1:9" s="5" customFormat="1" x14ac:dyDescent="0.25">
      <c r="A38" t="s">
        <v>71</v>
      </c>
      <c r="B38" s="29">
        <v>42992</v>
      </c>
      <c r="C38" t="s">
        <v>114</v>
      </c>
      <c r="D38" s="5" t="s">
        <v>188</v>
      </c>
      <c r="E38" t="s">
        <v>22</v>
      </c>
      <c r="G38" s="14">
        <v>1967.68</v>
      </c>
      <c r="H38" s="5" t="s">
        <v>29</v>
      </c>
    </row>
    <row r="39" spans="1:9" s="5" customFormat="1" x14ac:dyDescent="0.25">
      <c r="A39" t="s">
        <v>72</v>
      </c>
      <c r="B39" s="29">
        <v>42992</v>
      </c>
      <c r="C39" t="s">
        <v>115</v>
      </c>
      <c r="D39" s="24" t="s">
        <v>188</v>
      </c>
      <c r="E39" t="s">
        <v>22</v>
      </c>
      <c r="G39" s="14">
        <v>5343.64</v>
      </c>
      <c r="H39" s="5" t="s">
        <v>29</v>
      </c>
    </row>
    <row r="40" spans="1:9" s="5" customFormat="1" x14ac:dyDescent="0.25">
      <c r="A40" t="s">
        <v>38</v>
      </c>
      <c r="B40" s="29">
        <v>42996</v>
      </c>
      <c r="C40" t="s">
        <v>116</v>
      </c>
      <c r="D40" s="24" t="s">
        <v>188</v>
      </c>
      <c r="E40" t="s">
        <v>22</v>
      </c>
      <c r="G40" s="14">
        <v>1848.67</v>
      </c>
      <c r="H40" s="5" t="s">
        <v>29</v>
      </c>
      <c r="I40" s="15"/>
    </row>
    <row r="41" spans="1:9" s="5" customFormat="1" x14ac:dyDescent="0.25">
      <c r="A41" t="s">
        <v>39</v>
      </c>
      <c r="B41" s="29">
        <v>42996</v>
      </c>
      <c r="C41" t="s">
        <v>117</v>
      </c>
      <c r="D41" s="5" t="s">
        <v>188</v>
      </c>
      <c r="E41" t="s">
        <v>22</v>
      </c>
      <c r="F41" s="15"/>
      <c r="G41" s="14">
        <v>1656.65</v>
      </c>
      <c r="H41" s="14" t="s">
        <v>29</v>
      </c>
    </row>
    <row r="42" spans="1:9" s="5" customFormat="1" x14ac:dyDescent="0.25">
      <c r="A42" t="s">
        <v>40</v>
      </c>
      <c r="B42" s="29">
        <v>42996</v>
      </c>
      <c r="C42" t="s">
        <v>118</v>
      </c>
      <c r="D42" s="5" t="s">
        <v>188</v>
      </c>
      <c r="E42" t="s">
        <v>22</v>
      </c>
      <c r="G42" s="14">
        <v>1685.01</v>
      </c>
      <c r="H42" s="14" t="s">
        <v>29</v>
      </c>
    </row>
    <row r="43" spans="1:9" s="5" customFormat="1" x14ac:dyDescent="0.25">
      <c r="A43" t="s">
        <v>41</v>
      </c>
      <c r="B43" s="29">
        <v>42997</v>
      </c>
      <c r="C43" t="s">
        <v>120</v>
      </c>
      <c r="D43" s="5" t="s">
        <v>188</v>
      </c>
      <c r="E43" t="s">
        <v>22</v>
      </c>
      <c r="G43">
        <v>140.80000000000001</v>
      </c>
      <c r="H43" t="s">
        <v>29</v>
      </c>
    </row>
    <row r="44" spans="1:9" s="5" customFormat="1" x14ac:dyDescent="0.25">
      <c r="A44" t="s">
        <v>42</v>
      </c>
      <c r="B44" s="29">
        <v>42992</v>
      </c>
      <c r="C44" t="s">
        <v>122</v>
      </c>
      <c r="D44" t="s">
        <v>188</v>
      </c>
      <c r="E44" t="s">
        <v>22</v>
      </c>
      <c r="G44">
        <v>559.77</v>
      </c>
      <c r="H44" t="s">
        <v>29</v>
      </c>
    </row>
    <row r="45" spans="1:9" s="5" customFormat="1" x14ac:dyDescent="0.25">
      <c r="A45" t="s">
        <v>73</v>
      </c>
      <c r="B45" s="29">
        <v>43000</v>
      </c>
      <c r="C45" t="s">
        <v>123</v>
      </c>
      <c r="D45" s="5" t="s">
        <v>188</v>
      </c>
      <c r="E45" t="s">
        <v>22</v>
      </c>
      <c r="G45" s="14">
        <v>1628.81</v>
      </c>
      <c r="H45" s="5" t="s">
        <v>29</v>
      </c>
    </row>
    <row r="46" spans="1:9" s="5" customFormat="1" x14ac:dyDescent="0.25">
      <c r="A46" t="s">
        <v>75</v>
      </c>
      <c r="B46" s="29">
        <v>43007</v>
      </c>
      <c r="C46" t="s">
        <v>126</v>
      </c>
      <c r="D46" s="5" t="s">
        <v>188</v>
      </c>
      <c r="E46" t="s">
        <v>22</v>
      </c>
      <c r="G46">
        <v>295.79000000000002</v>
      </c>
      <c r="H46" t="s">
        <v>192</v>
      </c>
    </row>
    <row r="47" spans="1:9" s="5" customFormat="1" x14ac:dyDescent="0.25">
      <c r="A47" t="s">
        <v>36</v>
      </c>
      <c r="B47" s="29">
        <v>43007</v>
      </c>
      <c r="C47" t="s">
        <v>127</v>
      </c>
      <c r="D47" s="5" t="s">
        <v>188</v>
      </c>
      <c r="E47" t="s">
        <v>22</v>
      </c>
      <c r="G47">
        <v>265.06</v>
      </c>
      <c r="H47" t="s">
        <v>29</v>
      </c>
    </row>
    <row r="48" spans="1:9" s="5" customFormat="1" x14ac:dyDescent="0.25">
      <c r="A48" t="s">
        <v>76</v>
      </c>
      <c r="B48" s="29">
        <v>43007</v>
      </c>
      <c r="C48" t="s">
        <v>128</v>
      </c>
      <c r="D48" s="5" t="s">
        <v>188</v>
      </c>
      <c r="E48" t="s">
        <v>22</v>
      </c>
      <c r="G48">
        <v>269.60000000000002</v>
      </c>
      <c r="H48" t="s">
        <v>29</v>
      </c>
    </row>
    <row r="49" spans="1:10" s="5" customFormat="1" x14ac:dyDescent="0.25">
      <c r="A49" t="s">
        <v>77</v>
      </c>
      <c r="B49" s="29">
        <v>43007</v>
      </c>
      <c r="C49" t="s">
        <v>129</v>
      </c>
      <c r="D49" s="5" t="s">
        <v>188</v>
      </c>
      <c r="E49" t="s">
        <v>22</v>
      </c>
      <c r="G49" s="14">
        <v>5475.04</v>
      </c>
      <c r="H49" t="s">
        <v>29</v>
      </c>
    </row>
    <row r="50" spans="1:10" s="5" customFormat="1" x14ac:dyDescent="0.25">
      <c r="A50" t="s">
        <v>78</v>
      </c>
      <c r="B50" s="29">
        <v>43007</v>
      </c>
      <c r="C50" t="s">
        <v>130</v>
      </c>
      <c r="D50" s="5" t="s">
        <v>188</v>
      </c>
      <c r="E50" t="s">
        <v>22</v>
      </c>
      <c r="G50" s="14">
        <v>1581.49</v>
      </c>
      <c r="H50" t="s">
        <v>29</v>
      </c>
    </row>
    <row r="51" spans="1:10" s="5" customFormat="1" x14ac:dyDescent="0.25">
      <c r="A51" t="s">
        <v>54</v>
      </c>
      <c r="B51" s="29">
        <v>43008</v>
      </c>
      <c r="C51">
        <v>10838</v>
      </c>
      <c r="D51" s="5" t="s">
        <v>173</v>
      </c>
      <c r="E51" t="s">
        <v>148</v>
      </c>
      <c r="F51" s="15"/>
      <c r="G51">
        <v>133.28</v>
      </c>
      <c r="H51">
        <v>33.32</v>
      </c>
      <c r="I51" s="5" t="s">
        <v>168</v>
      </c>
      <c r="J51" s="5" t="s">
        <v>174</v>
      </c>
    </row>
    <row r="52" spans="1:10" s="5" customFormat="1" x14ac:dyDescent="0.25">
      <c r="A52" t="s">
        <v>54</v>
      </c>
      <c r="B52" s="29">
        <v>43008</v>
      </c>
      <c r="C52">
        <v>10838</v>
      </c>
      <c r="D52" s="5" t="s">
        <v>173</v>
      </c>
      <c r="E52" t="s">
        <v>148</v>
      </c>
      <c r="F52" s="15"/>
      <c r="G52">
        <v>145.36000000000001</v>
      </c>
      <c r="H52">
        <v>36.340000000000003</v>
      </c>
      <c r="I52" s="5" t="s">
        <v>168</v>
      </c>
      <c r="J52" s="5" t="s">
        <v>174</v>
      </c>
    </row>
    <row r="53" spans="1:10" s="5" customFormat="1" x14ac:dyDescent="0.25">
      <c r="A53" t="s">
        <v>18</v>
      </c>
      <c r="B53" s="29">
        <v>42984</v>
      </c>
      <c r="C53" t="s">
        <v>108</v>
      </c>
      <c r="D53" s="5" t="s">
        <v>186</v>
      </c>
      <c r="E53" t="s">
        <v>47</v>
      </c>
      <c r="G53">
        <v>480</v>
      </c>
      <c r="H53" t="s">
        <v>29</v>
      </c>
    </row>
    <row r="54" spans="1:10" s="5" customFormat="1" x14ac:dyDescent="0.25">
      <c r="A54" t="s">
        <v>74</v>
      </c>
      <c r="B54" s="29">
        <v>43005</v>
      </c>
      <c r="C54" t="s">
        <v>125</v>
      </c>
      <c r="D54" s="5" t="s">
        <v>195</v>
      </c>
      <c r="E54" t="s">
        <v>34</v>
      </c>
      <c r="F54" s="15"/>
      <c r="G54">
        <v>777.22</v>
      </c>
      <c r="H54" s="5" t="s">
        <v>29</v>
      </c>
    </row>
    <row r="55" spans="1:10" s="5" customFormat="1" x14ac:dyDescent="0.25">
      <c r="A55" t="s">
        <v>54</v>
      </c>
      <c r="B55" s="29">
        <v>43008</v>
      </c>
      <c r="C55">
        <v>10838</v>
      </c>
      <c r="D55" s="31" t="s">
        <v>207</v>
      </c>
      <c r="E55" t="s">
        <v>154</v>
      </c>
      <c r="G55">
        <v>45.79</v>
      </c>
      <c r="H55" t="s">
        <v>29</v>
      </c>
    </row>
    <row r="56" spans="1:10" s="5" customFormat="1" x14ac:dyDescent="0.25">
      <c r="A56" t="s">
        <v>54</v>
      </c>
      <c r="B56" s="29">
        <v>43008</v>
      </c>
      <c r="C56">
        <v>10838</v>
      </c>
      <c r="D56" s="31" t="s">
        <v>205</v>
      </c>
      <c r="E56" t="s">
        <v>151</v>
      </c>
      <c r="G56">
        <v>13.52</v>
      </c>
      <c r="H56" t="s">
        <v>29</v>
      </c>
    </row>
    <row r="57" spans="1:10" s="5" customFormat="1" x14ac:dyDescent="0.25">
      <c r="A57" t="s">
        <v>65</v>
      </c>
      <c r="B57" s="29">
        <v>43008</v>
      </c>
      <c r="C57" t="s">
        <v>101</v>
      </c>
      <c r="D57" t="s">
        <v>203</v>
      </c>
      <c r="E57" t="s">
        <v>160</v>
      </c>
      <c r="G57">
        <v>10.79</v>
      </c>
      <c r="H57" t="s">
        <v>29</v>
      </c>
    </row>
    <row r="58" spans="1:10" s="5" customFormat="1" x14ac:dyDescent="0.25">
      <c r="A58" t="s">
        <v>66</v>
      </c>
      <c r="B58" s="29">
        <v>43008</v>
      </c>
      <c r="C58" t="s">
        <v>102</v>
      </c>
      <c r="D58" t="s">
        <v>203</v>
      </c>
      <c r="E58" t="s">
        <v>28</v>
      </c>
      <c r="F58" s="15"/>
      <c r="G58">
        <v>110.27</v>
      </c>
      <c r="H58" t="s">
        <v>29</v>
      </c>
    </row>
    <row r="59" spans="1:10" s="5" customFormat="1" x14ac:dyDescent="0.25">
      <c r="A59" t="s">
        <v>79</v>
      </c>
      <c r="B59" s="29">
        <v>43008</v>
      </c>
      <c r="C59" t="s">
        <v>131</v>
      </c>
      <c r="D59" t="s">
        <v>203</v>
      </c>
      <c r="E59" t="s">
        <v>161</v>
      </c>
      <c r="F59" s="15"/>
      <c r="G59">
        <v>6.4</v>
      </c>
      <c r="H59" t="s">
        <v>29</v>
      </c>
    </row>
    <row r="60" spans="1:10" s="5" customFormat="1" x14ac:dyDescent="0.25">
      <c r="A60" t="s">
        <v>80</v>
      </c>
      <c r="B60" s="29">
        <v>42979</v>
      </c>
      <c r="C60" t="s">
        <v>132</v>
      </c>
      <c r="D60" t="s">
        <v>203</v>
      </c>
      <c r="E60" t="s">
        <v>9</v>
      </c>
      <c r="G60">
        <v>209.44</v>
      </c>
      <c r="H60" t="s">
        <v>29</v>
      </c>
    </row>
    <row r="61" spans="1:10" s="5" customFormat="1" x14ac:dyDescent="0.25">
      <c r="A61" t="s">
        <v>81</v>
      </c>
      <c r="B61" s="29">
        <v>42983</v>
      </c>
      <c r="C61" t="s">
        <v>133</v>
      </c>
      <c r="D61" t="s">
        <v>203</v>
      </c>
      <c r="E61" t="s">
        <v>9</v>
      </c>
      <c r="F61" s="15"/>
      <c r="G61">
        <v>10.39</v>
      </c>
      <c r="H61" t="s">
        <v>29</v>
      </c>
    </row>
    <row r="62" spans="1:10" s="5" customFormat="1" x14ac:dyDescent="0.25">
      <c r="A62" t="s">
        <v>82</v>
      </c>
      <c r="B62" s="29">
        <v>42983</v>
      </c>
      <c r="C62" t="s">
        <v>134</v>
      </c>
      <c r="D62" t="s">
        <v>203</v>
      </c>
      <c r="E62" t="s">
        <v>9</v>
      </c>
      <c r="G62">
        <v>265.75</v>
      </c>
      <c r="H62" t="s">
        <v>29</v>
      </c>
    </row>
    <row r="63" spans="1:10" s="5" customFormat="1" x14ac:dyDescent="0.25">
      <c r="A63" t="s">
        <v>83</v>
      </c>
      <c r="B63" s="29">
        <v>42984</v>
      </c>
      <c r="C63" t="s">
        <v>135</v>
      </c>
      <c r="D63" t="s">
        <v>203</v>
      </c>
      <c r="E63" t="s">
        <v>9</v>
      </c>
      <c r="G63">
        <v>103.86</v>
      </c>
      <c r="H63" t="s">
        <v>29</v>
      </c>
    </row>
    <row r="64" spans="1:10" s="5" customFormat="1" x14ac:dyDescent="0.25">
      <c r="A64" t="s">
        <v>84</v>
      </c>
      <c r="B64" s="29">
        <v>42985</v>
      </c>
      <c r="C64" t="s">
        <v>136</v>
      </c>
      <c r="D64" t="s">
        <v>203</v>
      </c>
      <c r="E64" t="s">
        <v>9</v>
      </c>
      <c r="G64">
        <v>201.48</v>
      </c>
      <c r="H64" t="s">
        <v>29</v>
      </c>
    </row>
    <row r="65" spans="1:8" s="5" customFormat="1" x14ac:dyDescent="0.25">
      <c r="A65" t="s">
        <v>85</v>
      </c>
      <c r="B65" s="29">
        <v>42986</v>
      </c>
      <c r="C65" t="s">
        <v>137</v>
      </c>
      <c r="D65" t="s">
        <v>203</v>
      </c>
      <c r="E65" t="s">
        <v>9</v>
      </c>
      <c r="G65">
        <v>16.8</v>
      </c>
      <c r="H65" t="s">
        <v>29</v>
      </c>
    </row>
    <row r="66" spans="1:8" s="5" customFormat="1" x14ac:dyDescent="0.25">
      <c r="A66" t="s">
        <v>86</v>
      </c>
      <c r="B66" s="29">
        <v>42998</v>
      </c>
      <c r="C66" t="s">
        <v>138</v>
      </c>
      <c r="D66" t="s">
        <v>203</v>
      </c>
      <c r="E66" t="s">
        <v>9</v>
      </c>
      <c r="G66">
        <v>17.600000000000001</v>
      </c>
      <c r="H66" t="s">
        <v>29</v>
      </c>
    </row>
    <row r="67" spans="1:8" s="5" customFormat="1" x14ac:dyDescent="0.25">
      <c r="A67" t="s">
        <v>87</v>
      </c>
      <c r="B67" s="29">
        <v>43008</v>
      </c>
      <c r="C67" t="s">
        <v>139</v>
      </c>
      <c r="D67" t="s">
        <v>203</v>
      </c>
      <c r="E67" t="s">
        <v>162</v>
      </c>
      <c r="G67">
        <v>4.32</v>
      </c>
      <c r="H67" t="s">
        <v>29</v>
      </c>
    </row>
    <row r="68" spans="1:8" s="5" customFormat="1" x14ac:dyDescent="0.25">
      <c r="A68" t="s">
        <v>90</v>
      </c>
      <c r="B68" s="29">
        <v>42999</v>
      </c>
      <c r="C68" t="s">
        <v>140</v>
      </c>
      <c r="D68" t="s">
        <v>203</v>
      </c>
      <c r="E68" t="s">
        <v>9</v>
      </c>
      <c r="G68">
        <v>8</v>
      </c>
      <c r="H68" t="s">
        <v>29</v>
      </c>
    </row>
    <row r="69" spans="1:8" s="5" customFormat="1" x14ac:dyDescent="0.25">
      <c r="A69" t="s">
        <v>91</v>
      </c>
      <c r="B69" s="29">
        <v>43008</v>
      </c>
      <c r="C69" t="s">
        <v>141</v>
      </c>
      <c r="D69" t="s">
        <v>203</v>
      </c>
      <c r="E69" t="s">
        <v>27</v>
      </c>
      <c r="G69">
        <v>4</v>
      </c>
      <c r="H69" t="s">
        <v>29</v>
      </c>
    </row>
    <row r="70" spans="1:8" s="5" customFormat="1" x14ac:dyDescent="0.25">
      <c r="A70" t="s">
        <v>43</v>
      </c>
      <c r="B70" s="29">
        <v>43004</v>
      </c>
      <c r="C70" t="s">
        <v>124</v>
      </c>
      <c r="D70" s="5" t="s">
        <v>194</v>
      </c>
      <c r="E70" t="s">
        <v>35</v>
      </c>
      <c r="G70" s="14">
        <v>3680</v>
      </c>
      <c r="H70" s="5" t="s">
        <v>29</v>
      </c>
    </row>
    <row r="71" spans="1:8" s="5" customFormat="1" x14ac:dyDescent="0.25">
      <c r="A71" t="s">
        <v>57</v>
      </c>
      <c r="B71" s="29">
        <v>42999</v>
      </c>
      <c r="C71" t="s">
        <v>92</v>
      </c>
      <c r="D71" s="5" t="s">
        <v>196</v>
      </c>
      <c r="E71" t="s">
        <v>157</v>
      </c>
      <c r="G71" s="14">
        <v>48142.09</v>
      </c>
      <c r="H71" t="s">
        <v>29</v>
      </c>
    </row>
    <row r="72" spans="1:8" s="5" customFormat="1" x14ac:dyDescent="0.25">
      <c r="A72" t="s">
        <v>58</v>
      </c>
      <c r="B72" s="29">
        <v>43000</v>
      </c>
      <c r="C72" t="s">
        <v>93</v>
      </c>
      <c r="D72" t="s">
        <v>199</v>
      </c>
      <c r="E72" t="s">
        <v>198</v>
      </c>
      <c r="F72" s="15"/>
      <c r="G72" s="14">
        <v>53994.879999999997</v>
      </c>
      <c r="H72" t="s">
        <v>29</v>
      </c>
    </row>
    <row r="73" spans="1:8" s="5" customFormat="1" x14ac:dyDescent="0.25">
      <c r="A73" t="s">
        <v>59</v>
      </c>
      <c r="B73" s="29">
        <v>43000</v>
      </c>
      <c r="C73" t="s">
        <v>94</v>
      </c>
      <c r="D73" t="s">
        <v>199</v>
      </c>
      <c r="E73" t="s">
        <v>198</v>
      </c>
      <c r="G73" s="14">
        <v>53994.879999999997</v>
      </c>
      <c r="H73" t="s">
        <v>29</v>
      </c>
    </row>
    <row r="74" spans="1:8" s="5" customFormat="1" x14ac:dyDescent="0.25">
      <c r="A74" t="s">
        <v>60</v>
      </c>
      <c r="B74" s="29">
        <v>43004</v>
      </c>
      <c r="C74" t="s">
        <v>95</v>
      </c>
      <c r="D74" t="s">
        <v>199</v>
      </c>
      <c r="E74" t="s">
        <v>198</v>
      </c>
      <c r="F74" s="15"/>
      <c r="G74" s="14">
        <v>61767.68</v>
      </c>
      <c r="H74" t="s">
        <v>29</v>
      </c>
    </row>
    <row r="75" spans="1:8" s="5" customFormat="1" x14ac:dyDescent="0.25">
      <c r="A75" t="s">
        <v>61</v>
      </c>
      <c r="B75" s="29">
        <v>42999</v>
      </c>
      <c r="C75" t="s">
        <v>96</v>
      </c>
      <c r="D75" t="s">
        <v>199</v>
      </c>
      <c r="E75" t="s">
        <v>198</v>
      </c>
      <c r="F75" s="15"/>
      <c r="G75" s="14">
        <v>51475.519999999997</v>
      </c>
      <c r="H75" t="s">
        <v>29</v>
      </c>
    </row>
    <row r="76" spans="1:8" s="5" customFormat="1" x14ac:dyDescent="0.25">
      <c r="A76" t="s">
        <v>33</v>
      </c>
      <c r="B76" s="29">
        <v>42993</v>
      </c>
      <c r="C76" t="s">
        <v>119</v>
      </c>
      <c r="D76" s="5" t="s">
        <v>199</v>
      </c>
      <c r="E76" t="s">
        <v>198</v>
      </c>
      <c r="G76" s="14">
        <v>17783.330000000002</v>
      </c>
      <c r="H76" t="s">
        <v>29</v>
      </c>
    </row>
    <row r="77" spans="1:8" s="5" customFormat="1" x14ac:dyDescent="0.25">
      <c r="A77" t="s">
        <v>52</v>
      </c>
      <c r="B77" s="29">
        <v>43008</v>
      </c>
      <c r="C77">
        <v>2201</v>
      </c>
      <c r="D77" s="5" t="s">
        <v>187</v>
      </c>
      <c r="E77" t="s">
        <v>144</v>
      </c>
      <c r="F77" s="15"/>
      <c r="G77">
        <v>410.32</v>
      </c>
      <c r="H77" t="s">
        <v>192</v>
      </c>
    </row>
    <row r="78" spans="1:8" s="5" customFormat="1" x14ac:dyDescent="0.25">
      <c r="A78" t="s">
        <v>10</v>
      </c>
      <c r="B78" s="29">
        <v>42984</v>
      </c>
      <c r="C78" t="s">
        <v>109</v>
      </c>
      <c r="D78" s="5" t="s">
        <v>187</v>
      </c>
      <c r="E78" t="s">
        <v>23</v>
      </c>
      <c r="G78" s="14">
        <v>2141.5300000000002</v>
      </c>
      <c r="H78" t="s">
        <v>29</v>
      </c>
    </row>
    <row r="79" spans="1:8" s="5" customFormat="1" x14ac:dyDescent="0.25">
      <c r="A79" t="s">
        <v>54</v>
      </c>
      <c r="B79" s="29">
        <v>43008</v>
      </c>
      <c r="C79">
        <v>10838</v>
      </c>
      <c r="D79" s="5" t="s">
        <v>180</v>
      </c>
      <c r="E79" t="s">
        <v>153</v>
      </c>
      <c r="G79">
        <v>20.8</v>
      </c>
      <c r="H79" t="s">
        <v>29</v>
      </c>
    </row>
    <row r="80" spans="1:8" s="5" customFormat="1" x14ac:dyDescent="0.25">
      <c r="A80" t="s">
        <v>63</v>
      </c>
      <c r="B80" s="29">
        <v>42991</v>
      </c>
      <c r="C80" t="s">
        <v>98</v>
      </c>
      <c r="D80" s="5" t="s">
        <v>180</v>
      </c>
      <c r="E80" t="s">
        <v>181</v>
      </c>
      <c r="G80">
        <v>49.66</v>
      </c>
      <c r="H80" t="s">
        <v>29</v>
      </c>
    </row>
    <row r="81" spans="1:8" s="5" customFormat="1" x14ac:dyDescent="0.25">
      <c r="A81" t="s">
        <v>64</v>
      </c>
      <c r="B81" s="29">
        <v>43008</v>
      </c>
      <c r="C81" t="s">
        <v>100</v>
      </c>
      <c r="D81" s="5" t="s">
        <v>180</v>
      </c>
      <c r="E81" t="s">
        <v>153</v>
      </c>
      <c r="G81">
        <v>49.66</v>
      </c>
      <c r="H81" t="s">
        <v>29</v>
      </c>
    </row>
    <row r="82" spans="1:8" s="5" customFormat="1" x14ac:dyDescent="0.25">
      <c r="A82" t="s">
        <v>64</v>
      </c>
      <c r="B82" s="29">
        <v>43008</v>
      </c>
      <c r="C82" t="s">
        <v>100</v>
      </c>
      <c r="D82" s="5" t="s">
        <v>180</v>
      </c>
      <c r="E82" t="s">
        <v>153</v>
      </c>
      <c r="G82">
        <v>16</v>
      </c>
      <c r="H82" t="s">
        <v>29</v>
      </c>
    </row>
    <row r="83" spans="1:8" s="5" customFormat="1" x14ac:dyDescent="0.25">
      <c r="A83" t="s">
        <v>64</v>
      </c>
      <c r="B83" s="29">
        <v>43008</v>
      </c>
      <c r="C83" t="s">
        <v>100</v>
      </c>
      <c r="D83" s="5" t="s">
        <v>180</v>
      </c>
      <c r="E83" t="s">
        <v>153</v>
      </c>
      <c r="F83" s="15"/>
      <c r="G83">
        <v>49.66</v>
      </c>
      <c r="H83" t="s">
        <v>29</v>
      </c>
    </row>
    <row r="84" spans="1:8" s="5" customFormat="1" x14ac:dyDescent="0.25">
      <c r="A84" t="s">
        <v>64</v>
      </c>
      <c r="B84" s="29">
        <v>43008</v>
      </c>
      <c r="C84" t="s">
        <v>100</v>
      </c>
      <c r="D84" s="5" t="s">
        <v>180</v>
      </c>
      <c r="E84" t="s">
        <v>153</v>
      </c>
      <c r="G84">
        <v>16</v>
      </c>
      <c r="H84" t="s">
        <v>29</v>
      </c>
    </row>
    <row r="85" spans="1:8" s="5" customFormat="1" x14ac:dyDescent="0.25">
      <c r="A85" t="s">
        <v>64</v>
      </c>
      <c r="B85" s="29">
        <v>43008</v>
      </c>
      <c r="C85" t="s">
        <v>100</v>
      </c>
      <c r="D85" s="5" t="s">
        <v>180</v>
      </c>
      <c r="E85" t="s">
        <v>153</v>
      </c>
      <c r="F85" s="15"/>
      <c r="G85">
        <v>23.45</v>
      </c>
      <c r="H85" t="s">
        <v>29</v>
      </c>
    </row>
    <row r="86" spans="1:8" s="5" customFormat="1" x14ac:dyDescent="0.25">
      <c r="A86" t="s">
        <v>64</v>
      </c>
      <c r="B86" s="29">
        <v>43008</v>
      </c>
      <c r="C86" t="s">
        <v>100</v>
      </c>
      <c r="D86" s="5" t="s">
        <v>180</v>
      </c>
      <c r="E86" t="s">
        <v>153</v>
      </c>
      <c r="F86" s="15"/>
      <c r="G86">
        <v>16</v>
      </c>
      <c r="H86" t="s">
        <v>29</v>
      </c>
    </row>
    <row r="87" spans="1:8" s="5" customFormat="1" x14ac:dyDescent="0.25">
      <c r="A87" t="s">
        <v>64</v>
      </c>
      <c r="B87" s="29">
        <v>43008</v>
      </c>
      <c r="C87" t="s">
        <v>100</v>
      </c>
      <c r="D87" s="5" t="s">
        <v>180</v>
      </c>
      <c r="E87" t="s">
        <v>153</v>
      </c>
      <c r="G87">
        <v>83.2</v>
      </c>
      <c r="H87" t="s">
        <v>29</v>
      </c>
    </row>
    <row r="88" spans="1:8" s="5" customFormat="1" x14ac:dyDescent="0.25">
      <c r="A88" t="s">
        <v>31</v>
      </c>
      <c r="B88" s="29">
        <v>42979</v>
      </c>
      <c r="C88" t="s">
        <v>104</v>
      </c>
      <c r="D88" t="s">
        <v>204</v>
      </c>
      <c r="E88" t="s">
        <v>11</v>
      </c>
      <c r="F88" s="15"/>
      <c r="G88" s="14">
        <v>12332.24</v>
      </c>
      <c r="H88" t="s">
        <v>29</v>
      </c>
    </row>
    <row r="89" spans="1:8" s="5" customFormat="1" x14ac:dyDescent="0.25">
      <c r="A89" t="s">
        <v>24</v>
      </c>
      <c r="B89" s="29">
        <v>42991</v>
      </c>
      <c r="C89" t="s">
        <v>99</v>
      </c>
      <c r="D89" s="5" t="s">
        <v>183</v>
      </c>
      <c r="E89" t="s">
        <v>182</v>
      </c>
      <c r="G89">
        <v>844.37</v>
      </c>
      <c r="H89" t="s">
        <v>29</v>
      </c>
    </row>
    <row r="90" spans="1:8" s="5" customFormat="1" x14ac:dyDescent="0.25">
      <c r="A90" t="s">
        <v>54</v>
      </c>
      <c r="B90" s="29">
        <v>43008</v>
      </c>
      <c r="C90">
        <v>10838</v>
      </c>
      <c r="D90" s="5" t="s">
        <v>177</v>
      </c>
      <c r="E90" t="s">
        <v>145</v>
      </c>
      <c r="F90" s="15"/>
      <c r="G90" s="30">
        <v>47.3</v>
      </c>
      <c r="H90" t="s">
        <v>29</v>
      </c>
    </row>
    <row r="91" spans="1:8" s="5" customFormat="1" x14ac:dyDescent="0.25">
      <c r="A91" t="s">
        <v>54</v>
      </c>
      <c r="B91" s="29">
        <v>43008</v>
      </c>
      <c r="C91">
        <v>10838</v>
      </c>
      <c r="D91" s="5" t="s">
        <v>177</v>
      </c>
      <c r="E91" t="s">
        <v>145</v>
      </c>
      <c r="F91" s="15"/>
      <c r="G91">
        <v>62.12</v>
      </c>
      <c r="H91" t="s">
        <v>29</v>
      </c>
    </row>
    <row r="92" spans="1:8" s="5" customFormat="1" x14ac:dyDescent="0.25">
      <c r="A92" t="s">
        <v>54</v>
      </c>
      <c r="B92" s="29">
        <v>43008</v>
      </c>
      <c r="C92">
        <v>10838</v>
      </c>
      <c r="D92" s="31" t="s">
        <v>208</v>
      </c>
      <c r="E92" t="s">
        <v>155</v>
      </c>
      <c r="F92" s="15"/>
      <c r="G92" s="30">
        <v>12.8</v>
      </c>
      <c r="H92" t="s">
        <v>29</v>
      </c>
    </row>
    <row r="93" spans="1:8" s="5" customFormat="1" hidden="1" x14ac:dyDescent="0.25">
      <c r="A93" s="16" t="s">
        <v>88</v>
      </c>
      <c r="B93" s="17">
        <v>42999</v>
      </c>
      <c r="C93" s="16" t="s">
        <v>140</v>
      </c>
      <c r="D93" s="16"/>
      <c r="E93" s="16" t="s">
        <v>9</v>
      </c>
      <c r="G93" s="16">
        <v>9.2799999999999994</v>
      </c>
      <c r="H93" s="16"/>
    </row>
    <row r="94" spans="1:8" s="5" customFormat="1" hidden="1" x14ac:dyDescent="0.25">
      <c r="A94" s="16" t="s">
        <v>89</v>
      </c>
      <c r="B94" s="17">
        <v>42999</v>
      </c>
      <c r="C94" s="16" t="s">
        <v>140</v>
      </c>
      <c r="D94" s="16"/>
      <c r="E94" s="16" t="s">
        <v>163</v>
      </c>
      <c r="G94" s="16"/>
      <c r="H94" s="16">
        <v>9.2799999999999994</v>
      </c>
    </row>
    <row r="95" spans="1:8" s="5" customFormat="1" x14ac:dyDescent="0.25">
      <c r="A95" t="s">
        <v>54</v>
      </c>
      <c r="B95" s="29">
        <v>43008</v>
      </c>
      <c r="C95">
        <v>10838</v>
      </c>
      <c r="D95" s="31" t="s">
        <v>206</v>
      </c>
      <c r="E95" t="s">
        <v>152</v>
      </c>
      <c r="F95" s="15"/>
      <c r="G95">
        <v>33.11</v>
      </c>
      <c r="H95" t="s">
        <v>29</v>
      </c>
    </row>
    <row r="96" spans="1:8" s="5" customFormat="1" x14ac:dyDescent="0.25">
      <c r="A96" t="s">
        <v>25</v>
      </c>
      <c r="B96" s="29">
        <v>42998</v>
      </c>
      <c r="C96" t="s">
        <v>121</v>
      </c>
      <c r="D96" t="s">
        <v>193</v>
      </c>
      <c r="E96" t="s">
        <v>49</v>
      </c>
      <c r="G96">
        <v>397.28</v>
      </c>
      <c r="H96" t="s">
        <v>29</v>
      </c>
    </row>
    <row r="97" spans="1:9" hidden="1" x14ac:dyDescent="0.25">
      <c r="E97" s="5" t="s">
        <v>16</v>
      </c>
      <c r="F97" s="15"/>
      <c r="G97" s="15"/>
    </row>
    <row r="98" spans="1:9" hidden="1" x14ac:dyDescent="0.25">
      <c r="E98" s="5" t="s">
        <v>17</v>
      </c>
      <c r="F98" s="5"/>
      <c r="G98" s="5"/>
    </row>
    <row r="99" spans="1:9" x14ac:dyDescent="0.25">
      <c r="E99" s="5"/>
      <c r="F99" s="5"/>
      <c r="G99" s="5"/>
    </row>
    <row r="100" spans="1:9" x14ac:dyDescent="0.25">
      <c r="F100" s="1" t="s">
        <v>12</v>
      </c>
      <c r="G100" s="18">
        <f>SUBTOTAL(9,G10:G99)</f>
        <v>349757.67</v>
      </c>
      <c r="H100" s="5"/>
    </row>
    <row r="101" spans="1:9" x14ac:dyDescent="0.25">
      <c r="A101" s="5"/>
      <c r="B101" s="19"/>
      <c r="C101" s="5"/>
      <c r="F101" s="1" t="s">
        <v>13</v>
      </c>
      <c r="G101" s="8"/>
      <c r="H101" s="5"/>
    </row>
    <row r="102" spans="1:9" s="5" customFormat="1" x14ac:dyDescent="0.25">
      <c r="A102"/>
      <c r="B102"/>
      <c r="C102"/>
      <c r="D102" s="15"/>
      <c r="F102" s="20"/>
      <c r="G102" s="15"/>
    </row>
    <row r="104" spans="1:9" x14ac:dyDescent="0.25">
      <c r="I104" s="14"/>
    </row>
    <row r="105" spans="1:9" x14ac:dyDescent="0.25">
      <c r="I105" s="14"/>
    </row>
    <row r="106" spans="1:9" x14ac:dyDescent="0.25">
      <c r="A106" s="21" t="s">
        <v>14</v>
      </c>
      <c r="B106" s="21" t="s">
        <v>15</v>
      </c>
      <c r="D106" t="s">
        <v>200</v>
      </c>
      <c r="E106" t="s">
        <v>26</v>
      </c>
      <c r="F106" s="20">
        <f t="shared" ref="F106:F136" si="0">+G106/0.16</f>
        <v>1648.4375</v>
      </c>
      <c r="G106">
        <v>263.75</v>
      </c>
      <c r="H106" s="5"/>
      <c r="I106" s="14"/>
    </row>
    <row r="107" spans="1:9" x14ac:dyDescent="0.25">
      <c r="A107" s="21" t="s">
        <v>14</v>
      </c>
      <c r="B107" s="21" t="s">
        <v>15</v>
      </c>
      <c r="D107" s="5" t="s">
        <v>176</v>
      </c>
      <c r="E107" t="s">
        <v>146</v>
      </c>
      <c r="F107" s="20">
        <f t="shared" si="0"/>
        <v>1577.625</v>
      </c>
      <c r="G107" s="5">
        <v>252.42</v>
      </c>
      <c r="H107" s="5"/>
      <c r="I107" s="14"/>
    </row>
    <row r="108" spans="1:9" x14ac:dyDescent="0.25">
      <c r="A108" s="21" t="s">
        <v>14</v>
      </c>
      <c r="B108" s="21" t="s">
        <v>15</v>
      </c>
      <c r="D108" s="5" t="s">
        <v>190</v>
      </c>
      <c r="E108" t="s">
        <v>189</v>
      </c>
      <c r="F108" s="20">
        <f t="shared" si="0"/>
        <v>833.31250000000011</v>
      </c>
      <c r="G108">
        <v>133.33000000000001</v>
      </c>
      <c r="H108" s="5"/>
      <c r="I108" s="14"/>
    </row>
    <row r="109" spans="1:9" x14ac:dyDescent="0.25">
      <c r="A109" s="21" t="s">
        <v>14</v>
      </c>
      <c r="B109" s="21" t="s">
        <v>15</v>
      </c>
      <c r="D109" t="s">
        <v>201</v>
      </c>
      <c r="E109" t="s">
        <v>158</v>
      </c>
      <c r="F109" s="20">
        <f t="shared" si="0"/>
        <v>6659.125</v>
      </c>
      <c r="G109" s="14">
        <v>1065.46</v>
      </c>
      <c r="H109" s="5"/>
      <c r="I109" s="14"/>
    </row>
    <row r="110" spans="1:9" x14ac:dyDescent="0.25">
      <c r="A110" s="21" t="s">
        <v>14</v>
      </c>
      <c r="B110" s="21" t="s">
        <v>15</v>
      </c>
      <c r="D110" t="s">
        <v>202</v>
      </c>
      <c r="E110" t="s">
        <v>159</v>
      </c>
      <c r="F110" s="20">
        <f t="shared" si="0"/>
        <v>350</v>
      </c>
      <c r="G110">
        <v>56</v>
      </c>
      <c r="H110" s="5"/>
      <c r="I110" s="14"/>
    </row>
    <row r="111" spans="1:9" x14ac:dyDescent="0.25">
      <c r="A111" s="21" t="s">
        <v>14</v>
      </c>
      <c r="B111" s="21" t="s">
        <v>15</v>
      </c>
      <c r="D111" s="5" t="s">
        <v>172</v>
      </c>
      <c r="E111" t="s">
        <v>149</v>
      </c>
      <c r="F111" s="20">
        <f t="shared" si="0"/>
        <v>198.25</v>
      </c>
      <c r="G111">
        <v>31.72</v>
      </c>
      <c r="H111" s="5"/>
      <c r="I111" s="14"/>
    </row>
    <row r="112" spans="1:9" x14ac:dyDescent="0.25">
      <c r="A112" s="21" t="s">
        <v>14</v>
      </c>
      <c r="B112" s="21" t="s">
        <v>15</v>
      </c>
      <c r="D112" s="5" t="s">
        <v>184</v>
      </c>
      <c r="E112" t="s">
        <v>156</v>
      </c>
      <c r="F112" s="20">
        <f t="shared" si="0"/>
        <v>5909.8125</v>
      </c>
      <c r="G112" s="5">
        <v>945.57</v>
      </c>
      <c r="H112" s="5"/>
      <c r="I112" s="14"/>
    </row>
    <row r="113" spans="1:9" x14ac:dyDescent="0.25">
      <c r="A113" s="21" t="s">
        <v>14</v>
      </c>
      <c r="B113" s="21" t="s">
        <v>15</v>
      </c>
      <c r="D113" s="5" t="s">
        <v>191</v>
      </c>
      <c r="E113" t="s">
        <v>37</v>
      </c>
      <c r="F113" s="20">
        <f t="shared" si="0"/>
        <v>36576</v>
      </c>
      <c r="G113" s="14">
        <v>5852.16</v>
      </c>
      <c r="H113" s="5"/>
      <c r="I113" s="14"/>
    </row>
    <row r="114" spans="1:9" x14ac:dyDescent="0.25">
      <c r="A114" s="21" t="s">
        <v>20</v>
      </c>
      <c r="B114" s="21" t="s">
        <v>15</v>
      </c>
      <c r="D114" t="s">
        <v>171</v>
      </c>
      <c r="E114" t="s">
        <v>150</v>
      </c>
      <c r="F114" s="20">
        <f t="shared" si="0"/>
        <v>373.1875</v>
      </c>
      <c r="G114" s="5">
        <v>59.71</v>
      </c>
      <c r="H114" s="5"/>
      <c r="I114" s="14"/>
    </row>
    <row r="115" spans="1:9" x14ac:dyDescent="0.25">
      <c r="A115" s="21" t="s">
        <v>14</v>
      </c>
      <c r="B115" s="21" t="s">
        <v>15</v>
      </c>
      <c r="D115" s="5" t="s">
        <v>185</v>
      </c>
      <c r="E115" t="s">
        <v>48</v>
      </c>
      <c r="F115" s="20">
        <f t="shared" si="0"/>
        <v>16666</v>
      </c>
      <c r="G115" s="14">
        <v>2666.56</v>
      </c>
      <c r="H115" s="5"/>
      <c r="I115" s="14"/>
    </row>
    <row r="116" spans="1:9" x14ac:dyDescent="0.25">
      <c r="A116" s="21" t="s">
        <v>14</v>
      </c>
      <c r="B116" s="21" t="s">
        <v>15</v>
      </c>
      <c r="D116" s="5" t="s">
        <v>175</v>
      </c>
      <c r="E116" t="s">
        <v>147</v>
      </c>
      <c r="F116" s="20">
        <f t="shared" si="0"/>
        <v>356.0625</v>
      </c>
      <c r="G116">
        <v>56.97</v>
      </c>
      <c r="H116" s="5"/>
      <c r="I116" s="25"/>
    </row>
    <row r="117" spans="1:9" x14ac:dyDescent="0.25">
      <c r="A117" s="21" t="s">
        <v>14</v>
      </c>
      <c r="B117" s="21" t="s">
        <v>15</v>
      </c>
      <c r="D117" s="5" t="s">
        <v>188</v>
      </c>
      <c r="E117" t="s">
        <v>22</v>
      </c>
      <c r="F117" s="20">
        <f t="shared" si="0"/>
        <v>177284.8125</v>
      </c>
      <c r="G117" s="14">
        <v>28365.57</v>
      </c>
      <c r="H117" s="5"/>
      <c r="I117" s="14"/>
    </row>
    <row r="118" spans="1:9" x14ac:dyDescent="0.25">
      <c r="A118" s="21" t="s">
        <v>14</v>
      </c>
      <c r="B118" s="21" t="s">
        <v>15</v>
      </c>
      <c r="D118" s="5" t="s">
        <v>173</v>
      </c>
      <c r="E118" t="s">
        <v>148</v>
      </c>
      <c r="F118" s="20">
        <f t="shared" si="0"/>
        <v>1741.4999999999998</v>
      </c>
      <c r="G118" s="5">
        <v>278.64</v>
      </c>
      <c r="H118" s="5"/>
      <c r="I118" s="14"/>
    </row>
    <row r="119" spans="1:9" x14ac:dyDescent="0.25">
      <c r="A119" s="21" t="s">
        <v>14</v>
      </c>
      <c r="B119" s="21" t="s">
        <v>15</v>
      </c>
      <c r="D119" s="5" t="s">
        <v>186</v>
      </c>
      <c r="E119" t="s">
        <v>47</v>
      </c>
      <c r="F119" s="20">
        <f t="shared" si="0"/>
        <v>3000</v>
      </c>
      <c r="G119">
        <v>480</v>
      </c>
      <c r="H119" s="5"/>
      <c r="I119" s="15"/>
    </row>
    <row r="120" spans="1:9" x14ac:dyDescent="0.25">
      <c r="A120" s="21" t="s">
        <v>14</v>
      </c>
      <c r="B120" s="21" t="s">
        <v>15</v>
      </c>
      <c r="D120" s="5" t="s">
        <v>195</v>
      </c>
      <c r="E120" t="s">
        <v>34</v>
      </c>
      <c r="F120" s="20">
        <f t="shared" si="0"/>
        <v>4857.625</v>
      </c>
      <c r="G120">
        <v>777.22</v>
      </c>
      <c r="H120" s="5"/>
      <c r="I120" s="26"/>
    </row>
    <row r="121" spans="1:9" x14ac:dyDescent="0.25">
      <c r="A121" s="21" t="s">
        <v>14</v>
      </c>
      <c r="B121" s="21" t="s">
        <v>15</v>
      </c>
      <c r="D121" s="31" t="s">
        <v>207</v>
      </c>
      <c r="E121" t="s">
        <v>154</v>
      </c>
      <c r="F121" s="20">
        <f t="shared" si="0"/>
        <v>286.1875</v>
      </c>
      <c r="G121">
        <v>45.79</v>
      </c>
      <c r="H121" s="5"/>
      <c r="I121" s="25"/>
    </row>
    <row r="122" spans="1:9" x14ac:dyDescent="0.25">
      <c r="A122" s="21" t="s">
        <v>14</v>
      </c>
      <c r="B122" s="21" t="s">
        <v>15</v>
      </c>
      <c r="D122" s="31" t="s">
        <v>205</v>
      </c>
      <c r="E122" t="s">
        <v>151</v>
      </c>
      <c r="F122" s="20">
        <f t="shared" si="0"/>
        <v>84.5</v>
      </c>
      <c r="G122">
        <v>13.52</v>
      </c>
      <c r="H122" s="5"/>
      <c r="I122" s="14"/>
    </row>
    <row r="123" spans="1:9" x14ac:dyDescent="0.25">
      <c r="A123" s="21" t="s">
        <v>14</v>
      </c>
      <c r="B123" s="21" t="s">
        <v>15</v>
      </c>
      <c r="D123" t="s">
        <v>203</v>
      </c>
      <c r="E123" t="s">
        <v>160</v>
      </c>
      <c r="F123" s="20">
        <f t="shared" si="0"/>
        <v>6056.875</v>
      </c>
      <c r="G123" s="5">
        <v>969.1</v>
      </c>
      <c r="H123" s="5"/>
      <c r="I123" s="14"/>
    </row>
    <row r="124" spans="1:9" x14ac:dyDescent="0.25">
      <c r="A124" s="21" t="s">
        <v>14</v>
      </c>
      <c r="B124" s="21" t="s">
        <v>15</v>
      </c>
      <c r="D124" s="5" t="s">
        <v>194</v>
      </c>
      <c r="E124" t="s">
        <v>35</v>
      </c>
      <c r="F124" s="20">
        <f t="shared" si="0"/>
        <v>23000</v>
      </c>
      <c r="G124" s="14">
        <v>3680</v>
      </c>
      <c r="H124" s="5"/>
      <c r="I124" s="14"/>
    </row>
    <row r="125" spans="1:9" x14ac:dyDescent="0.25">
      <c r="A125" s="21" t="s">
        <v>14</v>
      </c>
      <c r="B125" s="21" t="s">
        <v>15</v>
      </c>
      <c r="D125" s="5" t="s">
        <v>196</v>
      </c>
      <c r="E125" t="s">
        <v>157</v>
      </c>
      <c r="F125" s="20">
        <f t="shared" si="0"/>
        <v>300888.0625</v>
      </c>
      <c r="G125" s="14">
        <v>48142.09</v>
      </c>
      <c r="H125" s="5"/>
      <c r="I125" s="14"/>
    </row>
    <row r="126" spans="1:9" x14ac:dyDescent="0.25">
      <c r="A126" s="21" t="s">
        <v>14</v>
      </c>
      <c r="B126" s="21" t="s">
        <v>15</v>
      </c>
      <c r="D126" t="s">
        <v>199</v>
      </c>
      <c r="E126" t="s">
        <v>198</v>
      </c>
      <c r="F126" s="20">
        <f t="shared" si="0"/>
        <v>1493851.8125</v>
      </c>
      <c r="G126" s="5">
        <v>239016.29</v>
      </c>
      <c r="H126" s="5"/>
      <c r="I126" s="27"/>
    </row>
    <row r="127" spans="1:9" x14ac:dyDescent="0.25">
      <c r="A127" s="21" t="s">
        <v>14</v>
      </c>
      <c r="B127" s="21" t="s">
        <v>15</v>
      </c>
      <c r="D127" s="5" t="s">
        <v>187</v>
      </c>
      <c r="E127" t="s">
        <v>23</v>
      </c>
      <c r="F127" s="20">
        <f t="shared" si="0"/>
        <v>15949.125</v>
      </c>
      <c r="G127" s="5">
        <v>2551.86</v>
      </c>
      <c r="H127" s="5"/>
    </row>
    <row r="128" spans="1:9" x14ac:dyDescent="0.25">
      <c r="A128" s="21" t="s">
        <v>14</v>
      </c>
      <c r="B128" s="21" t="s">
        <v>15</v>
      </c>
      <c r="D128" s="5" t="s">
        <v>180</v>
      </c>
      <c r="E128" t="s">
        <v>181</v>
      </c>
      <c r="F128" s="20">
        <f t="shared" si="0"/>
        <v>2027.6875</v>
      </c>
      <c r="G128" s="28">
        <v>324.43</v>
      </c>
      <c r="H128" s="5"/>
    </row>
    <row r="129" spans="1:8" x14ac:dyDescent="0.25">
      <c r="A129" s="21" t="s">
        <v>14</v>
      </c>
      <c r="B129" s="21" t="s">
        <v>15</v>
      </c>
      <c r="D129" t="s">
        <v>204</v>
      </c>
      <c r="E129" t="s">
        <v>11</v>
      </c>
      <c r="F129" s="20">
        <f t="shared" si="0"/>
        <v>77076.5</v>
      </c>
      <c r="G129" s="14">
        <v>12332.24</v>
      </c>
      <c r="H129" s="5"/>
    </row>
    <row r="130" spans="1:8" x14ac:dyDescent="0.25">
      <c r="A130" s="21" t="s">
        <v>14</v>
      </c>
      <c r="B130" s="21" t="s">
        <v>15</v>
      </c>
      <c r="D130" s="5" t="s">
        <v>183</v>
      </c>
      <c r="E130" t="s">
        <v>182</v>
      </c>
      <c r="F130" s="20">
        <f t="shared" si="0"/>
        <v>5277.3125</v>
      </c>
      <c r="G130">
        <v>844.37</v>
      </c>
      <c r="H130" s="5"/>
    </row>
    <row r="131" spans="1:8" x14ac:dyDescent="0.25">
      <c r="A131" s="21" t="s">
        <v>14</v>
      </c>
      <c r="B131" s="21" t="s">
        <v>15</v>
      </c>
      <c r="D131" s="5" t="s">
        <v>177</v>
      </c>
      <c r="E131" t="s">
        <v>145</v>
      </c>
      <c r="F131" s="20">
        <f t="shared" si="0"/>
        <v>683.875</v>
      </c>
      <c r="G131">
        <v>109.42</v>
      </c>
      <c r="H131" s="5"/>
    </row>
    <row r="132" spans="1:8" x14ac:dyDescent="0.25">
      <c r="A132" s="21" t="s">
        <v>14</v>
      </c>
      <c r="B132" s="21" t="s">
        <v>15</v>
      </c>
      <c r="D132" s="31" t="s">
        <v>208</v>
      </c>
      <c r="E132" t="s">
        <v>155</v>
      </c>
      <c r="F132" s="20">
        <f t="shared" si="0"/>
        <v>80</v>
      </c>
      <c r="G132" s="30">
        <v>12.8</v>
      </c>
      <c r="H132" s="5"/>
    </row>
    <row r="133" spans="1:8" x14ac:dyDescent="0.25">
      <c r="A133" s="21" t="s">
        <v>14</v>
      </c>
      <c r="B133" s="21" t="s">
        <v>15</v>
      </c>
      <c r="D133" s="31" t="s">
        <v>206</v>
      </c>
      <c r="E133" t="s">
        <v>152</v>
      </c>
      <c r="F133" s="20">
        <f t="shared" si="0"/>
        <v>206.9375</v>
      </c>
      <c r="G133">
        <v>33.11</v>
      </c>
      <c r="H133" s="5"/>
    </row>
    <row r="134" spans="1:8" x14ac:dyDescent="0.25">
      <c r="A134" s="21" t="s">
        <v>14</v>
      </c>
      <c r="B134" s="21" t="s">
        <v>15</v>
      </c>
      <c r="D134" t="s">
        <v>193</v>
      </c>
      <c r="E134" t="s">
        <v>49</v>
      </c>
      <c r="F134" s="20">
        <f t="shared" si="0"/>
        <v>2483</v>
      </c>
      <c r="G134">
        <v>397.28</v>
      </c>
      <c r="H134" s="5"/>
    </row>
    <row r="135" spans="1:8" x14ac:dyDescent="0.25">
      <c r="A135" s="21" t="s">
        <v>14</v>
      </c>
      <c r="B135" s="21" t="s">
        <v>15</v>
      </c>
      <c r="F135" s="20">
        <f t="shared" si="0"/>
        <v>0</v>
      </c>
      <c r="H135" s="5"/>
    </row>
    <row r="136" spans="1:8" x14ac:dyDescent="0.25">
      <c r="A136" s="21" t="s">
        <v>14</v>
      </c>
      <c r="B136" s="21" t="s">
        <v>15</v>
      </c>
      <c r="F136" s="20">
        <f t="shared" si="0"/>
        <v>0</v>
      </c>
      <c r="H136" s="5"/>
    </row>
    <row r="137" spans="1:8" x14ac:dyDescent="0.25">
      <c r="A137" s="21" t="s">
        <v>14</v>
      </c>
      <c r="B137" s="21" t="s">
        <v>15</v>
      </c>
      <c r="F137" s="20">
        <f t="shared" ref="F137:F140" si="1">+G137/0.16</f>
        <v>0</v>
      </c>
      <c r="H137" s="5"/>
    </row>
    <row r="138" spans="1:8" x14ac:dyDescent="0.25">
      <c r="A138" s="21" t="s">
        <v>14</v>
      </c>
      <c r="B138" s="21" t="s">
        <v>15</v>
      </c>
      <c r="F138" s="20">
        <f t="shared" si="1"/>
        <v>0</v>
      </c>
      <c r="G138" s="14"/>
      <c r="H138" s="5"/>
    </row>
    <row r="139" spans="1:8" x14ac:dyDescent="0.25">
      <c r="A139" s="21" t="s">
        <v>14</v>
      </c>
      <c r="B139" s="21" t="s">
        <v>15</v>
      </c>
      <c r="F139" s="20">
        <f t="shared" si="1"/>
        <v>0</v>
      </c>
      <c r="G139" s="14"/>
      <c r="H139" s="5"/>
    </row>
    <row r="140" spans="1:8" x14ac:dyDescent="0.25">
      <c r="A140" s="21" t="s">
        <v>14</v>
      </c>
      <c r="B140" s="21" t="s">
        <v>15</v>
      </c>
      <c r="F140" s="20">
        <f t="shared" si="1"/>
        <v>0</v>
      </c>
      <c r="G140" s="22"/>
      <c r="H140" s="5"/>
    </row>
    <row r="141" spans="1:8" ht="15.75" thickBot="1" x14ac:dyDescent="0.3">
      <c r="F141" s="23">
        <f>SUM(F105:F140)</f>
        <v>2185983.625</v>
      </c>
      <c r="G141" s="23">
        <f>SUM(G106:G140)</f>
        <v>349757.37999999995</v>
      </c>
      <c r="H141" s="5"/>
    </row>
    <row r="142" spans="1:8" ht="15.75" thickTop="1" x14ac:dyDescent="0.25">
      <c r="E142" s="1" t="s">
        <v>13</v>
      </c>
      <c r="F142" s="8"/>
      <c r="G142" s="8">
        <f>+G100</f>
        <v>349757.67</v>
      </c>
      <c r="H142" s="5"/>
    </row>
    <row r="143" spans="1:8" x14ac:dyDescent="0.25">
      <c r="F143" s="8"/>
      <c r="G143" s="8">
        <f>+G141-G142</f>
        <v>-0.2900000000372529</v>
      </c>
      <c r="H143" s="5"/>
    </row>
    <row r="144" spans="1:8" x14ac:dyDescent="0.25">
      <c r="H144" s="5"/>
    </row>
  </sheetData>
  <autoFilter ref="A7:L98">
    <filterColumn colId="6">
      <filters>
        <filter val="1,065.46"/>
        <filter val="1,581.49"/>
        <filter val="1,628.81"/>
        <filter val="1,647.08"/>
        <filter val="1,656.65"/>
        <filter val="1,685.01"/>
        <filter val="1,848.67"/>
        <filter val="1,875.22"/>
        <filter val="1,967.68"/>
        <filter val="10.39"/>
        <filter val="10.76"/>
        <filter val="10.79"/>
        <filter val="103.86"/>
        <filter val="110.27"/>
        <filter val="12,332.24"/>
        <filter val="12.8"/>
        <filter val="13.52"/>
        <filter val="133.28"/>
        <filter val="133.33"/>
        <filter val="140.8"/>
        <filter val="145.36"/>
        <filter val="157.14"/>
        <filter val="16"/>
        <filter val="16.8"/>
        <filter val="17,783.33"/>
        <filter val="17.6"/>
        <filter val="19.58"/>
        <filter val="2,141.53"/>
        <filter val="2,666.56"/>
        <filter val="20.8"/>
        <filter val="201.48"/>
        <filter val="209.44"/>
        <filter val="210.35"/>
        <filter val="23.45"/>
        <filter val="249"/>
        <filter val="263.75"/>
        <filter val="265.06"/>
        <filter val="265.75"/>
        <filter val="269.6"/>
        <filter val="29.37"/>
        <filter val="295.79"/>
        <filter val="3,680.00"/>
        <filter val="31.72"/>
        <filter val="33.11"/>
        <filter val="397.28"/>
        <filter val="4"/>
        <filter val="4.32"/>
        <filter val="410.32"/>
        <filter val="42.07"/>
        <filter val="45.79"/>
        <filter val="47.3"/>
        <filter val="48,142.09"/>
        <filter val="480"/>
        <filter val="49.66"/>
        <filter val="5,343.64"/>
        <filter val="5,475.04"/>
        <filter val="5,852.16"/>
        <filter val="51,475.52"/>
        <filter val="53,994.88"/>
        <filter val="559.77"/>
        <filter val="56"/>
        <filter val="56.97"/>
        <filter val="6.4"/>
        <filter val="61,767.68"/>
        <filter val="62.12"/>
        <filter val="777.22"/>
        <filter val="788.43"/>
        <filter val="8"/>
        <filter val="83.2"/>
        <filter val="844.37"/>
        <filter val="901.85"/>
        <filter val="974.71"/>
      </filters>
    </filterColumn>
    <sortState ref="A10:L96">
      <sortCondition ref="D7:D98"/>
    </sortState>
  </autoFilter>
  <pageMargins left="0.70866141732283472" right="0.70866141732283472" top="0.19685039370078741" bottom="0.19685039370078741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91" workbookViewId="0">
      <selection activeCell="F87" sqref="F87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8" x14ac:dyDescent="0.25">
      <c r="A1" s="1" t="s">
        <v>0</v>
      </c>
      <c r="D1" s="2"/>
      <c r="E1" s="2"/>
      <c r="F1" s="3"/>
      <c r="G1" s="4"/>
      <c r="H1" s="5"/>
    </row>
    <row r="2" spans="1:8" x14ac:dyDescent="0.25">
      <c r="A2" s="1" t="s">
        <v>209</v>
      </c>
      <c r="D2" s="2"/>
      <c r="E2" s="2"/>
      <c r="F2" s="3"/>
      <c r="G2" s="6"/>
      <c r="H2" s="5"/>
    </row>
    <row r="3" spans="1:8" x14ac:dyDescent="0.25">
      <c r="A3" s="1"/>
      <c r="D3" s="2"/>
      <c r="E3" s="2"/>
      <c r="F3" s="3"/>
      <c r="G3" s="7"/>
      <c r="H3" s="5"/>
    </row>
    <row r="4" spans="1:8" x14ac:dyDescent="0.25">
      <c r="F4" s="8"/>
      <c r="G4" s="8"/>
      <c r="H4" s="5"/>
    </row>
    <row r="5" spans="1:8" x14ac:dyDescent="0.25">
      <c r="F5" s="8"/>
      <c r="G5" s="8"/>
      <c r="H5" s="5"/>
    </row>
    <row r="6" spans="1:8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8" x14ac:dyDescent="0.25">
      <c r="A7" t="s">
        <v>10</v>
      </c>
      <c r="B7" s="29">
        <v>43017</v>
      </c>
      <c r="C7" t="s">
        <v>262</v>
      </c>
      <c r="D7" t="s">
        <v>263</v>
      </c>
      <c r="E7" t="s">
        <v>264</v>
      </c>
      <c r="F7">
        <v>960</v>
      </c>
      <c r="H7" s="14" t="s">
        <v>29</v>
      </c>
    </row>
    <row r="8" spans="1:8" x14ac:dyDescent="0.25">
      <c r="A8" t="s">
        <v>41</v>
      </c>
      <c r="B8" s="29">
        <v>43021</v>
      </c>
      <c r="C8" t="s">
        <v>272</v>
      </c>
      <c r="D8" t="s">
        <v>263</v>
      </c>
      <c r="E8" t="s">
        <v>264</v>
      </c>
      <c r="F8">
        <v>960</v>
      </c>
      <c r="H8" s="14" t="s">
        <v>29</v>
      </c>
    </row>
    <row r="9" spans="1:8" x14ac:dyDescent="0.25">
      <c r="A9" t="s">
        <v>222</v>
      </c>
      <c r="B9" s="29">
        <v>43038</v>
      </c>
      <c r="C9" t="s">
        <v>223</v>
      </c>
      <c r="D9" t="s">
        <v>200</v>
      </c>
      <c r="E9" t="s">
        <v>224</v>
      </c>
      <c r="F9">
        <v>262.72000000000003</v>
      </c>
      <c r="H9" s="14"/>
    </row>
    <row r="10" spans="1:8" x14ac:dyDescent="0.25">
      <c r="A10" t="s">
        <v>231</v>
      </c>
      <c r="B10" s="29">
        <v>43039</v>
      </c>
      <c r="C10" t="s">
        <v>232</v>
      </c>
      <c r="D10" t="s">
        <v>190</v>
      </c>
      <c r="E10" t="s">
        <v>233</v>
      </c>
      <c r="F10">
        <v>58.66</v>
      </c>
      <c r="H10" s="14" t="s">
        <v>29</v>
      </c>
    </row>
    <row r="11" spans="1:8" x14ac:dyDescent="0.25">
      <c r="A11" t="s">
        <v>282</v>
      </c>
      <c r="B11" s="29">
        <v>43021</v>
      </c>
      <c r="C11" t="s">
        <v>283</v>
      </c>
      <c r="D11" t="s">
        <v>284</v>
      </c>
      <c r="E11" t="s">
        <v>285</v>
      </c>
      <c r="F11" s="14">
        <v>1220</v>
      </c>
      <c r="H11" s="14" t="s">
        <v>29</v>
      </c>
    </row>
    <row r="12" spans="1:8" x14ac:dyDescent="0.25">
      <c r="A12" t="s">
        <v>242</v>
      </c>
      <c r="B12" s="29">
        <v>43039</v>
      </c>
      <c r="C12" t="s">
        <v>243</v>
      </c>
      <c r="D12" t="s">
        <v>201</v>
      </c>
      <c r="E12" t="s">
        <v>244</v>
      </c>
      <c r="F12">
        <v>718.6</v>
      </c>
      <c r="H12" s="14"/>
    </row>
    <row r="13" spans="1:8" x14ac:dyDescent="0.25">
      <c r="A13" t="s">
        <v>18</v>
      </c>
      <c r="B13" s="29">
        <v>43014</v>
      </c>
      <c r="C13" t="s">
        <v>225</v>
      </c>
      <c r="D13" t="s">
        <v>202</v>
      </c>
      <c r="E13" t="s">
        <v>226</v>
      </c>
      <c r="F13">
        <v>17.28</v>
      </c>
      <c r="H13" s="14"/>
    </row>
    <row r="14" spans="1:8" x14ac:dyDescent="0.25">
      <c r="A14" t="s">
        <v>8</v>
      </c>
      <c r="B14" s="29">
        <v>43019</v>
      </c>
      <c r="C14" t="s">
        <v>241</v>
      </c>
      <c r="D14" t="s">
        <v>202</v>
      </c>
      <c r="E14" t="s">
        <v>226</v>
      </c>
      <c r="F14">
        <v>17.28</v>
      </c>
      <c r="H14" s="14"/>
    </row>
    <row r="15" spans="1:8" x14ac:dyDescent="0.25">
      <c r="A15" t="s">
        <v>247</v>
      </c>
      <c r="B15" s="29">
        <v>43039</v>
      </c>
      <c r="C15" t="s">
        <v>44</v>
      </c>
      <c r="D15" t="s">
        <v>202</v>
      </c>
      <c r="E15" t="s">
        <v>226</v>
      </c>
      <c r="F15">
        <v>65.599999999999994</v>
      </c>
      <c r="H15" s="14"/>
    </row>
    <row r="16" spans="1:8" x14ac:dyDescent="0.25">
      <c r="A16" t="s">
        <v>246</v>
      </c>
      <c r="B16" s="29">
        <v>43010</v>
      </c>
      <c r="C16" t="s">
        <v>44</v>
      </c>
      <c r="D16" t="s">
        <v>352</v>
      </c>
      <c r="E16" t="s">
        <v>353</v>
      </c>
      <c r="F16">
        <v>2.4</v>
      </c>
      <c r="H16" s="14"/>
    </row>
    <row r="17" spans="1:8" x14ac:dyDescent="0.25">
      <c r="A17" t="s">
        <v>237</v>
      </c>
      <c r="B17" s="29">
        <v>43039</v>
      </c>
      <c r="C17" t="s">
        <v>238</v>
      </c>
      <c r="D17" t="s">
        <v>239</v>
      </c>
      <c r="E17" t="s">
        <v>240</v>
      </c>
      <c r="F17">
        <v>25.24</v>
      </c>
      <c r="H17" s="14" t="s">
        <v>29</v>
      </c>
    </row>
    <row r="18" spans="1:8" x14ac:dyDescent="0.25">
      <c r="A18" t="s">
        <v>25</v>
      </c>
      <c r="B18" s="29">
        <v>43021</v>
      </c>
      <c r="C18" t="s">
        <v>275</v>
      </c>
      <c r="D18" t="s">
        <v>276</v>
      </c>
      <c r="E18" t="s">
        <v>277</v>
      </c>
      <c r="F18" s="14">
        <v>1280</v>
      </c>
      <c r="H18" s="14" t="s">
        <v>29</v>
      </c>
    </row>
    <row r="19" spans="1:8" x14ac:dyDescent="0.25">
      <c r="A19" t="s">
        <v>77</v>
      </c>
      <c r="B19" s="29">
        <v>43028</v>
      </c>
      <c r="C19" t="s">
        <v>295</v>
      </c>
      <c r="D19" t="s">
        <v>296</v>
      </c>
      <c r="E19" t="s">
        <v>297</v>
      </c>
      <c r="F19">
        <v>409.5</v>
      </c>
      <c r="H19" s="14" t="s">
        <v>29</v>
      </c>
    </row>
    <row r="20" spans="1:8" x14ac:dyDescent="0.25">
      <c r="A20" t="s">
        <v>307</v>
      </c>
      <c r="B20" s="29">
        <v>43028</v>
      </c>
      <c r="C20" t="s">
        <v>308</v>
      </c>
      <c r="D20" t="s">
        <v>185</v>
      </c>
      <c r="E20" t="s">
        <v>48</v>
      </c>
      <c r="F20" s="14">
        <v>2666.67</v>
      </c>
      <c r="H20" s="14" t="s">
        <v>29</v>
      </c>
    </row>
    <row r="21" spans="1:8" x14ac:dyDescent="0.25">
      <c r="A21" t="s">
        <v>257</v>
      </c>
      <c r="B21" s="29">
        <v>43012</v>
      </c>
      <c r="C21" t="s">
        <v>258</v>
      </c>
      <c r="D21" s="14" t="s">
        <v>188</v>
      </c>
      <c r="E21" t="s">
        <v>22</v>
      </c>
      <c r="F21" s="14">
        <v>2413.0100000000002</v>
      </c>
      <c r="H21" s="14" t="s">
        <v>29</v>
      </c>
    </row>
    <row r="22" spans="1:8" x14ac:dyDescent="0.25">
      <c r="A22" t="s">
        <v>32</v>
      </c>
      <c r="B22" s="29">
        <v>43012</v>
      </c>
      <c r="C22" t="s">
        <v>259</v>
      </c>
      <c r="D22" t="s">
        <v>188</v>
      </c>
      <c r="E22" t="s">
        <v>22</v>
      </c>
      <c r="F22">
        <v>105.6</v>
      </c>
      <c r="H22" s="14" t="s">
        <v>29</v>
      </c>
    </row>
    <row r="23" spans="1:8" x14ac:dyDescent="0.25">
      <c r="A23" t="s">
        <v>67</v>
      </c>
      <c r="B23" s="29">
        <v>43012</v>
      </c>
      <c r="C23" t="s">
        <v>260</v>
      </c>
      <c r="D23" t="s">
        <v>188</v>
      </c>
      <c r="E23" t="s">
        <v>22</v>
      </c>
      <c r="F23" s="14">
        <v>2894.41</v>
      </c>
      <c r="H23" s="14" t="s">
        <v>29</v>
      </c>
    </row>
    <row r="24" spans="1:8" x14ac:dyDescent="0.25">
      <c r="A24" t="s">
        <v>68</v>
      </c>
      <c r="B24" s="29">
        <v>43014</v>
      </c>
      <c r="C24" t="s">
        <v>261</v>
      </c>
      <c r="D24" t="s">
        <v>188</v>
      </c>
      <c r="E24" t="s">
        <v>22</v>
      </c>
      <c r="F24" s="14">
        <v>1596.09</v>
      </c>
      <c r="H24" s="14" t="s">
        <v>29</v>
      </c>
    </row>
    <row r="25" spans="1:8" x14ac:dyDescent="0.25">
      <c r="A25" t="s">
        <v>71</v>
      </c>
      <c r="B25" s="29">
        <v>43019</v>
      </c>
      <c r="C25" t="s">
        <v>268</v>
      </c>
      <c r="D25" t="s">
        <v>188</v>
      </c>
      <c r="E25" t="s">
        <v>22</v>
      </c>
      <c r="F25" s="14">
        <v>2505.1</v>
      </c>
      <c r="H25" s="14" t="s">
        <v>29</v>
      </c>
    </row>
    <row r="26" spans="1:8" x14ac:dyDescent="0.25">
      <c r="A26" t="s">
        <v>74</v>
      </c>
      <c r="B26" s="29">
        <v>43021</v>
      </c>
      <c r="C26" t="s">
        <v>288</v>
      </c>
      <c r="D26" t="s">
        <v>188</v>
      </c>
      <c r="E26" t="s">
        <v>22</v>
      </c>
      <c r="F26" s="14">
        <v>1555.53</v>
      </c>
      <c r="H26" s="14" t="s">
        <v>29</v>
      </c>
    </row>
    <row r="27" spans="1:8" x14ac:dyDescent="0.25">
      <c r="A27" t="s">
        <v>289</v>
      </c>
      <c r="B27" s="29">
        <v>43021</v>
      </c>
      <c r="C27" t="s">
        <v>290</v>
      </c>
      <c r="D27" t="s">
        <v>188</v>
      </c>
      <c r="E27" t="s">
        <v>22</v>
      </c>
      <c r="F27" s="14">
        <v>9679.85</v>
      </c>
      <c r="H27" s="14" t="s">
        <v>29</v>
      </c>
    </row>
    <row r="28" spans="1:8" x14ac:dyDescent="0.25">
      <c r="A28" t="s">
        <v>291</v>
      </c>
      <c r="B28" s="29">
        <v>43024</v>
      </c>
      <c r="C28" t="s">
        <v>292</v>
      </c>
      <c r="D28" t="s">
        <v>188</v>
      </c>
      <c r="E28" t="s">
        <v>22</v>
      </c>
      <c r="F28" s="14">
        <v>2236.6999999999998</v>
      </c>
      <c r="H28" s="14" t="s">
        <v>29</v>
      </c>
    </row>
    <row r="29" spans="1:8" x14ac:dyDescent="0.25">
      <c r="A29" t="s">
        <v>75</v>
      </c>
      <c r="B29" s="29">
        <v>43028</v>
      </c>
      <c r="C29" t="s">
        <v>293</v>
      </c>
      <c r="D29" t="s">
        <v>188</v>
      </c>
      <c r="E29" t="s">
        <v>22</v>
      </c>
      <c r="F29" s="14">
        <v>2214.25</v>
      </c>
      <c r="H29" s="14" t="s">
        <v>29</v>
      </c>
    </row>
    <row r="30" spans="1:8" x14ac:dyDescent="0.25">
      <c r="A30" t="s">
        <v>315</v>
      </c>
      <c r="B30" s="29">
        <v>43035</v>
      </c>
      <c r="C30" t="s">
        <v>316</v>
      </c>
      <c r="D30" t="s">
        <v>188</v>
      </c>
      <c r="E30" t="s">
        <v>22</v>
      </c>
      <c r="F30" s="14">
        <v>2646.71</v>
      </c>
      <c r="H30" s="14" t="s">
        <v>29</v>
      </c>
    </row>
    <row r="31" spans="1:8" x14ac:dyDescent="0.25">
      <c r="A31" t="s">
        <v>326</v>
      </c>
      <c r="B31" s="29">
        <v>43028</v>
      </c>
      <c r="C31" t="s">
        <v>327</v>
      </c>
      <c r="D31" t="s">
        <v>188</v>
      </c>
      <c r="E31" t="s">
        <v>22</v>
      </c>
      <c r="F31" s="14">
        <v>1007.6</v>
      </c>
      <c r="H31" s="14" t="s">
        <v>29</v>
      </c>
    </row>
    <row r="32" spans="1:8" x14ac:dyDescent="0.25">
      <c r="A32" t="s">
        <v>328</v>
      </c>
      <c r="B32" s="29">
        <v>43038</v>
      </c>
      <c r="C32" t="s">
        <v>329</v>
      </c>
      <c r="D32" t="s">
        <v>188</v>
      </c>
      <c r="E32" t="s">
        <v>22</v>
      </c>
      <c r="F32" s="14">
        <v>6175.85</v>
      </c>
      <c r="H32" s="14" t="s">
        <v>29</v>
      </c>
    </row>
    <row r="33" spans="1:8" x14ac:dyDescent="0.25">
      <c r="A33" t="s">
        <v>322</v>
      </c>
      <c r="B33" s="29">
        <v>43027</v>
      </c>
      <c r="C33" t="s">
        <v>323</v>
      </c>
      <c r="D33" t="s">
        <v>324</v>
      </c>
      <c r="E33" t="s">
        <v>325</v>
      </c>
      <c r="F33">
        <v>576</v>
      </c>
      <c r="H33" s="14" t="s">
        <v>29</v>
      </c>
    </row>
    <row r="34" spans="1:8" x14ac:dyDescent="0.25">
      <c r="A34" t="s">
        <v>33</v>
      </c>
      <c r="B34" s="29">
        <v>43021</v>
      </c>
      <c r="C34" t="s">
        <v>269</v>
      </c>
      <c r="D34" t="s">
        <v>270</v>
      </c>
      <c r="E34" t="s">
        <v>271</v>
      </c>
      <c r="F34">
        <v>216</v>
      </c>
      <c r="H34" s="14" t="s">
        <v>29</v>
      </c>
    </row>
    <row r="35" spans="1:8" x14ac:dyDescent="0.25">
      <c r="A35" t="s">
        <v>309</v>
      </c>
      <c r="B35" s="29">
        <v>43028</v>
      </c>
      <c r="C35" t="s">
        <v>310</v>
      </c>
      <c r="D35" t="s">
        <v>186</v>
      </c>
      <c r="E35" t="s">
        <v>47</v>
      </c>
      <c r="F35">
        <v>480</v>
      </c>
      <c r="H35" s="14" t="s">
        <v>29</v>
      </c>
    </row>
    <row r="36" spans="1:8" x14ac:dyDescent="0.25">
      <c r="A36" t="s">
        <v>42</v>
      </c>
      <c r="B36" s="29">
        <v>43021</v>
      </c>
      <c r="C36" t="s">
        <v>278</v>
      </c>
      <c r="D36" t="s">
        <v>279</v>
      </c>
      <c r="E36" t="s">
        <v>280</v>
      </c>
      <c r="F36" s="14">
        <v>1612.8</v>
      </c>
      <c r="H36" s="14" t="s">
        <v>29</v>
      </c>
    </row>
    <row r="37" spans="1:8" x14ac:dyDescent="0.25">
      <c r="A37" t="s">
        <v>78</v>
      </c>
      <c r="B37" s="29">
        <v>43028</v>
      </c>
      <c r="C37" t="s">
        <v>298</v>
      </c>
      <c r="D37" t="s">
        <v>299</v>
      </c>
      <c r="E37" t="s">
        <v>300</v>
      </c>
      <c r="F37">
        <v>329.76</v>
      </c>
      <c r="H37" s="14" t="s">
        <v>29</v>
      </c>
    </row>
    <row r="38" spans="1:8" x14ac:dyDescent="0.25">
      <c r="A38" t="s">
        <v>19</v>
      </c>
      <c r="B38" s="29">
        <v>43011</v>
      </c>
      <c r="C38" t="s">
        <v>265</v>
      </c>
      <c r="D38" t="s">
        <v>266</v>
      </c>
      <c r="E38" t="s">
        <v>267</v>
      </c>
      <c r="F38">
        <v>296.06</v>
      </c>
      <c r="H38" s="14" t="s">
        <v>29</v>
      </c>
    </row>
    <row r="39" spans="1:8" x14ac:dyDescent="0.25">
      <c r="A39" t="s">
        <v>303</v>
      </c>
      <c r="B39" s="29">
        <v>43028</v>
      </c>
      <c r="C39" t="s">
        <v>304</v>
      </c>
      <c r="D39" t="s">
        <v>305</v>
      </c>
      <c r="E39" t="s">
        <v>306</v>
      </c>
      <c r="F39">
        <v>251.29</v>
      </c>
      <c r="H39" s="14" t="s">
        <v>29</v>
      </c>
    </row>
    <row r="40" spans="1:8" x14ac:dyDescent="0.25">
      <c r="A40" t="s">
        <v>212</v>
      </c>
      <c r="B40" s="29">
        <v>43038</v>
      </c>
      <c r="C40">
        <v>2601</v>
      </c>
      <c r="D40" t="s">
        <v>203</v>
      </c>
      <c r="E40" t="s">
        <v>9</v>
      </c>
      <c r="F40">
        <v>10.79</v>
      </c>
      <c r="H40" s="14"/>
    </row>
    <row r="41" spans="1:8" x14ac:dyDescent="0.25">
      <c r="A41" t="s">
        <v>245</v>
      </c>
      <c r="B41" s="29">
        <v>43010</v>
      </c>
      <c r="C41" t="s">
        <v>44</v>
      </c>
      <c r="D41" t="s">
        <v>203</v>
      </c>
      <c r="E41" t="s">
        <v>9</v>
      </c>
      <c r="F41">
        <v>17.77</v>
      </c>
      <c r="H41" s="14"/>
    </row>
    <row r="42" spans="1:8" x14ac:dyDescent="0.25">
      <c r="A42" t="s">
        <v>251</v>
      </c>
      <c r="B42" s="29">
        <v>43033</v>
      </c>
      <c r="C42" t="s">
        <v>252</v>
      </c>
      <c r="D42" t="s">
        <v>203</v>
      </c>
      <c r="E42" t="s">
        <v>9</v>
      </c>
      <c r="F42">
        <v>59.22</v>
      </c>
      <c r="H42" s="14"/>
    </row>
    <row r="43" spans="1:8" x14ac:dyDescent="0.25">
      <c r="A43" t="s">
        <v>253</v>
      </c>
      <c r="B43" s="29">
        <v>43038</v>
      </c>
      <c r="C43" t="s">
        <v>254</v>
      </c>
      <c r="D43" t="s">
        <v>203</v>
      </c>
      <c r="E43" t="s">
        <v>9</v>
      </c>
      <c r="F43">
        <v>110.27</v>
      </c>
      <c r="H43" s="14"/>
    </row>
    <row r="44" spans="1:8" x14ac:dyDescent="0.25">
      <c r="A44" t="s">
        <v>330</v>
      </c>
      <c r="B44" s="29">
        <v>43027</v>
      </c>
      <c r="C44" t="s">
        <v>331</v>
      </c>
      <c r="D44" t="s">
        <v>203</v>
      </c>
      <c r="E44" t="s">
        <v>9</v>
      </c>
      <c r="F44">
        <v>16.239999999999998</v>
      </c>
      <c r="H44" s="14" t="s">
        <v>29</v>
      </c>
    </row>
    <row r="45" spans="1:8" x14ac:dyDescent="0.25">
      <c r="A45" t="s">
        <v>332</v>
      </c>
      <c r="B45" s="29">
        <v>43012</v>
      </c>
      <c r="C45" t="s">
        <v>333</v>
      </c>
      <c r="D45" t="s">
        <v>203</v>
      </c>
      <c r="E45" t="s">
        <v>9</v>
      </c>
      <c r="F45">
        <v>213.82</v>
      </c>
      <c r="H45" s="14"/>
    </row>
    <row r="46" spans="1:8" x14ac:dyDescent="0.25">
      <c r="A46" t="s">
        <v>334</v>
      </c>
      <c r="B46" s="29">
        <v>43029</v>
      </c>
      <c r="C46" t="s">
        <v>335</v>
      </c>
      <c r="D46" t="s">
        <v>203</v>
      </c>
      <c r="E46" t="s">
        <v>9</v>
      </c>
      <c r="F46">
        <v>230.89</v>
      </c>
      <c r="H46" s="14"/>
    </row>
    <row r="47" spans="1:8" x14ac:dyDescent="0.25">
      <c r="A47" t="s">
        <v>336</v>
      </c>
      <c r="B47" s="29">
        <v>43034</v>
      </c>
      <c r="C47" t="s">
        <v>337</v>
      </c>
      <c r="D47" t="s">
        <v>203</v>
      </c>
      <c r="E47" t="s">
        <v>9</v>
      </c>
      <c r="F47">
        <v>214.59</v>
      </c>
      <c r="H47" s="14"/>
    </row>
    <row r="48" spans="1:8" x14ac:dyDescent="0.25">
      <c r="A48" t="s">
        <v>338</v>
      </c>
      <c r="B48" s="29">
        <v>43020</v>
      </c>
      <c r="C48" t="s">
        <v>339</v>
      </c>
      <c r="D48" t="s">
        <v>203</v>
      </c>
      <c r="E48" t="s">
        <v>9</v>
      </c>
      <c r="F48">
        <v>119.68</v>
      </c>
      <c r="H48" s="14"/>
    </row>
    <row r="49" spans="1:8" x14ac:dyDescent="0.25">
      <c r="A49" t="s">
        <v>340</v>
      </c>
      <c r="B49" s="29">
        <v>43020</v>
      </c>
      <c r="C49" t="s">
        <v>341</v>
      </c>
      <c r="D49" t="s">
        <v>203</v>
      </c>
      <c r="E49" t="s">
        <v>9</v>
      </c>
      <c r="F49">
        <v>55.68</v>
      </c>
      <c r="H49" s="14"/>
    </row>
    <row r="50" spans="1:8" x14ac:dyDescent="0.25">
      <c r="A50" t="s">
        <v>342</v>
      </c>
      <c r="B50" s="29">
        <v>43020</v>
      </c>
      <c r="C50" t="s">
        <v>343</v>
      </c>
      <c r="D50" t="s">
        <v>203</v>
      </c>
      <c r="E50" t="s">
        <v>9</v>
      </c>
      <c r="F50">
        <v>11.52</v>
      </c>
      <c r="H50" s="14"/>
    </row>
    <row r="51" spans="1:8" x14ac:dyDescent="0.25">
      <c r="A51" t="s">
        <v>344</v>
      </c>
      <c r="B51" s="29">
        <v>43032</v>
      </c>
      <c r="C51" t="s">
        <v>345</v>
      </c>
      <c r="D51" t="s">
        <v>203</v>
      </c>
      <c r="E51" t="s">
        <v>9</v>
      </c>
      <c r="F51">
        <v>96</v>
      </c>
      <c r="H51" s="14"/>
    </row>
    <row r="52" spans="1:8" x14ac:dyDescent="0.25">
      <c r="A52" t="s">
        <v>346</v>
      </c>
      <c r="B52" s="29">
        <v>43032</v>
      </c>
      <c r="C52" t="s">
        <v>347</v>
      </c>
      <c r="D52" t="s">
        <v>203</v>
      </c>
      <c r="E52" t="s">
        <v>9</v>
      </c>
      <c r="F52">
        <v>96</v>
      </c>
      <c r="H52" s="14"/>
    </row>
    <row r="53" spans="1:8" x14ac:dyDescent="0.25">
      <c r="A53" t="s">
        <v>348</v>
      </c>
      <c r="B53" s="29">
        <v>43032</v>
      </c>
      <c r="C53" t="s">
        <v>349</v>
      </c>
      <c r="D53" t="s">
        <v>203</v>
      </c>
      <c r="E53" t="s">
        <v>9</v>
      </c>
      <c r="F53">
        <v>55.68</v>
      </c>
      <c r="H53" s="14"/>
    </row>
    <row r="54" spans="1:8" x14ac:dyDescent="0.25">
      <c r="A54" t="s">
        <v>350</v>
      </c>
      <c r="B54" s="29">
        <v>43038</v>
      </c>
      <c r="C54" t="s">
        <v>351</v>
      </c>
      <c r="D54" t="s">
        <v>203</v>
      </c>
      <c r="E54" t="s">
        <v>9</v>
      </c>
      <c r="F54">
        <v>38.4</v>
      </c>
      <c r="H54" s="14"/>
    </row>
    <row r="55" spans="1:8" x14ac:dyDescent="0.25">
      <c r="A55" t="s">
        <v>36</v>
      </c>
      <c r="B55" s="29">
        <v>43027</v>
      </c>
      <c r="C55" t="s">
        <v>294</v>
      </c>
      <c r="D55" t="s">
        <v>194</v>
      </c>
      <c r="E55" t="s">
        <v>35</v>
      </c>
      <c r="F55" s="14">
        <v>3680</v>
      </c>
      <c r="H55" s="14" t="s">
        <v>29</v>
      </c>
    </row>
    <row r="56" spans="1:8" x14ac:dyDescent="0.25">
      <c r="A56" t="s">
        <v>213</v>
      </c>
      <c r="B56" s="29">
        <v>43018</v>
      </c>
      <c r="C56" t="s">
        <v>214</v>
      </c>
      <c r="D56" t="s">
        <v>199</v>
      </c>
      <c r="E56" t="s">
        <v>198</v>
      </c>
      <c r="F56" s="14">
        <v>53994.879999999997</v>
      </c>
      <c r="H56" s="14"/>
    </row>
    <row r="57" spans="1:8" x14ac:dyDescent="0.25">
      <c r="A57" t="s">
        <v>215</v>
      </c>
      <c r="B57" s="29">
        <v>43019</v>
      </c>
      <c r="C57" t="s">
        <v>216</v>
      </c>
      <c r="D57" t="s">
        <v>199</v>
      </c>
      <c r="E57" t="s">
        <v>198</v>
      </c>
      <c r="F57" s="14">
        <v>61767.68</v>
      </c>
      <c r="H57" s="14"/>
    </row>
    <row r="58" spans="1:8" x14ac:dyDescent="0.25">
      <c r="A58" t="s">
        <v>217</v>
      </c>
      <c r="B58" s="29">
        <v>43019</v>
      </c>
      <c r="C58" t="s">
        <v>218</v>
      </c>
      <c r="D58" t="s">
        <v>199</v>
      </c>
      <c r="E58" t="s">
        <v>198</v>
      </c>
      <c r="F58" s="14">
        <v>61396</v>
      </c>
      <c r="H58" s="14"/>
    </row>
    <row r="59" spans="1:8" x14ac:dyDescent="0.25">
      <c r="A59" t="s">
        <v>56</v>
      </c>
      <c r="B59" s="29">
        <v>43019</v>
      </c>
      <c r="C59" t="s">
        <v>219</v>
      </c>
      <c r="D59" t="s">
        <v>199</v>
      </c>
      <c r="E59" t="s">
        <v>198</v>
      </c>
      <c r="F59" s="14">
        <v>71001.119999999995</v>
      </c>
      <c r="H59" s="14"/>
    </row>
    <row r="60" spans="1:8" x14ac:dyDescent="0.25">
      <c r="A60" t="s">
        <v>220</v>
      </c>
      <c r="B60" s="29">
        <v>43039</v>
      </c>
      <c r="C60" t="s">
        <v>221</v>
      </c>
      <c r="D60" t="s">
        <v>199</v>
      </c>
      <c r="E60" t="s">
        <v>198</v>
      </c>
      <c r="F60" s="14">
        <v>75156.320000000007</v>
      </c>
      <c r="H60" s="14"/>
    </row>
    <row r="61" spans="1:8" x14ac:dyDescent="0.25">
      <c r="A61" t="s">
        <v>286</v>
      </c>
      <c r="B61" s="29">
        <v>43021</v>
      </c>
      <c r="C61" t="s">
        <v>287</v>
      </c>
      <c r="D61" t="s">
        <v>199</v>
      </c>
      <c r="E61" t="s">
        <v>198</v>
      </c>
      <c r="F61" s="14">
        <v>19483.34</v>
      </c>
      <c r="H61" s="14" t="s">
        <v>29</v>
      </c>
    </row>
    <row r="62" spans="1:8" x14ac:dyDescent="0.25">
      <c r="A62" t="s">
        <v>273</v>
      </c>
      <c r="B62" s="29">
        <v>43021</v>
      </c>
      <c r="C62" t="s">
        <v>274</v>
      </c>
      <c r="D62" t="s">
        <v>187</v>
      </c>
      <c r="E62" t="s">
        <v>23</v>
      </c>
      <c r="F62">
        <v>317.2</v>
      </c>
      <c r="H62" s="14" t="s">
        <v>29</v>
      </c>
    </row>
    <row r="63" spans="1:8" x14ac:dyDescent="0.25">
      <c r="A63" t="s">
        <v>73</v>
      </c>
      <c r="B63" s="29">
        <v>43021</v>
      </c>
      <c r="C63" t="s">
        <v>281</v>
      </c>
      <c r="D63" t="s">
        <v>187</v>
      </c>
      <c r="E63" t="s">
        <v>23</v>
      </c>
      <c r="F63">
        <v>615.37</v>
      </c>
      <c r="H63" s="14" t="s">
        <v>29</v>
      </c>
    </row>
    <row r="64" spans="1:8" x14ac:dyDescent="0.25">
      <c r="A64" t="s">
        <v>301</v>
      </c>
      <c r="B64" s="29">
        <v>43028</v>
      </c>
      <c r="C64" t="s">
        <v>302</v>
      </c>
      <c r="D64" t="s">
        <v>187</v>
      </c>
      <c r="E64" t="s">
        <v>23</v>
      </c>
      <c r="F64">
        <v>210.49</v>
      </c>
      <c r="H64" s="14" t="s">
        <v>29</v>
      </c>
    </row>
    <row r="65" spans="1:8" x14ac:dyDescent="0.25">
      <c r="A65" t="s">
        <v>234</v>
      </c>
      <c r="B65" s="29">
        <v>43039</v>
      </c>
      <c r="C65" t="s">
        <v>232</v>
      </c>
      <c r="D65" t="s">
        <v>235</v>
      </c>
      <c r="E65" t="s">
        <v>236</v>
      </c>
      <c r="F65">
        <v>19.309999999999999</v>
      </c>
      <c r="H65" s="14" t="s">
        <v>29</v>
      </c>
    </row>
    <row r="66" spans="1:8" x14ac:dyDescent="0.25">
      <c r="A66" t="s">
        <v>70</v>
      </c>
      <c r="B66" s="29">
        <v>43020</v>
      </c>
      <c r="C66" t="s">
        <v>227</v>
      </c>
      <c r="D66" t="s">
        <v>180</v>
      </c>
      <c r="E66" t="s">
        <v>181</v>
      </c>
      <c r="F66">
        <v>49.38</v>
      </c>
      <c r="H66" s="14" t="s">
        <v>29</v>
      </c>
    </row>
    <row r="67" spans="1:8" x14ac:dyDescent="0.25">
      <c r="A67" t="s">
        <v>231</v>
      </c>
      <c r="B67" s="29">
        <v>43039</v>
      </c>
      <c r="C67" t="s">
        <v>232</v>
      </c>
      <c r="D67" t="s">
        <v>180</v>
      </c>
      <c r="E67" t="s">
        <v>181</v>
      </c>
      <c r="F67">
        <v>49.66</v>
      </c>
      <c r="H67" s="14" t="s">
        <v>29</v>
      </c>
    </row>
    <row r="68" spans="1:8" x14ac:dyDescent="0.25">
      <c r="A68" t="s">
        <v>248</v>
      </c>
      <c r="B68" s="29">
        <v>43038</v>
      </c>
      <c r="C68" t="s">
        <v>249</v>
      </c>
      <c r="D68" t="s">
        <v>204</v>
      </c>
      <c r="E68" t="s">
        <v>250</v>
      </c>
      <c r="F68">
        <v>808.81</v>
      </c>
      <c r="H68" s="14"/>
    </row>
    <row r="69" spans="1:8" x14ac:dyDescent="0.25">
      <c r="A69" t="s">
        <v>255</v>
      </c>
      <c r="B69" s="29">
        <v>43010</v>
      </c>
      <c r="C69" t="s">
        <v>256</v>
      </c>
      <c r="D69" t="s">
        <v>204</v>
      </c>
      <c r="E69" t="s">
        <v>250</v>
      </c>
      <c r="F69" s="14">
        <v>10944.49</v>
      </c>
      <c r="H69" s="14" t="s">
        <v>29</v>
      </c>
    </row>
    <row r="70" spans="1:8" x14ac:dyDescent="0.25">
      <c r="A70" t="s">
        <v>311</v>
      </c>
      <c r="B70" s="29">
        <v>43034</v>
      </c>
      <c r="C70" t="s">
        <v>312</v>
      </c>
      <c r="D70" t="s">
        <v>313</v>
      </c>
      <c r="E70" t="s">
        <v>314</v>
      </c>
      <c r="F70">
        <v>82.76</v>
      </c>
      <c r="H70" s="14" t="s">
        <v>29</v>
      </c>
    </row>
    <row r="71" spans="1:8" x14ac:dyDescent="0.25">
      <c r="A71" t="s">
        <v>228</v>
      </c>
      <c r="B71" s="29">
        <v>43033</v>
      </c>
      <c r="C71" t="s">
        <v>229</v>
      </c>
      <c r="D71" t="s">
        <v>183</v>
      </c>
      <c r="E71" t="s">
        <v>230</v>
      </c>
      <c r="F71">
        <v>855.73</v>
      </c>
      <c r="H71" s="14" t="s">
        <v>29</v>
      </c>
    </row>
    <row r="72" spans="1:8" x14ac:dyDescent="0.25">
      <c r="A72" t="s">
        <v>46</v>
      </c>
      <c r="B72" s="29">
        <v>43035</v>
      </c>
      <c r="C72" t="s">
        <v>317</v>
      </c>
      <c r="D72" t="s">
        <v>193</v>
      </c>
      <c r="E72" t="s">
        <v>49</v>
      </c>
      <c r="F72">
        <v>388.71</v>
      </c>
      <c r="H72" s="14" t="s">
        <v>29</v>
      </c>
    </row>
    <row r="73" spans="1:8" x14ac:dyDescent="0.25">
      <c r="A73" t="s">
        <v>318</v>
      </c>
      <c r="B73" s="29">
        <v>43035</v>
      </c>
      <c r="C73" t="s">
        <v>319</v>
      </c>
      <c r="D73" t="s">
        <v>193</v>
      </c>
      <c r="E73" t="s">
        <v>49</v>
      </c>
      <c r="F73">
        <v>884.15</v>
      </c>
      <c r="H73" s="14" t="s">
        <v>29</v>
      </c>
    </row>
    <row r="74" spans="1:8" x14ac:dyDescent="0.25">
      <c r="A74" t="s">
        <v>320</v>
      </c>
      <c r="B74" s="29">
        <v>43035</v>
      </c>
      <c r="C74" t="s">
        <v>321</v>
      </c>
      <c r="D74" t="s">
        <v>193</v>
      </c>
      <c r="E74" t="s">
        <v>49</v>
      </c>
      <c r="F74">
        <v>36.19</v>
      </c>
      <c r="H74" s="14" t="s">
        <v>29</v>
      </c>
    </row>
    <row r="75" spans="1:8" x14ac:dyDescent="0.25">
      <c r="A75" s="16" t="s">
        <v>210</v>
      </c>
      <c r="B75" s="17">
        <v>43029</v>
      </c>
      <c r="C75" s="16">
        <v>1256</v>
      </c>
      <c r="D75" s="16"/>
      <c r="E75" s="16" t="s">
        <v>9</v>
      </c>
      <c r="F75" s="16">
        <v>1.44</v>
      </c>
      <c r="G75" s="16"/>
      <c r="H75" s="32"/>
    </row>
    <row r="76" spans="1:8" x14ac:dyDescent="0.25">
      <c r="A76" s="16" t="s">
        <v>211</v>
      </c>
      <c r="B76" s="17">
        <v>43029</v>
      </c>
      <c r="C76" s="16">
        <v>1256</v>
      </c>
      <c r="D76" s="16"/>
      <c r="E76" s="16" t="s">
        <v>163</v>
      </c>
      <c r="F76" s="16"/>
      <c r="G76" s="16">
        <v>1.44</v>
      </c>
      <c r="H76" s="32"/>
    </row>
    <row r="77" spans="1:8" x14ac:dyDescent="0.25">
      <c r="E77" t="s">
        <v>16</v>
      </c>
      <c r="F77" s="14">
        <f>SUM(F7:F76)</f>
        <v>410546.14</v>
      </c>
      <c r="G77">
        <v>1.44</v>
      </c>
    </row>
    <row r="78" spans="1:8" x14ac:dyDescent="0.25">
      <c r="E78" t="s">
        <v>17</v>
      </c>
      <c r="H78" s="14"/>
    </row>
    <row r="80" spans="1:8" x14ac:dyDescent="0.25">
      <c r="E80" s="5"/>
      <c r="F80" s="5"/>
      <c r="G80" s="5"/>
    </row>
    <row r="81" spans="1:9" x14ac:dyDescent="0.25">
      <c r="F81" s="1" t="s">
        <v>12</v>
      </c>
      <c r="G81" s="18">
        <f>+F77-G77</f>
        <v>410544.7</v>
      </c>
      <c r="H81" s="5"/>
    </row>
    <row r="82" spans="1:9" x14ac:dyDescent="0.25">
      <c r="A82" s="5"/>
      <c r="B82" s="19"/>
      <c r="C82" s="5"/>
      <c r="F82" s="1" t="s">
        <v>13</v>
      </c>
      <c r="G82" s="8"/>
      <c r="H82" s="5"/>
    </row>
    <row r="83" spans="1:9" s="5" customFormat="1" x14ac:dyDescent="0.25">
      <c r="A83"/>
      <c r="B83"/>
      <c r="C83"/>
      <c r="D83" s="15"/>
      <c r="F83" s="20"/>
      <c r="G83" s="15"/>
    </row>
    <row r="85" spans="1:9" x14ac:dyDescent="0.25">
      <c r="I85" s="14"/>
    </row>
    <row r="86" spans="1:9" x14ac:dyDescent="0.25">
      <c r="I86" s="14"/>
    </row>
    <row r="87" spans="1:9" x14ac:dyDescent="0.25">
      <c r="A87" s="21" t="s">
        <v>14</v>
      </c>
      <c r="B87" s="21" t="s">
        <v>15</v>
      </c>
      <c r="D87" t="s">
        <v>263</v>
      </c>
      <c r="E87" t="s">
        <v>264</v>
      </c>
      <c r="F87" s="20">
        <f t="shared" ref="F87:F118" si="0">+G87/0.16</f>
        <v>12000</v>
      </c>
      <c r="G87" s="5">
        <v>1920</v>
      </c>
      <c r="H87" s="5"/>
      <c r="I87" s="14"/>
    </row>
    <row r="88" spans="1:9" x14ac:dyDescent="0.25">
      <c r="A88" s="21" t="s">
        <v>14</v>
      </c>
      <c r="B88" s="21" t="s">
        <v>15</v>
      </c>
      <c r="D88" t="s">
        <v>200</v>
      </c>
      <c r="E88" t="s">
        <v>224</v>
      </c>
      <c r="F88" s="20">
        <f t="shared" si="0"/>
        <v>1642.0000000000002</v>
      </c>
      <c r="G88">
        <v>262.72000000000003</v>
      </c>
      <c r="H88" s="5"/>
      <c r="I88" s="14"/>
    </row>
    <row r="89" spans="1:9" x14ac:dyDescent="0.25">
      <c r="A89" s="21" t="s">
        <v>14</v>
      </c>
      <c r="B89" s="21" t="s">
        <v>15</v>
      </c>
      <c r="D89" t="s">
        <v>190</v>
      </c>
      <c r="E89" t="s">
        <v>233</v>
      </c>
      <c r="F89" s="20">
        <f t="shared" si="0"/>
        <v>366.62499999999994</v>
      </c>
      <c r="G89">
        <v>58.66</v>
      </c>
      <c r="H89" s="5"/>
      <c r="I89" s="14"/>
    </row>
    <row r="90" spans="1:9" x14ac:dyDescent="0.25">
      <c r="A90" s="21" t="s">
        <v>14</v>
      </c>
      <c r="B90" s="21" t="s">
        <v>15</v>
      </c>
      <c r="D90" t="s">
        <v>284</v>
      </c>
      <c r="E90" t="s">
        <v>285</v>
      </c>
      <c r="F90" s="20">
        <f t="shared" si="0"/>
        <v>7625</v>
      </c>
      <c r="G90" s="14">
        <v>1220</v>
      </c>
      <c r="H90" s="5"/>
      <c r="I90" s="14"/>
    </row>
    <row r="91" spans="1:9" x14ac:dyDescent="0.25">
      <c r="A91" s="21" t="s">
        <v>14</v>
      </c>
      <c r="B91" s="21" t="s">
        <v>15</v>
      </c>
      <c r="D91" t="s">
        <v>201</v>
      </c>
      <c r="E91" t="s">
        <v>244</v>
      </c>
      <c r="F91" s="20">
        <f t="shared" si="0"/>
        <v>4491.25</v>
      </c>
      <c r="G91">
        <v>718.6</v>
      </c>
      <c r="H91" s="5"/>
      <c r="I91" s="14"/>
    </row>
    <row r="92" spans="1:9" x14ac:dyDescent="0.25">
      <c r="A92" s="21" t="s">
        <v>14</v>
      </c>
      <c r="B92" s="21" t="s">
        <v>15</v>
      </c>
      <c r="D92" t="s">
        <v>202</v>
      </c>
      <c r="E92" t="s">
        <v>226</v>
      </c>
      <c r="F92" s="20">
        <f t="shared" si="0"/>
        <v>626</v>
      </c>
      <c r="G92" s="5">
        <v>100.16</v>
      </c>
      <c r="H92" s="5"/>
      <c r="I92" s="14"/>
    </row>
    <row r="93" spans="1:9" x14ac:dyDescent="0.25">
      <c r="A93" s="21" t="s">
        <v>14</v>
      </c>
      <c r="B93" s="21" t="s">
        <v>15</v>
      </c>
      <c r="D93" t="s">
        <v>352</v>
      </c>
      <c r="E93" t="s">
        <v>353</v>
      </c>
      <c r="F93" s="20">
        <f t="shared" si="0"/>
        <v>15</v>
      </c>
      <c r="G93">
        <v>2.4</v>
      </c>
      <c r="H93" s="5"/>
      <c r="I93" s="14"/>
    </row>
    <row r="94" spans="1:9" x14ac:dyDescent="0.25">
      <c r="A94" s="21" t="s">
        <v>14</v>
      </c>
      <c r="B94" s="21" t="s">
        <v>15</v>
      </c>
      <c r="D94" t="s">
        <v>239</v>
      </c>
      <c r="E94" t="s">
        <v>240</v>
      </c>
      <c r="F94" s="20">
        <f t="shared" si="0"/>
        <v>157.75</v>
      </c>
      <c r="G94">
        <v>25.24</v>
      </c>
      <c r="H94" s="5"/>
      <c r="I94" s="14"/>
    </row>
    <row r="95" spans="1:9" x14ac:dyDescent="0.25">
      <c r="A95" s="21" t="s">
        <v>20</v>
      </c>
      <c r="B95" s="21" t="s">
        <v>15</v>
      </c>
      <c r="D95" t="s">
        <v>276</v>
      </c>
      <c r="E95" t="s">
        <v>277</v>
      </c>
      <c r="F95" s="20">
        <f t="shared" si="0"/>
        <v>8000</v>
      </c>
      <c r="G95" s="14">
        <v>1280</v>
      </c>
      <c r="H95" s="5"/>
      <c r="I95" s="14"/>
    </row>
    <row r="96" spans="1:9" x14ac:dyDescent="0.25">
      <c r="A96" s="21" t="s">
        <v>14</v>
      </c>
      <c r="B96" s="21" t="s">
        <v>15</v>
      </c>
      <c r="D96" t="s">
        <v>296</v>
      </c>
      <c r="E96" t="s">
        <v>297</v>
      </c>
      <c r="F96" s="20">
        <f t="shared" si="0"/>
        <v>2559.375</v>
      </c>
      <c r="G96">
        <v>409.5</v>
      </c>
      <c r="H96" s="5"/>
      <c r="I96" s="14"/>
    </row>
    <row r="97" spans="1:9" x14ac:dyDescent="0.25">
      <c r="A97" s="21" t="s">
        <v>14</v>
      </c>
      <c r="B97" s="21" t="s">
        <v>15</v>
      </c>
      <c r="D97" t="s">
        <v>185</v>
      </c>
      <c r="E97" t="s">
        <v>48</v>
      </c>
      <c r="F97" s="20">
        <f t="shared" si="0"/>
        <v>16666.6875</v>
      </c>
      <c r="G97" s="14">
        <v>2666.67</v>
      </c>
      <c r="H97" s="5"/>
      <c r="I97" s="25"/>
    </row>
    <row r="98" spans="1:9" x14ac:dyDescent="0.25">
      <c r="A98" s="21" t="s">
        <v>14</v>
      </c>
      <c r="B98" s="21" t="s">
        <v>15</v>
      </c>
      <c r="D98" s="14" t="s">
        <v>188</v>
      </c>
      <c r="E98" t="s">
        <v>22</v>
      </c>
      <c r="F98" s="20">
        <f t="shared" si="0"/>
        <v>218941.87499999997</v>
      </c>
      <c r="G98" s="14">
        <v>35030.699999999997</v>
      </c>
      <c r="H98" s="5"/>
      <c r="I98" s="14"/>
    </row>
    <row r="99" spans="1:9" x14ac:dyDescent="0.25">
      <c r="A99" s="21" t="s">
        <v>14</v>
      </c>
      <c r="B99" s="21" t="s">
        <v>15</v>
      </c>
      <c r="D99" t="s">
        <v>324</v>
      </c>
      <c r="E99" t="s">
        <v>325</v>
      </c>
      <c r="F99" s="20">
        <f t="shared" si="0"/>
        <v>3600</v>
      </c>
      <c r="G99">
        <v>576</v>
      </c>
      <c r="H99" s="5"/>
      <c r="I99" s="14"/>
    </row>
    <row r="100" spans="1:9" x14ac:dyDescent="0.25">
      <c r="A100" s="21" t="s">
        <v>14</v>
      </c>
      <c r="B100" s="21" t="s">
        <v>15</v>
      </c>
      <c r="D100" t="s">
        <v>270</v>
      </c>
      <c r="E100" t="s">
        <v>271</v>
      </c>
      <c r="F100" s="20">
        <f t="shared" si="0"/>
        <v>1350</v>
      </c>
      <c r="G100">
        <v>216</v>
      </c>
      <c r="H100" s="5"/>
      <c r="I100" s="15"/>
    </row>
    <row r="101" spans="1:9" x14ac:dyDescent="0.25">
      <c r="A101" s="21" t="s">
        <v>14</v>
      </c>
      <c r="B101" s="21" t="s">
        <v>15</v>
      </c>
      <c r="D101" t="s">
        <v>186</v>
      </c>
      <c r="E101" t="s">
        <v>47</v>
      </c>
      <c r="F101" s="20">
        <f t="shared" si="0"/>
        <v>3000</v>
      </c>
      <c r="G101">
        <v>480</v>
      </c>
      <c r="H101" s="5"/>
      <c r="I101" s="26"/>
    </row>
    <row r="102" spans="1:9" x14ac:dyDescent="0.25">
      <c r="A102" s="21" t="s">
        <v>14</v>
      </c>
      <c r="B102" s="21" t="s">
        <v>15</v>
      </c>
      <c r="D102" t="s">
        <v>279</v>
      </c>
      <c r="E102" t="s">
        <v>280</v>
      </c>
      <c r="F102" s="20">
        <f t="shared" si="0"/>
        <v>10080</v>
      </c>
      <c r="G102" s="14">
        <v>1612.8</v>
      </c>
      <c r="H102" s="5"/>
      <c r="I102" s="25"/>
    </row>
    <row r="103" spans="1:9" x14ac:dyDescent="0.25">
      <c r="A103" s="21" t="s">
        <v>14</v>
      </c>
      <c r="B103" s="21" t="s">
        <v>15</v>
      </c>
      <c r="D103" t="s">
        <v>299</v>
      </c>
      <c r="E103" t="s">
        <v>300</v>
      </c>
      <c r="F103" s="20">
        <f t="shared" si="0"/>
        <v>2061</v>
      </c>
      <c r="G103">
        <v>329.76</v>
      </c>
      <c r="H103" s="5"/>
      <c r="I103" s="14"/>
    </row>
    <row r="104" spans="1:9" x14ac:dyDescent="0.25">
      <c r="A104" s="21" t="s">
        <v>14</v>
      </c>
      <c r="B104" s="21" t="s">
        <v>15</v>
      </c>
      <c r="D104" t="s">
        <v>266</v>
      </c>
      <c r="E104" t="s">
        <v>267</v>
      </c>
      <c r="F104" s="20">
        <f t="shared" si="0"/>
        <v>1850.375</v>
      </c>
      <c r="G104">
        <v>296.06</v>
      </c>
      <c r="H104" s="5"/>
      <c r="I104" s="14"/>
    </row>
    <row r="105" spans="1:9" x14ac:dyDescent="0.25">
      <c r="A105" s="21" t="s">
        <v>14</v>
      </c>
      <c r="B105" s="21" t="s">
        <v>15</v>
      </c>
      <c r="D105" t="s">
        <v>305</v>
      </c>
      <c r="E105" t="s">
        <v>306</v>
      </c>
      <c r="F105" s="20">
        <f t="shared" si="0"/>
        <v>1570.5625</v>
      </c>
      <c r="G105">
        <v>251.29</v>
      </c>
      <c r="H105" s="5"/>
      <c r="I105" s="14"/>
    </row>
    <row r="106" spans="1:9" x14ac:dyDescent="0.25">
      <c r="A106" s="21" t="s">
        <v>14</v>
      </c>
      <c r="B106" s="21" t="s">
        <v>15</v>
      </c>
      <c r="D106" t="s">
        <v>203</v>
      </c>
      <c r="E106" t="s">
        <v>9</v>
      </c>
      <c r="F106" s="20">
        <f t="shared" si="0"/>
        <v>8415.9375</v>
      </c>
      <c r="G106" s="5">
        <v>1346.55</v>
      </c>
      <c r="H106" s="5"/>
      <c r="I106" s="14"/>
    </row>
    <row r="107" spans="1:9" x14ac:dyDescent="0.25">
      <c r="A107" s="21" t="s">
        <v>14</v>
      </c>
      <c r="B107" s="21" t="s">
        <v>15</v>
      </c>
      <c r="D107" t="s">
        <v>194</v>
      </c>
      <c r="E107" t="s">
        <v>35</v>
      </c>
      <c r="F107" s="20">
        <f t="shared" si="0"/>
        <v>23000</v>
      </c>
      <c r="G107" s="14">
        <v>3680</v>
      </c>
      <c r="H107" s="5"/>
      <c r="I107" s="27"/>
    </row>
    <row r="108" spans="1:9" x14ac:dyDescent="0.25">
      <c r="A108" s="21" t="s">
        <v>14</v>
      </c>
      <c r="B108" s="21" t="s">
        <v>15</v>
      </c>
      <c r="D108" t="s">
        <v>199</v>
      </c>
      <c r="E108" t="s">
        <v>198</v>
      </c>
      <c r="F108" s="20">
        <f t="shared" si="0"/>
        <v>2142495.875</v>
      </c>
      <c r="G108" s="33">
        <v>342799.34</v>
      </c>
      <c r="H108" s="5"/>
    </row>
    <row r="109" spans="1:9" x14ac:dyDescent="0.25">
      <c r="A109" s="21" t="s">
        <v>14</v>
      </c>
      <c r="B109" s="21" t="s">
        <v>15</v>
      </c>
      <c r="D109" t="s">
        <v>187</v>
      </c>
      <c r="E109" t="s">
        <v>23</v>
      </c>
      <c r="F109" s="20">
        <f t="shared" si="0"/>
        <v>7144.1249999999991</v>
      </c>
      <c r="G109" s="28">
        <v>1143.06</v>
      </c>
      <c r="H109" s="5"/>
    </row>
    <row r="110" spans="1:9" x14ac:dyDescent="0.25">
      <c r="A110" s="21" t="s">
        <v>14</v>
      </c>
      <c r="B110" s="21" t="s">
        <v>15</v>
      </c>
      <c r="D110" t="s">
        <v>235</v>
      </c>
      <c r="E110" t="s">
        <v>236</v>
      </c>
      <c r="F110" s="20">
        <f t="shared" si="0"/>
        <v>120.68749999999999</v>
      </c>
      <c r="G110">
        <v>19.309999999999999</v>
      </c>
      <c r="H110" s="5"/>
    </row>
    <row r="111" spans="1:9" x14ac:dyDescent="0.25">
      <c r="A111" s="21" t="s">
        <v>14</v>
      </c>
      <c r="B111" s="21" t="s">
        <v>15</v>
      </c>
      <c r="D111" t="s">
        <v>180</v>
      </c>
      <c r="E111" t="s">
        <v>181</v>
      </c>
      <c r="F111" s="20">
        <f t="shared" si="0"/>
        <v>619</v>
      </c>
      <c r="G111" s="15">
        <v>99.04</v>
      </c>
      <c r="H111" s="5"/>
    </row>
    <row r="112" spans="1:9" x14ac:dyDescent="0.25">
      <c r="A112" s="21" t="s">
        <v>14</v>
      </c>
      <c r="B112" s="21" t="s">
        <v>15</v>
      </c>
      <c r="D112" t="s">
        <v>204</v>
      </c>
      <c r="E112" t="s">
        <v>250</v>
      </c>
      <c r="F112" s="20">
        <f t="shared" si="0"/>
        <v>73458.125</v>
      </c>
      <c r="G112" s="14">
        <v>11753.3</v>
      </c>
      <c r="H112" s="5"/>
    </row>
    <row r="113" spans="1:8" x14ac:dyDescent="0.25">
      <c r="A113" s="21" t="s">
        <v>14</v>
      </c>
      <c r="B113" s="21" t="s">
        <v>15</v>
      </c>
      <c r="D113" t="s">
        <v>313</v>
      </c>
      <c r="E113" t="s">
        <v>314</v>
      </c>
      <c r="F113" s="20">
        <f t="shared" si="0"/>
        <v>517.25</v>
      </c>
      <c r="G113">
        <v>82.76</v>
      </c>
      <c r="H113" s="5"/>
    </row>
    <row r="114" spans="1:8" x14ac:dyDescent="0.25">
      <c r="A114" s="21" t="s">
        <v>14</v>
      </c>
      <c r="B114" s="21" t="s">
        <v>15</v>
      </c>
      <c r="D114" t="s">
        <v>183</v>
      </c>
      <c r="E114" t="s">
        <v>230</v>
      </c>
      <c r="F114" s="20">
        <f t="shared" si="0"/>
        <v>5348.3125</v>
      </c>
      <c r="G114">
        <v>855.73</v>
      </c>
      <c r="H114" s="5"/>
    </row>
    <row r="115" spans="1:8" x14ac:dyDescent="0.25">
      <c r="A115" s="21" t="s">
        <v>14</v>
      </c>
      <c r="B115" s="21" t="s">
        <v>15</v>
      </c>
      <c r="D115" t="s">
        <v>193</v>
      </c>
      <c r="E115" t="s">
        <v>49</v>
      </c>
      <c r="F115" s="20">
        <f t="shared" si="0"/>
        <v>8181.5625</v>
      </c>
      <c r="G115" s="14">
        <v>1309.05</v>
      </c>
      <c r="H115" s="5"/>
    </row>
    <row r="116" spans="1:8" x14ac:dyDescent="0.25">
      <c r="A116" s="21" t="s">
        <v>14</v>
      </c>
      <c r="B116" s="21" t="s">
        <v>15</v>
      </c>
      <c r="D116" s="5"/>
      <c r="F116" s="20">
        <f t="shared" si="0"/>
        <v>0</v>
      </c>
      <c r="H116" s="5"/>
    </row>
    <row r="117" spans="1:8" x14ac:dyDescent="0.25">
      <c r="A117" s="21" t="s">
        <v>14</v>
      </c>
      <c r="B117" s="21" t="s">
        <v>15</v>
      </c>
      <c r="F117" s="20">
        <f t="shared" si="0"/>
        <v>0</v>
      </c>
      <c r="G117" s="14"/>
      <c r="H117" s="5"/>
    </row>
    <row r="118" spans="1:8" x14ac:dyDescent="0.25">
      <c r="A118" s="21" t="s">
        <v>14</v>
      </c>
      <c r="B118" s="21" t="s">
        <v>15</v>
      </c>
      <c r="F118" s="20">
        <f t="shared" si="0"/>
        <v>0</v>
      </c>
      <c r="G118" s="14"/>
      <c r="H118" s="5"/>
    </row>
    <row r="119" spans="1:8" x14ac:dyDescent="0.25">
      <c r="A119" s="21" t="s">
        <v>14</v>
      </c>
      <c r="B119" s="21" t="s">
        <v>15</v>
      </c>
      <c r="F119" s="20"/>
      <c r="H119" s="5"/>
    </row>
    <row r="120" spans="1:8" x14ac:dyDescent="0.25">
      <c r="A120" s="21" t="s">
        <v>14</v>
      </c>
      <c r="B120" s="21" t="s">
        <v>15</v>
      </c>
      <c r="F120" s="20"/>
      <c r="G120" s="14"/>
      <c r="H120" s="5"/>
    </row>
    <row r="121" spans="1:8" x14ac:dyDescent="0.25">
      <c r="A121" s="21" t="s">
        <v>14</v>
      </c>
      <c r="B121" s="21" t="s">
        <v>15</v>
      </c>
      <c r="F121" s="20"/>
      <c r="G121" s="14"/>
      <c r="H121" s="5"/>
    </row>
    <row r="122" spans="1:8" x14ac:dyDescent="0.25">
      <c r="A122" s="21" t="s">
        <v>14</v>
      </c>
      <c r="B122" s="21" t="s">
        <v>15</v>
      </c>
      <c r="F122" s="20"/>
      <c r="G122" s="22"/>
      <c r="H122" s="5"/>
    </row>
    <row r="123" spans="1:8" ht="15.75" thickBot="1" x14ac:dyDescent="0.3">
      <c r="F123" s="23">
        <f>SUM(F86:F122)</f>
        <v>2565904.375</v>
      </c>
      <c r="G123" s="23">
        <f>SUM(G87:G122)</f>
        <v>410544.69999999995</v>
      </c>
      <c r="H123" s="5"/>
    </row>
    <row r="124" spans="1:8" ht="15.75" thickTop="1" x14ac:dyDescent="0.25">
      <c r="E124" s="1" t="s">
        <v>13</v>
      </c>
      <c r="F124" s="8"/>
      <c r="G124" s="34">
        <f>+G81</f>
        <v>410544.7</v>
      </c>
      <c r="H124" s="5"/>
    </row>
    <row r="125" spans="1:8" x14ac:dyDescent="0.25">
      <c r="F125" s="8"/>
      <c r="G125" s="8">
        <f>+G123-G124</f>
        <v>0</v>
      </c>
      <c r="H125" s="5"/>
    </row>
    <row r="126" spans="1:8" x14ac:dyDescent="0.25">
      <c r="H126" s="5"/>
    </row>
  </sheetData>
  <autoFilter ref="A6:I6">
    <sortState ref="A7:I78">
      <sortCondition ref="D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101" workbookViewId="0">
      <selection activeCell="G109" sqref="G109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354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x14ac:dyDescent="0.25">
      <c r="A7" t="s">
        <v>8</v>
      </c>
      <c r="B7" s="29">
        <v>43047</v>
      </c>
      <c r="C7" t="s">
        <v>371</v>
      </c>
      <c r="D7" t="s">
        <v>263</v>
      </c>
      <c r="E7" t="s">
        <v>264</v>
      </c>
      <c r="G7">
        <v>960</v>
      </c>
      <c r="H7" t="s">
        <v>29</v>
      </c>
      <c r="I7" s="14"/>
    </row>
    <row r="8" spans="1:9" x14ac:dyDescent="0.25">
      <c r="A8" t="s">
        <v>432</v>
      </c>
      <c r="B8" s="29">
        <v>43069</v>
      </c>
      <c r="C8" t="s">
        <v>433</v>
      </c>
      <c r="D8" t="s">
        <v>200</v>
      </c>
      <c r="E8" t="s">
        <v>224</v>
      </c>
      <c r="G8">
        <v>263.75</v>
      </c>
      <c r="H8" t="s">
        <v>29</v>
      </c>
      <c r="I8" s="14"/>
    </row>
    <row r="9" spans="1:9" x14ac:dyDescent="0.25">
      <c r="A9" t="s">
        <v>322</v>
      </c>
      <c r="B9" s="29">
        <v>43069</v>
      </c>
      <c r="C9" t="s">
        <v>44</v>
      </c>
      <c r="D9" t="s">
        <v>201</v>
      </c>
      <c r="E9" t="s">
        <v>620</v>
      </c>
      <c r="G9">
        <v>739.56</v>
      </c>
      <c r="H9" t="s">
        <v>29</v>
      </c>
      <c r="I9" s="14"/>
    </row>
    <row r="10" spans="1:9" x14ac:dyDescent="0.25">
      <c r="A10" t="s">
        <v>237</v>
      </c>
      <c r="B10" s="29">
        <v>43069</v>
      </c>
      <c r="C10" t="s">
        <v>465</v>
      </c>
      <c r="D10" t="s">
        <v>202</v>
      </c>
      <c r="E10" t="s">
        <v>622</v>
      </c>
      <c r="G10">
        <v>58.4</v>
      </c>
      <c r="H10" t="s">
        <v>29</v>
      </c>
      <c r="I10" s="14"/>
    </row>
    <row r="11" spans="1:9" x14ac:dyDescent="0.25">
      <c r="A11" t="s">
        <v>466</v>
      </c>
      <c r="B11" s="29">
        <v>43069</v>
      </c>
      <c r="C11" t="s">
        <v>467</v>
      </c>
      <c r="D11" t="s">
        <v>352</v>
      </c>
      <c r="E11" t="s">
        <v>621</v>
      </c>
      <c r="G11">
        <v>4.8</v>
      </c>
      <c r="H11" t="s">
        <v>29</v>
      </c>
      <c r="I11" s="14"/>
    </row>
    <row r="12" spans="1:9" x14ac:dyDescent="0.25">
      <c r="A12" t="s">
        <v>68</v>
      </c>
      <c r="B12" s="29">
        <v>43042</v>
      </c>
      <c r="C12" t="s">
        <v>365</v>
      </c>
      <c r="D12" t="s">
        <v>276</v>
      </c>
      <c r="E12" t="s">
        <v>277</v>
      </c>
      <c r="G12" s="14">
        <v>1280</v>
      </c>
      <c r="H12" t="s">
        <v>29</v>
      </c>
      <c r="I12" s="14"/>
    </row>
    <row r="13" spans="1:9" x14ac:dyDescent="0.25">
      <c r="A13" t="s">
        <v>255</v>
      </c>
      <c r="B13" s="29">
        <v>43042</v>
      </c>
      <c r="C13" t="s">
        <v>359</v>
      </c>
      <c r="D13" t="s">
        <v>296</v>
      </c>
      <c r="E13" t="s">
        <v>297</v>
      </c>
      <c r="G13">
        <v>271.99</v>
      </c>
      <c r="H13" t="s">
        <v>29</v>
      </c>
      <c r="I13" s="14"/>
    </row>
    <row r="14" spans="1:9" x14ac:dyDescent="0.25">
      <c r="A14" t="s">
        <v>301</v>
      </c>
      <c r="B14" s="29">
        <v>43069</v>
      </c>
      <c r="C14" t="s">
        <v>464</v>
      </c>
      <c r="D14" s="14" t="s">
        <v>185</v>
      </c>
      <c r="E14" t="s">
        <v>48</v>
      </c>
      <c r="G14" s="14">
        <v>2666.67</v>
      </c>
      <c r="H14" t="s">
        <v>29</v>
      </c>
      <c r="I14" s="14"/>
    </row>
    <row r="15" spans="1:9" x14ac:dyDescent="0.25">
      <c r="A15" t="s">
        <v>69</v>
      </c>
      <c r="B15" s="29">
        <v>43042</v>
      </c>
      <c r="C15" t="s">
        <v>366</v>
      </c>
      <c r="D15" s="14" t="s">
        <v>188</v>
      </c>
      <c r="E15" t="s">
        <v>22</v>
      </c>
      <c r="G15" s="14">
        <v>2076.86</v>
      </c>
      <c r="H15" t="s">
        <v>29</v>
      </c>
      <c r="I15" s="14"/>
    </row>
    <row r="16" spans="1:9" x14ac:dyDescent="0.25">
      <c r="A16" t="s">
        <v>42</v>
      </c>
      <c r="B16" s="29">
        <v>43049</v>
      </c>
      <c r="C16" t="s">
        <v>383</v>
      </c>
      <c r="D16" s="14" t="s">
        <v>188</v>
      </c>
      <c r="E16" t="s">
        <v>22</v>
      </c>
      <c r="G16" s="14">
        <v>1249.82</v>
      </c>
      <c r="H16" t="s">
        <v>29</v>
      </c>
      <c r="I16" s="14"/>
    </row>
    <row r="17" spans="1:9" x14ac:dyDescent="0.25">
      <c r="A17" t="s">
        <v>73</v>
      </c>
      <c r="B17" s="29">
        <v>43053</v>
      </c>
      <c r="C17" t="s">
        <v>394</v>
      </c>
      <c r="D17" s="14" t="s">
        <v>188</v>
      </c>
      <c r="E17" t="s">
        <v>22</v>
      </c>
      <c r="G17" s="14">
        <v>9679.85</v>
      </c>
      <c r="H17" t="s">
        <v>29</v>
      </c>
      <c r="I17" s="14"/>
    </row>
    <row r="18" spans="1:9" x14ac:dyDescent="0.25">
      <c r="A18" t="s">
        <v>282</v>
      </c>
      <c r="B18" s="29">
        <v>43053</v>
      </c>
      <c r="C18" t="s">
        <v>395</v>
      </c>
      <c r="D18" s="14" t="s">
        <v>188</v>
      </c>
      <c r="E18" t="s">
        <v>22</v>
      </c>
      <c r="G18">
        <v>268.52</v>
      </c>
      <c r="H18" t="s">
        <v>29</v>
      </c>
      <c r="I18" s="14"/>
    </row>
    <row r="19" spans="1:9" x14ac:dyDescent="0.25">
      <c r="A19" t="s">
        <v>43</v>
      </c>
      <c r="B19" s="29">
        <v>43053</v>
      </c>
      <c r="C19" t="s">
        <v>396</v>
      </c>
      <c r="D19" s="14" t="s">
        <v>188</v>
      </c>
      <c r="E19" t="s">
        <v>22</v>
      </c>
      <c r="G19">
        <v>396.98</v>
      </c>
      <c r="H19" t="s">
        <v>29</v>
      </c>
      <c r="I19" s="14"/>
    </row>
    <row r="20" spans="1:9" x14ac:dyDescent="0.25">
      <c r="A20" t="s">
        <v>286</v>
      </c>
      <c r="B20" s="29">
        <v>43055</v>
      </c>
      <c r="C20" t="s">
        <v>397</v>
      </c>
      <c r="D20" s="14" t="s">
        <v>188</v>
      </c>
      <c r="E20" t="s">
        <v>22</v>
      </c>
      <c r="G20" s="14">
        <v>2333.04</v>
      </c>
      <c r="H20" t="s">
        <v>29</v>
      </c>
      <c r="I20" s="14"/>
    </row>
    <row r="21" spans="1:9" x14ac:dyDescent="0.25">
      <c r="A21" t="s">
        <v>74</v>
      </c>
      <c r="B21" s="29">
        <v>43055</v>
      </c>
      <c r="C21" t="s">
        <v>398</v>
      </c>
      <c r="D21" s="14" t="s">
        <v>188</v>
      </c>
      <c r="E21" t="s">
        <v>22</v>
      </c>
      <c r="G21" s="14">
        <v>2863.9</v>
      </c>
      <c r="H21" t="s">
        <v>29</v>
      </c>
      <c r="I21" s="14"/>
    </row>
    <row r="22" spans="1:9" x14ac:dyDescent="0.25">
      <c r="A22" t="s">
        <v>289</v>
      </c>
      <c r="B22" s="29">
        <v>43055</v>
      </c>
      <c r="C22" t="s">
        <v>399</v>
      </c>
      <c r="D22" s="14" t="s">
        <v>188</v>
      </c>
      <c r="E22" t="s">
        <v>22</v>
      </c>
      <c r="G22" s="14">
        <v>2283.54</v>
      </c>
      <c r="H22" t="s">
        <v>29</v>
      </c>
      <c r="I22" s="14"/>
    </row>
    <row r="23" spans="1:9" x14ac:dyDescent="0.25">
      <c r="A23" t="s">
        <v>291</v>
      </c>
      <c r="B23" s="29">
        <v>43056</v>
      </c>
      <c r="C23" t="s">
        <v>400</v>
      </c>
      <c r="D23" s="14" t="s">
        <v>188</v>
      </c>
      <c r="E23" t="s">
        <v>22</v>
      </c>
      <c r="G23" s="14">
        <v>1444.12</v>
      </c>
      <c r="H23" t="s">
        <v>29</v>
      </c>
      <c r="I23" s="14"/>
    </row>
    <row r="24" spans="1:9" x14ac:dyDescent="0.25">
      <c r="A24" t="s">
        <v>75</v>
      </c>
      <c r="B24" s="29">
        <v>43063</v>
      </c>
      <c r="C24" t="s">
        <v>415</v>
      </c>
      <c r="D24" s="14" t="s">
        <v>188</v>
      </c>
      <c r="E24" t="s">
        <v>22</v>
      </c>
      <c r="G24" s="14">
        <v>1886.29</v>
      </c>
      <c r="H24" t="s">
        <v>29</v>
      </c>
      <c r="I24" s="14"/>
    </row>
    <row r="25" spans="1:9" x14ac:dyDescent="0.25">
      <c r="A25" t="s">
        <v>77</v>
      </c>
      <c r="B25" s="29">
        <v>43068</v>
      </c>
      <c r="C25" t="s">
        <v>424</v>
      </c>
      <c r="D25" s="14" t="s">
        <v>188</v>
      </c>
      <c r="E25" t="s">
        <v>22</v>
      </c>
      <c r="G25" s="14">
        <v>6132.05</v>
      </c>
      <c r="H25" t="s">
        <v>29</v>
      </c>
      <c r="I25" s="14"/>
    </row>
    <row r="26" spans="1:9" x14ac:dyDescent="0.25">
      <c r="A26" t="s">
        <v>318</v>
      </c>
      <c r="B26" s="29">
        <v>43042</v>
      </c>
      <c r="C26" t="s">
        <v>367</v>
      </c>
      <c r="D26" s="14" t="s">
        <v>188</v>
      </c>
      <c r="E26" t="s">
        <v>22</v>
      </c>
      <c r="G26">
        <v>326.39999999999998</v>
      </c>
      <c r="H26" t="s">
        <v>29</v>
      </c>
      <c r="I26" s="14"/>
    </row>
    <row r="27" spans="1:9" x14ac:dyDescent="0.25">
      <c r="A27" t="s">
        <v>31</v>
      </c>
      <c r="B27" s="29">
        <v>43042</v>
      </c>
      <c r="C27" t="s">
        <v>360</v>
      </c>
      <c r="D27" t="s">
        <v>646</v>
      </c>
      <c r="E27" t="s">
        <v>361</v>
      </c>
      <c r="G27">
        <v>332</v>
      </c>
      <c r="H27" t="s">
        <v>29</v>
      </c>
      <c r="I27" s="14"/>
    </row>
    <row r="28" spans="1:9" x14ac:dyDescent="0.25">
      <c r="A28" t="s">
        <v>32</v>
      </c>
      <c r="B28" s="29">
        <v>43042</v>
      </c>
      <c r="C28" t="s">
        <v>363</v>
      </c>
      <c r="D28" t="s">
        <v>279</v>
      </c>
      <c r="E28" t="s">
        <v>280</v>
      </c>
      <c r="G28" s="14">
        <v>1612.8</v>
      </c>
      <c r="H28" t="s">
        <v>29</v>
      </c>
      <c r="I28" s="14"/>
    </row>
    <row r="29" spans="1:9" x14ac:dyDescent="0.25">
      <c r="A29" t="s">
        <v>70</v>
      </c>
      <c r="B29" s="29">
        <v>43046</v>
      </c>
      <c r="C29" t="s">
        <v>368</v>
      </c>
      <c r="D29" t="s">
        <v>279</v>
      </c>
      <c r="E29" t="s">
        <v>280</v>
      </c>
      <c r="G29" s="14">
        <v>7987.2</v>
      </c>
      <c r="H29" t="s">
        <v>29</v>
      </c>
      <c r="I29" s="14"/>
    </row>
    <row r="30" spans="1:9" x14ac:dyDescent="0.25">
      <c r="A30" t="s">
        <v>19</v>
      </c>
      <c r="B30" s="29">
        <v>43047</v>
      </c>
      <c r="C30" t="s">
        <v>372</v>
      </c>
      <c r="D30" t="s">
        <v>299</v>
      </c>
      <c r="E30" t="s">
        <v>373</v>
      </c>
      <c r="G30">
        <v>305.12</v>
      </c>
      <c r="H30" t="s">
        <v>29</v>
      </c>
      <c r="I30" s="14"/>
    </row>
    <row r="31" spans="1:9" x14ac:dyDescent="0.25">
      <c r="A31" t="s">
        <v>374</v>
      </c>
      <c r="B31" s="29">
        <v>43047</v>
      </c>
      <c r="C31" t="s">
        <v>375</v>
      </c>
      <c r="D31" t="s">
        <v>645</v>
      </c>
      <c r="E31" t="s">
        <v>376</v>
      </c>
      <c r="G31">
        <v>110.4</v>
      </c>
      <c r="H31" t="s">
        <v>29</v>
      </c>
      <c r="I31" s="14"/>
    </row>
    <row r="32" spans="1:9" x14ac:dyDescent="0.25">
      <c r="A32" t="s">
        <v>76</v>
      </c>
      <c r="B32" s="29">
        <v>43067</v>
      </c>
      <c r="C32" t="s">
        <v>418</v>
      </c>
      <c r="D32" s="14" t="s">
        <v>195</v>
      </c>
      <c r="E32" t="s">
        <v>34</v>
      </c>
      <c r="G32">
        <v>529.19000000000005</v>
      </c>
      <c r="H32" t="s">
        <v>29</v>
      </c>
      <c r="I32" s="14"/>
    </row>
    <row r="33" spans="1:9" x14ac:dyDescent="0.25">
      <c r="A33" t="s">
        <v>257</v>
      </c>
      <c r="B33" s="29">
        <v>43042</v>
      </c>
      <c r="C33" t="s">
        <v>362</v>
      </c>
      <c r="D33" t="s">
        <v>305</v>
      </c>
      <c r="E33" t="s">
        <v>306</v>
      </c>
      <c r="G33">
        <v>48</v>
      </c>
      <c r="H33" t="s">
        <v>29</v>
      </c>
      <c r="I33" s="14"/>
    </row>
    <row r="34" spans="1:9" x14ac:dyDescent="0.25">
      <c r="A34" t="s">
        <v>71</v>
      </c>
      <c r="B34" s="29">
        <v>43047</v>
      </c>
      <c r="C34" t="s">
        <v>377</v>
      </c>
      <c r="D34" t="s">
        <v>305</v>
      </c>
      <c r="E34" t="s">
        <v>306</v>
      </c>
      <c r="G34">
        <v>66.959999999999994</v>
      </c>
      <c r="H34" t="s">
        <v>29</v>
      </c>
      <c r="I34" s="14"/>
    </row>
    <row r="35" spans="1:9" x14ac:dyDescent="0.25">
      <c r="A35" t="s">
        <v>356</v>
      </c>
      <c r="B35" s="29">
        <v>43042</v>
      </c>
      <c r="C35" t="s">
        <v>357</v>
      </c>
      <c r="D35" t="s">
        <v>203</v>
      </c>
      <c r="E35" t="s">
        <v>619</v>
      </c>
      <c r="G35">
        <v>32.29</v>
      </c>
      <c r="H35" t="s">
        <v>29</v>
      </c>
      <c r="I35" s="14"/>
    </row>
    <row r="36" spans="1:9" x14ac:dyDescent="0.25">
      <c r="A36" t="s">
        <v>421</v>
      </c>
      <c r="B36" s="29">
        <v>43068</v>
      </c>
      <c r="C36" t="s">
        <v>422</v>
      </c>
      <c r="D36" t="s">
        <v>203</v>
      </c>
      <c r="E36" t="s">
        <v>423</v>
      </c>
      <c r="G36">
        <v>110.27</v>
      </c>
      <c r="H36" t="s">
        <v>29</v>
      </c>
      <c r="I36" s="14"/>
    </row>
    <row r="37" spans="1:9" x14ac:dyDescent="0.25">
      <c r="A37" t="s">
        <v>438</v>
      </c>
      <c r="B37" s="29">
        <v>43069</v>
      </c>
      <c r="C37" t="s">
        <v>439</v>
      </c>
      <c r="D37" t="s">
        <v>203</v>
      </c>
      <c r="E37" t="s">
        <v>9</v>
      </c>
      <c r="G37">
        <v>76.8</v>
      </c>
      <c r="H37" t="s">
        <v>29</v>
      </c>
      <c r="I37" s="14"/>
    </row>
    <row r="38" spans="1:9" x14ac:dyDescent="0.25">
      <c r="A38" t="s">
        <v>413</v>
      </c>
      <c r="B38" s="29">
        <v>43062</v>
      </c>
      <c r="C38" t="s">
        <v>414</v>
      </c>
      <c r="D38" t="s">
        <v>203</v>
      </c>
      <c r="E38" t="s">
        <v>27</v>
      </c>
      <c r="G38">
        <v>14.09</v>
      </c>
      <c r="H38" t="s">
        <v>29</v>
      </c>
      <c r="I38" s="14"/>
    </row>
    <row r="39" spans="1:9" x14ac:dyDescent="0.25">
      <c r="A39" t="s">
        <v>430</v>
      </c>
      <c r="B39" s="29">
        <v>43069</v>
      </c>
      <c r="C39" t="s">
        <v>431</v>
      </c>
      <c r="D39" t="s">
        <v>203</v>
      </c>
      <c r="E39" t="s">
        <v>9</v>
      </c>
      <c r="G39">
        <v>6.08</v>
      </c>
      <c r="H39" t="s">
        <v>29</v>
      </c>
      <c r="I39" s="14"/>
    </row>
    <row r="40" spans="1:9" x14ac:dyDescent="0.25">
      <c r="A40" t="s">
        <v>381</v>
      </c>
      <c r="B40" s="29">
        <v>43048</v>
      </c>
      <c r="C40" t="s">
        <v>382</v>
      </c>
      <c r="D40" t="s">
        <v>203</v>
      </c>
      <c r="E40" t="s">
        <v>9</v>
      </c>
      <c r="G40">
        <v>251.4</v>
      </c>
      <c r="H40" t="s">
        <v>29</v>
      </c>
      <c r="I40" s="14"/>
    </row>
    <row r="41" spans="1:9" x14ac:dyDescent="0.25">
      <c r="A41" t="s">
        <v>379</v>
      </c>
      <c r="B41" s="29">
        <v>43048</v>
      </c>
      <c r="C41" t="s">
        <v>380</v>
      </c>
      <c r="D41" t="s">
        <v>203</v>
      </c>
      <c r="E41" t="s">
        <v>9</v>
      </c>
      <c r="G41">
        <v>19.3</v>
      </c>
      <c r="H41" t="s">
        <v>29</v>
      </c>
      <c r="I41" s="14"/>
    </row>
    <row r="42" spans="1:9" x14ac:dyDescent="0.25">
      <c r="A42" t="s">
        <v>434</v>
      </c>
      <c r="B42" s="29">
        <v>43069</v>
      </c>
      <c r="C42" t="s">
        <v>435</v>
      </c>
      <c r="D42" t="s">
        <v>203</v>
      </c>
      <c r="E42" t="s">
        <v>436</v>
      </c>
      <c r="G42">
        <v>76.8</v>
      </c>
      <c r="H42" t="s">
        <v>29</v>
      </c>
      <c r="I42" s="14"/>
    </row>
    <row r="43" spans="1:9" x14ac:dyDescent="0.25">
      <c r="A43" t="s">
        <v>54</v>
      </c>
      <c r="B43" s="29">
        <v>43069</v>
      </c>
      <c r="C43" t="s">
        <v>437</v>
      </c>
      <c r="D43" t="s">
        <v>203</v>
      </c>
      <c r="E43" t="s">
        <v>9</v>
      </c>
      <c r="G43">
        <v>113.28</v>
      </c>
      <c r="H43" t="s">
        <v>29</v>
      </c>
      <c r="I43" s="14"/>
    </row>
    <row r="44" spans="1:9" x14ac:dyDescent="0.25">
      <c r="A44" t="s">
        <v>52</v>
      </c>
      <c r="B44" s="29">
        <v>43069</v>
      </c>
      <c r="C44" t="s">
        <v>443</v>
      </c>
      <c r="D44" t="s">
        <v>203</v>
      </c>
      <c r="E44" t="s">
        <v>442</v>
      </c>
      <c r="G44">
        <v>28.8</v>
      </c>
      <c r="H44" t="s">
        <v>29</v>
      </c>
      <c r="I44" s="14"/>
    </row>
    <row r="45" spans="1:9" x14ac:dyDescent="0.25">
      <c r="A45" t="s">
        <v>444</v>
      </c>
      <c r="B45" s="29">
        <v>43069</v>
      </c>
      <c r="C45" t="s">
        <v>445</v>
      </c>
      <c r="D45" t="s">
        <v>203</v>
      </c>
      <c r="E45" t="s">
        <v>442</v>
      </c>
      <c r="G45">
        <v>38.4</v>
      </c>
      <c r="H45" t="s">
        <v>29</v>
      </c>
      <c r="I45" s="14"/>
    </row>
    <row r="46" spans="1:9" x14ac:dyDescent="0.25">
      <c r="A46" t="s">
        <v>87</v>
      </c>
      <c r="B46" s="29">
        <v>43069</v>
      </c>
      <c r="C46" t="s">
        <v>446</v>
      </c>
      <c r="D46" t="s">
        <v>203</v>
      </c>
      <c r="E46" t="s">
        <v>442</v>
      </c>
      <c r="G46">
        <v>32.64</v>
      </c>
      <c r="H46" t="s">
        <v>29</v>
      </c>
      <c r="I46" s="14"/>
    </row>
    <row r="47" spans="1:9" x14ac:dyDescent="0.25">
      <c r="A47" t="s">
        <v>65</v>
      </c>
      <c r="B47" s="29">
        <v>43069</v>
      </c>
      <c r="C47" t="s">
        <v>447</v>
      </c>
      <c r="D47" t="s">
        <v>203</v>
      </c>
      <c r="E47" t="s">
        <v>442</v>
      </c>
      <c r="G47">
        <v>17.28</v>
      </c>
      <c r="H47" t="s">
        <v>29</v>
      </c>
      <c r="I47" s="14"/>
    </row>
    <row r="48" spans="1:9" x14ac:dyDescent="0.25">
      <c r="A48" t="s">
        <v>66</v>
      </c>
      <c r="B48" s="29">
        <v>43069</v>
      </c>
      <c r="C48" t="s">
        <v>448</v>
      </c>
      <c r="D48" t="s">
        <v>203</v>
      </c>
      <c r="E48" t="s">
        <v>442</v>
      </c>
      <c r="G48">
        <v>32.64</v>
      </c>
      <c r="H48" t="s">
        <v>29</v>
      </c>
      <c r="I48" s="14"/>
    </row>
    <row r="49" spans="1:9" x14ac:dyDescent="0.25">
      <c r="A49" t="s">
        <v>450</v>
      </c>
      <c r="B49" s="29">
        <v>43069</v>
      </c>
      <c r="C49" t="s">
        <v>451</v>
      </c>
      <c r="D49" t="s">
        <v>203</v>
      </c>
      <c r="E49" t="s">
        <v>442</v>
      </c>
      <c r="G49">
        <v>49.92</v>
      </c>
      <c r="H49" t="s">
        <v>29</v>
      </c>
      <c r="I49" s="14"/>
    </row>
    <row r="50" spans="1:9" x14ac:dyDescent="0.25">
      <c r="A50" t="s">
        <v>55</v>
      </c>
      <c r="B50" s="29">
        <v>43069</v>
      </c>
      <c r="C50" t="s">
        <v>452</v>
      </c>
      <c r="D50" t="s">
        <v>203</v>
      </c>
      <c r="E50" t="s">
        <v>442</v>
      </c>
      <c r="G50">
        <v>527.88</v>
      </c>
      <c r="H50" t="s">
        <v>29</v>
      </c>
      <c r="I50" s="14"/>
    </row>
    <row r="51" spans="1:9" x14ac:dyDescent="0.25">
      <c r="A51" t="s">
        <v>453</v>
      </c>
      <c r="B51" s="29">
        <v>43069</v>
      </c>
      <c r="C51" t="s">
        <v>454</v>
      </c>
      <c r="D51" t="s">
        <v>203</v>
      </c>
      <c r="E51" t="s">
        <v>442</v>
      </c>
      <c r="G51">
        <v>465.32</v>
      </c>
      <c r="H51" t="s">
        <v>29</v>
      </c>
      <c r="I51" s="14"/>
    </row>
    <row r="52" spans="1:9" x14ac:dyDescent="0.25">
      <c r="A52" t="s">
        <v>455</v>
      </c>
      <c r="B52" s="29">
        <v>43069</v>
      </c>
      <c r="C52" t="s">
        <v>456</v>
      </c>
      <c r="D52" t="s">
        <v>203</v>
      </c>
      <c r="E52" t="s">
        <v>442</v>
      </c>
      <c r="G52">
        <v>516.77</v>
      </c>
      <c r="H52" t="s">
        <v>29</v>
      </c>
      <c r="I52" s="14"/>
    </row>
    <row r="53" spans="1:9" x14ac:dyDescent="0.25">
      <c r="A53" t="s">
        <v>457</v>
      </c>
      <c r="B53" s="29">
        <v>43069</v>
      </c>
      <c r="C53" t="s">
        <v>458</v>
      </c>
      <c r="D53" t="s">
        <v>203</v>
      </c>
      <c r="E53" t="s">
        <v>442</v>
      </c>
      <c r="G53">
        <v>135.94</v>
      </c>
      <c r="H53" t="s">
        <v>29</v>
      </c>
      <c r="I53" s="14"/>
    </row>
    <row r="54" spans="1:9" x14ac:dyDescent="0.25">
      <c r="A54" t="s">
        <v>459</v>
      </c>
      <c r="B54" s="29">
        <v>43069</v>
      </c>
      <c r="C54" t="s">
        <v>460</v>
      </c>
      <c r="D54" t="s">
        <v>203</v>
      </c>
      <c r="E54" t="s">
        <v>442</v>
      </c>
      <c r="G54">
        <v>319.24</v>
      </c>
      <c r="H54" t="s">
        <v>29</v>
      </c>
      <c r="I54" s="14"/>
    </row>
    <row r="55" spans="1:9" x14ac:dyDescent="0.25">
      <c r="A55" t="s">
        <v>91</v>
      </c>
      <c r="B55" s="29">
        <v>43069</v>
      </c>
      <c r="C55" t="s">
        <v>461</v>
      </c>
      <c r="D55" t="s">
        <v>203</v>
      </c>
      <c r="E55" t="s">
        <v>442</v>
      </c>
      <c r="G55">
        <v>334.85</v>
      </c>
      <c r="H55" t="s">
        <v>29</v>
      </c>
      <c r="I55" s="14"/>
    </row>
    <row r="56" spans="1:9" x14ac:dyDescent="0.25">
      <c r="A56" t="s">
        <v>248</v>
      </c>
      <c r="B56" s="29">
        <v>43069</v>
      </c>
      <c r="C56" t="s">
        <v>462</v>
      </c>
      <c r="D56" t="s">
        <v>203</v>
      </c>
      <c r="E56" t="s">
        <v>442</v>
      </c>
      <c r="G56" s="14">
        <v>1004.77</v>
      </c>
      <c r="H56" t="s">
        <v>29</v>
      </c>
      <c r="I56" s="14"/>
    </row>
    <row r="57" spans="1:9" x14ac:dyDescent="0.25">
      <c r="A57" t="s">
        <v>440</v>
      </c>
      <c r="B57" s="29">
        <v>43069</v>
      </c>
      <c r="C57" t="s">
        <v>441</v>
      </c>
      <c r="D57" t="s">
        <v>203</v>
      </c>
      <c r="E57" t="s">
        <v>442</v>
      </c>
      <c r="G57">
        <v>157.44</v>
      </c>
      <c r="H57" t="s">
        <v>29</v>
      </c>
      <c r="I57" s="14"/>
    </row>
    <row r="58" spans="1:9" x14ac:dyDescent="0.25">
      <c r="A58" t="s">
        <v>62</v>
      </c>
      <c r="B58" s="29">
        <v>43069</v>
      </c>
      <c r="C58" t="s">
        <v>449</v>
      </c>
      <c r="D58" t="s">
        <v>203</v>
      </c>
      <c r="E58" t="s">
        <v>442</v>
      </c>
      <c r="G58">
        <v>26.88</v>
      </c>
      <c r="H58" t="s">
        <v>29</v>
      </c>
      <c r="I58" s="14"/>
    </row>
    <row r="59" spans="1:9" x14ac:dyDescent="0.25">
      <c r="A59" t="s">
        <v>387</v>
      </c>
      <c r="B59" s="29">
        <v>43053</v>
      </c>
      <c r="C59" t="s">
        <v>388</v>
      </c>
      <c r="D59" t="s">
        <v>199</v>
      </c>
      <c r="E59" t="s">
        <v>427</v>
      </c>
      <c r="G59" s="14">
        <v>46791.68</v>
      </c>
      <c r="H59" t="s">
        <v>29</v>
      </c>
      <c r="I59" s="14"/>
    </row>
    <row r="60" spans="1:9" x14ac:dyDescent="0.25">
      <c r="A60" t="s">
        <v>390</v>
      </c>
      <c r="B60" s="29">
        <v>43053</v>
      </c>
      <c r="C60" t="s">
        <v>391</v>
      </c>
      <c r="D60" t="s">
        <v>199</v>
      </c>
      <c r="E60" t="s">
        <v>427</v>
      </c>
      <c r="G60" s="14">
        <v>53070.07</v>
      </c>
      <c r="H60" t="s">
        <v>29</v>
      </c>
      <c r="I60" s="14"/>
    </row>
    <row r="61" spans="1:9" x14ac:dyDescent="0.25">
      <c r="A61" t="s">
        <v>392</v>
      </c>
      <c r="B61" s="29">
        <v>43053</v>
      </c>
      <c r="C61" t="s">
        <v>393</v>
      </c>
      <c r="D61" t="s">
        <v>199</v>
      </c>
      <c r="E61" t="s">
        <v>427</v>
      </c>
      <c r="G61" s="14">
        <v>56364.959999999999</v>
      </c>
      <c r="H61" t="s">
        <v>29</v>
      </c>
      <c r="I61" s="14"/>
    </row>
    <row r="62" spans="1:9" x14ac:dyDescent="0.25">
      <c r="A62" t="s">
        <v>401</v>
      </c>
      <c r="B62" s="29">
        <v>43061</v>
      </c>
      <c r="C62" t="s">
        <v>402</v>
      </c>
      <c r="D62" t="s">
        <v>199</v>
      </c>
      <c r="E62" t="s">
        <v>427</v>
      </c>
      <c r="G62" s="14">
        <v>52042.720000000001</v>
      </c>
      <c r="H62" t="s">
        <v>29</v>
      </c>
      <c r="I62" s="14"/>
    </row>
    <row r="63" spans="1:9" x14ac:dyDescent="0.25">
      <c r="A63" t="s">
        <v>403</v>
      </c>
      <c r="B63" s="29">
        <v>43061</v>
      </c>
      <c r="C63" t="s">
        <v>404</v>
      </c>
      <c r="D63" t="s">
        <v>199</v>
      </c>
      <c r="E63" t="s">
        <v>427</v>
      </c>
      <c r="G63" s="14">
        <v>46791.68</v>
      </c>
      <c r="H63" t="s">
        <v>29</v>
      </c>
      <c r="I63" s="14"/>
    </row>
    <row r="64" spans="1:9" x14ac:dyDescent="0.25">
      <c r="A64" t="s">
        <v>405</v>
      </c>
      <c r="B64" s="29">
        <v>43061</v>
      </c>
      <c r="C64" t="s">
        <v>406</v>
      </c>
      <c r="D64" t="s">
        <v>199</v>
      </c>
      <c r="E64" t="s">
        <v>427</v>
      </c>
      <c r="G64" s="14">
        <v>46791.68</v>
      </c>
      <c r="H64" t="s">
        <v>29</v>
      </c>
      <c r="I64" s="14"/>
    </row>
    <row r="65" spans="1:9" x14ac:dyDescent="0.25">
      <c r="A65" t="s">
        <v>407</v>
      </c>
      <c r="B65" s="29">
        <v>43061</v>
      </c>
      <c r="C65" t="s">
        <v>408</v>
      </c>
      <c r="D65" t="s">
        <v>199</v>
      </c>
      <c r="E65" t="s">
        <v>427</v>
      </c>
      <c r="G65" s="14">
        <v>52042.720000000001</v>
      </c>
      <c r="H65" t="s">
        <v>29</v>
      </c>
      <c r="I65" s="14"/>
    </row>
    <row r="66" spans="1:9" x14ac:dyDescent="0.25">
      <c r="A66" s="16" t="s">
        <v>411</v>
      </c>
      <c r="B66" s="17">
        <v>43061</v>
      </c>
      <c r="C66" s="16" t="s">
        <v>408</v>
      </c>
      <c r="D66" t="s">
        <v>199</v>
      </c>
      <c r="E66" t="s">
        <v>427</v>
      </c>
      <c r="F66" s="16"/>
      <c r="G66" s="32">
        <f>-H66</f>
        <v>-52042.720000000001</v>
      </c>
      <c r="H66" s="32">
        <v>52042.720000000001</v>
      </c>
      <c r="I66" s="14"/>
    </row>
    <row r="67" spans="1:9" x14ac:dyDescent="0.25">
      <c r="A67" s="16" t="s">
        <v>412</v>
      </c>
      <c r="B67" s="17">
        <v>43061</v>
      </c>
      <c r="C67" s="16" t="s">
        <v>408</v>
      </c>
      <c r="D67" t="s">
        <v>199</v>
      </c>
      <c r="E67" t="s">
        <v>427</v>
      </c>
      <c r="F67" s="16"/>
      <c r="G67" s="32">
        <v>52042.720000000001</v>
      </c>
      <c r="H67" s="16"/>
      <c r="I67" s="14"/>
    </row>
    <row r="68" spans="1:9" x14ac:dyDescent="0.25">
      <c r="A68" t="s">
        <v>409</v>
      </c>
      <c r="B68" s="29">
        <v>43061</v>
      </c>
      <c r="C68" t="s">
        <v>410</v>
      </c>
      <c r="D68" t="s">
        <v>199</v>
      </c>
      <c r="E68" t="s">
        <v>427</v>
      </c>
      <c r="G68" s="14">
        <v>61767.68</v>
      </c>
      <c r="H68" t="s">
        <v>29</v>
      </c>
      <c r="I68" s="14"/>
    </row>
    <row r="69" spans="1:9" x14ac:dyDescent="0.25">
      <c r="A69" t="s">
        <v>425</v>
      </c>
      <c r="B69" s="29">
        <v>43069</v>
      </c>
      <c r="C69" t="s">
        <v>426</v>
      </c>
      <c r="D69" t="s">
        <v>199</v>
      </c>
      <c r="E69" t="s">
        <v>427</v>
      </c>
      <c r="G69" s="14">
        <v>46791.68</v>
      </c>
      <c r="H69" t="s">
        <v>29</v>
      </c>
      <c r="I69" s="14"/>
    </row>
    <row r="70" spans="1:9" x14ac:dyDescent="0.25">
      <c r="A70" t="s">
        <v>428</v>
      </c>
      <c r="B70" s="29">
        <v>43069</v>
      </c>
      <c r="C70" t="s">
        <v>429</v>
      </c>
      <c r="D70" t="s">
        <v>199</v>
      </c>
      <c r="E70" t="s">
        <v>427</v>
      </c>
      <c r="G70" s="14">
        <v>71001.119999999995</v>
      </c>
      <c r="H70" t="s">
        <v>29</v>
      </c>
      <c r="I70" s="14"/>
    </row>
    <row r="71" spans="1:9" x14ac:dyDescent="0.25">
      <c r="A71" t="s">
        <v>320</v>
      </c>
      <c r="B71" s="29">
        <v>43052</v>
      </c>
      <c r="C71" t="s">
        <v>385</v>
      </c>
      <c r="D71" t="s">
        <v>199</v>
      </c>
      <c r="E71" t="s">
        <v>427</v>
      </c>
      <c r="G71" s="14">
        <v>22475.48</v>
      </c>
      <c r="H71" t="s">
        <v>29</v>
      </c>
      <c r="I71" s="14"/>
    </row>
    <row r="72" spans="1:9" x14ac:dyDescent="0.25">
      <c r="A72" t="s">
        <v>21</v>
      </c>
      <c r="B72" s="29">
        <v>43042</v>
      </c>
      <c r="C72" t="s">
        <v>358</v>
      </c>
      <c r="D72" t="s">
        <v>187</v>
      </c>
      <c r="E72" t="s">
        <v>23</v>
      </c>
      <c r="G72">
        <v>22.14</v>
      </c>
      <c r="H72" t="s">
        <v>29</v>
      </c>
      <c r="I72" s="14"/>
    </row>
    <row r="73" spans="1:9" x14ac:dyDescent="0.25">
      <c r="A73" t="s">
        <v>67</v>
      </c>
      <c r="B73" s="29">
        <v>43042</v>
      </c>
      <c r="C73" t="s">
        <v>364</v>
      </c>
      <c r="D73" t="s">
        <v>187</v>
      </c>
      <c r="E73" t="s">
        <v>23</v>
      </c>
      <c r="G73">
        <v>811.32</v>
      </c>
      <c r="H73" t="s">
        <v>29</v>
      </c>
      <c r="I73" s="14"/>
    </row>
    <row r="74" spans="1:9" x14ac:dyDescent="0.25">
      <c r="A74" t="s">
        <v>25</v>
      </c>
      <c r="B74" s="29">
        <v>43047</v>
      </c>
      <c r="C74" t="s">
        <v>378</v>
      </c>
      <c r="D74" t="s">
        <v>187</v>
      </c>
      <c r="E74" t="s">
        <v>23</v>
      </c>
      <c r="G74">
        <v>951.26</v>
      </c>
      <c r="H74" t="s">
        <v>29</v>
      </c>
      <c r="I74" s="14"/>
    </row>
    <row r="75" spans="1:9" x14ac:dyDescent="0.25">
      <c r="A75" t="s">
        <v>78</v>
      </c>
      <c r="B75" s="29">
        <v>43069</v>
      </c>
      <c r="C75" t="s">
        <v>463</v>
      </c>
      <c r="D75" t="s">
        <v>187</v>
      </c>
      <c r="E75" t="s">
        <v>23</v>
      </c>
      <c r="G75">
        <v>663.55</v>
      </c>
      <c r="H75" t="s">
        <v>29</v>
      </c>
      <c r="I75" s="14"/>
    </row>
    <row r="76" spans="1:9" x14ac:dyDescent="0.25">
      <c r="A76" t="s">
        <v>416</v>
      </c>
      <c r="B76" s="29">
        <v>43067</v>
      </c>
      <c r="C76" t="s">
        <v>417</v>
      </c>
      <c r="D76" t="s">
        <v>204</v>
      </c>
      <c r="E76" t="s">
        <v>250</v>
      </c>
      <c r="G76">
        <v>808.8</v>
      </c>
      <c r="H76" t="s">
        <v>29</v>
      </c>
      <c r="I76" s="14"/>
    </row>
    <row r="77" spans="1:9" x14ac:dyDescent="0.25">
      <c r="A77" t="s">
        <v>10</v>
      </c>
      <c r="B77" s="29">
        <v>43040</v>
      </c>
      <c r="C77" t="s">
        <v>355</v>
      </c>
      <c r="D77" t="s">
        <v>204</v>
      </c>
      <c r="E77" t="s">
        <v>11</v>
      </c>
      <c r="G77" s="14">
        <v>11285.14</v>
      </c>
      <c r="H77" t="s">
        <v>29</v>
      </c>
      <c r="I77" s="14"/>
    </row>
    <row r="78" spans="1:9" x14ac:dyDescent="0.25">
      <c r="A78" t="s">
        <v>45</v>
      </c>
      <c r="B78" s="29">
        <v>43067</v>
      </c>
      <c r="C78" t="s">
        <v>419</v>
      </c>
      <c r="D78" t="s">
        <v>183</v>
      </c>
      <c r="E78" t="s">
        <v>420</v>
      </c>
      <c r="G78">
        <v>530.51</v>
      </c>
      <c r="H78" t="s">
        <v>29</v>
      </c>
      <c r="I78" s="14"/>
    </row>
    <row r="79" spans="1:9" x14ac:dyDescent="0.25">
      <c r="A79" t="s">
        <v>63</v>
      </c>
      <c r="B79" s="29">
        <v>43047</v>
      </c>
      <c r="C79" t="s">
        <v>369</v>
      </c>
      <c r="D79" t="s">
        <v>647</v>
      </c>
      <c r="E79" t="s">
        <v>370</v>
      </c>
      <c r="G79">
        <v>19.2</v>
      </c>
      <c r="H79" t="s">
        <v>29</v>
      </c>
      <c r="I79" s="14"/>
    </row>
    <row r="80" spans="1:9" x14ac:dyDescent="0.25">
      <c r="A80" t="s">
        <v>384</v>
      </c>
      <c r="B80" s="29">
        <v>43052</v>
      </c>
      <c r="C80" t="s">
        <v>385</v>
      </c>
      <c r="E80" t="s">
        <v>386</v>
      </c>
      <c r="G80">
        <v>0</v>
      </c>
      <c r="I80" s="14"/>
    </row>
    <row r="81" spans="1:9" x14ac:dyDescent="0.25">
      <c r="A81" s="5"/>
      <c r="B81" s="5"/>
      <c r="C81" s="5"/>
      <c r="D81" s="5"/>
      <c r="E81" s="5"/>
      <c r="I81" s="14"/>
    </row>
    <row r="83" spans="1:9" x14ac:dyDescent="0.25">
      <c r="E83" s="5"/>
      <c r="F83" s="5"/>
      <c r="G83" s="5"/>
    </row>
    <row r="84" spans="1:9" x14ac:dyDescent="0.25">
      <c r="F84" s="1" t="s">
        <v>12</v>
      </c>
      <c r="G84" s="18">
        <f>SUM(G7:G79)</f>
        <v>623590.68000000005</v>
      </c>
      <c r="H84" s="5"/>
    </row>
    <row r="85" spans="1:9" x14ac:dyDescent="0.25">
      <c r="A85" s="5"/>
      <c r="B85" s="19"/>
      <c r="C85" s="5"/>
      <c r="F85" s="1" t="s">
        <v>13</v>
      </c>
      <c r="G85" s="8"/>
      <c r="H85" s="5"/>
    </row>
    <row r="86" spans="1:9" s="5" customFormat="1" x14ac:dyDescent="0.25">
      <c r="A86"/>
      <c r="B86"/>
      <c r="C86"/>
      <c r="D86" s="15"/>
      <c r="F86" s="20"/>
      <c r="G86" s="15"/>
    </row>
    <row r="88" spans="1:9" x14ac:dyDescent="0.25">
      <c r="I88" s="14"/>
    </row>
    <row r="89" spans="1:9" x14ac:dyDescent="0.25">
      <c r="I89" s="14"/>
    </row>
    <row r="90" spans="1:9" x14ac:dyDescent="0.25">
      <c r="A90" s="21" t="s">
        <v>14</v>
      </c>
      <c r="B90" s="21" t="s">
        <v>15</v>
      </c>
      <c r="D90" t="s">
        <v>263</v>
      </c>
      <c r="E90" t="s">
        <v>264</v>
      </c>
      <c r="F90" s="20">
        <f t="shared" ref="F90:F121" si="0">+G90/0.16</f>
        <v>6000</v>
      </c>
      <c r="G90">
        <v>960</v>
      </c>
      <c r="H90" s="5"/>
      <c r="I90" s="14"/>
    </row>
    <row r="91" spans="1:9" x14ac:dyDescent="0.25">
      <c r="A91" s="21" t="s">
        <v>14</v>
      </c>
      <c r="B91" s="21" t="s">
        <v>15</v>
      </c>
      <c r="D91" t="s">
        <v>200</v>
      </c>
      <c r="E91" t="s">
        <v>224</v>
      </c>
      <c r="F91" s="20">
        <f t="shared" si="0"/>
        <v>1648.4375</v>
      </c>
      <c r="G91">
        <v>263.75</v>
      </c>
      <c r="H91" s="5"/>
      <c r="I91" s="14"/>
    </row>
    <row r="92" spans="1:9" x14ac:dyDescent="0.25">
      <c r="A92" s="21" t="s">
        <v>14</v>
      </c>
      <c r="B92" s="21" t="s">
        <v>15</v>
      </c>
      <c r="D92" t="s">
        <v>201</v>
      </c>
      <c r="E92" t="s">
        <v>620</v>
      </c>
      <c r="F92" s="20">
        <f t="shared" si="0"/>
        <v>4622.25</v>
      </c>
      <c r="G92">
        <v>739.56</v>
      </c>
      <c r="H92" s="5"/>
      <c r="I92" s="14"/>
    </row>
    <row r="93" spans="1:9" x14ac:dyDescent="0.25">
      <c r="A93" s="21" t="s">
        <v>14</v>
      </c>
      <c r="B93" s="21" t="s">
        <v>15</v>
      </c>
      <c r="D93" t="s">
        <v>202</v>
      </c>
      <c r="E93" t="s">
        <v>622</v>
      </c>
      <c r="F93" s="20">
        <f t="shared" si="0"/>
        <v>365</v>
      </c>
      <c r="G93">
        <v>58.4</v>
      </c>
      <c r="H93" s="5"/>
      <c r="I93" s="14"/>
    </row>
    <row r="94" spans="1:9" x14ac:dyDescent="0.25">
      <c r="A94" s="21" t="s">
        <v>14</v>
      </c>
      <c r="B94" s="21" t="s">
        <v>15</v>
      </c>
      <c r="D94" t="s">
        <v>352</v>
      </c>
      <c r="E94" t="s">
        <v>621</v>
      </c>
      <c r="F94" s="20">
        <f t="shared" si="0"/>
        <v>30</v>
      </c>
      <c r="G94">
        <v>4.8</v>
      </c>
      <c r="H94" s="5"/>
      <c r="I94" s="14"/>
    </row>
    <row r="95" spans="1:9" x14ac:dyDescent="0.25">
      <c r="A95" s="21" t="s">
        <v>14</v>
      </c>
      <c r="B95" s="21" t="s">
        <v>15</v>
      </c>
      <c r="D95" t="s">
        <v>276</v>
      </c>
      <c r="E95" t="s">
        <v>277</v>
      </c>
      <c r="F95" s="20">
        <f t="shared" si="0"/>
        <v>8000</v>
      </c>
      <c r="G95" s="14">
        <v>1280</v>
      </c>
      <c r="H95" s="5"/>
      <c r="I95" s="14"/>
    </row>
    <row r="96" spans="1:9" x14ac:dyDescent="0.25">
      <c r="A96" s="21" t="s">
        <v>14</v>
      </c>
      <c r="B96" s="21" t="s">
        <v>15</v>
      </c>
      <c r="D96" t="s">
        <v>296</v>
      </c>
      <c r="E96" t="s">
        <v>297</v>
      </c>
      <c r="F96" s="20">
        <f t="shared" si="0"/>
        <v>1699.9375</v>
      </c>
      <c r="G96">
        <v>271.99</v>
      </c>
      <c r="H96" s="5"/>
      <c r="I96" s="14"/>
    </row>
    <row r="97" spans="1:9" x14ac:dyDescent="0.25">
      <c r="A97" s="21" t="s">
        <v>14</v>
      </c>
      <c r="B97" s="21" t="s">
        <v>15</v>
      </c>
      <c r="D97" s="14" t="s">
        <v>185</v>
      </c>
      <c r="E97" t="s">
        <v>48</v>
      </c>
      <c r="F97" s="20">
        <f t="shared" si="0"/>
        <v>16666.6875</v>
      </c>
      <c r="G97" s="14">
        <v>2666.67</v>
      </c>
      <c r="H97" s="5"/>
      <c r="I97" s="14"/>
    </row>
    <row r="98" spans="1:9" x14ac:dyDescent="0.25">
      <c r="A98" s="21" t="s">
        <v>20</v>
      </c>
      <c r="B98" s="21" t="s">
        <v>15</v>
      </c>
      <c r="D98" s="14" t="s">
        <v>188</v>
      </c>
      <c r="E98" t="s">
        <v>22</v>
      </c>
      <c r="F98" s="20">
        <f t="shared" si="0"/>
        <v>193383.5625</v>
      </c>
      <c r="G98" s="14">
        <v>30941.37</v>
      </c>
      <c r="H98" s="5"/>
      <c r="I98" s="14"/>
    </row>
    <row r="99" spans="1:9" x14ac:dyDescent="0.25">
      <c r="A99" s="21" t="s">
        <v>14</v>
      </c>
      <c r="B99" s="21" t="s">
        <v>15</v>
      </c>
      <c r="D99" t="s">
        <v>646</v>
      </c>
      <c r="E99" t="s">
        <v>361</v>
      </c>
      <c r="F99" s="20">
        <f t="shared" si="0"/>
        <v>2075</v>
      </c>
      <c r="G99">
        <v>332</v>
      </c>
      <c r="H99" s="5"/>
      <c r="I99" s="14"/>
    </row>
    <row r="100" spans="1:9" x14ac:dyDescent="0.25">
      <c r="A100" s="21" t="s">
        <v>14</v>
      </c>
      <c r="B100" s="21" t="s">
        <v>15</v>
      </c>
      <c r="D100" t="s">
        <v>279</v>
      </c>
      <c r="E100" t="s">
        <v>280</v>
      </c>
      <c r="F100" s="20">
        <f t="shared" si="0"/>
        <v>60000</v>
      </c>
      <c r="G100" s="14">
        <v>9600</v>
      </c>
      <c r="H100" s="5"/>
      <c r="I100" s="25"/>
    </row>
    <row r="101" spans="1:9" x14ac:dyDescent="0.25">
      <c r="A101" s="21" t="s">
        <v>14</v>
      </c>
      <c r="B101" s="21" t="s">
        <v>15</v>
      </c>
      <c r="D101" t="s">
        <v>299</v>
      </c>
      <c r="E101" t="s">
        <v>373</v>
      </c>
      <c r="F101" s="20">
        <f t="shared" si="0"/>
        <v>1907</v>
      </c>
      <c r="G101">
        <v>305.12</v>
      </c>
      <c r="H101" s="5"/>
      <c r="I101" s="14"/>
    </row>
    <row r="102" spans="1:9" x14ac:dyDescent="0.25">
      <c r="A102" s="21" t="s">
        <v>14</v>
      </c>
      <c r="B102" s="21" t="s">
        <v>15</v>
      </c>
      <c r="D102" t="s">
        <v>645</v>
      </c>
      <c r="E102" t="s">
        <v>376</v>
      </c>
      <c r="F102" s="20">
        <f t="shared" si="0"/>
        <v>690</v>
      </c>
      <c r="G102">
        <v>110.4</v>
      </c>
      <c r="H102" s="5"/>
      <c r="I102" s="14"/>
    </row>
    <row r="103" spans="1:9" x14ac:dyDescent="0.25">
      <c r="A103" s="21" t="s">
        <v>14</v>
      </c>
      <c r="B103" s="21" t="s">
        <v>15</v>
      </c>
      <c r="D103" s="14" t="s">
        <v>195</v>
      </c>
      <c r="E103" t="s">
        <v>34</v>
      </c>
      <c r="F103" s="20">
        <f t="shared" si="0"/>
        <v>3307.4375000000005</v>
      </c>
      <c r="G103">
        <v>529.19000000000005</v>
      </c>
      <c r="H103" s="5"/>
      <c r="I103" s="15"/>
    </row>
    <row r="104" spans="1:9" x14ac:dyDescent="0.25">
      <c r="A104" s="21" t="s">
        <v>14</v>
      </c>
      <c r="B104" s="21" t="s">
        <v>15</v>
      </c>
      <c r="D104" t="s">
        <v>305</v>
      </c>
      <c r="E104" t="s">
        <v>306</v>
      </c>
      <c r="F104" s="20">
        <f t="shared" si="0"/>
        <v>718.5</v>
      </c>
      <c r="G104">
        <v>114.96</v>
      </c>
      <c r="H104" s="5"/>
      <c r="I104" s="26"/>
    </row>
    <row r="105" spans="1:9" x14ac:dyDescent="0.25">
      <c r="A105" s="21" t="s">
        <v>14</v>
      </c>
      <c r="B105" s="21" t="s">
        <v>15</v>
      </c>
      <c r="D105" t="s">
        <v>203</v>
      </c>
      <c r="E105" t="s">
        <v>619</v>
      </c>
      <c r="F105" s="20">
        <f t="shared" si="0"/>
        <v>27431.75</v>
      </c>
      <c r="G105" s="14">
        <v>4389.08</v>
      </c>
      <c r="H105" s="5"/>
      <c r="I105" s="25"/>
    </row>
    <row r="106" spans="1:9" x14ac:dyDescent="0.25">
      <c r="A106" s="21" t="s">
        <v>14</v>
      </c>
      <c r="B106" s="21" t="s">
        <v>15</v>
      </c>
      <c r="D106" t="s">
        <v>199</v>
      </c>
      <c r="E106" t="s">
        <v>427</v>
      </c>
      <c r="F106" s="20">
        <f t="shared" si="0"/>
        <v>3474571.6874999995</v>
      </c>
      <c r="G106">
        <v>555931.47</v>
      </c>
      <c r="H106" s="5"/>
      <c r="I106" s="14"/>
    </row>
    <row r="107" spans="1:9" x14ac:dyDescent="0.25">
      <c r="A107" s="21" t="s">
        <v>14</v>
      </c>
      <c r="B107" s="21" t="s">
        <v>15</v>
      </c>
      <c r="D107" t="s">
        <v>187</v>
      </c>
      <c r="E107" t="s">
        <v>23</v>
      </c>
      <c r="F107" s="20">
        <f t="shared" si="0"/>
        <v>15301.6875</v>
      </c>
      <c r="G107">
        <v>2448.27</v>
      </c>
      <c r="H107" s="5"/>
      <c r="I107" s="14"/>
    </row>
    <row r="108" spans="1:9" x14ac:dyDescent="0.25">
      <c r="A108" s="21" t="s">
        <v>14</v>
      </c>
      <c r="B108" s="21" t="s">
        <v>15</v>
      </c>
      <c r="D108" t="s">
        <v>204</v>
      </c>
      <c r="E108" t="s">
        <v>11</v>
      </c>
      <c r="F108" s="20">
        <f t="shared" si="0"/>
        <v>75587.125</v>
      </c>
      <c r="G108" s="14">
        <v>12093.94</v>
      </c>
      <c r="H108" s="5"/>
      <c r="I108" s="14"/>
    </row>
    <row r="109" spans="1:9" x14ac:dyDescent="0.25">
      <c r="A109" s="21" t="s">
        <v>14</v>
      </c>
      <c r="B109" s="21" t="s">
        <v>15</v>
      </c>
      <c r="D109" t="s">
        <v>183</v>
      </c>
      <c r="E109" t="s">
        <v>420</v>
      </c>
      <c r="F109" s="20">
        <f t="shared" si="0"/>
        <v>3315.6875</v>
      </c>
      <c r="G109">
        <v>530.51</v>
      </c>
      <c r="H109" s="5"/>
      <c r="I109" s="14"/>
    </row>
    <row r="110" spans="1:9" x14ac:dyDescent="0.25">
      <c r="A110" s="21" t="s">
        <v>14</v>
      </c>
      <c r="B110" s="21" t="s">
        <v>15</v>
      </c>
      <c r="D110" t="s">
        <v>647</v>
      </c>
      <c r="E110" t="s">
        <v>370</v>
      </c>
      <c r="F110" s="20">
        <f t="shared" si="0"/>
        <v>120</v>
      </c>
      <c r="G110">
        <v>19.2</v>
      </c>
      <c r="H110" s="5"/>
      <c r="I110" s="27"/>
    </row>
    <row r="111" spans="1:9" x14ac:dyDescent="0.25">
      <c r="A111" s="21" t="s">
        <v>14</v>
      </c>
      <c r="B111" s="21" t="s">
        <v>15</v>
      </c>
      <c r="F111" s="20">
        <f t="shared" si="0"/>
        <v>0</v>
      </c>
      <c r="G111" s="33"/>
      <c r="H111" s="5"/>
    </row>
    <row r="112" spans="1:9" x14ac:dyDescent="0.25">
      <c r="A112" s="21" t="s">
        <v>14</v>
      </c>
      <c r="B112" s="21" t="s">
        <v>15</v>
      </c>
      <c r="F112" s="20">
        <f t="shared" si="0"/>
        <v>0</v>
      </c>
      <c r="G112" s="28"/>
      <c r="H112" s="5"/>
    </row>
    <row r="113" spans="1:8" x14ac:dyDescent="0.25">
      <c r="A113" s="21" t="s">
        <v>14</v>
      </c>
      <c r="B113" s="21" t="s">
        <v>15</v>
      </c>
      <c r="F113" s="20">
        <f t="shared" si="0"/>
        <v>0</v>
      </c>
      <c r="H113" s="5"/>
    </row>
    <row r="114" spans="1:8" x14ac:dyDescent="0.25">
      <c r="A114" s="21" t="s">
        <v>14</v>
      </c>
      <c r="B114" s="21" t="s">
        <v>15</v>
      </c>
      <c r="F114" s="20">
        <f t="shared" si="0"/>
        <v>0</v>
      </c>
      <c r="G114" s="15"/>
      <c r="H114" s="5"/>
    </row>
    <row r="115" spans="1:8" x14ac:dyDescent="0.25">
      <c r="A115" s="21" t="s">
        <v>14</v>
      </c>
      <c r="B115" s="21" t="s">
        <v>15</v>
      </c>
      <c r="F115" s="20">
        <f t="shared" si="0"/>
        <v>0</v>
      </c>
      <c r="G115" s="14"/>
      <c r="H115" s="5"/>
    </row>
    <row r="116" spans="1:8" x14ac:dyDescent="0.25">
      <c r="A116" s="21" t="s">
        <v>14</v>
      </c>
      <c r="B116" s="21" t="s">
        <v>15</v>
      </c>
      <c r="F116" s="20">
        <f t="shared" si="0"/>
        <v>0</v>
      </c>
      <c r="H116" s="5"/>
    </row>
    <row r="117" spans="1:8" x14ac:dyDescent="0.25">
      <c r="A117" s="21" t="s">
        <v>14</v>
      </c>
      <c r="B117" s="21" t="s">
        <v>15</v>
      </c>
      <c r="F117" s="20">
        <f t="shared" si="0"/>
        <v>0</v>
      </c>
      <c r="H117" s="5"/>
    </row>
    <row r="118" spans="1:8" x14ac:dyDescent="0.25">
      <c r="A118" s="21" t="s">
        <v>14</v>
      </c>
      <c r="B118" s="21" t="s">
        <v>15</v>
      </c>
      <c r="F118" s="20">
        <f t="shared" si="0"/>
        <v>0</v>
      </c>
      <c r="G118" s="14"/>
      <c r="H118" s="5"/>
    </row>
    <row r="119" spans="1:8" x14ac:dyDescent="0.25">
      <c r="A119" s="21" t="s">
        <v>14</v>
      </c>
      <c r="B119" s="21" t="s">
        <v>15</v>
      </c>
      <c r="D119" s="5"/>
      <c r="F119" s="20">
        <f t="shared" si="0"/>
        <v>0</v>
      </c>
      <c r="H119" s="5"/>
    </row>
    <row r="120" spans="1:8" x14ac:dyDescent="0.25">
      <c r="A120" s="21" t="s">
        <v>14</v>
      </c>
      <c r="B120" s="21" t="s">
        <v>15</v>
      </c>
      <c r="F120" s="20">
        <f t="shared" si="0"/>
        <v>0</v>
      </c>
      <c r="G120" s="14"/>
      <c r="H120" s="5"/>
    </row>
    <row r="121" spans="1:8" x14ac:dyDescent="0.25">
      <c r="A121" s="21" t="s">
        <v>14</v>
      </c>
      <c r="B121" s="21" t="s">
        <v>15</v>
      </c>
      <c r="F121" s="20">
        <f t="shared" si="0"/>
        <v>0</v>
      </c>
      <c r="G121" s="14"/>
      <c r="H121" s="5"/>
    </row>
    <row r="122" spans="1:8" x14ac:dyDescent="0.25">
      <c r="A122" s="21" t="s">
        <v>14</v>
      </c>
      <c r="B122" s="21" t="s">
        <v>15</v>
      </c>
      <c r="F122" s="20"/>
      <c r="H122" s="5"/>
    </row>
    <row r="123" spans="1:8" x14ac:dyDescent="0.25">
      <c r="A123" s="21" t="s">
        <v>14</v>
      </c>
      <c r="B123" s="21" t="s">
        <v>15</v>
      </c>
      <c r="F123" s="20"/>
      <c r="G123" s="14"/>
      <c r="H123" s="5"/>
    </row>
    <row r="124" spans="1:8" x14ac:dyDescent="0.25">
      <c r="A124" s="21" t="s">
        <v>14</v>
      </c>
      <c r="B124" s="21" t="s">
        <v>15</v>
      </c>
      <c r="F124" s="20"/>
      <c r="G124" s="14"/>
      <c r="H124" s="5"/>
    </row>
    <row r="125" spans="1:8" x14ac:dyDescent="0.25">
      <c r="A125" s="21" t="s">
        <v>14</v>
      </c>
      <c r="B125" s="21" t="s">
        <v>15</v>
      </c>
      <c r="F125" s="20"/>
      <c r="G125" s="22"/>
      <c r="H125" s="5"/>
    </row>
    <row r="126" spans="1:8" ht="15.75" thickBot="1" x14ac:dyDescent="0.3">
      <c r="F126" s="23">
        <f>SUM(F89:F125)</f>
        <v>3897441.7499999995</v>
      </c>
      <c r="G126" s="23">
        <f>SUM(G90:G125)</f>
        <v>623590.67999999993</v>
      </c>
      <c r="H126" s="5"/>
    </row>
    <row r="127" spans="1:8" ht="15.75" thickTop="1" x14ac:dyDescent="0.25">
      <c r="E127" s="1" t="s">
        <v>13</v>
      </c>
      <c r="F127" s="8"/>
      <c r="G127" s="34">
        <f>+G84</f>
        <v>623590.68000000005</v>
      </c>
      <c r="H127" s="5"/>
    </row>
    <row r="128" spans="1:8" x14ac:dyDescent="0.25">
      <c r="F128" s="8"/>
      <c r="G128" s="8">
        <f>+G126-G127</f>
        <v>0</v>
      </c>
      <c r="H128" s="5"/>
    </row>
    <row r="129" spans="8:8" x14ac:dyDescent="0.25">
      <c r="H129" s="5"/>
    </row>
  </sheetData>
  <autoFilter ref="A6:I6">
    <sortState ref="A7:I80">
      <sortCondition ref="D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31" workbookViewId="0">
      <selection activeCell="G154" sqref="G154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9" x14ac:dyDescent="0.25">
      <c r="A1" s="1" t="s">
        <v>0</v>
      </c>
      <c r="D1" s="2"/>
      <c r="E1" s="2"/>
      <c r="F1" s="3"/>
      <c r="G1" s="4"/>
      <c r="H1" s="5"/>
    </row>
    <row r="2" spans="1:9" x14ac:dyDescent="0.25">
      <c r="A2" s="1" t="s">
        <v>618</v>
      </c>
      <c r="D2" s="2"/>
      <c r="E2" s="2"/>
      <c r="F2" s="3"/>
      <c r="G2" s="6"/>
      <c r="H2" s="5"/>
    </row>
    <row r="3" spans="1:9" x14ac:dyDescent="0.25">
      <c r="A3" s="1"/>
      <c r="D3" s="2"/>
      <c r="E3" s="2"/>
      <c r="F3" s="3"/>
      <c r="G3" s="7"/>
      <c r="H3" s="5"/>
    </row>
    <row r="4" spans="1:9" x14ac:dyDescent="0.25">
      <c r="F4" s="8"/>
      <c r="G4" s="8"/>
      <c r="H4" s="5"/>
    </row>
    <row r="5" spans="1:9" x14ac:dyDescent="0.25">
      <c r="F5" s="8"/>
      <c r="G5" s="8"/>
      <c r="H5" s="5"/>
    </row>
    <row r="6" spans="1:9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9" x14ac:dyDescent="0.25">
      <c r="A7" t="s">
        <v>601</v>
      </c>
      <c r="B7" s="29">
        <v>43099</v>
      </c>
      <c r="C7" t="s">
        <v>602</v>
      </c>
      <c r="D7" t="s">
        <v>642</v>
      </c>
      <c r="E7" s="22" t="s">
        <v>603</v>
      </c>
      <c r="G7" s="15">
        <v>4531.18</v>
      </c>
      <c r="H7" t="s">
        <v>29</v>
      </c>
      <c r="I7" s="14">
        <f>+G7</f>
        <v>4531.18</v>
      </c>
    </row>
    <row r="8" spans="1:9" x14ac:dyDescent="0.25">
      <c r="A8" t="s">
        <v>64</v>
      </c>
      <c r="B8" s="29">
        <v>43089</v>
      </c>
      <c r="C8" t="s">
        <v>546</v>
      </c>
      <c r="D8" t="s">
        <v>263</v>
      </c>
      <c r="E8" s="14" t="s">
        <v>264</v>
      </c>
      <c r="G8">
        <v>960</v>
      </c>
      <c r="H8" s="14" t="s">
        <v>29</v>
      </c>
      <c r="I8" s="14"/>
    </row>
    <row r="9" spans="1:9" x14ac:dyDescent="0.25">
      <c r="A9" t="s">
        <v>548</v>
      </c>
      <c r="B9" s="29">
        <v>43096</v>
      </c>
      <c r="C9" t="s">
        <v>549</v>
      </c>
      <c r="D9" t="s">
        <v>263</v>
      </c>
      <c r="E9" s="14" t="s">
        <v>264</v>
      </c>
      <c r="G9">
        <v>960</v>
      </c>
      <c r="H9" s="14" t="s">
        <v>29</v>
      </c>
      <c r="I9" s="14">
        <v>1920</v>
      </c>
    </row>
    <row r="10" spans="1:9" x14ac:dyDescent="0.25">
      <c r="A10" t="s">
        <v>605</v>
      </c>
      <c r="B10" s="29">
        <v>43099</v>
      </c>
      <c r="C10" t="s">
        <v>606</v>
      </c>
      <c r="D10" t="s">
        <v>200</v>
      </c>
      <c r="E10" s="34" t="s">
        <v>224</v>
      </c>
      <c r="G10" s="5">
        <v>262.48</v>
      </c>
      <c r="H10" t="s">
        <v>29</v>
      </c>
      <c r="I10" s="14"/>
    </row>
    <row r="11" spans="1:9" x14ac:dyDescent="0.25">
      <c r="A11" s="5" t="s">
        <v>344</v>
      </c>
      <c r="B11" s="19">
        <v>43098</v>
      </c>
      <c r="C11" s="5">
        <v>10937</v>
      </c>
      <c r="D11" t="s">
        <v>176</v>
      </c>
      <c r="E11" s="8" t="s">
        <v>571</v>
      </c>
      <c r="G11" s="5">
        <v>19.86</v>
      </c>
      <c r="H11" t="s">
        <v>29</v>
      </c>
      <c r="I11" s="14"/>
    </row>
    <row r="12" spans="1:9" x14ac:dyDescent="0.25">
      <c r="A12" s="21" t="s">
        <v>592</v>
      </c>
      <c r="B12" s="35">
        <v>43099</v>
      </c>
      <c r="C12">
        <v>10953</v>
      </c>
      <c r="D12" t="s">
        <v>176</v>
      </c>
      <c r="E12" t="s">
        <v>594</v>
      </c>
      <c r="G12" s="5">
        <v>160</v>
      </c>
      <c r="H12" t="s">
        <v>29</v>
      </c>
      <c r="I12" s="14"/>
    </row>
    <row r="13" spans="1:9" x14ac:dyDescent="0.25">
      <c r="A13" t="s">
        <v>604</v>
      </c>
      <c r="B13" s="29">
        <v>43099</v>
      </c>
      <c r="C13" t="s">
        <v>243</v>
      </c>
      <c r="D13" t="s">
        <v>201</v>
      </c>
      <c r="E13" s="34" t="s">
        <v>624</v>
      </c>
      <c r="G13" s="5">
        <v>431.23</v>
      </c>
      <c r="H13" t="s">
        <v>29</v>
      </c>
      <c r="I13" s="14"/>
    </row>
    <row r="14" spans="1:9" x14ac:dyDescent="0.25">
      <c r="A14" t="s">
        <v>286</v>
      </c>
      <c r="B14" s="29">
        <v>43080</v>
      </c>
      <c r="C14" t="s">
        <v>532</v>
      </c>
      <c r="D14" t="s">
        <v>202</v>
      </c>
      <c r="E14" t="s">
        <v>533</v>
      </c>
      <c r="G14">
        <v>17.28</v>
      </c>
      <c r="H14" s="14" t="s">
        <v>29</v>
      </c>
      <c r="I14" s="14"/>
    </row>
    <row r="15" spans="1:9" x14ac:dyDescent="0.25">
      <c r="A15" t="s">
        <v>74</v>
      </c>
      <c r="B15" s="29">
        <v>43087</v>
      </c>
      <c r="C15" t="s">
        <v>539</v>
      </c>
      <c r="D15" t="s">
        <v>202</v>
      </c>
      <c r="E15" t="s">
        <v>533</v>
      </c>
      <c r="G15">
        <v>17.28</v>
      </c>
      <c r="H15" s="14" t="s">
        <v>29</v>
      </c>
      <c r="I15" s="14"/>
    </row>
    <row r="16" spans="1:9" x14ac:dyDescent="0.25">
      <c r="A16" s="21" t="s">
        <v>320</v>
      </c>
      <c r="B16" s="35">
        <v>43098</v>
      </c>
      <c r="C16" t="s">
        <v>586</v>
      </c>
      <c r="D16" t="s">
        <v>202</v>
      </c>
      <c r="E16" t="s">
        <v>533</v>
      </c>
      <c r="G16" s="5">
        <v>17.28</v>
      </c>
      <c r="H16" s="14" t="s">
        <v>29</v>
      </c>
      <c r="I16" s="14"/>
    </row>
    <row r="17" spans="1:9" x14ac:dyDescent="0.25">
      <c r="A17" t="s">
        <v>613</v>
      </c>
      <c r="B17" s="29">
        <v>43100</v>
      </c>
      <c r="C17" t="s">
        <v>614</v>
      </c>
      <c r="D17" t="s">
        <v>202</v>
      </c>
      <c r="E17" t="s">
        <v>615</v>
      </c>
      <c r="G17">
        <v>68</v>
      </c>
      <c r="H17" t="s">
        <v>29</v>
      </c>
      <c r="I17" s="14"/>
    </row>
    <row r="18" spans="1:9" x14ac:dyDescent="0.25">
      <c r="A18" t="s">
        <v>616</v>
      </c>
      <c r="B18" s="29">
        <v>43100</v>
      </c>
      <c r="C18" t="s">
        <v>44</v>
      </c>
      <c r="D18" t="s">
        <v>352</v>
      </c>
      <c r="E18" t="s">
        <v>617</v>
      </c>
      <c r="G18">
        <v>32</v>
      </c>
      <c r="H18" t="s">
        <v>29</v>
      </c>
      <c r="I18" s="14"/>
    </row>
    <row r="19" spans="1:9" x14ac:dyDescent="0.25">
      <c r="A19" s="21" t="s">
        <v>344</v>
      </c>
      <c r="B19" s="35">
        <v>43098</v>
      </c>
      <c r="C19">
        <v>10937</v>
      </c>
      <c r="D19" t="s">
        <v>628</v>
      </c>
      <c r="E19" s="5" t="s">
        <v>576</v>
      </c>
      <c r="G19" s="5">
        <v>61.04</v>
      </c>
      <c r="H19" s="14" t="s">
        <v>29</v>
      </c>
      <c r="I19" s="14"/>
    </row>
    <row r="20" spans="1:9" x14ac:dyDescent="0.25">
      <c r="A20" s="21" t="s">
        <v>344</v>
      </c>
      <c r="B20" s="35">
        <v>43098</v>
      </c>
      <c r="C20">
        <v>10937</v>
      </c>
      <c r="D20" t="s">
        <v>628</v>
      </c>
      <c r="E20" t="s">
        <v>576</v>
      </c>
      <c r="G20" s="5">
        <v>1.52</v>
      </c>
      <c r="H20" s="14" t="s">
        <v>29</v>
      </c>
      <c r="I20" s="14"/>
    </row>
    <row r="21" spans="1:9" x14ac:dyDescent="0.25">
      <c r="A21" t="s">
        <v>344</v>
      </c>
      <c r="B21" s="29">
        <v>43098</v>
      </c>
      <c r="C21">
        <v>10937</v>
      </c>
      <c r="D21" t="s">
        <v>633</v>
      </c>
      <c r="E21" s="5" t="s">
        <v>570</v>
      </c>
      <c r="G21" s="5">
        <v>15.72</v>
      </c>
      <c r="H21" t="s">
        <v>29</v>
      </c>
      <c r="I21" s="14"/>
    </row>
    <row r="22" spans="1:9" x14ac:dyDescent="0.25">
      <c r="A22" t="s">
        <v>70</v>
      </c>
      <c r="B22" s="29">
        <v>43076</v>
      </c>
      <c r="C22" t="s">
        <v>514</v>
      </c>
      <c r="D22" t="s">
        <v>276</v>
      </c>
      <c r="E22" t="s">
        <v>277</v>
      </c>
      <c r="G22" s="14">
        <v>1280</v>
      </c>
      <c r="H22" s="14" t="s">
        <v>29</v>
      </c>
      <c r="I22" s="14"/>
    </row>
    <row r="23" spans="1:9" x14ac:dyDescent="0.25">
      <c r="A23" t="s">
        <v>69</v>
      </c>
      <c r="B23" s="29">
        <v>43070</v>
      </c>
      <c r="C23" t="s">
        <v>468</v>
      </c>
      <c r="D23" t="s">
        <v>643</v>
      </c>
      <c r="E23" s="14" t="s">
        <v>469</v>
      </c>
      <c r="G23" s="14">
        <v>3063.68</v>
      </c>
      <c r="H23" s="14" t="s">
        <v>29</v>
      </c>
      <c r="I23" s="14"/>
    </row>
    <row r="24" spans="1:9" x14ac:dyDescent="0.25">
      <c r="A24" t="s">
        <v>63</v>
      </c>
      <c r="B24" s="29">
        <v>43076</v>
      </c>
      <c r="C24" t="s">
        <v>515</v>
      </c>
      <c r="D24" t="s">
        <v>296</v>
      </c>
      <c r="E24" s="14" t="s">
        <v>297</v>
      </c>
      <c r="G24">
        <v>328.79</v>
      </c>
      <c r="H24" s="14" t="s">
        <v>29</v>
      </c>
      <c r="I24" s="14"/>
    </row>
    <row r="25" spans="1:9" x14ac:dyDescent="0.25">
      <c r="A25" t="s">
        <v>8</v>
      </c>
      <c r="B25" s="29">
        <v>43076</v>
      </c>
      <c r="C25" t="s">
        <v>516</v>
      </c>
      <c r="D25" t="s">
        <v>644</v>
      </c>
      <c r="E25" s="14" t="s">
        <v>517</v>
      </c>
      <c r="G25">
        <v>261.44</v>
      </c>
      <c r="H25" s="14" t="s">
        <v>29</v>
      </c>
      <c r="I25" s="14"/>
    </row>
    <row r="26" spans="1:9" x14ac:dyDescent="0.25">
      <c r="A26" t="s">
        <v>344</v>
      </c>
      <c r="B26" s="29">
        <v>43098</v>
      </c>
      <c r="C26">
        <v>10937</v>
      </c>
      <c r="D26" t="s">
        <v>171</v>
      </c>
      <c r="E26" t="s">
        <v>150</v>
      </c>
      <c r="G26">
        <v>10.210000000000001</v>
      </c>
      <c r="H26" t="s">
        <v>29</v>
      </c>
      <c r="I26" s="14"/>
    </row>
    <row r="27" spans="1:9" x14ac:dyDescent="0.25">
      <c r="A27" t="s">
        <v>344</v>
      </c>
      <c r="B27" s="29">
        <v>43098</v>
      </c>
      <c r="C27">
        <v>10937</v>
      </c>
      <c r="D27" t="s">
        <v>171</v>
      </c>
      <c r="E27" t="s">
        <v>150</v>
      </c>
      <c r="G27">
        <v>18.62</v>
      </c>
      <c r="H27" s="14" t="s">
        <v>29</v>
      </c>
      <c r="I27" s="14"/>
    </row>
    <row r="28" spans="1:9" x14ac:dyDescent="0.25">
      <c r="A28" t="s">
        <v>38</v>
      </c>
      <c r="B28" s="29">
        <v>43070</v>
      </c>
      <c r="C28" t="s">
        <v>470</v>
      </c>
      <c r="D28" s="14" t="s">
        <v>188</v>
      </c>
      <c r="E28" s="14" t="s">
        <v>22</v>
      </c>
      <c r="G28" s="14">
        <v>2807.38</v>
      </c>
      <c r="H28" s="14" t="s">
        <v>29</v>
      </c>
      <c r="I28" s="14"/>
    </row>
    <row r="29" spans="1:9" x14ac:dyDescent="0.25">
      <c r="A29" t="s">
        <v>39</v>
      </c>
      <c r="B29" s="29">
        <v>43076</v>
      </c>
      <c r="C29" t="s">
        <v>522</v>
      </c>
      <c r="D29" s="14" t="s">
        <v>188</v>
      </c>
      <c r="E29" t="s">
        <v>22</v>
      </c>
      <c r="G29">
        <v>718.85</v>
      </c>
      <c r="H29" s="14" t="s">
        <v>29</v>
      </c>
      <c r="I29" s="14"/>
    </row>
    <row r="30" spans="1:9" x14ac:dyDescent="0.25">
      <c r="A30" t="s">
        <v>40</v>
      </c>
      <c r="B30" s="29">
        <v>43077</v>
      </c>
      <c r="C30" t="s">
        <v>527</v>
      </c>
      <c r="D30" s="14" t="s">
        <v>188</v>
      </c>
      <c r="E30" t="s">
        <v>22</v>
      </c>
      <c r="G30" s="14">
        <v>2661.32</v>
      </c>
      <c r="H30" s="14" t="s">
        <v>29</v>
      </c>
      <c r="I30" s="14"/>
    </row>
    <row r="31" spans="1:9" x14ac:dyDescent="0.25">
      <c r="A31" t="s">
        <v>33</v>
      </c>
      <c r="B31" s="29">
        <v>43083</v>
      </c>
      <c r="C31" t="s">
        <v>534</v>
      </c>
      <c r="D31" s="14" t="s">
        <v>188</v>
      </c>
      <c r="E31" t="s">
        <v>22</v>
      </c>
      <c r="G31" s="14">
        <v>9636.0499999999993</v>
      </c>
      <c r="H31" s="14" t="s">
        <v>29</v>
      </c>
      <c r="I31" s="14"/>
    </row>
    <row r="32" spans="1:9" x14ac:dyDescent="0.25">
      <c r="A32" t="s">
        <v>41</v>
      </c>
      <c r="B32" s="29">
        <v>43084</v>
      </c>
      <c r="C32" t="s">
        <v>537</v>
      </c>
      <c r="D32" s="14" t="s">
        <v>188</v>
      </c>
      <c r="E32" t="s">
        <v>22</v>
      </c>
      <c r="G32" s="14">
        <v>3290.83</v>
      </c>
      <c r="H32" s="14" t="s">
        <v>29</v>
      </c>
      <c r="I32" s="14"/>
    </row>
    <row r="33" spans="1:9" x14ac:dyDescent="0.25">
      <c r="A33" t="s">
        <v>384</v>
      </c>
      <c r="B33" s="29">
        <v>43087</v>
      </c>
      <c r="C33" t="s">
        <v>538</v>
      </c>
      <c r="D33" s="14" t="s">
        <v>188</v>
      </c>
      <c r="E33" t="s">
        <v>22</v>
      </c>
      <c r="G33" s="14">
        <v>2383.7600000000002</v>
      </c>
      <c r="H33" s="14" t="s">
        <v>29</v>
      </c>
      <c r="I33" s="14"/>
    </row>
    <row r="34" spans="1:9" x14ac:dyDescent="0.25">
      <c r="A34" t="s">
        <v>273</v>
      </c>
      <c r="B34" s="29">
        <v>43089</v>
      </c>
      <c r="C34" t="s">
        <v>545</v>
      </c>
      <c r="D34" s="14" t="s">
        <v>188</v>
      </c>
      <c r="E34" t="s">
        <v>22</v>
      </c>
      <c r="G34" s="14">
        <v>8079.86</v>
      </c>
      <c r="H34" s="14" t="s">
        <v>29</v>
      </c>
      <c r="I34" s="14"/>
    </row>
    <row r="35" spans="1:9" x14ac:dyDescent="0.25">
      <c r="A35" t="s">
        <v>25</v>
      </c>
      <c r="B35" s="29">
        <v>43091</v>
      </c>
      <c r="C35" t="s">
        <v>547</v>
      </c>
      <c r="D35" s="14" t="s">
        <v>188</v>
      </c>
      <c r="E35" t="s">
        <v>22</v>
      </c>
      <c r="G35" s="14">
        <v>2376.71</v>
      </c>
      <c r="H35" s="14" t="s">
        <v>29</v>
      </c>
      <c r="I35" s="14"/>
    </row>
    <row r="36" spans="1:9" x14ac:dyDescent="0.25">
      <c r="A36" s="21" t="s">
        <v>587</v>
      </c>
      <c r="B36" s="35">
        <v>43098</v>
      </c>
      <c r="C36" t="s">
        <v>588</v>
      </c>
      <c r="D36" s="14" t="s">
        <v>188</v>
      </c>
      <c r="E36" t="s">
        <v>22</v>
      </c>
      <c r="G36" s="15">
        <v>2100.21</v>
      </c>
      <c r="H36" s="14" t="s">
        <v>29</v>
      </c>
      <c r="I36" s="14"/>
    </row>
    <row r="37" spans="1:9" x14ac:dyDescent="0.25">
      <c r="A37" s="21" t="s">
        <v>589</v>
      </c>
      <c r="B37" s="35">
        <v>43098</v>
      </c>
      <c r="C37" t="s">
        <v>590</v>
      </c>
      <c r="D37" s="14" t="s">
        <v>188</v>
      </c>
      <c r="E37" s="14" t="s">
        <v>591</v>
      </c>
      <c r="G37" s="15">
        <v>6577.95</v>
      </c>
      <c r="H37" s="14" t="s">
        <v>29</v>
      </c>
      <c r="I37" s="14"/>
    </row>
    <row r="38" spans="1:9" x14ac:dyDescent="0.25">
      <c r="A38" t="s">
        <v>523</v>
      </c>
      <c r="B38" s="29">
        <v>43076</v>
      </c>
      <c r="C38" t="s">
        <v>524</v>
      </c>
      <c r="D38" s="14" t="s">
        <v>188</v>
      </c>
      <c r="E38" t="s">
        <v>22</v>
      </c>
      <c r="G38" s="14">
        <v>1674.43</v>
      </c>
      <c r="H38" s="14" t="s">
        <v>29</v>
      </c>
      <c r="I38" s="14"/>
    </row>
    <row r="39" spans="1:9" x14ac:dyDescent="0.25">
      <c r="A39" t="s">
        <v>19</v>
      </c>
      <c r="B39" s="29">
        <v>43076</v>
      </c>
      <c r="C39" t="s">
        <v>518</v>
      </c>
      <c r="D39" t="s">
        <v>186</v>
      </c>
      <c r="E39" s="14" t="s">
        <v>47</v>
      </c>
      <c r="G39">
        <v>480</v>
      </c>
      <c r="H39" s="14" t="s">
        <v>29</v>
      </c>
      <c r="I39" s="14"/>
    </row>
    <row r="40" spans="1:9" x14ac:dyDescent="0.25">
      <c r="A40" s="21" t="s">
        <v>318</v>
      </c>
      <c r="B40" s="35">
        <v>43098</v>
      </c>
      <c r="C40" t="s">
        <v>585</v>
      </c>
      <c r="D40" t="s">
        <v>639</v>
      </c>
      <c r="E40" s="14" t="s">
        <v>638</v>
      </c>
      <c r="G40" s="5">
        <v>20.96</v>
      </c>
      <c r="H40" s="14" t="s">
        <v>29</v>
      </c>
      <c r="I40" s="14"/>
    </row>
    <row r="41" spans="1:9" x14ac:dyDescent="0.25">
      <c r="A41" s="21" t="s">
        <v>344</v>
      </c>
      <c r="B41" s="35">
        <v>43098</v>
      </c>
      <c r="C41">
        <v>10937</v>
      </c>
      <c r="D41" t="s">
        <v>627</v>
      </c>
      <c r="E41" t="s">
        <v>577</v>
      </c>
      <c r="G41" s="5">
        <v>52.89</v>
      </c>
      <c r="H41" s="14" t="s">
        <v>29</v>
      </c>
      <c r="I41" s="14"/>
    </row>
    <row r="42" spans="1:9" x14ac:dyDescent="0.25">
      <c r="A42" t="s">
        <v>520</v>
      </c>
      <c r="B42" s="29">
        <v>43076</v>
      </c>
      <c r="C42" t="s">
        <v>521</v>
      </c>
      <c r="D42" t="s">
        <v>645</v>
      </c>
      <c r="E42" t="s">
        <v>376</v>
      </c>
      <c r="G42">
        <v>382.4</v>
      </c>
      <c r="H42" s="14" t="s">
        <v>29</v>
      </c>
      <c r="I42" s="14"/>
    </row>
    <row r="43" spans="1:9" x14ac:dyDescent="0.25">
      <c r="A43" s="21" t="s">
        <v>592</v>
      </c>
      <c r="B43" s="35">
        <v>43099</v>
      </c>
      <c r="C43">
        <v>10953</v>
      </c>
      <c r="D43" t="s">
        <v>640</v>
      </c>
      <c r="E43" s="14" t="s">
        <v>593</v>
      </c>
      <c r="G43" s="5">
        <v>376.2</v>
      </c>
      <c r="H43" t="s">
        <v>29</v>
      </c>
      <c r="I43" s="14"/>
    </row>
    <row r="44" spans="1:9" x14ac:dyDescent="0.25">
      <c r="A44" t="s">
        <v>71</v>
      </c>
      <c r="B44" s="29">
        <v>43076</v>
      </c>
      <c r="C44" t="s">
        <v>519</v>
      </c>
      <c r="D44" t="s">
        <v>305</v>
      </c>
      <c r="E44" t="s">
        <v>306</v>
      </c>
      <c r="G44">
        <v>314.49</v>
      </c>
      <c r="H44" s="14" t="s">
        <v>29</v>
      </c>
      <c r="I44" s="14"/>
    </row>
    <row r="45" spans="1:9" x14ac:dyDescent="0.25">
      <c r="A45" t="s">
        <v>344</v>
      </c>
      <c r="B45" s="29">
        <v>43098</v>
      </c>
      <c r="C45">
        <v>10937</v>
      </c>
      <c r="D45" t="s">
        <v>630</v>
      </c>
      <c r="E45" t="s">
        <v>574</v>
      </c>
      <c r="G45">
        <v>79.03</v>
      </c>
      <c r="H45" s="14" t="s">
        <v>29</v>
      </c>
      <c r="I45" s="14"/>
    </row>
    <row r="46" spans="1:9" x14ac:dyDescent="0.25">
      <c r="A46" t="s">
        <v>565</v>
      </c>
      <c r="B46" s="29">
        <v>43097</v>
      </c>
      <c r="C46" t="s">
        <v>44</v>
      </c>
      <c r="D46" t="s">
        <v>203</v>
      </c>
      <c r="E46" t="s">
        <v>9</v>
      </c>
      <c r="G46">
        <v>25.86</v>
      </c>
      <c r="H46" t="s">
        <v>29</v>
      </c>
      <c r="I46" s="14"/>
    </row>
    <row r="47" spans="1:9" x14ac:dyDescent="0.25">
      <c r="A47" t="s">
        <v>566</v>
      </c>
      <c r="B47" s="29">
        <v>43097</v>
      </c>
      <c r="C47" t="s">
        <v>44</v>
      </c>
      <c r="D47" t="s">
        <v>203</v>
      </c>
      <c r="E47" t="s">
        <v>9</v>
      </c>
      <c r="G47" s="14">
        <v>2555.4</v>
      </c>
      <c r="H47" t="s">
        <v>29</v>
      </c>
      <c r="I47" s="14"/>
    </row>
    <row r="48" spans="1:9" x14ac:dyDescent="0.25">
      <c r="A48" s="21" t="s">
        <v>580</v>
      </c>
      <c r="B48" s="35">
        <v>43098</v>
      </c>
      <c r="C48" t="s">
        <v>581</v>
      </c>
      <c r="D48" t="s">
        <v>203</v>
      </c>
      <c r="E48" t="s">
        <v>160</v>
      </c>
      <c r="G48" s="5">
        <v>10.79</v>
      </c>
      <c r="H48" s="14" t="s">
        <v>29</v>
      </c>
      <c r="I48" s="14"/>
    </row>
    <row r="49" spans="1:9" x14ac:dyDescent="0.25">
      <c r="A49" s="21" t="s">
        <v>597</v>
      </c>
      <c r="B49" s="35">
        <v>43099</v>
      </c>
      <c r="C49" t="s">
        <v>598</v>
      </c>
      <c r="D49" t="s">
        <v>203</v>
      </c>
      <c r="E49" s="14" t="s">
        <v>423</v>
      </c>
      <c r="G49" s="5">
        <v>110.27</v>
      </c>
      <c r="H49" t="s">
        <v>29</v>
      </c>
      <c r="I49" s="14"/>
    </row>
    <row r="50" spans="1:9" x14ac:dyDescent="0.25">
      <c r="A50" s="21" t="s">
        <v>595</v>
      </c>
      <c r="B50" s="35">
        <v>43099</v>
      </c>
      <c r="C50" t="s">
        <v>596</v>
      </c>
      <c r="D50" t="s">
        <v>203</v>
      </c>
      <c r="E50" s="14" t="s">
        <v>160</v>
      </c>
      <c r="G50" s="5">
        <v>10.79</v>
      </c>
      <c r="H50" t="s">
        <v>29</v>
      </c>
      <c r="I50" s="14"/>
    </row>
    <row r="51" spans="1:9" x14ac:dyDescent="0.25">
      <c r="A51" t="s">
        <v>51</v>
      </c>
      <c r="B51" s="29">
        <v>43074</v>
      </c>
      <c r="C51" t="s">
        <v>511</v>
      </c>
      <c r="D51" t="s">
        <v>203</v>
      </c>
      <c r="E51" t="s">
        <v>9</v>
      </c>
      <c r="G51">
        <v>18.559999999999999</v>
      </c>
      <c r="H51" s="14" t="s">
        <v>29</v>
      </c>
      <c r="I51" s="14"/>
    </row>
    <row r="52" spans="1:9" x14ac:dyDescent="0.25">
      <c r="A52" t="s">
        <v>512</v>
      </c>
      <c r="B52" s="29">
        <v>43076</v>
      </c>
      <c r="C52" t="s">
        <v>513</v>
      </c>
      <c r="D52" t="s">
        <v>203</v>
      </c>
      <c r="E52" t="s">
        <v>9</v>
      </c>
      <c r="G52">
        <v>4.8</v>
      </c>
      <c r="H52" s="14" t="s">
        <v>29</v>
      </c>
      <c r="I52" s="14"/>
    </row>
    <row r="53" spans="1:9" x14ac:dyDescent="0.25">
      <c r="A53" t="s">
        <v>525</v>
      </c>
      <c r="B53" s="29">
        <v>43077</v>
      </c>
      <c r="C53" t="s">
        <v>526</v>
      </c>
      <c r="D53" t="s">
        <v>203</v>
      </c>
      <c r="E53" t="s">
        <v>9</v>
      </c>
      <c r="G53">
        <v>8.8000000000000007</v>
      </c>
      <c r="H53" s="14" t="s">
        <v>29</v>
      </c>
      <c r="I53" s="14"/>
    </row>
    <row r="54" spans="1:9" x14ac:dyDescent="0.25">
      <c r="A54" t="s">
        <v>607</v>
      </c>
      <c r="B54" s="29">
        <v>43100</v>
      </c>
      <c r="C54" t="s">
        <v>608</v>
      </c>
      <c r="D54" t="s">
        <v>203</v>
      </c>
      <c r="E54" t="s">
        <v>9</v>
      </c>
      <c r="G54" s="5">
        <v>45.44</v>
      </c>
      <c r="H54" t="s">
        <v>29</v>
      </c>
      <c r="I54" s="14"/>
    </row>
    <row r="55" spans="1:9" x14ac:dyDescent="0.25">
      <c r="A55" t="s">
        <v>609</v>
      </c>
      <c r="B55" s="29">
        <v>43100</v>
      </c>
      <c r="C55" t="s">
        <v>610</v>
      </c>
      <c r="D55" t="s">
        <v>203</v>
      </c>
      <c r="E55" t="s">
        <v>9</v>
      </c>
      <c r="G55" s="14">
        <v>1154.43</v>
      </c>
      <c r="H55" t="s">
        <v>29</v>
      </c>
      <c r="I55" s="14"/>
    </row>
    <row r="56" spans="1:9" x14ac:dyDescent="0.25">
      <c r="A56" t="s">
        <v>611</v>
      </c>
      <c r="B56" s="29">
        <v>43100</v>
      </c>
      <c r="C56" t="s">
        <v>612</v>
      </c>
      <c r="D56" t="s">
        <v>203</v>
      </c>
      <c r="E56" t="s">
        <v>9</v>
      </c>
      <c r="G56">
        <v>45.28</v>
      </c>
      <c r="H56" t="s">
        <v>29</v>
      </c>
      <c r="I56" s="14"/>
    </row>
    <row r="57" spans="1:9" x14ac:dyDescent="0.25">
      <c r="A57" s="21" t="s">
        <v>348</v>
      </c>
      <c r="B57" s="35">
        <v>43098</v>
      </c>
      <c r="C57" t="s">
        <v>578</v>
      </c>
      <c r="D57" t="s">
        <v>203</v>
      </c>
      <c r="E57" s="14" t="s">
        <v>579</v>
      </c>
      <c r="G57" s="5">
        <v>10.24</v>
      </c>
      <c r="H57" s="14" t="s">
        <v>29</v>
      </c>
      <c r="I57" s="14"/>
    </row>
    <row r="58" spans="1:9" x14ac:dyDescent="0.25">
      <c r="A58" s="21" t="s">
        <v>599</v>
      </c>
      <c r="B58" s="35">
        <v>43099</v>
      </c>
      <c r="C58" t="s">
        <v>600</v>
      </c>
      <c r="D58" t="s">
        <v>203</v>
      </c>
      <c r="E58" s="22" t="s">
        <v>579</v>
      </c>
      <c r="G58" s="5">
        <v>8</v>
      </c>
      <c r="H58" t="s">
        <v>29</v>
      </c>
      <c r="I58" s="14"/>
    </row>
    <row r="59" spans="1:9" x14ac:dyDescent="0.25">
      <c r="A59" t="s">
        <v>344</v>
      </c>
      <c r="B59" s="29">
        <v>43098</v>
      </c>
      <c r="C59">
        <v>10937</v>
      </c>
      <c r="D59" t="s">
        <v>634</v>
      </c>
      <c r="E59" t="s">
        <v>569</v>
      </c>
      <c r="G59">
        <v>5.38</v>
      </c>
      <c r="H59" t="s">
        <v>29</v>
      </c>
      <c r="I59" s="14"/>
    </row>
    <row r="60" spans="1:9" x14ac:dyDescent="0.25">
      <c r="A60" t="s">
        <v>344</v>
      </c>
      <c r="B60" s="29">
        <v>43098</v>
      </c>
      <c r="C60">
        <v>10937</v>
      </c>
      <c r="D60" t="s">
        <v>634</v>
      </c>
      <c r="E60" s="5" t="s">
        <v>569</v>
      </c>
      <c r="G60">
        <v>2.21</v>
      </c>
      <c r="H60" t="s">
        <v>29</v>
      </c>
      <c r="I60" s="14"/>
    </row>
    <row r="61" spans="1:9" x14ac:dyDescent="0.25">
      <c r="A61" t="s">
        <v>311</v>
      </c>
      <c r="B61" s="29">
        <v>43097</v>
      </c>
      <c r="C61" t="s">
        <v>567</v>
      </c>
      <c r="D61" t="s">
        <v>194</v>
      </c>
      <c r="E61" t="s">
        <v>35</v>
      </c>
      <c r="G61" s="14">
        <v>3680</v>
      </c>
      <c r="H61" s="14" t="s">
        <v>29</v>
      </c>
      <c r="I61" s="14"/>
    </row>
    <row r="62" spans="1:9" x14ac:dyDescent="0.25">
      <c r="A62" t="s">
        <v>344</v>
      </c>
      <c r="B62" s="29">
        <v>43098</v>
      </c>
      <c r="C62">
        <v>10937</v>
      </c>
      <c r="D62" t="s">
        <v>631</v>
      </c>
      <c r="E62" t="s">
        <v>573</v>
      </c>
      <c r="G62">
        <v>80</v>
      </c>
      <c r="H62" t="s">
        <v>29</v>
      </c>
      <c r="I62" s="14"/>
    </row>
    <row r="63" spans="1:9" x14ac:dyDescent="0.25">
      <c r="A63" t="s">
        <v>528</v>
      </c>
      <c r="B63" s="29">
        <v>43080</v>
      </c>
      <c r="C63" t="s">
        <v>529</v>
      </c>
      <c r="D63" t="s">
        <v>199</v>
      </c>
      <c r="E63" t="s">
        <v>641</v>
      </c>
      <c r="G63" s="14">
        <v>46791.68</v>
      </c>
      <c r="H63" s="14" t="s">
        <v>29</v>
      </c>
      <c r="I63" s="14"/>
    </row>
    <row r="64" spans="1:9" x14ac:dyDescent="0.25">
      <c r="A64" t="s">
        <v>540</v>
      </c>
      <c r="B64" s="29">
        <v>43089</v>
      </c>
      <c r="C64" t="s">
        <v>541</v>
      </c>
      <c r="D64" t="s">
        <v>199</v>
      </c>
      <c r="E64" t="s">
        <v>641</v>
      </c>
      <c r="G64" s="14">
        <v>61767.68</v>
      </c>
      <c r="H64" s="14" t="s">
        <v>29</v>
      </c>
      <c r="I64" s="14"/>
    </row>
    <row r="65" spans="1:9" x14ac:dyDescent="0.25">
      <c r="A65" t="s">
        <v>60</v>
      </c>
      <c r="B65" s="29">
        <v>43089</v>
      </c>
      <c r="C65" t="s">
        <v>542</v>
      </c>
      <c r="D65" t="s">
        <v>199</v>
      </c>
      <c r="E65" t="s">
        <v>641</v>
      </c>
      <c r="G65" s="14">
        <v>52042.720000000001</v>
      </c>
      <c r="H65" s="14" t="s">
        <v>29</v>
      </c>
      <c r="I65" s="14"/>
    </row>
    <row r="66" spans="1:9" x14ac:dyDescent="0.25">
      <c r="A66" t="s">
        <v>91</v>
      </c>
      <c r="B66" s="29">
        <v>43097</v>
      </c>
      <c r="C66" t="s">
        <v>552</v>
      </c>
      <c r="D66" t="s">
        <v>199</v>
      </c>
      <c r="E66" t="s">
        <v>641</v>
      </c>
      <c r="G66" s="14">
        <v>52042.720000000001</v>
      </c>
      <c r="H66" s="14" t="s">
        <v>29</v>
      </c>
      <c r="I66" s="14"/>
    </row>
    <row r="67" spans="1:9" x14ac:dyDescent="0.25">
      <c r="A67" t="s">
        <v>553</v>
      </c>
      <c r="B67" s="29">
        <v>43097</v>
      </c>
      <c r="C67" t="s">
        <v>554</v>
      </c>
      <c r="D67" t="s">
        <v>199</v>
      </c>
      <c r="E67" t="s">
        <v>641</v>
      </c>
      <c r="G67" s="14">
        <v>56364.959999999999</v>
      </c>
      <c r="H67" s="14" t="s">
        <v>29</v>
      </c>
      <c r="I67" s="14"/>
    </row>
    <row r="68" spans="1:9" x14ac:dyDescent="0.25">
      <c r="A68" t="s">
        <v>555</v>
      </c>
      <c r="B68" s="29">
        <v>43097</v>
      </c>
      <c r="C68" t="s">
        <v>556</v>
      </c>
      <c r="D68" t="s">
        <v>199</v>
      </c>
      <c r="E68" t="s">
        <v>641</v>
      </c>
      <c r="G68" s="14">
        <v>61767.68</v>
      </c>
      <c r="H68" t="s">
        <v>29</v>
      </c>
      <c r="I68" s="14"/>
    </row>
    <row r="69" spans="1:9" x14ac:dyDescent="0.25">
      <c r="A69" t="s">
        <v>557</v>
      </c>
      <c r="B69" s="29">
        <v>43097</v>
      </c>
      <c r="C69" t="s">
        <v>558</v>
      </c>
      <c r="D69" t="s">
        <v>199</v>
      </c>
      <c r="E69" t="s">
        <v>641</v>
      </c>
      <c r="G69" s="14">
        <v>46791.68</v>
      </c>
      <c r="H69" s="14" t="s">
        <v>29</v>
      </c>
      <c r="I69" s="14"/>
    </row>
    <row r="70" spans="1:9" x14ac:dyDescent="0.25">
      <c r="A70" t="s">
        <v>530</v>
      </c>
      <c r="B70" s="29">
        <v>43080</v>
      </c>
      <c r="C70" t="s">
        <v>531</v>
      </c>
      <c r="D70" t="s">
        <v>199</v>
      </c>
      <c r="E70" t="s">
        <v>641</v>
      </c>
      <c r="G70" s="14">
        <v>71001.119999999995</v>
      </c>
      <c r="H70" s="14" t="s">
        <v>29</v>
      </c>
      <c r="I70" s="14"/>
    </row>
    <row r="71" spans="1:9" x14ac:dyDescent="0.25">
      <c r="A71" t="s">
        <v>559</v>
      </c>
      <c r="B71" s="29">
        <v>43097</v>
      </c>
      <c r="C71" t="s">
        <v>560</v>
      </c>
      <c r="D71" t="s">
        <v>199</v>
      </c>
      <c r="E71" t="s">
        <v>641</v>
      </c>
      <c r="G71" s="14">
        <v>46791.68</v>
      </c>
      <c r="H71" t="s">
        <v>29</v>
      </c>
      <c r="I71" s="14"/>
    </row>
    <row r="72" spans="1:9" x14ac:dyDescent="0.25">
      <c r="A72" t="s">
        <v>543</v>
      </c>
      <c r="B72" s="29">
        <v>43089</v>
      </c>
      <c r="C72" t="s">
        <v>544</v>
      </c>
      <c r="D72" t="s">
        <v>199</v>
      </c>
      <c r="E72" t="s">
        <v>641</v>
      </c>
      <c r="G72" s="14">
        <v>63811.839999999997</v>
      </c>
      <c r="H72" s="14" t="s">
        <v>29</v>
      </c>
      <c r="I72" s="14"/>
    </row>
    <row r="73" spans="1:9" x14ac:dyDescent="0.25">
      <c r="A73" t="s">
        <v>561</v>
      </c>
      <c r="B73" s="29">
        <v>43097</v>
      </c>
      <c r="C73" t="s">
        <v>562</v>
      </c>
      <c r="D73" t="s">
        <v>199</v>
      </c>
      <c r="E73" t="s">
        <v>641</v>
      </c>
      <c r="G73" s="14">
        <v>61767.68</v>
      </c>
      <c r="H73" t="s">
        <v>29</v>
      </c>
      <c r="I73" s="14"/>
    </row>
    <row r="74" spans="1:9" x14ac:dyDescent="0.25">
      <c r="A74" t="s">
        <v>535</v>
      </c>
      <c r="B74" s="29">
        <v>43083</v>
      </c>
      <c r="C74" t="s">
        <v>536</v>
      </c>
      <c r="D74" t="s">
        <v>199</v>
      </c>
      <c r="E74" t="s">
        <v>623</v>
      </c>
      <c r="G74" s="14">
        <v>21676.7</v>
      </c>
      <c r="H74" s="14" t="s">
        <v>29</v>
      </c>
      <c r="I74" s="14"/>
    </row>
    <row r="75" spans="1:9" x14ac:dyDescent="0.25">
      <c r="A75" t="s">
        <v>344</v>
      </c>
      <c r="B75" s="29">
        <v>43098</v>
      </c>
      <c r="C75">
        <v>10937</v>
      </c>
      <c r="D75" t="s">
        <v>629</v>
      </c>
      <c r="E75" t="s">
        <v>575</v>
      </c>
      <c r="G75">
        <v>150.5</v>
      </c>
      <c r="H75" s="14" t="s">
        <v>29</v>
      </c>
      <c r="I75" s="14"/>
    </row>
    <row r="76" spans="1:9" x14ac:dyDescent="0.25">
      <c r="A76" t="s">
        <v>550</v>
      </c>
      <c r="B76" s="29">
        <v>43096</v>
      </c>
      <c r="C76" t="s">
        <v>551</v>
      </c>
      <c r="D76" t="s">
        <v>187</v>
      </c>
      <c r="E76" t="s">
        <v>23</v>
      </c>
      <c r="G76" s="14">
        <v>1513.77</v>
      </c>
      <c r="H76" s="14" t="s">
        <v>29</v>
      </c>
      <c r="I76" s="14"/>
    </row>
    <row r="77" spans="1:9" x14ac:dyDescent="0.25">
      <c r="A77" s="5" t="s">
        <v>344</v>
      </c>
      <c r="B77" s="19">
        <v>43098</v>
      </c>
      <c r="C77" s="5">
        <v>10937</v>
      </c>
      <c r="D77" s="5" t="s">
        <v>180</v>
      </c>
      <c r="E77" t="s">
        <v>153</v>
      </c>
      <c r="G77">
        <v>72</v>
      </c>
      <c r="H77" t="s">
        <v>29</v>
      </c>
      <c r="I77" s="14"/>
    </row>
    <row r="78" spans="1:9" x14ac:dyDescent="0.25">
      <c r="A78" s="21" t="s">
        <v>45</v>
      </c>
      <c r="B78" s="35">
        <v>43098</v>
      </c>
      <c r="C78" t="s">
        <v>583</v>
      </c>
      <c r="D78" t="s">
        <v>180</v>
      </c>
      <c r="E78" t="s">
        <v>181</v>
      </c>
      <c r="G78" s="15">
        <f>51.37+20.69+41.38+16+24</f>
        <v>153.44</v>
      </c>
      <c r="H78" s="14" t="s">
        <v>29</v>
      </c>
      <c r="I78" s="14"/>
    </row>
    <row r="79" spans="1:9" x14ac:dyDescent="0.25">
      <c r="A79" s="21" t="s">
        <v>46</v>
      </c>
      <c r="B79" s="35">
        <v>43098</v>
      </c>
      <c r="C79" t="s">
        <v>584</v>
      </c>
      <c r="D79" t="s">
        <v>180</v>
      </c>
      <c r="E79" t="s">
        <v>637</v>
      </c>
      <c r="G79" s="5">
        <v>17.93</v>
      </c>
      <c r="H79" s="14" t="s">
        <v>29</v>
      </c>
      <c r="I79" s="14"/>
    </row>
    <row r="80" spans="1:9" x14ac:dyDescent="0.25">
      <c r="A80" t="s">
        <v>344</v>
      </c>
      <c r="B80" s="29">
        <v>43098</v>
      </c>
      <c r="C80">
        <v>10937</v>
      </c>
      <c r="D80" t="s">
        <v>626</v>
      </c>
      <c r="E80" t="s">
        <v>625</v>
      </c>
      <c r="G80">
        <v>22.34</v>
      </c>
      <c r="H80" t="s">
        <v>29</v>
      </c>
      <c r="I80" s="14"/>
    </row>
    <row r="81" spans="1:9" x14ac:dyDescent="0.25">
      <c r="A81" t="s">
        <v>563</v>
      </c>
      <c r="B81" s="29">
        <v>43097</v>
      </c>
      <c r="C81" t="s">
        <v>564</v>
      </c>
      <c r="D81" t="s">
        <v>204</v>
      </c>
      <c r="E81" t="s">
        <v>250</v>
      </c>
      <c r="G81">
        <v>789.42</v>
      </c>
      <c r="H81" t="s">
        <v>29</v>
      </c>
      <c r="I81" s="14"/>
    </row>
    <row r="82" spans="1:9" x14ac:dyDescent="0.25">
      <c r="A82" t="s">
        <v>234</v>
      </c>
      <c r="B82" s="29">
        <v>43070</v>
      </c>
      <c r="C82" t="s">
        <v>471</v>
      </c>
      <c r="D82" t="s">
        <v>204</v>
      </c>
      <c r="E82" t="s">
        <v>11</v>
      </c>
      <c r="G82" s="14">
        <v>8642.2099999999991</v>
      </c>
      <c r="H82" s="14" t="s">
        <v>29</v>
      </c>
      <c r="I82" s="14"/>
    </row>
    <row r="83" spans="1:9" x14ac:dyDescent="0.25">
      <c r="A83" s="21" t="s">
        <v>309</v>
      </c>
      <c r="B83" s="35">
        <v>43098</v>
      </c>
      <c r="C83" t="s">
        <v>582</v>
      </c>
      <c r="D83" t="s">
        <v>183</v>
      </c>
      <c r="E83" s="5" t="s">
        <v>420</v>
      </c>
      <c r="G83" s="5">
        <v>507.16</v>
      </c>
      <c r="H83" s="14" t="s">
        <v>29</v>
      </c>
      <c r="I83" s="14"/>
    </row>
    <row r="84" spans="1:9" x14ac:dyDescent="0.25">
      <c r="A84" s="5" t="s">
        <v>344</v>
      </c>
      <c r="B84" s="19">
        <v>43098</v>
      </c>
      <c r="C84" s="5">
        <v>10937</v>
      </c>
      <c r="D84" s="5" t="s">
        <v>635</v>
      </c>
      <c r="E84" t="s">
        <v>568</v>
      </c>
      <c r="G84">
        <v>43.2</v>
      </c>
      <c r="H84" t="s">
        <v>29</v>
      </c>
      <c r="I84" s="14"/>
    </row>
    <row r="85" spans="1:9" x14ac:dyDescent="0.25">
      <c r="A85" s="21" t="s">
        <v>45</v>
      </c>
      <c r="B85" s="35">
        <v>43098</v>
      </c>
      <c r="C85" t="s">
        <v>583</v>
      </c>
      <c r="D85" t="s">
        <v>635</v>
      </c>
      <c r="E85" t="s">
        <v>636</v>
      </c>
      <c r="G85" s="5">
        <v>43.2</v>
      </c>
      <c r="H85" s="14" t="s">
        <v>29</v>
      </c>
      <c r="I85" s="14"/>
    </row>
    <row r="86" spans="1:9" x14ac:dyDescent="0.25">
      <c r="A86" t="s">
        <v>344</v>
      </c>
      <c r="B86" s="29">
        <v>43098</v>
      </c>
      <c r="C86">
        <v>10937</v>
      </c>
      <c r="D86" s="15" t="s">
        <v>632</v>
      </c>
      <c r="E86" s="15" t="s">
        <v>572</v>
      </c>
      <c r="F86" s="5"/>
      <c r="G86" s="5">
        <v>10.07</v>
      </c>
      <c r="H86" s="5" t="s">
        <v>29</v>
      </c>
      <c r="I86" s="15"/>
    </row>
    <row r="87" spans="1:9" hidden="1" x14ac:dyDescent="0.25">
      <c r="A87" s="16" t="s">
        <v>494</v>
      </c>
      <c r="B87" s="17">
        <v>43074</v>
      </c>
      <c r="C87" s="16" t="s">
        <v>495</v>
      </c>
      <c r="D87" s="16"/>
      <c r="E87" s="16" t="s">
        <v>427</v>
      </c>
      <c r="F87" s="16"/>
      <c r="G87" s="16"/>
      <c r="H87" s="32">
        <v>45383.519999999997</v>
      </c>
      <c r="I87" s="14"/>
    </row>
    <row r="88" spans="1:9" hidden="1" x14ac:dyDescent="0.25">
      <c r="A88" s="16" t="s">
        <v>381</v>
      </c>
      <c r="B88" s="17">
        <v>43074</v>
      </c>
      <c r="C88" s="16" t="s">
        <v>495</v>
      </c>
      <c r="D88" s="16"/>
      <c r="E88" s="32" t="s">
        <v>11</v>
      </c>
      <c r="F88" s="16"/>
      <c r="G88" s="32">
        <v>45383.519999999997</v>
      </c>
      <c r="H88" s="32"/>
      <c r="I88" s="14"/>
    </row>
    <row r="89" spans="1:9" hidden="1" x14ac:dyDescent="0.25">
      <c r="A89" s="16" t="s">
        <v>379</v>
      </c>
      <c r="B89" s="17">
        <v>43074</v>
      </c>
      <c r="C89" s="16" t="s">
        <v>496</v>
      </c>
      <c r="D89" s="16"/>
      <c r="E89" s="16" t="s">
        <v>474</v>
      </c>
      <c r="F89" s="16"/>
      <c r="G89" s="16"/>
      <c r="H89" s="32">
        <v>47665.440000000002</v>
      </c>
      <c r="I89" s="14"/>
    </row>
    <row r="90" spans="1:9" s="5" customFormat="1" hidden="1" x14ac:dyDescent="0.25">
      <c r="A90" s="16" t="s">
        <v>504</v>
      </c>
      <c r="B90" s="17">
        <v>43074</v>
      </c>
      <c r="C90" s="16" t="s">
        <v>496</v>
      </c>
      <c r="D90" s="16"/>
      <c r="E90" s="32" t="s">
        <v>11</v>
      </c>
      <c r="F90" s="16"/>
      <c r="G90" s="32">
        <v>47665.440000000002</v>
      </c>
      <c r="H90" s="32"/>
      <c r="I90" s="14"/>
    </row>
    <row r="91" spans="1:9" hidden="1" x14ac:dyDescent="0.25">
      <c r="A91" s="16" t="s">
        <v>501</v>
      </c>
      <c r="B91" s="17">
        <v>43074</v>
      </c>
      <c r="C91" s="16" t="s">
        <v>502</v>
      </c>
      <c r="D91" s="16"/>
      <c r="E91" s="32" t="s">
        <v>474</v>
      </c>
      <c r="F91" s="16"/>
      <c r="G91" s="16"/>
      <c r="H91" s="32">
        <v>53994.879999999997</v>
      </c>
      <c r="I91" s="14"/>
    </row>
    <row r="92" spans="1:9" hidden="1" x14ac:dyDescent="0.25">
      <c r="A92" s="16" t="s">
        <v>509</v>
      </c>
      <c r="B92" s="17">
        <v>43074</v>
      </c>
      <c r="C92" s="16" t="s">
        <v>502</v>
      </c>
      <c r="D92" s="16"/>
      <c r="E92" s="32" t="s">
        <v>11</v>
      </c>
      <c r="F92" s="16"/>
      <c r="G92" s="32">
        <v>53994.879999999997</v>
      </c>
      <c r="H92" s="32"/>
      <c r="I92" s="14"/>
    </row>
    <row r="93" spans="1:9" hidden="1" x14ac:dyDescent="0.25">
      <c r="A93" s="16" t="s">
        <v>480</v>
      </c>
      <c r="B93" s="17">
        <v>43074</v>
      </c>
      <c r="C93" s="16" t="s">
        <v>216</v>
      </c>
      <c r="D93" s="16"/>
      <c r="E93" s="16" t="s">
        <v>389</v>
      </c>
      <c r="F93" s="16"/>
      <c r="G93" s="16"/>
      <c r="H93" s="32">
        <v>61767.68</v>
      </c>
      <c r="I93" s="14"/>
    </row>
    <row r="94" spans="1:9" hidden="1" x14ac:dyDescent="0.25">
      <c r="A94" s="16" t="s">
        <v>490</v>
      </c>
      <c r="B94" s="17">
        <v>43074</v>
      </c>
      <c r="C94" s="16" t="s">
        <v>216</v>
      </c>
      <c r="D94" s="16"/>
      <c r="E94" s="32" t="s">
        <v>11</v>
      </c>
      <c r="F94" s="16"/>
      <c r="G94" s="32">
        <v>61767.68</v>
      </c>
      <c r="H94" s="32"/>
      <c r="I94" s="14"/>
    </row>
    <row r="95" spans="1:9" hidden="1" x14ac:dyDescent="0.25">
      <c r="A95" s="16" t="s">
        <v>503</v>
      </c>
      <c r="B95" s="17">
        <v>43074</v>
      </c>
      <c r="C95" s="16" t="s">
        <v>391</v>
      </c>
      <c r="D95" s="16"/>
      <c r="E95" s="32" t="s">
        <v>389</v>
      </c>
      <c r="F95" s="16"/>
      <c r="G95" s="16"/>
      <c r="H95" s="32">
        <v>53070.07</v>
      </c>
      <c r="I95" s="14"/>
    </row>
    <row r="96" spans="1:9" hidden="1" x14ac:dyDescent="0.25">
      <c r="A96" s="16" t="s">
        <v>510</v>
      </c>
      <c r="B96" s="17">
        <v>43074</v>
      </c>
      <c r="C96" s="16" t="s">
        <v>391</v>
      </c>
      <c r="D96" s="16"/>
      <c r="E96" s="16" t="s">
        <v>11</v>
      </c>
      <c r="F96" s="16"/>
      <c r="G96" s="32">
        <v>53070.07</v>
      </c>
      <c r="H96" s="32"/>
      <c r="I96" s="14"/>
    </row>
    <row r="97" spans="1:9" hidden="1" x14ac:dyDescent="0.25">
      <c r="A97" s="16" t="s">
        <v>472</v>
      </c>
      <c r="B97" s="17">
        <v>43074</v>
      </c>
      <c r="C97" s="16" t="s">
        <v>473</v>
      </c>
      <c r="D97" s="16"/>
      <c r="E97" s="32" t="s">
        <v>474</v>
      </c>
      <c r="F97" s="16"/>
      <c r="G97" s="16"/>
      <c r="H97" s="32">
        <v>52112</v>
      </c>
      <c r="I97" s="14"/>
    </row>
    <row r="98" spans="1:9" hidden="1" x14ac:dyDescent="0.25">
      <c r="A98" s="16" t="s">
        <v>477</v>
      </c>
      <c r="B98" s="17">
        <v>43074</v>
      </c>
      <c r="C98" s="16" t="s">
        <v>473</v>
      </c>
      <c r="D98" s="16"/>
      <c r="E98" s="16" t="s">
        <v>11</v>
      </c>
      <c r="F98" s="16"/>
      <c r="G98" s="32">
        <v>52112</v>
      </c>
      <c r="H98" s="32"/>
      <c r="I98" s="14"/>
    </row>
    <row r="99" spans="1:9" hidden="1" x14ac:dyDescent="0.25">
      <c r="A99" s="16" t="s">
        <v>479</v>
      </c>
      <c r="B99" s="17">
        <v>43074</v>
      </c>
      <c r="C99" s="16" t="s">
        <v>402</v>
      </c>
      <c r="D99" s="16"/>
      <c r="E99" s="16" t="s">
        <v>389</v>
      </c>
      <c r="F99" s="16"/>
      <c r="G99" s="16"/>
      <c r="H99" s="32">
        <v>52042.720000000001</v>
      </c>
      <c r="I99" s="14"/>
    </row>
    <row r="100" spans="1:9" hidden="1" x14ac:dyDescent="0.25">
      <c r="A100" s="16" t="s">
        <v>489</v>
      </c>
      <c r="B100" s="17">
        <v>43074</v>
      </c>
      <c r="C100" s="16" t="s">
        <v>402</v>
      </c>
      <c r="D100" s="16"/>
      <c r="E100" s="16" t="s">
        <v>11</v>
      </c>
      <c r="F100" s="16"/>
      <c r="G100" s="32">
        <v>52042.720000000001</v>
      </c>
      <c r="H100" s="32"/>
      <c r="I100" s="14"/>
    </row>
    <row r="101" spans="1:9" hidden="1" x14ac:dyDescent="0.25">
      <c r="A101" s="16" t="s">
        <v>487</v>
      </c>
      <c r="B101" s="17">
        <v>43074</v>
      </c>
      <c r="C101" s="16" t="s">
        <v>488</v>
      </c>
      <c r="D101" s="16"/>
      <c r="E101" s="32" t="s">
        <v>474</v>
      </c>
      <c r="F101" s="16"/>
      <c r="G101" s="16"/>
      <c r="H101" s="32">
        <v>49176.639999999999</v>
      </c>
      <c r="I101" s="14"/>
    </row>
    <row r="102" spans="1:9" hidden="1" x14ac:dyDescent="0.25">
      <c r="A102" s="16" t="s">
        <v>493</v>
      </c>
      <c r="B102" s="17">
        <v>43074</v>
      </c>
      <c r="C102" s="16" t="s">
        <v>488</v>
      </c>
      <c r="D102" s="16"/>
      <c r="E102" s="32" t="s">
        <v>11</v>
      </c>
      <c r="F102" s="16"/>
      <c r="G102" s="32">
        <v>49176.639999999999</v>
      </c>
      <c r="H102" s="32"/>
      <c r="I102" s="14"/>
    </row>
    <row r="103" spans="1:9" hidden="1" x14ac:dyDescent="0.25">
      <c r="A103" s="16" t="s">
        <v>484</v>
      </c>
      <c r="B103" s="17">
        <v>43074</v>
      </c>
      <c r="C103" s="16" t="s">
        <v>485</v>
      </c>
      <c r="D103" s="16"/>
      <c r="E103" s="16" t="s">
        <v>486</v>
      </c>
      <c r="F103" s="16"/>
      <c r="G103" s="16"/>
      <c r="H103" s="32">
        <v>49176.639999999999</v>
      </c>
      <c r="I103" s="14"/>
    </row>
    <row r="104" spans="1:9" hidden="1" x14ac:dyDescent="0.25">
      <c r="A104" s="16" t="s">
        <v>492</v>
      </c>
      <c r="B104" s="17">
        <v>43074</v>
      </c>
      <c r="C104" s="16" t="s">
        <v>485</v>
      </c>
      <c r="D104" s="16"/>
      <c r="E104" s="32" t="s">
        <v>11</v>
      </c>
      <c r="F104" s="16"/>
      <c r="G104" s="32">
        <v>49176.639999999999</v>
      </c>
      <c r="H104" s="32"/>
      <c r="I104" s="14"/>
    </row>
    <row r="105" spans="1:9" hidden="1" x14ac:dyDescent="0.25">
      <c r="A105" s="16" t="s">
        <v>475</v>
      </c>
      <c r="B105" s="17">
        <v>43074</v>
      </c>
      <c r="C105" s="16" t="s">
        <v>476</v>
      </c>
      <c r="D105" s="16"/>
      <c r="E105" s="16" t="s">
        <v>474</v>
      </c>
      <c r="F105" s="16"/>
      <c r="G105" s="16"/>
      <c r="H105" s="32">
        <v>52112</v>
      </c>
      <c r="I105" s="14"/>
    </row>
    <row r="106" spans="1:9" hidden="1" x14ac:dyDescent="0.25">
      <c r="A106" s="16" t="s">
        <v>478</v>
      </c>
      <c r="B106" s="17">
        <v>43074</v>
      </c>
      <c r="C106" s="16" t="s">
        <v>476</v>
      </c>
      <c r="D106" s="16"/>
      <c r="E106" s="16" t="s">
        <v>11</v>
      </c>
      <c r="F106" s="16"/>
      <c r="G106" s="32">
        <v>52112</v>
      </c>
      <c r="H106" s="32"/>
      <c r="I106" s="14"/>
    </row>
    <row r="107" spans="1:9" hidden="1" x14ac:dyDescent="0.25">
      <c r="A107" s="16" t="s">
        <v>481</v>
      </c>
      <c r="B107" s="17">
        <v>43074</v>
      </c>
      <c r="C107" s="16" t="s">
        <v>410</v>
      </c>
      <c r="D107" s="16"/>
      <c r="E107" s="16" t="s">
        <v>389</v>
      </c>
      <c r="F107" s="16"/>
      <c r="G107" s="16"/>
      <c r="H107" s="32">
        <v>61767.68</v>
      </c>
      <c r="I107" s="14"/>
    </row>
    <row r="108" spans="1:9" hidden="1" x14ac:dyDescent="0.25">
      <c r="A108" s="16" t="s">
        <v>84</v>
      </c>
      <c r="B108" s="17">
        <v>43074</v>
      </c>
      <c r="C108" s="16" t="s">
        <v>410</v>
      </c>
      <c r="D108" s="16"/>
      <c r="E108" s="32" t="s">
        <v>11</v>
      </c>
      <c r="F108" s="16"/>
      <c r="G108" s="32">
        <v>61767.68</v>
      </c>
      <c r="H108" s="32"/>
      <c r="I108" s="14"/>
    </row>
    <row r="109" spans="1:9" hidden="1" x14ac:dyDescent="0.25">
      <c r="A109" s="16" t="s">
        <v>497</v>
      </c>
      <c r="B109" s="17">
        <v>43074</v>
      </c>
      <c r="C109" s="16" t="s">
        <v>426</v>
      </c>
      <c r="D109" s="32"/>
      <c r="E109" s="32" t="s">
        <v>427</v>
      </c>
      <c r="F109" s="16"/>
      <c r="G109" s="16"/>
      <c r="H109" s="32">
        <v>46791.68</v>
      </c>
      <c r="I109" s="14"/>
    </row>
    <row r="110" spans="1:9" hidden="1" x14ac:dyDescent="0.25">
      <c r="A110" s="16" t="s">
        <v>505</v>
      </c>
      <c r="B110" s="17">
        <v>43074</v>
      </c>
      <c r="C110" s="16" t="s">
        <v>426</v>
      </c>
      <c r="D110" s="16"/>
      <c r="E110" s="32" t="s">
        <v>11</v>
      </c>
      <c r="F110" s="16"/>
      <c r="G110" s="32">
        <v>46791.68</v>
      </c>
      <c r="H110" s="32"/>
      <c r="I110" s="14"/>
    </row>
    <row r="111" spans="1:9" hidden="1" x14ac:dyDescent="0.25">
      <c r="A111" s="16" t="s">
        <v>482</v>
      </c>
      <c r="B111" s="17">
        <v>43074</v>
      </c>
      <c r="C111" s="16" t="s">
        <v>483</v>
      </c>
      <c r="D111" s="16"/>
      <c r="E111" s="16" t="s">
        <v>474</v>
      </c>
      <c r="F111" s="16"/>
      <c r="G111" s="16"/>
      <c r="H111" s="32">
        <v>52112</v>
      </c>
      <c r="I111" s="14"/>
    </row>
    <row r="112" spans="1:9" hidden="1" x14ac:dyDescent="0.25">
      <c r="A112" s="16" t="s">
        <v>491</v>
      </c>
      <c r="B112" s="17">
        <v>43074</v>
      </c>
      <c r="C112" s="16" t="s">
        <v>483</v>
      </c>
      <c r="D112" s="16"/>
      <c r="E112" s="32" t="s">
        <v>11</v>
      </c>
      <c r="F112" s="16"/>
      <c r="G112" s="32">
        <v>52112</v>
      </c>
      <c r="H112" s="32"/>
      <c r="I112" s="14"/>
    </row>
    <row r="113" spans="1:9" hidden="1" x14ac:dyDescent="0.25">
      <c r="A113" s="16" t="s">
        <v>498</v>
      </c>
      <c r="B113" s="17">
        <v>43074</v>
      </c>
      <c r="C113" s="16" t="s">
        <v>219</v>
      </c>
      <c r="D113" s="16"/>
      <c r="E113" s="32" t="s">
        <v>389</v>
      </c>
      <c r="F113" s="16"/>
      <c r="G113" s="16"/>
      <c r="H113" s="32">
        <v>71001.119999999995</v>
      </c>
      <c r="I113" s="14"/>
    </row>
    <row r="114" spans="1:9" hidden="1" x14ac:dyDescent="0.25">
      <c r="A114" s="16" t="s">
        <v>506</v>
      </c>
      <c r="B114" s="17">
        <v>43074</v>
      </c>
      <c r="C114" s="16" t="s">
        <v>219</v>
      </c>
      <c r="D114" s="16"/>
      <c r="E114" s="16" t="s">
        <v>11</v>
      </c>
      <c r="F114" s="16"/>
      <c r="G114" s="32">
        <v>71001.119999999995</v>
      </c>
      <c r="H114" s="32"/>
      <c r="I114" s="14"/>
    </row>
    <row r="115" spans="1:9" hidden="1" x14ac:dyDescent="0.25">
      <c r="A115" s="16" t="s">
        <v>499</v>
      </c>
      <c r="B115" s="17">
        <v>43074</v>
      </c>
      <c r="C115" s="16" t="s">
        <v>221</v>
      </c>
      <c r="D115" s="16"/>
      <c r="E115" s="32" t="s">
        <v>389</v>
      </c>
      <c r="F115" s="16"/>
      <c r="G115" s="16"/>
      <c r="H115" s="32">
        <v>75156.320000000007</v>
      </c>
      <c r="I115" s="14"/>
    </row>
    <row r="116" spans="1:9" hidden="1" x14ac:dyDescent="0.25">
      <c r="A116" s="16" t="s">
        <v>507</v>
      </c>
      <c r="B116" s="17">
        <v>43074</v>
      </c>
      <c r="C116" s="16" t="s">
        <v>221</v>
      </c>
      <c r="D116" s="16"/>
      <c r="E116" s="32" t="s">
        <v>250</v>
      </c>
      <c r="F116" s="16"/>
      <c r="G116" s="32">
        <v>75156</v>
      </c>
      <c r="H116" s="32"/>
      <c r="I116" s="14"/>
    </row>
    <row r="117" spans="1:9" hidden="1" x14ac:dyDescent="0.25">
      <c r="A117" s="16" t="s">
        <v>500</v>
      </c>
      <c r="B117" s="17">
        <v>43074</v>
      </c>
      <c r="C117" s="16" t="s">
        <v>429</v>
      </c>
      <c r="D117" s="16"/>
      <c r="E117" s="32" t="s">
        <v>11</v>
      </c>
      <c r="F117" s="16"/>
      <c r="G117" s="16"/>
      <c r="H117" s="32">
        <v>71001.119999999995</v>
      </c>
      <c r="I117" s="14"/>
    </row>
    <row r="118" spans="1:9" hidden="1" x14ac:dyDescent="0.25">
      <c r="A118" s="16" t="s">
        <v>508</v>
      </c>
      <c r="B118" s="17">
        <v>43074</v>
      </c>
      <c r="C118" s="16" t="s">
        <v>429</v>
      </c>
      <c r="D118" s="16"/>
      <c r="E118" s="16" t="s">
        <v>11</v>
      </c>
      <c r="F118" s="16"/>
      <c r="G118" s="32">
        <v>71001.119999999995</v>
      </c>
      <c r="H118" s="32"/>
      <c r="I118" s="14"/>
    </row>
    <row r="119" spans="1:9" x14ac:dyDescent="0.25">
      <c r="G119" s="14"/>
      <c r="H119" s="14"/>
    </row>
    <row r="120" spans="1:9" x14ac:dyDescent="0.25">
      <c r="F120" s="1" t="s">
        <v>12</v>
      </c>
      <c r="G120" s="18">
        <f>SUM(G7:G86)</f>
        <v>718890.55999999982</v>
      </c>
      <c r="H120" s="5"/>
    </row>
    <row r="121" spans="1:9" x14ac:dyDescent="0.25">
      <c r="A121" s="5"/>
      <c r="B121" s="19"/>
      <c r="C121" s="5"/>
      <c r="F121" s="1" t="s">
        <v>13</v>
      </c>
      <c r="G121" s="8"/>
      <c r="H121" s="5"/>
    </row>
    <row r="122" spans="1:9" s="5" customFormat="1" x14ac:dyDescent="0.25">
      <c r="A122"/>
      <c r="B122"/>
      <c r="C122"/>
      <c r="D122" s="15"/>
      <c r="F122" s="20"/>
      <c r="G122" s="15"/>
    </row>
    <row r="123" spans="1:9" x14ac:dyDescent="0.25">
      <c r="I123" s="14"/>
    </row>
    <row r="124" spans="1:9" x14ac:dyDescent="0.25">
      <c r="A124" s="21" t="s">
        <v>14</v>
      </c>
      <c r="B124" s="21" t="s">
        <v>15</v>
      </c>
      <c r="D124" t="s">
        <v>642</v>
      </c>
      <c r="E124" s="22" t="s">
        <v>603</v>
      </c>
      <c r="F124" s="20">
        <f t="shared" ref="F124:F158" si="0">+G124/0.16</f>
        <v>28319.875</v>
      </c>
      <c r="G124" s="15">
        <v>4531.18</v>
      </c>
      <c r="H124" s="5"/>
      <c r="I124" s="14"/>
    </row>
    <row r="125" spans="1:9" x14ac:dyDescent="0.25">
      <c r="A125" s="21" t="s">
        <v>14</v>
      </c>
      <c r="B125" s="21" t="s">
        <v>15</v>
      </c>
      <c r="D125" t="s">
        <v>263</v>
      </c>
      <c r="E125" s="14" t="s">
        <v>264</v>
      </c>
      <c r="F125" s="20">
        <f t="shared" si="0"/>
        <v>12000</v>
      </c>
      <c r="G125">
        <v>1920</v>
      </c>
      <c r="H125" s="5"/>
      <c r="I125" s="14"/>
    </row>
    <row r="126" spans="1:9" x14ac:dyDescent="0.25">
      <c r="A126" s="21" t="s">
        <v>14</v>
      </c>
      <c r="B126" s="21" t="s">
        <v>15</v>
      </c>
      <c r="D126" t="s">
        <v>200</v>
      </c>
      <c r="E126" s="34" t="s">
        <v>224</v>
      </c>
      <c r="F126" s="20">
        <f t="shared" si="0"/>
        <v>1640.5</v>
      </c>
      <c r="G126" s="5">
        <v>262.48</v>
      </c>
      <c r="H126" s="5"/>
      <c r="I126" s="14"/>
    </row>
    <row r="127" spans="1:9" x14ac:dyDescent="0.25">
      <c r="A127" s="21" t="s">
        <v>14</v>
      </c>
      <c r="B127" s="21" t="s">
        <v>15</v>
      </c>
      <c r="D127" t="s">
        <v>176</v>
      </c>
      <c r="E127" s="8" t="s">
        <v>571</v>
      </c>
      <c r="F127" s="20">
        <f t="shared" si="0"/>
        <v>1124.125</v>
      </c>
      <c r="G127" s="14">
        <v>179.86</v>
      </c>
      <c r="H127" s="5"/>
      <c r="I127" s="14"/>
    </row>
    <row r="128" spans="1:9" x14ac:dyDescent="0.25">
      <c r="A128" s="21" t="s">
        <v>14</v>
      </c>
      <c r="B128" s="21" t="s">
        <v>15</v>
      </c>
      <c r="D128" t="s">
        <v>201</v>
      </c>
      <c r="E128" s="34" t="s">
        <v>624</v>
      </c>
      <c r="F128" s="20">
        <f t="shared" si="0"/>
        <v>2695.1875</v>
      </c>
      <c r="G128" s="5">
        <v>431.23</v>
      </c>
      <c r="H128" s="5"/>
      <c r="I128" s="14"/>
    </row>
    <row r="129" spans="1:9" x14ac:dyDescent="0.25">
      <c r="A129" s="21" t="s">
        <v>14</v>
      </c>
      <c r="B129" s="21" t="s">
        <v>15</v>
      </c>
      <c r="D129" t="s">
        <v>202</v>
      </c>
      <c r="E129" t="s">
        <v>533</v>
      </c>
      <c r="F129" s="20">
        <f t="shared" si="0"/>
        <v>749</v>
      </c>
      <c r="G129" s="5">
        <v>119.84</v>
      </c>
      <c r="H129" s="5"/>
      <c r="I129" s="14"/>
    </row>
    <row r="130" spans="1:9" x14ac:dyDescent="0.25">
      <c r="A130" s="21" t="s">
        <v>14</v>
      </c>
      <c r="B130" s="21" t="s">
        <v>15</v>
      </c>
      <c r="D130" t="s">
        <v>352</v>
      </c>
      <c r="E130" t="s">
        <v>617</v>
      </c>
      <c r="F130" s="20">
        <f t="shared" si="0"/>
        <v>200</v>
      </c>
      <c r="G130" s="5">
        <v>32</v>
      </c>
      <c r="H130" s="5"/>
      <c r="I130" s="14"/>
    </row>
    <row r="131" spans="1:9" x14ac:dyDescent="0.25">
      <c r="A131" s="21" t="s">
        <v>14</v>
      </c>
      <c r="B131" s="21" t="s">
        <v>15</v>
      </c>
      <c r="D131" t="s">
        <v>628</v>
      </c>
      <c r="E131" s="5" t="s">
        <v>576</v>
      </c>
      <c r="F131" s="20">
        <f t="shared" si="0"/>
        <v>391</v>
      </c>
      <c r="G131">
        <v>62.56</v>
      </c>
      <c r="H131" s="5"/>
      <c r="I131" s="14"/>
    </row>
    <row r="132" spans="1:9" x14ac:dyDescent="0.25">
      <c r="A132" s="21" t="s">
        <v>20</v>
      </c>
      <c r="B132" s="21" t="s">
        <v>15</v>
      </c>
      <c r="D132" t="s">
        <v>633</v>
      </c>
      <c r="E132" s="5" t="s">
        <v>570</v>
      </c>
      <c r="F132" s="20">
        <f t="shared" si="0"/>
        <v>98.25</v>
      </c>
      <c r="G132" s="5">
        <v>15.72</v>
      </c>
      <c r="H132" s="5"/>
      <c r="I132" s="14"/>
    </row>
    <row r="133" spans="1:9" x14ac:dyDescent="0.25">
      <c r="A133" s="21" t="s">
        <v>14</v>
      </c>
      <c r="B133" s="21" t="s">
        <v>15</v>
      </c>
      <c r="D133" t="s">
        <v>276</v>
      </c>
      <c r="E133" t="s">
        <v>277</v>
      </c>
      <c r="F133" s="20">
        <f t="shared" si="0"/>
        <v>8000</v>
      </c>
      <c r="G133" s="14">
        <v>1280</v>
      </c>
      <c r="H133" s="5"/>
      <c r="I133" s="14"/>
    </row>
    <row r="134" spans="1:9" x14ac:dyDescent="0.25">
      <c r="A134" s="21" t="s">
        <v>14</v>
      </c>
      <c r="B134" s="21" t="s">
        <v>15</v>
      </c>
      <c r="D134" t="s">
        <v>643</v>
      </c>
      <c r="E134" s="14" t="s">
        <v>469</v>
      </c>
      <c r="F134" s="20">
        <f t="shared" si="0"/>
        <v>19148</v>
      </c>
      <c r="G134" s="14">
        <v>3063.68</v>
      </c>
      <c r="H134" s="5"/>
      <c r="I134" s="25"/>
    </row>
    <row r="135" spans="1:9" x14ac:dyDescent="0.25">
      <c r="A135" s="21" t="s">
        <v>14</v>
      </c>
      <c r="B135" s="21" t="s">
        <v>15</v>
      </c>
      <c r="D135" t="s">
        <v>296</v>
      </c>
      <c r="E135" s="14" t="s">
        <v>297</v>
      </c>
      <c r="F135" s="20">
        <f t="shared" si="0"/>
        <v>2054.9375</v>
      </c>
      <c r="G135">
        <v>328.79</v>
      </c>
      <c r="H135" s="5"/>
      <c r="I135" s="14"/>
    </row>
    <row r="136" spans="1:9" x14ac:dyDescent="0.25">
      <c r="A136" s="21" t="s">
        <v>14</v>
      </c>
      <c r="B136" s="21" t="s">
        <v>15</v>
      </c>
      <c r="D136" t="s">
        <v>644</v>
      </c>
      <c r="E136" s="14" t="s">
        <v>517</v>
      </c>
      <c r="F136" s="20">
        <f t="shared" si="0"/>
        <v>1634</v>
      </c>
      <c r="G136">
        <v>261.44</v>
      </c>
      <c r="H136" s="5"/>
      <c r="I136" s="14"/>
    </row>
    <row r="137" spans="1:9" x14ac:dyDescent="0.25">
      <c r="A137" s="21" t="s">
        <v>14</v>
      </c>
      <c r="B137" s="21" t="s">
        <v>15</v>
      </c>
      <c r="D137" t="s">
        <v>171</v>
      </c>
      <c r="E137" t="s">
        <v>150</v>
      </c>
      <c r="F137" s="20">
        <f t="shared" si="0"/>
        <v>180.18749999999997</v>
      </c>
      <c r="G137">
        <v>28.83</v>
      </c>
      <c r="H137" s="5"/>
      <c r="I137" s="15"/>
    </row>
    <row r="138" spans="1:9" x14ac:dyDescent="0.25">
      <c r="A138" s="21" t="s">
        <v>14</v>
      </c>
      <c r="B138" s="21" t="s">
        <v>15</v>
      </c>
      <c r="D138" s="14" t="s">
        <v>188</v>
      </c>
      <c r="E138" t="s">
        <v>22</v>
      </c>
      <c r="F138" s="20">
        <f t="shared" si="0"/>
        <v>264420.9375</v>
      </c>
      <c r="G138">
        <v>42307.35</v>
      </c>
      <c r="H138" s="5"/>
      <c r="I138" s="26"/>
    </row>
    <row r="139" spans="1:9" x14ac:dyDescent="0.25">
      <c r="A139" s="21" t="s">
        <v>14</v>
      </c>
      <c r="B139" s="21" t="s">
        <v>15</v>
      </c>
      <c r="D139" t="s">
        <v>186</v>
      </c>
      <c r="E139" s="14" t="s">
        <v>47</v>
      </c>
      <c r="F139" s="20">
        <f t="shared" si="0"/>
        <v>3000</v>
      </c>
      <c r="G139">
        <v>480</v>
      </c>
      <c r="H139" s="5"/>
      <c r="I139" s="25"/>
    </row>
    <row r="140" spans="1:9" x14ac:dyDescent="0.25">
      <c r="A140" s="21" t="s">
        <v>14</v>
      </c>
      <c r="B140" s="21" t="s">
        <v>15</v>
      </c>
      <c r="D140" t="s">
        <v>639</v>
      </c>
      <c r="E140" s="14" t="s">
        <v>638</v>
      </c>
      <c r="F140" s="20">
        <f t="shared" si="0"/>
        <v>131</v>
      </c>
      <c r="G140" s="5">
        <v>20.96</v>
      </c>
      <c r="H140" s="5"/>
      <c r="I140" s="14"/>
    </row>
    <row r="141" spans="1:9" x14ac:dyDescent="0.25">
      <c r="A141" s="21" t="s">
        <v>14</v>
      </c>
      <c r="B141" s="21" t="s">
        <v>15</v>
      </c>
      <c r="D141" t="s">
        <v>627</v>
      </c>
      <c r="E141" t="s">
        <v>577</v>
      </c>
      <c r="F141" s="20">
        <f t="shared" si="0"/>
        <v>330.5625</v>
      </c>
      <c r="G141" s="5">
        <v>52.89</v>
      </c>
      <c r="H141" s="5"/>
      <c r="I141" s="14"/>
    </row>
    <row r="142" spans="1:9" x14ac:dyDescent="0.25">
      <c r="A142" s="21" t="s">
        <v>14</v>
      </c>
      <c r="B142" s="21" t="s">
        <v>15</v>
      </c>
      <c r="D142" t="s">
        <v>645</v>
      </c>
      <c r="E142" t="s">
        <v>376</v>
      </c>
      <c r="F142" s="20">
        <f t="shared" si="0"/>
        <v>2390</v>
      </c>
      <c r="G142">
        <v>382.4</v>
      </c>
      <c r="H142" s="5"/>
      <c r="I142" s="14"/>
    </row>
    <row r="143" spans="1:9" x14ac:dyDescent="0.25">
      <c r="A143" s="21" t="s">
        <v>14</v>
      </c>
      <c r="B143" s="21" t="s">
        <v>15</v>
      </c>
      <c r="D143" t="s">
        <v>640</v>
      </c>
      <c r="E143" s="14" t="s">
        <v>593</v>
      </c>
      <c r="F143" s="20">
        <f t="shared" si="0"/>
        <v>2351.25</v>
      </c>
      <c r="G143" s="5">
        <v>376.2</v>
      </c>
      <c r="H143" s="5"/>
      <c r="I143" s="14"/>
    </row>
    <row r="144" spans="1:9" x14ac:dyDescent="0.25">
      <c r="A144" s="21" t="s">
        <v>14</v>
      </c>
      <c r="B144" s="21" t="s">
        <v>15</v>
      </c>
      <c r="D144" t="s">
        <v>305</v>
      </c>
      <c r="E144" t="s">
        <v>306</v>
      </c>
      <c r="F144" s="20">
        <f t="shared" si="0"/>
        <v>1965.5625</v>
      </c>
      <c r="G144">
        <v>314.49</v>
      </c>
      <c r="H144" s="5"/>
      <c r="I144" s="27"/>
    </row>
    <row r="145" spans="1:8" x14ac:dyDescent="0.25">
      <c r="A145" s="21" t="s">
        <v>14</v>
      </c>
      <c r="B145" s="21" t="s">
        <v>15</v>
      </c>
      <c r="D145" t="s">
        <v>630</v>
      </c>
      <c r="E145" t="s">
        <v>574</v>
      </c>
      <c r="F145" s="20">
        <f t="shared" si="0"/>
        <v>493.9375</v>
      </c>
      <c r="G145">
        <v>79.03</v>
      </c>
      <c r="H145" s="5"/>
    </row>
    <row r="146" spans="1:8" x14ac:dyDescent="0.25">
      <c r="A146" s="21" t="s">
        <v>14</v>
      </c>
      <c r="B146" s="21" t="s">
        <v>15</v>
      </c>
      <c r="D146" t="s">
        <v>203</v>
      </c>
      <c r="E146" t="s">
        <v>9</v>
      </c>
      <c r="F146" s="20">
        <f t="shared" si="0"/>
        <v>25054.125</v>
      </c>
      <c r="G146" s="28">
        <v>4008.66</v>
      </c>
      <c r="H146" s="5"/>
    </row>
    <row r="147" spans="1:8" x14ac:dyDescent="0.25">
      <c r="A147" s="21" t="s">
        <v>14</v>
      </c>
      <c r="B147" s="21" t="s">
        <v>15</v>
      </c>
      <c r="D147" t="s">
        <v>634</v>
      </c>
      <c r="E147" s="5" t="s">
        <v>569</v>
      </c>
      <c r="F147" s="20">
        <f t="shared" si="0"/>
        <v>47.4375</v>
      </c>
      <c r="G147">
        <v>7.59</v>
      </c>
      <c r="H147" s="5"/>
    </row>
    <row r="148" spans="1:8" x14ac:dyDescent="0.25">
      <c r="A148" s="21" t="s">
        <v>14</v>
      </c>
      <c r="B148" s="21" t="s">
        <v>15</v>
      </c>
      <c r="D148" t="s">
        <v>194</v>
      </c>
      <c r="E148" t="s">
        <v>35</v>
      </c>
      <c r="F148" s="20">
        <f t="shared" si="0"/>
        <v>23000</v>
      </c>
      <c r="G148" s="14">
        <v>3680</v>
      </c>
      <c r="H148" s="5"/>
    </row>
    <row r="149" spans="1:8" x14ac:dyDescent="0.25">
      <c r="A149" s="21" t="s">
        <v>14</v>
      </c>
      <c r="B149" s="21" t="s">
        <v>15</v>
      </c>
      <c r="D149" t="s">
        <v>631</v>
      </c>
      <c r="E149" t="s">
        <v>573</v>
      </c>
      <c r="F149" s="20">
        <f t="shared" si="0"/>
        <v>500</v>
      </c>
      <c r="G149">
        <v>80</v>
      </c>
      <c r="H149" s="5"/>
    </row>
    <row r="150" spans="1:8" x14ac:dyDescent="0.25">
      <c r="A150" s="21" t="s">
        <v>14</v>
      </c>
      <c r="B150" s="21" t="s">
        <v>15</v>
      </c>
      <c r="D150" t="s">
        <v>199</v>
      </c>
      <c r="E150" t="s">
        <v>641</v>
      </c>
      <c r="F150" s="20">
        <f t="shared" si="0"/>
        <v>4016363.375</v>
      </c>
      <c r="G150">
        <v>642618.14</v>
      </c>
      <c r="H150" s="5"/>
    </row>
    <row r="151" spans="1:8" x14ac:dyDescent="0.25">
      <c r="A151" s="21" t="s">
        <v>14</v>
      </c>
      <c r="B151" s="21" t="s">
        <v>15</v>
      </c>
      <c r="D151" t="s">
        <v>629</v>
      </c>
      <c r="E151" t="s">
        <v>575</v>
      </c>
      <c r="F151" s="20">
        <f t="shared" si="0"/>
        <v>940.625</v>
      </c>
      <c r="G151">
        <v>150.5</v>
      </c>
      <c r="H151" s="5"/>
    </row>
    <row r="152" spans="1:8" x14ac:dyDescent="0.25">
      <c r="A152" s="21" t="s">
        <v>14</v>
      </c>
      <c r="B152" s="21" t="s">
        <v>15</v>
      </c>
      <c r="D152" t="s">
        <v>187</v>
      </c>
      <c r="E152" t="s">
        <v>23</v>
      </c>
      <c r="F152" s="20">
        <f t="shared" si="0"/>
        <v>9461.0625</v>
      </c>
      <c r="G152" s="14">
        <v>1513.77</v>
      </c>
      <c r="H152" s="5"/>
    </row>
    <row r="153" spans="1:8" x14ac:dyDescent="0.25">
      <c r="A153" s="21" t="s">
        <v>14</v>
      </c>
      <c r="B153" s="21" t="s">
        <v>15</v>
      </c>
      <c r="D153" s="5" t="s">
        <v>180</v>
      </c>
      <c r="E153" t="s">
        <v>153</v>
      </c>
      <c r="F153" s="20">
        <f t="shared" si="0"/>
        <v>1521.0625</v>
      </c>
      <c r="G153">
        <v>243.37</v>
      </c>
      <c r="H153" s="5"/>
    </row>
    <row r="154" spans="1:8" x14ac:dyDescent="0.25">
      <c r="A154" s="21" t="s">
        <v>14</v>
      </c>
      <c r="B154" s="21" t="s">
        <v>15</v>
      </c>
      <c r="D154" t="s">
        <v>626</v>
      </c>
      <c r="E154" t="s">
        <v>625</v>
      </c>
      <c r="F154" s="20">
        <f t="shared" si="0"/>
        <v>139.625</v>
      </c>
      <c r="G154">
        <v>22.34</v>
      </c>
      <c r="H154" s="5"/>
    </row>
    <row r="155" spans="1:8" x14ac:dyDescent="0.25">
      <c r="A155" s="21" t="s">
        <v>14</v>
      </c>
      <c r="B155" s="21" t="s">
        <v>15</v>
      </c>
      <c r="D155" t="s">
        <v>204</v>
      </c>
      <c r="E155" t="s">
        <v>250</v>
      </c>
      <c r="F155" s="20">
        <f t="shared" si="0"/>
        <v>58947.687499999993</v>
      </c>
      <c r="G155" s="14">
        <v>9431.6299999999992</v>
      </c>
      <c r="H155" s="5"/>
    </row>
    <row r="156" spans="1:8" x14ac:dyDescent="0.25">
      <c r="A156" s="21" t="s">
        <v>14</v>
      </c>
      <c r="B156" s="21" t="s">
        <v>15</v>
      </c>
      <c r="D156" t="s">
        <v>183</v>
      </c>
      <c r="E156" s="5" t="s">
        <v>420</v>
      </c>
      <c r="F156" s="20">
        <f t="shared" si="0"/>
        <v>3169.75</v>
      </c>
      <c r="G156" s="5">
        <v>507.16</v>
      </c>
      <c r="H156" s="5"/>
    </row>
    <row r="157" spans="1:8" x14ac:dyDescent="0.25">
      <c r="A157" s="21" t="s">
        <v>14</v>
      </c>
      <c r="B157" s="21" t="s">
        <v>15</v>
      </c>
      <c r="D157" s="5" t="s">
        <v>635</v>
      </c>
      <c r="E157" t="s">
        <v>568</v>
      </c>
      <c r="F157" s="20">
        <f t="shared" si="0"/>
        <v>540</v>
      </c>
      <c r="G157" s="5">
        <v>86.4</v>
      </c>
      <c r="H157" s="5"/>
    </row>
    <row r="158" spans="1:8" x14ac:dyDescent="0.25">
      <c r="A158" s="21" t="s">
        <v>14</v>
      </c>
      <c r="B158" s="21" t="s">
        <v>15</v>
      </c>
      <c r="D158" s="15" t="s">
        <v>632</v>
      </c>
      <c r="E158" s="15" t="s">
        <v>572</v>
      </c>
      <c r="F158" s="20">
        <f t="shared" si="0"/>
        <v>62.9375</v>
      </c>
      <c r="G158" s="5">
        <v>10.07</v>
      </c>
      <c r="H158" s="5"/>
    </row>
    <row r="159" spans="1:8" x14ac:dyDescent="0.25">
      <c r="A159" s="21" t="s">
        <v>14</v>
      </c>
      <c r="B159" s="21" t="s">
        <v>15</v>
      </c>
      <c r="F159" s="20"/>
      <c r="G159" s="22"/>
      <c r="H159" s="5"/>
    </row>
    <row r="160" spans="1:8" x14ac:dyDescent="0.25">
      <c r="A160" s="21"/>
      <c r="B160" s="21"/>
      <c r="F160" s="20"/>
      <c r="G160" s="22"/>
      <c r="H160" s="5"/>
    </row>
    <row r="161" spans="1:8" x14ac:dyDescent="0.25">
      <c r="A161" s="21"/>
      <c r="B161" s="21"/>
      <c r="F161" s="20"/>
      <c r="G161" s="22"/>
      <c r="H161" s="5"/>
    </row>
    <row r="162" spans="1:8" ht="15.75" thickBot="1" x14ac:dyDescent="0.3">
      <c r="F162" s="23">
        <f>SUM(F123:F159)</f>
        <v>4493066</v>
      </c>
      <c r="G162" s="23">
        <f>SUM(G124:G159)</f>
        <v>718890.56</v>
      </c>
      <c r="H162" s="5"/>
    </row>
    <row r="163" spans="1:8" ht="15.75" thickTop="1" x14ac:dyDescent="0.25">
      <c r="E163" s="1" t="s">
        <v>13</v>
      </c>
      <c r="F163" s="8"/>
      <c r="G163" s="34">
        <f>+G120</f>
        <v>718890.55999999982</v>
      </c>
      <c r="H163" s="5"/>
    </row>
    <row r="164" spans="1:8" x14ac:dyDescent="0.25">
      <c r="F164" s="8"/>
      <c r="G164" s="8">
        <f>+G162-G163</f>
        <v>0</v>
      </c>
      <c r="H164" s="5"/>
    </row>
    <row r="165" spans="1:8" x14ac:dyDescent="0.25">
      <c r="H165" s="5"/>
    </row>
  </sheetData>
  <autoFilter ref="A6:I6">
    <sortState ref="A7:I118">
      <sortCondition ref="D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SEPTIEMBRE</vt:lpstr>
      <vt:lpstr>OCTUBRE</vt:lpstr>
      <vt:lpstr>NOVIEMBRE</vt:lpstr>
      <vt:lpstr>DICIEMBRE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2018-01-27T20:36:51Z</dcterms:modified>
</cp:coreProperties>
</file>