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ENERO" sheetId="1" r:id="rId1"/>
    <sheet name="Hoja2" sheetId="2" r:id="rId2"/>
    <sheet name="Hoja3" sheetId="3" r:id="rId3"/>
  </sheets>
  <definedNames>
    <definedName name="_xlnm._FilterDatabase" localSheetId="0" hidden="1">ENERO!$A$7:$L$98</definedName>
    <definedName name="_xlnm._FilterDatabase" localSheetId="1" hidden="1">Hoja2!#REF!</definedName>
  </definedNames>
  <calcPr calcId="152511"/>
</workbook>
</file>

<file path=xl/calcChain.xml><?xml version="1.0" encoding="utf-8"?>
<calcChain xmlns="http://schemas.openxmlformats.org/spreadsheetml/2006/main">
  <c r="F127" i="1" l="1"/>
  <c r="F128" i="1"/>
  <c r="F129" i="1"/>
  <c r="F130" i="1"/>
  <c r="F131" i="1"/>
  <c r="F132" i="1"/>
  <c r="F133" i="1"/>
  <c r="F134" i="1"/>
  <c r="F135" i="1"/>
  <c r="F136" i="1"/>
  <c r="G142" i="1"/>
  <c r="G100" i="1"/>
  <c r="H23" i="1" l="1"/>
  <c r="H25" i="1"/>
  <c r="M15" i="1" l="1"/>
  <c r="G141" i="1" l="1"/>
  <c r="G143" i="1" s="1"/>
  <c r="F140" i="1"/>
  <c r="F139" i="1"/>
  <c r="F138" i="1"/>
  <c r="F13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41" i="1" l="1"/>
</calcChain>
</file>

<file path=xl/sharedStrings.xml><?xml version="1.0" encoding="utf-8"?>
<sst xmlns="http://schemas.openxmlformats.org/spreadsheetml/2006/main" count="548" uniqueCount="209">
  <si>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</si>
  <si>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</si>
  <si>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</si>
  <si>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</si>
  <si>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</si>
  <si>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</si>
  <si>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</si>
  <si>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</si>
  <si>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E     13</t>
  </si>
  <si>
    <t>QUERETARO MOTORS SA</t>
  </si>
  <si>
    <t>E      9</t>
  </si>
  <si>
    <t>TOYOTA FINANCIAL SERVICES MEXICO SA</t>
  </si>
  <si>
    <t>SUMAS</t>
  </si>
  <si>
    <t>AUXILIAR</t>
  </si>
  <si>
    <t>04</t>
  </si>
  <si>
    <t>85</t>
  </si>
  <si>
    <t>Sumas</t>
  </si>
  <si>
    <t>Saldo  Final</t>
  </si>
  <si>
    <t>E      8</t>
  </si>
  <si>
    <t>E     14</t>
  </si>
  <si>
    <t>15</t>
  </si>
  <si>
    <t>E      1</t>
  </si>
  <si>
    <t>INGENIERIA FISCAL LABORAL SC</t>
  </si>
  <si>
    <t>SERVICIO AUDITORIO SA DE CV</t>
  </si>
  <si>
    <t>E     18</t>
  </si>
  <si>
    <t>E     27</t>
  </si>
  <si>
    <t>LJIMENEZ:ALECSA ITALIANOS DE QUERET</t>
  </si>
  <si>
    <t>QUERETARO MOTORS SA DE CV</t>
  </si>
  <si>
    <t>LJIMENEZ:QUERETARO MOTORS SA-SERVID</t>
  </si>
  <si>
    <t>OK</t>
  </si>
  <si>
    <t>Saldo Inicial</t>
  </si>
  <si>
    <t>E      3</t>
  </si>
  <si>
    <t>E      5</t>
  </si>
  <si>
    <t>E     23</t>
  </si>
  <si>
    <t>OPERADORA DE MERCADO DE LLANTAS SA</t>
  </si>
  <si>
    <t>REWEB FACTURE MAS CON INTERNET SA D</t>
  </si>
  <si>
    <t>E     37</t>
  </si>
  <si>
    <t>EDIFICACIONES UNIX S DE RL DE CV</t>
  </si>
  <si>
    <t>E     20</t>
  </si>
  <si>
    <t>E     21</t>
  </si>
  <si>
    <t>E     22</t>
  </si>
  <si>
    <t>E     24</t>
  </si>
  <si>
    <t>E     28</t>
  </si>
  <si>
    <t>E     31</t>
  </si>
  <si>
    <t>COMISIONES</t>
  </si>
  <si>
    <t>E     50</t>
  </si>
  <si>
    <t>E     51</t>
  </si>
  <si>
    <t>MHMG ABOGADOS, S.C.</t>
  </si>
  <si>
    <t>FORTUNY ESCAMEZ CRISTINA</t>
  </si>
  <si>
    <t>ZURICH COMPAÑIA DE SEGUROS SA</t>
  </si>
  <si>
    <t>D    168</t>
  </si>
  <si>
    <t>D    169</t>
  </si>
  <si>
    <t>D    281</t>
  </si>
  <si>
    <t>D     94</t>
  </si>
  <si>
    <t>D    278</t>
  </si>
  <si>
    <t>D    288</t>
  </si>
  <si>
    <t>D     81</t>
  </si>
  <si>
    <t>D    157</t>
  </si>
  <si>
    <t>D    180</t>
  </si>
  <si>
    <t>D    181</t>
  </si>
  <si>
    <t>D    213</t>
  </si>
  <si>
    <t>D    151</t>
  </si>
  <si>
    <t>D    286</t>
  </si>
  <si>
    <t>E     12</t>
  </si>
  <si>
    <t>E     45</t>
  </si>
  <si>
    <t>D    284</t>
  </si>
  <si>
    <t>D    285</t>
  </si>
  <si>
    <t>E      6</t>
  </si>
  <si>
    <t>E      7</t>
  </si>
  <si>
    <t>E     10</t>
  </si>
  <si>
    <t>E     11</t>
  </si>
  <si>
    <t>E     16</t>
  </si>
  <si>
    <t>E     17</t>
  </si>
  <si>
    <t>E     29</t>
  </si>
  <si>
    <t>E     33</t>
  </si>
  <si>
    <t>E     36</t>
  </si>
  <si>
    <t>E     38</t>
  </si>
  <si>
    <t>E     39</t>
  </si>
  <si>
    <t>E     40</t>
  </si>
  <si>
    <t>D    300</t>
  </si>
  <si>
    <t>D      8</t>
  </si>
  <si>
    <t>D     30</t>
  </si>
  <si>
    <t>D     29</t>
  </si>
  <si>
    <t>D     41</t>
  </si>
  <si>
    <t>D     55</t>
  </si>
  <si>
    <t>D     60</t>
  </si>
  <si>
    <t>D    146</t>
  </si>
  <si>
    <t>D    283</t>
  </si>
  <si>
    <t>D    154</t>
  </si>
  <si>
    <t>D    155</t>
  </si>
  <si>
    <t>D    156</t>
  </si>
  <si>
    <t>D    293</t>
  </si>
  <si>
    <t>0007-SBN18</t>
  </si>
  <si>
    <t>0008-SBN18</t>
  </si>
  <si>
    <t>0009-SBN18</t>
  </si>
  <si>
    <t>0010-SBN18</t>
  </si>
  <si>
    <t>0027-SBN17</t>
  </si>
  <si>
    <t>AM00000094</t>
  </si>
  <si>
    <t>CH-3054</t>
  </si>
  <si>
    <t>CH-3055</t>
  </si>
  <si>
    <t>CH-3057</t>
  </si>
  <si>
    <t>NWD0002520</t>
  </si>
  <si>
    <t>NWD0002527</t>
  </si>
  <si>
    <t>T-404747</t>
  </si>
  <si>
    <t>T-404749</t>
  </si>
  <si>
    <t>T-404750</t>
  </si>
  <si>
    <t>T-404751</t>
  </si>
  <si>
    <t>T-404755</t>
  </si>
  <si>
    <t>T-404756</t>
  </si>
  <si>
    <t>T-404757</t>
  </si>
  <si>
    <t>T-404758</t>
  </si>
  <si>
    <t>T-404759</t>
  </si>
  <si>
    <t>T-404760</t>
  </si>
  <si>
    <t>T-404761</t>
  </si>
  <si>
    <t>T-404762</t>
  </si>
  <si>
    <t>T-404763</t>
  </si>
  <si>
    <t>T-404764</t>
  </si>
  <si>
    <t>T-404765</t>
  </si>
  <si>
    <t>T-404766</t>
  </si>
  <si>
    <t>T-404767</t>
  </si>
  <si>
    <t>T-404768</t>
  </si>
  <si>
    <t>T-404769</t>
  </si>
  <si>
    <t>T-404770</t>
  </si>
  <si>
    <t>T-404771</t>
  </si>
  <si>
    <t>T-404772</t>
  </si>
  <si>
    <t>T-404774</t>
  </si>
  <si>
    <t>T-404775</t>
  </si>
  <si>
    <t>T-404776</t>
  </si>
  <si>
    <t>T-404777</t>
  </si>
  <si>
    <t>T-404778</t>
  </si>
  <si>
    <t>T-404779</t>
  </si>
  <si>
    <t>WR 6605</t>
  </si>
  <si>
    <t>WR00006569</t>
  </si>
  <si>
    <t>WR00006579</t>
  </si>
  <si>
    <t>WR00006582</t>
  </si>
  <si>
    <t>WR00006584</t>
  </si>
  <si>
    <t>WR00006592</t>
  </si>
  <si>
    <t>WR00006597</t>
  </si>
  <si>
    <t>WR00006615</t>
  </si>
  <si>
    <t>WR00006661</t>
  </si>
  <si>
    <t>WR00006662</t>
  </si>
  <si>
    <t>WR6714</t>
  </si>
  <si>
    <t>BAJA: LJIMENEZ LJIMENEZ:AGUA, CAFE,</t>
  </si>
  <si>
    <t>BAJA: LJIMENEZ LJIMENEZ:GARCIA OLIV</t>
  </si>
  <si>
    <t>LJIMENEZ:SERVICIO AUDITORIO SA DE C</t>
  </si>
  <si>
    <t>LJIMENEZ:TIENDAS SORIANA SA DE CV-S</t>
  </si>
  <si>
    <t>LJIMENEZ:AUTOBUSES DE LA PIEDAD -VI</t>
  </si>
  <si>
    <t>LJIMENEZ:HM FOODS MEXICO SA DE CV</t>
  </si>
  <si>
    <t>LJIMENEZ:IMPULSORA PLAZA CELAYA -VI</t>
  </si>
  <si>
    <t>LJIMENEZ:CENTRO DISTRIBUCION ORIENT</t>
  </si>
  <si>
    <t>LJIMENEZ:FONDO NACIONAL DE INFRAEST</t>
  </si>
  <si>
    <t>LJIMENEZ:SERGO PEDROZA VALLEJO -SER</t>
  </si>
  <si>
    <t>LJIMENEZ:FEDERICO JESUS ZARRAGA RIV</t>
  </si>
  <si>
    <t>LJIMENEZ:SERVISISTEMAS LLANTEROS SA</t>
  </si>
  <si>
    <t>LJIMENEZ:PIZZAS BORJA SA -VIATICOS</t>
  </si>
  <si>
    <t>LJIMENEZ:MARTHA VELAZQUEZ -BATERIA</t>
  </si>
  <si>
    <t>LJIMENEZ:DJ GRUAS SA DE CV -ARRASTR</t>
  </si>
  <si>
    <t>SUBARUMOTORES HG S.A DE C.V</t>
  </si>
  <si>
    <t>COMISIONES BBVA BANCOMER SEP 1</t>
  </si>
  <si>
    <t>COMISIONES BANAMEX SEP 2017</t>
  </si>
  <si>
    <t>LJIMENEZ:QUERETARO MOTORS SA-INTERN</t>
  </si>
  <si>
    <t>LJIMENEZ:QUERETARO MOTORS SA DE CV</t>
  </si>
  <si>
    <t>LJIMENEZ:QUERETARO MOTORS SA-SOLVEN</t>
  </si>
  <si>
    <t>BAJA: QUERETARO MOTORS SA</t>
  </si>
  <si>
    <t xml:space="preserve">COMERCIALIZADORA FARMACEUTICA DE CHIAPAS SAPI DE CV </t>
  </si>
  <si>
    <t>TASA CERO</t>
  </si>
  <si>
    <t>ROBERTO ANTONIO CEDEÑO OROZCO</t>
  </si>
  <si>
    <t xml:space="preserve">70 RETENCION ISR </t>
  </si>
  <si>
    <t xml:space="preserve">ECXENTO </t>
  </si>
  <si>
    <t>ROVIMED SC</t>
  </si>
  <si>
    <t>ROV160420LFA</t>
  </si>
  <si>
    <t>FNI970829JR9</t>
  </si>
  <si>
    <t>CDO0509296I9</t>
  </si>
  <si>
    <t>IPC060309D42</t>
  </si>
  <si>
    <t>ISH</t>
  </si>
  <si>
    <t>HFM150630ILA</t>
  </si>
  <si>
    <t>API6609273E0</t>
  </si>
  <si>
    <t>TSO991022PB6</t>
  </si>
  <si>
    <t>JUML710812LZ4</t>
  </si>
  <si>
    <t>LILIANA TERESA JUAREZ MELENDEZ</t>
  </si>
  <si>
    <t>SLA8912211U6</t>
  </si>
  <si>
    <t>SERVISISTEMAS LLANTEROS SA DE CV</t>
  </si>
  <si>
    <t>TELEFONOS DE MEXICO SA DE CV</t>
  </si>
  <si>
    <t>TME840315KT6</t>
  </si>
  <si>
    <t>DJG010528NM0</t>
  </si>
  <si>
    <t>FOEC770426SM1</t>
  </si>
  <si>
    <t>MAB070816NS7</t>
  </si>
  <si>
    <t>SAU960320HC4</t>
  </si>
  <si>
    <t>IFL130502TN8</t>
  </si>
  <si>
    <t xml:space="preserve">AUTO PARTES Y MAS </t>
  </si>
  <si>
    <t>APM8805092U9</t>
  </si>
  <si>
    <t>EUN1504089J7</t>
  </si>
  <si>
    <t>ok</t>
  </si>
  <si>
    <t>ZSE950306M48</t>
  </si>
  <si>
    <t>RFM131122QX4</t>
  </si>
  <si>
    <t>OML020131KY4</t>
  </si>
  <si>
    <t>SAH061128ME3</t>
  </si>
  <si>
    <t>Auxiliar del 01/09/17 al 31/09/2017</t>
  </si>
  <si>
    <t xml:space="preserve">SGM AUTOMOTRIZ DE MEXICO SA DE CV </t>
  </si>
  <si>
    <t>SAM160224EB2</t>
  </si>
  <si>
    <t>AIQ070917FVA</t>
  </si>
  <si>
    <t>BBA830831LJ2</t>
  </si>
  <si>
    <t>BNM840515VB1</t>
  </si>
  <si>
    <t>QMO710112RH2</t>
  </si>
  <si>
    <t>TFS011012M18</t>
  </si>
  <si>
    <t>PEVS640629152</t>
  </si>
  <si>
    <t>ZARF710412885</t>
  </si>
  <si>
    <t>PBO8205135L8</t>
  </si>
  <si>
    <t>VEPM650117LD8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</si>
</sst>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164" fontId="0" fillId="0" borderId="0" xfId="0" quotePrefix="1" applyNumberFormat="1" applyFill="1"/>
    <xf numFmtId="4" fontId="4" fillId="0" borderId="0" xfId="0" applyNumberFormat="1" applyFont="1"/>
    <xf numFmtId="4" fontId="4" fillId="0" borderId="0" xfId="0" applyNumberFormat="1" applyFont="1" applyFill="1"/>
    <xf numFmtId="4" fontId="5" fillId="0" borderId="0" xfId="0" applyNumberFormat="1" applyFont="1"/>
    <xf numFmtId="0" fontId="8" fillId="0" borderId="0" xfId="0" applyFont="1" applyFill="1"/>
    <xf numFmtId="14" fontId="0" fillId="0" borderId="0" xfId="0" applyNumberFormat="1"/>
    <xf numFmtId="0" fontId="0" fillId="5" borderId="0" xfId="0" applyFill="1"/>
    <xf numFmtId="0" fontId="9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44"/>
  <sheetViews>
    <sheetView tabSelected="1" topLeftCell="A16" zoomScale="85" zoomScaleNormal="85" workbookViewId="0">
      <selection activeCell="H51" sqref="H51:J52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3" x14ac:dyDescent="0.25">
      <c r="A1" s="1" t="s">
        <v>0</v>
      </c>
      <c r="D1" s="2"/>
      <c r="E1" s="2"/>
      <c r="F1" s="3"/>
      <c r="G1" s="4"/>
      <c r="H1" s="5"/>
    </row>
    <row r="2" spans="1:13" x14ac:dyDescent="0.25">
      <c r="A2" s="1" t="s">
        <v>197</v>
      </c>
      <c r="D2" s="2"/>
      <c r="E2" s="2"/>
      <c r="F2" s="3"/>
      <c r="G2" s="6"/>
      <c r="H2" s="5"/>
    </row>
    <row r="3" spans="1:13" x14ac:dyDescent="0.25">
      <c r="A3" s="1"/>
      <c r="D3" s="2"/>
      <c r="E3" s="2"/>
      <c r="F3" s="3"/>
      <c r="G3" s="7"/>
      <c r="H3" s="5"/>
    </row>
    <row r="4" spans="1:13" x14ac:dyDescent="0.25">
      <c r="F4" s="8"/>
      <c r="G4" s="8"/>
      <c r="H4" s="5"/>
    </row>
    <row r="5" spans="1:13" x14ac:dyDescent="0.25">
      <c r="F5" s="8"/>
      <c r="G5" s="8"/>
      <c r="H5" s="5"/>
    </row>
    <row r="6" spans="1:13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3" s="5" customFormat="1" x14ac:dyDescent="0.25">
      <c r="B7" s="19"/>
      <c r="E7" s="5" t="s">
        <v>30</v>
      </c>
      <c r="H7" s="15"/>
    </row>
    <row r="8" spans="1:13" s="5" customFormat="1" hidden="1" x14ac:dyDescent="0.25">
      <c r="A8" s="16" t="s">
        <v>50</v>
      </c>
      <c r="B8" s="17">
        <v>42999</v>
      </c>
      <c r="C8" s="16">
        <v>214</v>
      </c>
      <c r="D8" s="16"/>
      <c r="E8" s="16" t="s">
        <v>142</v>
      </c>
      <c r="G8" s="16">
        <v>0</v>
      </c>
      <c r="H8" s="16"/>
    </row>
    <row r="9" spans="1:13" s="5" customFormat="1" hidden="1" x14ac:dyDescent="0.25">
      <c r="A9" s="16" t="s">
        <v>51</v>
      </c>
      <c r="B9" s="17">
        <v>42999</v>
      </c>
      <c r="C9" s="16">
        <v>215</v>
      </c>
      <c r="D9" s="16"/>
      <c r="E9" s="16" t="s">
        <v>143</v>
      </c>
      <c r="F9" s="15"/>
      <c r="G9" s="16">
        <v>0</v>
      </c>
      <c r="H9" s="16"/>
    </row>
    <row r="10" spans="1:13" s="5" customFormat="1" x14ac:dyDescent="0.25">
      <c r="A10" t="s">
        <v>62</v>
      </c>
      <c r="B10" s="29">
        <v>43008</v>
      </c>
      <c r="C10" t="s">
        <v>97</v>
      </c>
      <c r="D10" t="s">
        <v>200</v>
      </c>
      <c r="E10" t="s">
        <v>26</v>
      </c>
      <c r="F10" s="15"/>
      <c r="G10">
        <v>263.75</v>
      </c>
      <c r="H10" t="s">
        <v>29</v>
      </c>
    </row>
    <row r="11" spans="1:13" s="5" customFormat="1" hidden="1" x14ac:dyDescent="0.25">
      <c r="A11" s="16" t="s">
        <v>53</v>
      </c>
      <c r="B11" s="17">
        <v>42990</v>
      </c>
      <c r="C11" s="16">
        <v>10820</v>
      </c>
      <c r="D11" s="16"/>
      <c r="E11" s="16" t="s">
        <v>143</v>
      </c>
      <c r="F11" s="15"/>
      <c r="G11" s="16">
        <v>0</v>
      </c>
      <c r="H11" s="16"/>
    </row>
    <row r="12" spans="1:13" hidden="1" x14ac:dyDescent="0.25">
      <c r="A12" t="s">
        <v>54</v>
      </c>
      <c r="B12" s="29">
        <v>43008</v>
      </c>
      <c r="C12">
        <v>10838</v>
      </c>
      <c r="D12" t="s">
        <v>178</v>
      </c>
      <c r="E12" s="16" t="s">
        <v>179</v>
      </c>
      <c r="H12">
        <v>228.6</v>
      </c>
      <c r="I12" t="s">
        <v>165</v>
      </c>
    </row>
    <row r="13" spans="1:13" s="5" customFormat="1" x14ac:dyDescent="0.25">
      <c r="A13" t="s">
        <v>54</v>
      </c>
      <c r="B13" s="29">
        <v>43008</v>
      </c>
      <c r="C13">
        <v>10838</v>
      </c>
      <c r="D13" s="5" t="s">
        <v>176</v>
      </c>
      <c r="E13" t="s">
        <v>146</v>
      </c>
      <c r="F13" s="15"/>
      <c r="G13">
        <v>210.35</v>
      </c>
      <c r="H13" t="s">
        <v>29</v>
      </c>
    </row>
    <row r="14" spans="1:13" s="5" customFormat="1" x14ac:dyDescent="0.25">
      <c r="A14" t="s">
        <v>54</v>
      </c>
      <c r="B14" s="29">
        <v>43008</v>
      </c>
      <c r="C14">
        <v>10838</v>
      </c>
      <c r="D14" s="5" t="s">
        <v>176</v>
      </c>
      <c r="E14" t="s">
        <v>146</v>
      </c>
      <c r="F14" s="15"/>
      <c r="G14">
        <v>42.07</v>
      </c>
      <c r="H14" t="s">
        <v>29</v>
      </c>
    </row>
    <row r="15" spans="1:13" s="5" customFormat="1" x14ac:dyDescent="0.25">
      <c r="A15" t="s">
        <v>8</v>
      </c>
      <c r="B15" s="29">
        <v>42979</v>
      </c>
      <c r="C15" t="s">
        <v>112</v>
      </c>
      <c r="D15" s="5" t="s">
        <v>190</v>
      </c>
      <c r="E15" t="s">
        <v>189</v>
      </c>
      <c r="F15" s="15"/>
      <c r="G15">
        <v>133.33000000000001</v>
      </c>
      <c r="H15" t="s">
        <v>29</v>
      </c>
      <c r="M15" s="5">
        <f>305+345+1200</f>
        <v>1850</v>
      </c>
    </row>
    <row r="16" spans="1:13" s="5" customFormat="1" x14ac:dyDescent="0.25">
      <c r="A16" t="s">
        <v>45</v>
      </c>
      <c r="B16" s="29">
        <v>43008</v>
      </c>
      <c r="C16" t="s">
        <v>44</v>
      </c>
      <c r="D16" t="s">
        <v>201</v>
      </c>
      <c r="E16" t="s">
        <v>158</v>
      </c>
      <c r="G16" s="14">
        <v>1065.46</v>
      </c>
      <c r="H16" t="s">
        <v>29</v>
      </c>
    </row>
    <row r="17" spans="1:10" s="5" customFormat="1" x14ac:dyDescent="0.25">
      <c r="A17" t="s">
        <v>46</v>
      </c>
      <c r="B17" s="29">
        <v>43008</v>
      </c>
      <c r="C17" t="s">
        <v>44</v>
      </c>
      <c r="D17" t="s">
        <v>202</v>
      </c>
      <c r="E17" t="s">
        <v>159</v>
      </c>
      <c r="G17">
        <v>56</v>
      </c>
      <c r="H17" t="s">
        <v>29</v>
      </c>
    </row>
    <row r="18" spans="1:10" s="5" customFormat="1" x14ac:dyDescent="0.25">
      <c r="A18" t="s">
        <v>54</v>
      </c>
      <c r="B18" s="29">
        <v>43008</v>
      </c>
      <c r="C18">
        <v>10838</v>
      </c>
      <c r="D18" s="5" t="s">
        <v>172</v>
      </c>
      <c r="E18" t="s">
        <v>149</v>
      </c>
      <c r="F18" s="15"/>
      <c r="G18">
        <v>31.72</v>
      </c>
      <c r="H18" t="s">
        <v>29</v>
      </c>
    </row>
    <row r="19" spans="1:10" s="5" customFormat="1" x14ac:dyDescent="0.25">
      <c r="A19" t="s">
        <v>55</v>
      </c>
      <c r="B19" s="29">
        <v>43008</v>
      </c>
      <c r="C19">
        <v>10847</v>
      </c>
      <c r="D19" s="5" t="s">
        <v>184</v>
      </c>
      <c r="E19" t="s">
        <v>156</v>
      </c>
      <c r="F19" s="15"/>
      <c r="G19">
        <v>788.43</v>
      </c>
      <c r="H19" t="s">
        <v>29</v>
      </c>
    </row>
    <row r="20" spans="1:10" s="5" customFormat="1" x14ac:dyDescent="0.25">
      <c r="A20" t="s">
        <v>55</v>
      </c>
      <c r="B20" s="29">
        <v>43008</v>
      </c>
      <c r="C20">
        <v>10847</v>
      </c>
      <c r="D20" s="5" t="s">
        <v>184</v>
      </c>
      <c r="E20" t="s">
        <v>156</v>
      </c>
      <c r="F20" s="15"/>
      <c r="G20">
        <v>157.13999999999999</v>
      </c>
      <c r="H20" t="s">
        <v>29</v>
      </c>
    </row>
    <row r="21" spans="1:10" s="5" customFormat="1" x14ac:dyDescent="0.25">
      <c r="A21" t="s">
        <v>19</v>
      </c>
      <c r="B21" s="29">
        <v>42984</v>
      </c>
      <c r="C21" t="s">
        <v>113</v>
      </c>
      <c r="D21" s="5" t="s">
        <v>191</v>
      </c>
      <c r="E21" t="s">
        <v>37</v>
      </c>
      <c r="F21" s="15"/>
      <c r="G21" s="14">
        <v>5852.16</v>
      </c>
      <c r="H21" t="s">
        <v>29</v>
      </c>
    </row>
    <row r="22" spans="1:10" s="5" customFormat="1" x14ac:dyDescent="0.25">
      <c r="A22" t="s">
        <v>54</v>
      </c>
      <c r="B22" s="29">
        <v>43008</v>
      </c>
      <c r="C22">
        <v>10838</v>
      </c>
      <c r="D22" t="s">
        <v>171</v>
      </c>
      <c r="E22" t="s">
        <v>150</v>
      </c>
      <c r="F22" s="15"/>
      <c r="G22">
        <v>29.37</v>
      </c>
      <c r="H22" t="s">
        <v>29</v>
      </c>
    </row>
    <row r="23" spans="1:10" s="5" customFormat="1" hidden="1" x14ac:dyDescent="0.25">
      <c r="A23" t="s">
        <v>54</v>
      </c>
      <c r="B23" s="29">
        <v>43008</v>
      </c>
      <c r="C23">
        <v>10838</v>
      </c>
      <c r="D23" s="5" t="s">
        <v>170</v>
      </c>
      <c r="E23" t="s">
        <v>169</v>
      </c>
      <c r="G23"/>
      <c r="H23">
        <f>410+410+410+410</f>
        <v>1640</v>
      </c>
      <c r="I23" s="5" t="s">
        <v>168</v>
      </c>
    </row>
    <row r="24" spans="1:10" s="5" customFormat="1" hidden="1" x14ac:dyDescent="0.25">
      <c r="A24" t="s">
        <v>54</v>
      </c>
      <c r="B24" s="29">
        <v>43008</v>
      </c>
      <c r="C24">
        <v>10838</v>
      </c>
      <c r="D24" s="5" t="s">
        <v>170</v>
      </c>
      <c r="E24" t="s">
        <v>169</v>
      </c>
      <c r="G24"/>
      <c r="H24">
        <v>700</v>
      </c>
      <c r="I24" s="5" t="s">
        <v>168</v>
      </c>
    </row>
    <row r="25" spans="1:10" s="5" customFormat="1" hidden="1" x14ac:dyDescent="0.25">
      <c r="A25" t="s">
        <v>54</v>
      </c>
      <c r="B25" s="29">
        <v>43008</v>
      </c>
      <c r="C25">
        <v>10838</v>
      </c>
      <c r="D25" s="5" t="s">
        <v>170</v>
      </c>
      <c r="E25" t="s">
        <v>169</v>
      </c>
      <c r="G25"/>
      <c r="H25">
        <f>410+410+410+410+410+410</f>
        <v>2460</v>
      </c>
      <c r="I25" s="5" t="s">
        <v>168</v>
      </c>
    </row>
    <row r="26" spans="1:10" s="5" customFormat="1" hidden="1" x14ac:dyDescent="0.25">
      <c r="A26" t="s">
        <v>54</v>
      </c>
      <c r="B26" s="29">
        <v>43008</v>
      </c>
      <c r="C26">
        <v>10838</v>
      </c>
      <c r="E26" t="s">
        <v>166</v>
      </c>
      <c r="G26"/>
      <c r="H26">
        <v>700</v>
      </c>
      <c r="I26" s="5" t="s">
        <v>168</v>
      </c>
      <c r="J26" s="5" t="s">
        <v>167</v>
      </c>
    </row>
    <row r="27" spans="1:10" s="5" customFormat="1" hidden="1" x14ac:dyDescent="0.25">
      <c r="A27" t="s">
        <v>54</v>
      </c>
      <c r="B27" s="29">
        <v>43008</v>
      </c>
      <c r="C27">
        <v>10838</v>
      </c>
      <c r="E27" t="s">
        <v>164</v>
      </c>
      <c r="G27"/>
      <c r="H27">
        <v>780.5</v>
      </c>
      <c r="I27" s="5" t="s">
        <v>165</v>
      </c>
    </row>
    <row r="28" spans="1:10" s="5" customFormat="1" x14ac:dyDescent="0.25">
      <c r="A28" t="s">
        <v>54</v>
      </c>
      <c r="B28" s="29">
        <v>43008</v>
      </c>
      <c r="C28">
        <v>10838</v>
      </c>
      <c r="D28" s="5" t="s">
        <v>171</v>
      </c>
      <c r="E28" t="s">
        <v>150</v>
      </c>
      <c r="G28">
        <v>19.579999999999998</v>
      </c>
      <c r="H28" t="s">
        <v>29</v>
      </c>
    </row>
    <row r="29" spans="1:10" s="5" customFormat="1" x14ac:dyDescent="0.25">
      <c r="A29" t="s">
        <v>54</v>
      </c>
      <c r="B29" s="29">
        <v>43008</v>
      </c>
      <c r="C29">
        <v>10838</v>
      </c>
      <c r="D29" s="5" t="s">
        <v>171</v>
      </c>
      <c r="E29" t="s">
        <v>150</v>
      </c>
      <c r="G29">
        <v>10.76</v>
      </c>
      <c r="H29" t="s">
        <v>29</v>
      </c>
    </row>
    <row r="30" spans="1:10" s="5" customFormat="1" x14ac:dyDescent="0.25">
      <c r="A30" t="s">
        <v>68</v>
      </c>
      <c r="B30" s="29">
        <v>42984</v>
      </c>
      <c r="C30" t="s">
        <v>107</v>
      </c>
      <c r="D30" s="5" t="s">
        <v>185</v>
      </c>
      <c r="E30" t="s">
        <v>48</v>
      </c>
      <c r="F30" s="15"/>
      <c r="G30" s="14">
        <v>2666.56</v>
      </c>
      <c r="H30" t="s">
        <v>29</v>
      </c>
    </row>
    <row r="31" spans="1:10" s="5" customFormat="1" x14ac:dyDescent="0.25">
      <c r="A31" t="s">
        <v>54</v>
      </c>
      <c r="B31" s="29">
        <v>43008</v>
      </c>
      <c r="C31">
        <v>10838</v>
      </c>
      <c r="D31" s="5" t="s">
        <v>175</v>
      </c>
      <c r="E31" t="s">
        <v>147</v>
      </c>
      <c r="F31" s="15"/>
      <c r="G31">
        <v>56.97</v>
      </c>
      <c r="H31" t="s">
        <v>29</v>
      </c>
    </row>
    <row r="32" spans="1:10" s="5" customFormat="1" x14ac:dyDescent="0.25">
      <c r="A32" t="s">
        <v>21</v>
      </c>
      <c r="B32" s="29">
        <v>42979</v>
      </c>
      <c r="C32" t="s">
        <v>103</v>
      </c>
      <c r="D32" s="5" t="s">
        <v>188</v>
      </c>
      <c r="E32" t="s">
        <v>22</v>
      </c>
      <c r="G32" s="14">
        <v>1875.22</v>
      </c>
      <c r="H32" t="s">
        <v>29</v>
      </c>
    </row>
    <row r="33" spans="1:9" s="5" customFormat="1" x14ac:dyDescent="0.25">
      <c r="A33" t="s">
        <v>32</v>
      </c>
      <c r="B33" s="29">
        <v>42982</v>
      </c>
      <c r="C33" t="s">
        <v>105</v>
      </c>
      <c r="D33" s="5" t="s">
        <v>188</v>
      </c>
      <c r="E33" t="s">
        <v>22</v>
      </c>
      <c r="G33">
        <v>901.85</v>
      </c>
      <c r="H33" t="s">
        <v>29</v>
      </c>
    </row>
    <row r="34" spans="1:9" s="5" customFormat="1" x14ac:dyDescent="0.25">
      <c r="A34" t="s">
        <v>67</v>
      </c>
      <c r="B34" s="29">
        <v>42982</v>
      </c>
      <c r="C34" t="s">
        <v>106</v>
      </c>
      <c r="D34" s="5" t="s">
        <v>188</v>
      </c>
      <c r="E34" t="s">
        <v>22</v>
      </c>
      <c r="F34" s="15"/>
      <c r="G34">
        <v>974.71</v>
      </c>
      <c r="H34" t="s">
        <v>29</v>
      </c>
    </row>
    <row r="35" spans="1:9" s="5" customFormat="1" x14ac:dyDescent="0.25">
      <c r="A35" t="s">
        <v>69</v>
      </c>
      <c r="B35" s="29">
        <v>42984</v>
      </c>
      <c r="C35" t="s">
        <v>110</v>
      </c>
      <c r="D35" s="5" t="s">
        <v>188</v>
      </c>
      <c r="E35" t="s">
        <v>22</v>
      </c>
      <c r="F35" s="15"/>
      <c r="G35">
        <v>249</v>
      </c>
      <c r="H35" t="s">
        <v>29</v>
      </c>
    </row>
    <row r="36" spans="1:9" s="5" customFormat="1" hidden="1" x14ac:dyDescent="0.25">
      <c r="A36" s="16" t="s">
        <v>56</v>
      </c>
      <c r="B36" s="17">
        <v>42990</v>
      </c>
      <c r="C36" s="16">
        <v>197002</v>
      </c>
      <c r="D36" s="16"/>
      <c r="E36" s="16" t="s">
        <v>143</v>
      </c>
      <c r="G36" s="16"/>
      <c r="H36" s="16"/>
    </row>
    <row r="37" spans="1:9" s="5" customFormat="1" x14ac:dyDescent="0.25">
      <c r="A37" t="s">
        <v>70</v>
      </c>
      <c r="B37" s="29">
        <v>42986</v>
      </c>
      <c r="C37" t="s">
        <v>111</v>
      </c>
      <c r="D37" s="5" t="s">
        <v>188</v>
      </c>
      <c r="E37" t="s">
        <v>22</v>
      </c>
      <c r="F37" s="15"/>
      <c r="G37" s="14">
        <v>1647.08</v>
      </c>
      <c r="H37" t="s">
        <v>29</v>
      </c>
    </row>
    <row r="38" spans="1:9" s="5" customFormat="1" x14ac:dyDescent="0.25">
      <c r="A38" t="s">
        <v>71</v>
      </c>
      <c r="B38" s="29">
        <v>42992</v>
      </c>
      <c r="C38" t="s">
        <v>114</v>
      </c>
      <c r="D38" s="5" t="s">
        <v>188</v>
      </c>
      <c r="E38" t="s">
        <v>22</v>
      </c>
      <c r="G38" s="14">
        <v>1967.68</v>
      </c>
      <c r="H38" s="5" t="s">
        <v>29</v>
      </c>
    </row>
    <row r="39" spans="1:9" s="5" customFormat="1" x14ac:dyDescent="0.25">
      <c r="A39" t="s">
        <v>72</v>
      </c>
      <c r="B39" s="29">
        <v>42992</v>
      </c>
      <c r="C39" t="s">
        <v>115</v>
      </c>
      <c r="D39" s="24" t="s">
        <v>188</v>
      </c>
      <c r="E39" t="s">
        <v>22</v>
      </c>
      <c r="G39" s="14">
        <v>5343.64</v>
      </c>
      <c r="H39" s="5" t="s">
        <v>29</v>
      </c>
    </row>
    <row r="40" spans="1:9" s="5" customFormat="1" x14ac:dyDescent="0.25">
      <c r="A40" t="s">
        <v>38</v>
      </c>
      <c r="B40" s="29">
        <v>42996</v>
      </c>
      <c r="C40" t="s">
        <v>116</v>
      </c>
      <c r="D40" s="24" t="s">
        <v>188</v>
      </c>
      <c r="E40" t="s">
        <v>22</v>
      </c>
      <c r="G40" s="14">
        <v>1848.67</v>
      </c>
      <c r="H40" s="5" t="s">
        <v>29</v>
      </c>
      <c r="I40" s="15"/>
    </row>
    <row r="41" spans="1:9" s="5" customFormat="1" x14ac:dyDescent="0.25">
      <c r="A41" t="s">
        <v>39</v>
      </c>
      <c r="B41" s="29">
        <v>42996</v>
      </c>
      <c r="C41" t="s">
        <v>117</v>
      </c>
      <c r="D41" s="5" t="s">
        <v>188</v>
      </c>
      <c r="E41" t="s">
        <v>22</v>
      </c>
      <c r="F41" s="15"/>
      <c r="G41" s="14">
        <v>1656.65</v>
      </c>
      <c r="H41" s="14" t="s">
        <v>29</v>
      </c>
    </row>
    <row r="42" spans="1:9" s="5" customFormat="1" x14ac:dyDescent="0.25">
      <c r="A42" t="s">
        <v>40</v>
      </c>
      <c r="B42" s="29">
        <v>42996</v>
      </c>
      <c r="C42" t="s">
        <v>118</v>
      </c>
      <c r="D42" s="5" t="s">
        <v>188</v>
      </c>
      <c r="E42" t="s">
        <v>22</v>
      </c>
      <c r="G42" s="14">
        <v>1685.01</v>
      </c>
      <c r="H42" s="14" t="s">
        <v>29</v>
      </c>
    </row>
    <row r="43" spans="1:9" s="5" customFormat="1" x14ac:dyDescent="0.25">
      <c r="A43" t="s">
        <v>41</v>
      </c>
      <c r="B43" s="29">
        <v>42997</v>
      </c>
      <c r="C43" t="s">
        <v>120</v>
      </c>
      <c r="D43" s="5" t="s">
        <v>188</v>
      </c>
      <c r="E43" t="s">
        <v>22</v>
      </c>
      <c r="G43">
        <v>140.80000000000001</v>
      </c>
      <c r="H43" t="s">
        <v>29</v>
      </c>
    </row>
    <row r="44" spans="1:9" s="5" customFormat="1" x14ac:dyDescent="0.25">
      <c r="A44" t="s">
        <v>42</v>
      </c>
      <c r="B44" s="29">
        <v>42992</v>
      </c>
      <c r="C44" t="s">
        <v>122</v>
      </c>
      <c r="D44" t="s">
        <v>188</v>
      </c>
      <c r="E44" t="s">
        <v>22</v>
      </c>
      <c r="G44">
        <v>559.77</v>
      </c>
      <c r="H44" t="s">
        <v>29</v>
      </c>
    </row>
    <row r="45" spans="1:9" s="5" customFormat="1" x14ac:dyDescent="0.25">
      <c r="A45" t="s">
        <v>73</v>
      </c>
      <c r="B45" s="29">
        <v>43000</v>
      </c>
      <c r="C45" t="s">
        <v>123</v>
      </c>
      <c r="D45" s="5" t="s">
        <v>188</v>
      </c>
      <c r="E45" t="s">
        <v>22</v>
      </c>
      <c r="G45" s="14">
        <v>1628.81</v>
      </c>
      <c r="H45" s="5" t="s">
        <v>29</v>
      </c>
    </row>
    <row r="46" spans="1:9" s="5" customFormat="1" x14ac:dyDescent="0.25">
      <c r="A46" t="s">
        <v>75</v>
      </c>
      <c r="B46" s="29">
        <v>43007</v>
      </c>
      <c r="C46" t="s">
        <v>126</v>
      </c>
      <c r="D46" s="5" t="s">
        <v>188</v>
      </c>
      <c r="E46" t="s">
        <v>22</v>
      </c>
      <c r="G46">
        <v>295.79000000000002</v>
      </c>
      <c r="H46" t="s">
        <v>192</v>
      </c>
    </row>
    <row r="47" spans="1:9" s="5" customFormat="1" x14ac:dyDescent="0.25">
      <c r="A47" t="s">
        <v>36</v>
      </c>
      <c r="B47" s="29">
        <v>43007</v>
      </c>
      <c r="C47" t="s">
        <v>127</v>
      </c>
      <c r="D47" s="5" t="s">
        <v>188</v>
      </c>
      <c r="E47" t="s">
        <v>22</v>
      </c>
      <c r="G47">
        <v>265.06</v>
      </c>
      <c r="H47" t="s">
        <v>29</v>
      </c>
    </row>
    <row r="48" spans="1:9" s="5" customFormat="1" x14ac:dyDescent="0.25">
      <c r="A48" t="s">
        <v>76</v>
      </c>
      <c r="B48" s="29">
        <v>43007</v>
      </c>
      <c r="C48" t="s">
        <v>128</v>
      </c>
      <c r="D48" s="5" t="s">
        <v>188</v>
      </c>
      <c r="E48" t="s">
        <v>22</v>
      </c>
      <c r="G48">
        <v>269.60000000000002</v>
      </c>
      <c r="H48" t="s">
        <v>29</v>
      </c>
    </row>
    <row r="49" spans="1:10" s="5" customFormat="1" x14ac:dyDescent="0.25">
      <c r="A49" t="s">
        <v>77</v>
      </c>
      <c r="B49" s="29">
        <v>43007</v>
      </c>
      <c r="C49" t="s">
        <v>129</v>
      </c>
      <c r="D49" s="5" t="s">
        <v>188</v>
      </c>
      <c r="E49" t="s">
        <v>22</v>
      </c>
      <c r="G49" s="14">
        <v>5475.04</v>
      </c>
      <c r="H49" t="s">
        <v>29</v>
      </c>
    </row>
    <row r="50" spans="1:10" s="5" customFormat="1" x14ac:dyDescent="0.25">
      <c r="A50" t="s">
        <v>78</v>
      </c>
      <c r="B50" s="29">
        <v>43007</v>
      </c>
      <c r="C50" t="s">
        <v>130</v>
      </c>
      <c r="D50" s="5" t="s">
        <v>188</v>
      </c>
      <c r="E50" t="s">
        <v>22</v>
      </c>
      <c r="G50" s="14">
        <v>1581.49</v>
      </c>
      <c r="H50" t="s">
        <v>29</v>
      </c>
    </row>
    <row r="51" spans="1:10" s="5" customFormat="1" x14ac:dyDescent="0.25">
      <c r="A51" t="s">
        <v>54</v>
      </c>
      <c r="B51" s="29">
        <v>43008</v>
      </c>
      <c r="C51">
        <v>10838</v>
      </c>
      <c r="D51" s="5" t="s">
        <v>173</v>
      </c>
      <c r="E51" t="s">
        <v>148</v>
      </c>
      <c r="F51" s="15"/>
      <c r="G51">
        <v>133.28</v>
      </c>
      <c r="H51">
        <v>33.32</v>
      </c>
      <c r="I51" s="5" t="s">
        <v>168</v>
      </c>
      <c r="J51" s="5" t="s">
        <v>174</v>
      </c>
    </row>
    <row r="52" spans="1:10" s="5" customFormat="1" x14ac:dyDescent="0.25">
      <c r="A52" t="s">
        <v>54</v>
      </c>
      <c r="B52" s="29">
        <v>43008</v>
      </c>
      <c r="C52">
        <v>10838</v>
      </c>
      <c r="D52" s="5" t="s">
        <v>173</v>
      </c>
      <c r="E52" t="s">
        <v>148</v>
      </c>
      <c r="F52" s="15"/>
      <c r="G52">
        <v>145.36000000000001</v>
      </c>
      <c r="H52">
        <v>36.340000000000003</v>
      </c>
      <c r="I52" s="5" t="s">
        <v>168</v>
      </c>
      <c r="J52" s="5" t="s">
        <v>174</v>
      </c>
    </row>
    <row r="53" spans="1:10" s="5" customFormat="1" x14ac:dyDescent="0.25">
      <c r="A53" t="s">
        <v>18</v>
      </c>
      <c r="B53" s="29">
        <v>42984</v>
      </c>
      <c r="C53" t="s">
        <v>108</v>
      </c>
      <c r="D53" s="5" t="s">
        <v>186</v>
      </c>
      <c r="E53" t="s">
        <v>47</v>
      </c>
      <c r="G53">
        <v>480</v>
      </c>
      <c r="H53" t="s">
        <v>29</v>
      </c>
    </row>
    <row r="54" spans="1:10" s="5" customFormat="1" x14ac:dyDescent="0.25">
      <c r="A54" t="s">
        <v>74</v>
      </c>
      <c r="B54" s="29">
        <v>43005</v>
      </c>
      <c r="C54" t="s">
        <v>125</v>
      </c>
      <c r="D54" s="5" t="s">
        <v>195</v>
      </c>
      <c r="E54" t="s">
        <v>34</v>
      </c>
      <c r="F54" s="15"/>
      <c r="G54">
        <v>777.22</v>
      </c>
      <c r="H54" s="5" t="s">
        <v>29</v>
      </c>
    </row>
    <row r="55" spans="1:10" s="5" customFormat="1" x14ac:dyDescent="0.25">
      <c r="A55" t="s">
        <v>54</v>
      </c>
      <c r="B55" s="29">
        <v>43008</v>
      </c>
      <c r="C55">
        <v>10838</v>
      </c>
      <c r="D55" s="31" t="s">
        <v>207</v>
      </c>
      <c r="E55" t="s">
        <v>154</v>
      </c>
      <c r="G55">
        <v>45.79</v>
      </c>
      <c r="H55" t="s">
        <v>29</v>
      </c>
    </row>
    <row r="56" spans="1:10" s="5" customFormat="1" x14ac:dyDescent="0.25">
      <c r="A56" t="s">
        <v>54</v>
      </c>
      <c r="B56" s="29">
        <v>43008</v>
      </c>
      <c r="C56">
        <v>10838</v>
      </c>
      <c r="D56" s="31" t="s">
        <v>205</v>
      </c>
      <c r="E56" t="s">
        <v>151</v>
      </c>
      <c r="G56">
        <v>13.52</v>
      </c>
      <c r="H56" t="s">
        <v>29</v>
      </c>
    </row>
    <row r="57" spans="1:10" s="5" customFormat="1" x14ac:dyDescent="0.25">
      <c r="A57" t="s">
        <v>65</v>
      </c>
      <c r="B57" s="29">
        <v>43008</v>
      </c>
      <c r="C57" t="s">
        <v>101</v>
      </c>
      <c r="D57" t="s">
        <v>203</v>
      </c>
      <c r="E57" t="s">
        <v>160</v>
      </c>
      <c r="G57">
        <v>10.79</v>
      </c>
      <c r="H57" t="s">
        <v>29</v>
      </c>
    </row>
    <row r="58" spans="1:10" s="5" customFormat="1" x14ac:dyDescent="0.25">
      <c r="A58" t="s">
        <v>66</v>
      </c>
      <c r="B58" s="29">
        <v>43008</v>
      </c>
      <c r="C58" t="s">
        <v>102</v>
      </c>
      <c r="D58" t="s">
        <v>203</v>
      </c>
      <c r="E58" t="s">
        <v>28</v>
      </c>
      <c r="F58" s="15"/>
      <c r="G58">
        <v>110.27</v>
      </c>
      <c r="H58" t="s">
        <v>29</v>
      </c>
    </row>
    <row r="59" spans="1:10" s="5" customFormat="1" x14ac:dyDescent="0.25">
      <c r="A59" t="s">
        <v>79</v>
      </c>
      <c r="B59" s="29">
        <v>43008</v>
      </c>
      <c r="C59" t="s">
        <v>131</v>
      </c>
      <c r="D59" t="s">
        <v>203</v>
      </c>
      <c r="E59" t="s">
        <v>161</v>
      </c>
      <c r="F59" s="15"/>
      <c r="G59">
        <v>6.4</v>
      </c>
      <c r="H59" t="s">
        <v>29</v>
      </c>
    </row>
    <row r="60" spans="1:10" s="5" customFormat="1" x14ac:dyDescent="0.25">
      <c r="A60" t="s">
        <v>80</v>
      </c>
      <c r="B60" s="29">
        <v>42979</v>
      </c>
      <c r="C60" t="s">
        <v>132</v>
      </c>
      <c r="D60" t="s">
        <v>203</v>
      </c>
      <c r="E60" t="s">
        <v>9</v>
      </c>
      <c r="G60">
        <v>209.44</v>
      </c>
      <c r="H60" t="s">
        <v>29</v>
      </c>
    </row>
    <row r="61" spans="1:10" s="5" customFormat="1" x14ac:dyDescent="0.25">
      <c r="A61" t="s">
        <v>81</v>
      </c>
      <c r="B61" s="29">
        <v>42983</v>
      </c>
      <c r="C61" t="s">
        <v>133</v>
      </c>
      <c r="D61" t="s">
        <v>203</v>
      </c>
      <c r="E61" t="s">
        <v>9</v>
      </c>
      <c r="F61" s="15"/>
      <c r="G61">
        <v>10.39</v>
      </c>
      <c r="H61" t="s">
        <v>29</v>
      </c>
    </row>
    <row r="62" spans="1:10" s="5" customFormat="1" x14ac:dyDescent="0.25">
      <c r="A62" t="s">
        <v>82</v>
      </c>
      <c r="B62" s="29">
        <v>42983</v>
      </c>
      <c r="C62" t="s">
        <v>134</v>
      </c>
      <c r="D62" t="s">
        <v>203</v>
      </c>
      <c r="E62" t="s">
        <v>9</v>
      </c>
      <c r="G62">
        <v>265.75</v>
      </c>
      <c r="H62" t="s">
        <v>29</v>
      </c>
    </row>
    <row r="63" spans="1:10" s="5" customFormat="1" x14ac:dyDescent="0.25">
      <c r="A63" t="s">
        <v>83</v>
      </c>
      <c r="B63" s="29">
        <v>42984</v>
      </c>
      <c r="C63" t="s">
        <v>135</v>
      </c>
      <c r="D63" t="s">
        <v>203</v>
      </c>
      <c r="E63" t="s">
        <v>9</v>
      </c>
      <c r="G63">
        <v>103.86</v>
      </c>
      <c r="H63" t="s">
        <v>29</v>
      </c>
    </row>
    <row r="64" spans="1:10" s="5" customFormat="1" x14ac:dyDescent="0.25">
      <c r="A64" t="s">
        <v>84</v>
      </c>
      <c r="B64" s="29">
        <v>42985</v>
      </c>
      <c r="C64" t="s">
        <v>136</v>
      </c>
      <c r="D64" t="s">
        <v>203</v>
      </c>
      <c r="E64" t="s">
        <v>9</v>
      </c>
      <c r="G64">
        <v>201.48</v>
      </c>
      <c r="H64" t="s">
        <v>29</v>
      </c>
    </row>
    <row r="65" spans="1:8" s="5" customFormat="1" x14ac:dyDescent="0.25">
      <c r="A65" t="s">
        <v>85</v>
      </c>
      <c r="B65" s="29">
        <v>42986</v>
      </c>
      <c r="C65" t="s">
        <v>137</v>
      </c>
      <c r="D65" t="s">
        <v>203</v>
      </c>
      <c r="E65" t="s">
        <v>9</v>
      </c>
      <c r="G65">
        <v>16.8</v>
      </c>
      <c r="H65" t="s">
        <v>29</v>
      </c>
    </row>
    <row r="66" spans="1:8" s="5" customFormat="1" x14ac:dyDescent="0.25">
      <c r="A66" t="s">
        <v>86</v>
      </c>
      <c r="B66" s="29">
        <v>42998</v>
      </c>
      <c r="C66" t="s">
        <v>138</v>
      </c>
      <c r="D66" t="s">
        <v>203</v>
      </c>
      <c r="E66" t="s">
        <v>9</v>
      </c>
      <c r="G66">
        <v>17.600000000000001</v>
      </c>
      <c r="H66" t="s">
        <v>29</v>
      </c>
    </row>
    <row r="67" spans="1:8" s="5" customFormat="1" x14ac:dyDescent="0.25">
      <c r="A67" t="s">
        <v>87</v>
      </c>
      <c r="B67" s="29">
        <v>43008</v>
      </c>
      <c r="C67" t="s">
        <v>139</v>
      </c>
      <c r="D67" t="s">
        <v>203</v>
      </c>
      <c r="E67" t="s">
        <v>162</v>
      </c>
      <c r="G67">
        <v>4.32</v>
      </c>
      <c r="H67" t="s">
        <v>29</v>
      </c>
    </row>
    <row r="68" spans="1:8" s="5" customFormat="1" x14ac:dyDescent="0.25">
      <c r="A68" t="s">
        <v>90</v>
      </c>
      <c r="B68" s="29">
        <v>42999</v>
      </c>
      <c r="C68" t="s">
        <v>140</v>
      </c>
      <c r="D68" t="s">
        <v>203</v>
      </c>
      <c r="E68" t="s">
        <v>9</v>
      </c>
      <c r="G68">
        <v>8</v>
      </c>
      <c r="H68" t="s">
        <v>29</v>
      </c>
    </row>
    <row r="69" spans="1:8" s="5" customFormat="1" x14ac:dyDescent="0.25">
      <c r="A69" t="s">
        <v>91</v>
      </c>
      <c r="B69" s="29">
        <v>43008</v>
      </c>
      <c r="C69" t="s">
        <v>141</v>
      </c>
      <c r="D69" t="s">
        <v>203</v>
      </c>
      <c r="E69" t="s">
        <v>27</v>
      </c>
      <c r="G69">
        <v>4</v>
      </c>
      <c r="H69" t="s">
        <v>29</v>
      </c>
    </row>
    <row r="70" spans="1:8" s="5" customFormat="1" x14ac:dyDescent="0.25">
      <c r="A70" t="s">
        <v>43</v>
      </c>
      <c r="B70" s="29">
        <v>43004</v>
      </c>
      <c r="C70" t="s">
        <v>124</v>
      </c>
      <c r="D70" s="5" t="s">
        <v>194</v>
      </c>
      <c r="E70" t="s">
        <v>35</v>
      </c>
      <c r="G70" s="14">
        <v>3680</v>
      </c>
      <c r="H70" s="5" t="s">
        <v>29</v>
      </c>
    </row>
    <row r="71" spans="1:8" s="5" customFormat="1" x14ac:dyDescent="0.25">
      <c r="A71" t="s">
        <v>57</v>
      </c>
      <c r="B71" s="29">
        <v>42999</v>
      </c>
      <c r="C71" t="s">
        <v>92</v>
      </c>
      <c r="D71" s="5" t="s">
        <v>196</v>
      </c>
      <c r="E71" t="s">
        <v>157</v>
      </c>
      <c r="G71" s="14">
        <v>48142.09</v>
      </c>
      <c r="H71" t="s">
        <v>29</v>
      </c>
    </row>
    <row r="72" spans="1:8" s="5" customFormat="1" x14ac:dyDescent="0.25">
      <c r="A72" t="s">
        <v>58</v>
      </c>
      <c r="B72" s="29">
        <v>43000</v>
      </c>
      <c r="C72" t="s">
        <v>93</v>
      </c>
      <c r="D72" t="s">
        <v>199</v>
      </c>
      <c r="E72" t="s">
        <v>198</v>
      </c>
      <c r="F72" s="15"/>
      <c r="G72" s="14">
        <v>53994.879999999997</v>
      </c>
      <c r="H72" t="s">
        <v>29</v>
      </c>
    </row>
    <row r="73" spans="1:8" s="5" customFormat="1" x14ac:dyDescent="0.25">
      <c r="A73" t="s">
        <v>59</v>
      </c>
      <c r="B73" s="29">
        <v>43000</v>
      </c>
      <c r="C73" t="s">
        <v>94</v>
      </c>
      <c r="D73" t="s">
        <v>199</v>
      </c>
      <c r="E73" t="s">
        <v>198</v>
      </c>
      <c r="G73" s="14">
        <v>53994.879999999997</v>
      </c>
      <c r="H73" t="s">
        <v>29</v>
      </c>
    </row>
    <row r="74" spans="1:8" s="5" customFormat="1" x14ac:dyDescent="0.25">
      <c r="A74" t="s">
        <v>60</v>
      </c>
      <c r="B74" s="29">
        <v>43004</v>
      </c>
      <c r="C74" t="s">
        <v>95</v>
      </c>
      <c r="D74" t="s">
        <v>199</v>
      </c>
      <c r="E74" t="s">
        <v>198</v>
      </c>
      <c r="F74" s="15"/>
      <c r="G74" s="14">
        <v>61767.68</v>
      </c>
      <c r="H74" t="s">
        <v>29</v>
      </c>
    </row>
    <row r="75" spans="1:8" s="5" customFormat="1" x14ac:dyDescent="0.25">
      <c r="A75" t="s">
        <v>61</v>
      </c>
      <c r="B75" s="29">
        <v>42999</v>
      </c>
      <c r="C75" t="s">
        <v>96</v>
      </c>
      <c r="D75" t="s">
        <v>199</v>
      </c>
      <c r="E75" t="s">
        <v>198</v>
      </c>
      <c r="F75" s="15"/>
      <c r="G75" s="14">
        <v>51475.519999999997</v>
      </c>
      <c r="H75" t="s">
        <v>29</v>
      </c>
    </row>
    <row r="76" spans="1:8" s="5" customFormat="1" x14ac:dyDescent="0.25">
      <c r="A76" t="s">
        <v>33</v>
      </c>
      <c r="B76" s="29">
        <v>42993</v>
      </c>
      <c r="C76" t="s">
        <v>119</v>
      </c>
      <c r="D76" s="5" t="s">
        <v>199</v>
      </c>
      <c r="E76" t="s">
        <v>198</v>
      </c>
      <c r="G76" s="14">
        <v>17783.330000000002</v>
      </c>
      <c r="H76" t="s">
        <v>29</v>
      </c>
    </row>
    <row r="77" spans="1:8" s="5" customFormat="1" x14ac:dyDescent="0.25">
      <c r="A77" t="s">
        <v>52</v>
      </c>
      <c r="B77" s="29">
        <v>43008</v>
      </c>
      <c r="C77">
        <v>2201</v>
      </c>
      <c r="D77" s="5" t="s">
        <v>187</v>
      </c>
      <c r="E77" t="s">
        <v>144</v>
      </c>
      <c r="F77" s="15"/>
      <c r="G77">
        <v>410.32</v>
      </c>
      <c r="H77" t="s">
        <v>192</v>
      </c>
    </row>
    <row r="78" spans="1:8" s="5" customFormat="1" x14ac:dyDescent="0.25">
      <c r="A78" t="s">
        <v>10</v>
      </c>
      <c r="B78" s="29">
        <v>42984</v>
      </c>
      <c r="C78" t="s">
        <v>109</v>
      </c>
      <c r="D78" s="5" t="s">
        <v>187</v>
      </c>
      <c r="E78" t="s">
        <v>23</v>
      </c>
      <c r="G78" s="14">
        <v>2141.5300000000002</v>
      </c>
      <c r="H78" t="s">
        <v>29</v>
      </c>
    </row>
    <row r="79" spans="1:8" s="5" customFormat="1" x14ac:dyDescent="0.25">
      <c r="A79" t="s">
        <v>54</v>
      </c>
      <c r="B79" s="29">
        <v>43008</v>
      </c>
      <c r="C79">
        <v>10838</v>
      </c>
      <c r="D79" s="5" t="s">
        <v>180</v>
      </c>
      <c r="E79" t="s">
        <v>153</v>
      </c>
      <c r="G79">
        <v>20.8</v>
      </c>
      <c r="H79" t="s">
        <v>29</v>
      </c>
    </row>
    <row r="80" spans="1:8" s="5" customFormat="1" x14ac:dyDescent="0.25">
      <c r="A80" t="s">
        <v>63</v>
      </c>
      <c r="B80" s="29">
        <v>42991</v>
      </c>
      <c r="C80" t="s">
        <v>98</v>
      </c>
      <c r="D80" s="5" t="s">
        <v>180</v>
      </c>
      <c r="E80" t="s">
        <v>181</v>
      </c>
      <c r="G80">
        <v>49.66</v>
      </c>
      <c r="H80" t="s">
        <v>29</v>
      </c>
    </row>
    <row r="81" spans="1:8" s="5" customFormat="1" x14ac:dyDescent="0.25">
      <c r="A81" t="s">
        <v>64</v>
      </c>
      <c r="B81" s="29">
        <v>43008</v>
      </c>
      <c r="C81" t="s">
        <v>100</v>
      </c>
      <c r="D81" s="5" t="s">
        <v>180</v>
      </c>
      <c r="E81" t="s">
        <v>153</v>
      </c>
      <c r="G81">
        <v>49.66</v>
      </c>
      <c r="H81" t="s">
        <v>29</v>
      </c>
    </row>
    <row r="82" spans="1:8" s="5" customFormat="1" x14ac:dyDescent="0.25">
      <c r="A82" t="s">
        <v>64</v>
      </c>
      <c r="B82" s="29">
        <v>43008</v>
      </c>
      <c r="C82" t="s">
        <v>100</v>
      </c>
      <c r="D82" s="5" t="s">
        <v>180</v>
      </c>
      <c r="E82" t="s">
        <v>153</v>
      </c>
      <c r="G82">
        <v>16</v>
      </c>
      <c r="H82" t="s">
        <v>29</v>
      </c>
    </row>
    <row r="83" spans="1:8" s="5" customFormat="1" x14ac:dyDescent="0.25">
      <c r="A83" t="s">
        <v>64</v>
      </c>
      <c r="B83" s="29">
        <v>43008</v>
      </c>
      <c r="C83" t="s">
        <v>100</v>
      </c>
      <c r="D83" s="5" t="s">
        <v>180</v>
      </c>
      <c r="E83" t="s">
        <v>153</v>
      </c>
      <c r="F83" s="15"/>
      <c r="G83">
        <v>49.66</v>
      </c>
      <c r="H83" t="s">
        <v>29</v>
      </c>
    </row>
    <row r="84" spans="1:8" s="5" customFormat="1" x14ac:dyDescent="0.25">
      <c r="A84" t="s">
        <v>64</v>
      </c>
      <c r="B84" s="29">
        <v>43008</v>
      </c>
      <c r="C84" t="s">
        <v>100</v>
      </c>
      <c r="D84" s="5" t="s">
        <v>180</v>
      </c>
      <c r="E84" t="s">
        <v>153</v>
      </c>
      <c r="G84">
        <v>16</v>
      </c>
      <c r="H84" t="s">
        <v>29</v>
      </c>
    </row>
    <row r="85" spans="1:8" s="5" customFormat="1" x14ac:dyDescent="0.25">
      <c r="A85" t="s">
        <v>64</v>
      </c>
      <c r="B85" s="29">
        <v>43008</v>
      </c>
      <c r="C85" t="s">
        <v>100</v>
      </c>
      <c r="D85" s="5" t="s">
        <v>180</v>
      </c>
      <c r="E85" t="s">
        <v>153</v>
      </c>
      <c r="F85" s="15"/>
      <c r="G85">
        <v>23.45</v>
      </c>
      <c r="H85" t="s">
        <v>29</v>
      </c>
    </row>
    <row r="86" spans="1:8" s="5" customFormat="1" x14ac:dyDescent="0.25">
      <c r="A86" t="s">
        <v>64</v>
      </c>
      <c r="B86" s="29">
        <v>43008</v>
      </c>
      <c r="C86" t="s">
        <v>100</v>
      </c>
      <c r="D86" s="5" t="s">
        <v>180</v>
      </c>
      <c r="E86" t="s">
        <v>153</v>
      </c>
      <c r="F86" s="15"/>
      <c r="G86">
        <v>16</v>
      </c>
      <c r="H86" t="s">
        <v>29</v>
      </c>
    </row>
    <row r="87" spans="1:8" s="5" customFormat="1" x14ac:dyDescent="0.25">
      <c r="A87" t="s">
        <v>64</v>
      </c>
      <c r="B87" s="29">
        <v>43008</v>
      </c>
      <c r="C87" t="s">
        <v>100</v>
      </c>
      <c r="D87" s="5" t="s">
        <v>180</v>
      </c>
      <c r="E87" t="s">
        <v>153</v>
      </c>
      <c r="G87">
        <v>83.2</v>
      </c>
      <c r="H87" t="s">
        <v>29</v>
      </c>
    </row>
    <row r="88" spans="1:8" s="5" customFormat="1" x14ac:dyDescent="0.25">
      <c r="A88" t="s">
        <v>31</v>
      </c>
      <c r="B88" s="29">
        <v>42979</v>
      </c>
      <c r="C88" t="s">
        <v>104</v>
      </c>
      <c r="D88" t="s">
        <v>204</v>
      </c>
      <c r="E88" t="s">
        <v>11</v>
      </c>
      <c r="F88" s="15"/>
      <c r="G88" s="14">
        <v>12332.24</v>
      </c>
      <c r="H88" t="s">
        <v>29</v>
      </c>
    </row>
    <row r="89" spans="1:8" s="5" customFormat="1" x14ac:dyDescent="0.25">
      <c r="A89" t="s">
        <v>24</v>
      </c>
      <c r="B89" s="29">
        <v>42991</v>
      </c>
      <c r="C89" t="s">
        <v>99</v>
      </c>
      <c r="D89" s="5" t="s">
        <v>183</v>
      </c>
      <c r="E89" t="s">
        <v>182</v>
      </c>
      <c r="G89">
        <v>844.37</v>
      </c>
      <c r="H89" t="s">
        <v>29</v>
      </c>
    </row>
    <row r="90" spans="1:8" s="5" customFormat="1" x14ac:dyDescent="0.25">
      <c r="A90" t="s">
        <v>54</v>
      </c>
      <c r="B90" s="29">
        <v>43008</v>
      </c>
      <c r="C90">
        <v>10838</v>
      </c>
      <c r="D90" s="5" t="s">
        <v>177</v>
      </c>
      <c r="E90" t="s">
        <v>145</v>
      </c>
      <c r="F90" s="15"/>
      <c r="G90" s="30">
        <v>47.3</v>
      </c>
      <c r="H90" t="s">
        <v>29</v>
      </c>
    </row>
    <row r="91" spans="1:8" s="5" customFormat="1" x14ac:dyDescent="0.25">
      <c r="A91" t="s">
        <v>54</v>
      </c>
      <c r="B91" s="29">
        <v>43008</v>
      </c>
      <c r="C91">
        <v>10838</v>
      </c>
      <c r="D91" s="5" t="s">
        <v>177</v>
      </c>
      <c r="E91" t="s">
        <v>145</v>
      </c>
      <c r="F91" s="15"/>
      <c r="G91">
        <v>62.12</v>
      </c>
      <c r="H91" t="s">
        <v>29</v>
      </c>
    </row>
    <row r="92" spans="1:8" s="5" customFormat="1" x14ac:dyDescent="0.25">
      <c r="A92" t="s">
        <v>54</v>
      </c>
      <c r="B92" s="29">
        <v>43008</v>
      </c>
      <c r="C92">
        <v>10838</v>
      </c>
      <c r="D92" s="31" t="s">
        <v>208</v>
      </c>
      <c r="E92" t="s">
        <v>155</v>
      </c>
      <c r="F92" s="15"/>
      <c r="G92" s="30">
        <v>12.8</v>
      </c>
      <c r="H92" t="s">
        <v>29</v>
      </c>
    </row>
    <row r="93" spans="1:8" s="5" customFormat="1" hidden="1" x14ac:dyDescent="0.25">
      <c r="A93" s="16" t="s">
        <v>88</v>
      </c>
      <c r="B93" s="17">
        <v>42999</v>
      </c>
      <c r="C93" s="16" t="s">
        <v>140</v>
      </c>
      <c r="D93" s="16"/>
      <c r="E93" s="16" t="s">
        <v>9</v>
      </c>
      <c r="G93" s="16">
        <v>9.2799999999999994</v>
      </c>
      <c r="H93" s="16"/>
    </row>
    <row r="94" spans="1:8" s="5" customFormat="1" hidden="1" x14ac:dyDescent="0.25">
      <c r="A94" s="16" t="s">
        <v>89</v>
      </c>
      <c r="B94" s="17">
        <v>42999</v>
      </c>
      <c r="C94" s="16" t="s">
        <v>140</v>
      </c>
      <c r="D94" s="16"/>
      <c r="E94" s="16" t="s">
        <v>163</v>
      </c>
      <c r="G94" s="16"/>
      <c r="H94" s="16">
        <v>9.2799999999999994</v>
      </c>
    </row>
    <row r="95" spans="1:8" s="5" customFormat="1" x14ac:dyDescent="0.25">
      <c r="A95" t="s">
        <v>54</v>
      </c>
      <c r="B95" s="29">
        <v>43008</v>
      </c>
      <c r="C95">
        <v>10838</v>
      </c>
      <c r="D95" s="31" t="s">
        <v>206</v>
      </c>
      <c r="E95" t="s">
        <v>152</v>
      </c>
      <c r="F95" s="15"/>
      <c r="G95">
        <v>33.11</v>
      </c>
      <c r="H95" t="s">
        <v>29</v>
      </c>
    </row>
    <row r="96" spans="1:8" s="5" customFormat="1" x14ac:dyDescent="0.25">
      <c r="A96" t="s">
        <v>25</v>
      </c>
      <c r="B96" s="29">
        <v>42998</v>
      </c>
      <c r="C96" t="s">
        <v>121</v>
      </c>
      <c r="D96" t="s">
        <v>193</v>
      </c>
      <c r="E96" t="s">
        <v>49</v>
      </c>
      <c r="G96">
        <v>397.28</v>
      </c>
      <c r="H96" t="s">
        <v>29</v>
      </c>
    </row>
    <row r="97" spans="1:9" hidden="1" x14ac:dyDescent="0.25">
      <c r="E97" s="5" t="s">
        <v>16</v>
      </c>
      <c r="F97" s="15"/>
      <c r="G97" s="15"/>
    </row>
    <row r="98" spans="1:9" hidden="1" x14ac:dyDescent="0.25">
      <c r="E98" s="5" t="s">
        <v>17</v>
      </c>
      <c r="F98" s="5"/>
      <c r="G98" s="5"/>
    </row>
    <row r="99" spans="1:9" x14ac:dyDescent="0.25">
      <c r="E99" s="5"/>
      <c r="F99" s="5"/>
      <c r="G99" s="5"/>
    </row>
    <row r="100" spans="1:9" x14ac:dyDescent="0.25">
      <c r="F100" s="1" t="s">
        <v>12</v>
      </c>
      <c r="G100" s="18">
        <f>SUBTOTAL(9,G10:G99)</f>
        <v>349757.67</v>
      </c>
      <c r="H100" s="5"/>
    </row>
    <row r="101" spans="1:9" x14ac:dyDescent="0.25">
      <c r="A101" s="5"/>
      <c r="B101" s="19"/>
      <c r="C101" s="5"/>
      <c r="F101" s="1" t="s">
        <v>13</v>
      </c>
      <c r="G101" s="8"/>
      <c r="H101" s="5"/>
    </row>
    <row r="102" spans="1:9" s="5" customFormat="1" x14ac:dyDescent="0.25">
      <c r="A102"/>
      <c r="B102"/>
      <c r="C102"/>
      <c r="D102" s="15"/>
      <c r="F102" s="20"/>
      <c r="G102" s="15"/>
    </row>
    <row r="104" spans="1:9" x14ac:dyDescent="0.25">
      <c r="I104" s="14"/>
    </row>
    <row r="105" spans="1:9" x14ac:dyDescent="0.25">
      <c r="I105" s="14"/>
    </row>
    <row r="106" spans="1:9" x14ac:dyDescent="0.25">
      <c r="A106" s="21" t="s">
        <v>14</v>
      </c>
      <c r="B106" s="21" t="s">
        <v>15</v>
      </c>
      <c r="D106" t="s">
        <v>200</v>
      </c>
      <c r="E106" t="s">
        <v>26</v>
      </c>
      <c r="F106" s="20">
        <f t="shared" ref="F106:F136" si="0">+G106/0.16</f>
        <v>1648.4375</v>
      </c>
      <c r="G106">
        <v>263.75</v>
      </c>
      <c r="H106" s="5"/>
      <c r="I106" s="14"/>
    </row>
    <row r="107" spans="1:9" x14ac:dyDescent="0.25">
      <c r="A107" s="21" t="s">
        <v>14</v>
      </c>
      <c r="B107" s="21" t="s">
        <v>15</v>
      </c>
      <c r="D107" s="5" t="s">
        <v>176</v>
      </c>
      <c r="E107" t="s">
        <v>146</v>
      </c>
      <c r="F107" s="20">
        <f t="shared" si="0"/>
        <v>1577.625</v>
      </c>
      <c r="G107" s="5">
        <v>252.42</v>
      </c>
      <c r="H107" s="5"/>
      <c r="I107" s="14"/>
    </row>
    <row r="108" spans="1:9" x14ac:dyDescent="0.25">
      <c r="A108" s="21" t="s">
        <v>14</v>
      </c>
      <c r="B108" s="21" t="s">
        <v>15</v>
      </c>
      <c r="D108" s="5" t="s">
        <v>190</v>
      </c>
      <c r="E108" t="s">
        <v>189</v>
      </c>
      <c r="F108" s="20">
        <f t="shared" si="0"/>
        <v>833.31250000000011</v>
      </c>
      <c r="G108">
        <v>133.33000000000001</v>
      </c>
      <c r="H108" s="5"/>
      <c r="I108" s="14"/>
    </row>
    <row r="109" spans="1:9" x14ac:dyDescent="0.25">
      <c r="A109" s="21" t="s">
        <v>14</v>
      </c>
      <c r="B109" s="21" t="s">
        <v>15</v>
      </c>
      <c r="D109" t="s">
        <v>201</v>
      </c>
      <c r="E109" t="s">
        <v>158</v>
      </c>
      <c r="F109" s="20">
        <f t="shared" si="0"/>
        <v>6659.125</v>
      </c>
      <c r="G109" s="14">
        <v>1065.46</v>
      </c>
      <c r="H109" s="5"/>
      <c r="I109" s="14"/>
    </row>
    <row r="110" spans="1:9" x14ac:dyDescent="0.25">
      <c r="A110" s="21" t="s">
        <v>14</v>
      </c>
      <c r="B110" s="21" t="s">
        <v>15</v>
      </c>
      <c r="D110" t="s">
        <v>202</v>
      </c>
      <c r="E110" t="s">
        <v>159</v>
      </c>
      <c r="F110" s="20">
        <f t="shared" si="0"/>
        <v>350</v>
      </c>
      <c r="G110">
        <v>56</v>
      </c>
      <c r="H110" s="5"/>
      <c r="I110" s="14"/>
    </row>
    <row r="111" spans="1:9" x14ac:dyDescent="0.25">
      <c r="A111" s="21" t="s">
        <v>14</v>
      </c>
      <c r="B111" s="21" t="s">
        <v>15</v>
      </c>
      <c r="D111" s="5" t="s">
        <v>172</v>
      </c>
      <c r="E111" t="s">
        <v>149</v>
      </c>
      <c r="F111" s="20">
        <f t="shared" si="0"/>
        <v>198.25</v>
      </c>
      <c r="G111">
        <v>31.72</v>
      </c>
      <c r="H111" s="5"/>
      <c r="I111" s="14"/>
    </row>
    <row r="112" spans="1:9" x14ac:dyDescent="0.25">
      <c r="A112" s="21" t="s">
        <v>14</v>
      </c>
      <c r="B112" s="21" t="s">
        <v>15</v>
      </c>
      <c r="D112" s="5" t="s">
        <v>184</v>
      </c>
      <c r="E112" t="s">
        <v>156</v>
      </c>
      <c r="F112" s="20">
        <f t="shared" si="0"/>
        <v>5909.8125</v>
      </c>
      <c r="G112" s="5">
        <v>945.57</v>
      </c>
      <c r="H112" s="5"/>
      <c r="I112" s="14"/>
    </row>
    <row r="113" spans="1:9" x14ac:dyDescent="0.25">
      <c r="A113" s="21" t="s">
        <v>14</v>
      </c>
      <c r="B113" s="21" t="s">
        <v>15</v>
      </c>
      <c r="D113" s="5" t="s">
        <v>191</v>
      </c>
      <c r="E113" t="s">
        <v>37</v>
      </c>
      <c r="F113" s="20">
        <f t="shared" si="0"/>
        <v>36576</v>
      </c>
      <c r="G113" s="14">
        <v>5852.16</v>
      </c>
      <c r="H113" s="5"/>
      <c r="I113" s="14"/>
    </row>
    <row r="114" spans="1:9" x14ac:dyDescent="0.25">
      <c r="A114" s="21" t="s">
        <v>20</v>
      </c>
      <c r="B114" s="21" t="s">
        <v>15</v>
      </c>
      <c r="D114" t="s">
        <v>171</v>
      </c>
      <c r="E114" t="s">
        <v>150</v>
      </c>
      <c r="F114" s="20">
        <f t="shared" si="0"/>
        <v>373.1875</v>
      </c>
      <c r="G114" s="5">
        <v>59.71</v>
      </c>
      <c r="H114" s="5"/>
      <c r="I114" s="14"/>
    </row>
    <row r="115" spans="1:9" x14ac:dyDescent="0.25">
      <c r="A115" s="21" t="s">
        <v>14</v>
      </c>
      <c r="B115" s="21" t="s">
        <v>15</v>
      </c>
      <c r="D115" s="5" t="s">
        <v>185</v>
      </c>
      <c r="E115" t="s">
        <v>48</v>
      </c>
      <c r="F115" s="20">
        <f t="shared" si="0"/>
        <v>16666</v>
      </c>
      <c r="G115" s="14">
        <v>2666.56</v>
      </c>
      <c r="H115" s="5"/>
      <c r="I115" s="14"/>
    </row>
    <row r="116" spans="1:9" x14ac:dyDescent="0.25">
      <c r="A116" s="21" t="s">
        <v>14</v>
      </c>
      <c r="B116" s="21" t="s">
        <v>15</v>
      </c>
      <c r="D116" s="5" t="s">
        <v>175</v>
      </c>
      <c r="E116" t="s">
        <v>147</v>
      </c>
      <c r="F116" s="20">
        <f t="shared" si="0"/>
        <v>356.0625</v>
      </c>
      <c r="G116">
        <v>56.97</v>
      </c>
      <c r="H116" s="5"/>
      <c r="I116" s="25"/>
    </row>
    <row r="117" spans="1:9" x14ac:dyDescent="0.25">
      <c r="A117" s="21" t="s">
        <v>14</v>
      </c>
      <c r="B117" s="21" t="s">
        <v>15</v>
      </c>
      <c r="D117" s="5" t="s">
        <v>188</v>
      </c>
      <c r="E117" t="s">
        <v>22</v>
      </c>
      <c r="F117" s="20">
        <f t="shared" si="0"/>
        <v>177284.8125</v>
      </c>
      <c r="G117" s="14">
        <v>28365.57</v>
      </c>
      <c r="H117" s="5"/>
      <c r="I117" s="14"/>
    </row>
    <row r="118" spans="1:9" x14ac:dyDescent="0.25">
      <c r="A118" s="21" t="s">
        <v>14</v>
      </c>
      <c r="B118" s="21" t="s">
        <v>15</v>
      </c>
      <c r="D118" s="5" t="s">
        <v>173</v>
      </c>
      <c r="E118" t="s">
        <v>148</v>
      </c>
      <c r="F118" s="20">
        <f t="shared" si="0"/>
        <v>1741.4999999999998</v>
      </c>
      <c r="G118" s="5">
        <v>278.64</v>
      </c>
      <c r="H118" s="5"/>
      <c r="I118" s="14"/>
    </row>
    <row r="119" spans="1:9" x14ac:dyDescent="0.25">
      <c r="A119" s="21" t="s">
        <v>14</v>
      </c>
      <c r="B119" s="21" t="s">
        <v>15</v>
      </c>
      <c r="D119" s="5" t="s">
        <v>186</v>
      </c>
      <c r="E119" t="s">
        <v>47</v>
      </c>
      <c r="F119" s="20">
        <f t="shared" si="0"/>
        <v>3000</v>
      </c>
      <c r="G119">
        <v>480</v>
      </c>
      <c r="H119" s="5"/>
      <c r="I119" s="15"/>
    </row>
    <row r="120" spans="1:9" x14ac:dyDescent="0.25">
      <c r="A120" s="21" t="s">
        <v>14</v>
      </c>
      <c r="B120" s="21" t="s">
        <v>15</v>
      </c>
      <c r="D120" s="5" t="s">
        <v>195</v>
      </c>
      <c r="E120" t="s">
        <v>34</v>
      </c>
      <c r="F120" s="20">
        <f t="shared" si="0"/>
        <v>4857.625</v>
      </c>
      <c r="G120">
        <v>777.22</v>
      </c>
      <c r="H120" s="5"/>
      <c r="I120" s="26"/>
    </row>
    <row r="121" spans="1:9" x14ac:dyDescent="0.25">
      <c r="A121" s="21" t="s">
        <v>14</v>
      </c>
      <c r="B121" s="21" t="s">
        <v>15</v>
      </c>
      <c r="D121" s="31" t="s">
        <v>207</v>
      </c>
      <c r="E121" t="s">
        <v>154</v>
      </c>
      <c r="F121" s="20">
        <f t="shared" si="0"/>
        <v>286.1875</v>
      </c>
      <c r="G121">
        <v>45.79</v>
      </c>
      <c r="H121" s="5"/>
      <c r="I121" s="25"/>
    </row>
    <row r="122" spans="1:9" x14ac:dyDescent="0.25">
      <c r="A122" s="21" t="s">
        <v>14</v>
      </c>
      <c r="B122" s="21" t="s">
        <v>15</v>
      </c>
      <c r="D122" s="31" t="s">
        <v>205</v>
      </c>
      <c r="E122" t="s">
        <v>151</v>
      </c>
      <c r="F122" s="20">
        <f t="shared" si="0"/>
        <v>84.5</v>
      </c>
      <c r="G122">
        <v>13.52</v>
      </c>
      <c r="H122" s="5"/>
      <c r="I122" s="14"/>
    </row>
    <row r="123" spans="1:9" x14ac:dyDescent="0.25">
      <c r="A123" s="21" t="s">
        <v>14</v>
      </c>
      <c r="B123" s="21" t="s">
        <v>15</v>
      </c>
      <c r="D123" t="s">
        <v>203</v>
      </c>
      <c r="E123" t="s">
        <v>160</v>
      </c>
      <c r="F123" s="20">
        <f t="shared" si="0"/>
        <v>6056.875</v>
      </c>
      <c r="G123" s="5">
        <v>969.1</v>
      </c>
      <c r="H123" s="5"/>
      <c r="I123" s="14"/>
    </row>
    <row r="124" spans="1:9" x14ac:dyDescent="0.25">
      <c r="A124" s="21" t="s">
        <v>14</v>
      </c>
      <c r="B124" s="21" t="s">
        <v>15</v>
      </c>
      <c r="D124" s="5" t="s">
        <v>194</v>
      </c>
      <c r="E124" t="s">
        <v>35</v>
      </c>
      <c r="F124" s="20">
        <f t="shared" si="0"/>
        <v>23000</v>
      </c>
      <c r="G124" s="14">
        <v>3680</v>
      </c>
      <c r="H124" s="5"/>
      <c r="I124" s="14"/>
    </row>
    <row r="125" spans="1:9" x14ac:dyDescent="0.25">
      <c r="A125" s="21" t="s">
        <v>14</v>
      </c>
      <c r="B125" s="21" t="s">
        <v>15</v>
      </c>
      <c r="D125" s="5" t="s">
        <v>196</v>
      </c>
      <c r="E125" t="s">
        <v>157</v>
      </c>
      <c r="F125" s="20">
        <f t="shared" si="0"/>
        <v>300888.0625</v>
      </c>
      <c r="G125" s="14">
        <v>48142.09</v>
      </c>
      <c r="H125" s="5"/>
      <c r="I125" s="14"/>
    </row>
    <row r="126" spans="1:9" x14ac:dyDescent="0.25">
      <c r="A126" s="21" t="s">
        <v>14</v>
      </c>
      <c r="B126" s="21" t="s">
        <v>15</v>
      </c>
      <c r="D126" t="s">
        <v>199</v>
      </c>
      <c r="E126" t="s">
        <v>198</v>
      </c>
      <c r="F126" s="20">
        <f t="shared" si="0"/>
        <v>1493851.8125</v>
      </c>
      <c r="G126" s="5">
        <v>239016.29</v>
      </c>
      <c r="H126" s="5"/>
      <c r="I126" s="27"/>
    </row>
    <row r="127" spans="1:9" x14ac:dyDescent="0.25">
      <c r="A127" s="21" t="s">
        <v>14</v>
      </c>
      <c r="B127" s="21" t="s">
        <v>15</v>
      </c>
      <c r="D127" s="5" t="s">
        <v>187</v>
      </c>
      <c r="E127" t="s">
        <v>23</v>
      </c>
      <c r="F127" s="20">
        <f t="shared" si="0"/>
        <v>15949.125</v>
      </c>
      <c r="G127" s="5">
        <v>2551.86</v>
      </c>
      <c r="H127" s="5"/>
    </row>
    <row r="128" spans="1:9" x14ac:dyDescent="0.25">
      <c r="A128" s="21" t="s">
        <v>14</v>
      </c>
      <c r="B128" s="21" t="s">
        <v>15</v>
      </c>
      <c r="D128" s="5" t="s">
        <v>180</v>
      </c>
      <c r="E128" t="s">
        <v>181</v>
      </c>
      <c r="F128" s="20">
        <f t="shared" si="0"/>
        <v>2027.6875</v>
      </c>
      <c r="G128" s="28">
        <v>324.43</v>
      </c>
      <c r="H128" s="5"/>
    </row>
    <row r="129" spans="1:8" x14ac:dyDescent="0.25">
      <c r="A129" s="21" t="s">
        <v>14</v>
      </c>
      <c r="B129" s="21" t="s">
        <v>15</v>
      </c>
      <c r="D129" t="s">
        <v>204</v>
      </c>
      <c r="E129" t="s">
        <v>11</v>
      </c>
      <c r="F129" s="20">
        <f t="shared" si="0"/>
        <v>77076.5</v>
      </c>
      <c r="G129" s="14">
        <v>12332.24</v>
      </c>
      <c r="H129" s="5"/>
    </row>
    <row r="130" spans="1:8" x14ac:dyDescent="0.25">
      <c r="A130" s="21" t="s">
        <v>14</v>
      </c>
      <c r="B130" s="21" t="s">
        <v>15</v>
      </c>
      <c r="D130" s="5" t="s">
        <v>183</v>
      </c>
      <c r="E130" t="s">
        <v>182</v>
      </c>
      <c r="F130" s="20">
        <f t="shared" si="0"/>
        <v>5277.3125</v>
      </c>
      <c r="G130">
        <v>844.37</v>
      </c>
      <c r="H130" s="5"/>
    </row>
    <row r="131" spans="1:8" x14ac:dyDescent="0.25">
      <c r="A131" s="21" t="s">
        <v>14</v>
      </c>
      <c r="B131" s="21" t="s">
        <v>15</v>
      </c>
      <c r="D131" s="5" t="s">
        <v>177</v>
      </c>
      <c r="E131" t="s">
        <v>145</v>
      </c>
      <c r="F131" s="20">
        <f t="shared" si="0"/>
        <v>683.875</v>
      </c>
      <c r="G131">
        <v>109.42</v>
      </c>
      <c r="H131" s="5"/>
    </row>
    <row r="132" spans="1:8" x14ac:dyDescent="0.25">
      <c r="A132" s="21" t="s">
        <v>14</v>
      </c>
      <c r="B132" s="21" t="s">
        <v>15</v>
      </c>
      <c r="D132" s="31" t="s">
        <v>208</v>
      </c>
      <c r="E132" t="s">
        <v>155</v>
      </c>
      <c r="F132" s="20">
        <f t="shared" si="0"/>
        <v>80</v>
      </c>
      <c r="G132" s="30">
        <v>12.8</v>
      </c>
      <c r="H132" s="5"/>
    </row>
    <row r="133" spans="1:8" x14ac:dyDescent="0.25">
      <c r="A133" s="21" t="s">
        <v>14</v>
      </c>
      <c r="B133" s="21" t="s">
        <v>15</v>
      </c>
      <c r="D133" s="31" t="s">
        <v>206</v>
      </c>
      <c r="E133" t="s">
        <v>152</v>
      </c>
      <c r="F133" s="20">
        <f t="shared" si="0"/>
        <v>206.9375</v>
      </c>
      <c r="G133">
        <v>33.11</v>
      </c>
      <c r="H133" s="5"/>
    </row>
    <row r="134" spans="1:8" x14ac:dyDescent="0.25">
      <c r="A134" s="21" t="s">
        <v>14</v>
      </c>
      <c r="B134" s="21" t="s">
        <v>15</v>
      </c>
      <c r="D134" t="s">
        <v>193</v>
      </c>
      <c r="E134" t="s">
        <v>49</v>
      </c>
      <c r="F134" s="20">
        <f t="shared" si="0"/>
        <v>2483</v>
      </c>
      <c r="G134">
        <v>397.28</v>
      </c>
      <c r="H134" s="5"/>
    </row>
    <row r="135" spans="1:8" x14ac:dyDescent="0.25">
      <c r="A135" s="21" t="s">
        <v>14</v>
      </c>
      <c r="B135" s="21" t="s">
        <v>15</v>
      </c>
      <c r="F135" s="20">
        <f t="shared" si="0"/>
        <v>0</v>
      </c>
      <c r="H135" s="5"/>
    </row>
    <row r="136" spans="1:8" x14ac:dyDescent="0.25">
      <c r="A136" s="21" t="s">
        <v>14</v>
      </c>
      <c r="B136" s="21" t="s">
        <v>15</v>
      </c>
      <c r="F136" s="20">
        <f t="shared" si="0"/>
        <v>0</v>
      </c>
      <c r="H136" s="5"/>
    </row>
    <row r="137" spans="1:8" x14ac:dyDescent="0.25">
      <c r="A137" s="21" t="s">
        <v>14</v>
      </c>
      <c r="B137" s="21" t="s">
        <v>15</v>
      </c>
      <c r="F137" s="20">
        <f t="shared" ref="F129:F140" si="1">+G137/0.16</f>
        <v>0</v>
      </c>
      <c r="H137" s="5"/>
    </row>
    <row r="138" spans="1:8" x14ac:dyDescent="0.25">
      <c r="A138" s="21" t="s">
        <v>14</v>
      </c>
      <c r="B138" s="21" t="s">
        <v>15</v>
      </c>
      <c r="F138" s="20">
        <f t="shared" si="1"/>
        <v>0</v>
      </c>
      <c r="G138" s="14"/>
      <c r="H138" s="5"/>
    </row>
    <row r="139" spans="1:8" x14ac:dyDescent="0.25">
      <c r="A139" s="21" t="s">
        <v>14</v>
      </c>
      <c r="B139" s="21" t="s">
        <v>15</v>
      </c>
      <c r="F139" s="20">
        <f t="shared" si="1"/>
        <v>0</v>
      </c>
      <c r="G139" s="14"/>
      <c r="H139" s="5"/>
    </row>
    <row r="140" spans="1:8" x14ac:dyDescent="0.25">
      <c r="A140" s="21" t="s">
        <v>14</v>
      </c>
      <c r="B140" s="21" t="s">
        <v>15</v>
      </c>
      <c r="F140" s="20">
        <f t="shared" si="1"/>
        <v>0</v>
      </c>
      <c r="G140" s="22"/>
      <c r="H140" s="5"/>
    </row>
    <row r="141" spans="1:8" ht="15.75" thickBot="1" x14ac:dyDescent="0.3">
      <c r="F141" s="23">
        <f>SUM(F105:F140)</f>
        <v>2185983.625</v>
      </c>
      <c r="G141" s="23">
        <f>SUM(G106:G140)</f>
        <v>349757.37999999995</v>
      </c>
      <c r="H141" s="5"/>
    </row>
    <row r="142" spans="1:8" ht="15.75" thickTop="1" x14ac:dyDescent="0.25">
      <c r="E142" s="1" t="s">
        <v>13</v>
      </c>
      <c r="F142" s="8"/>
      <c r="G142" s="8">
        <f>+G100</f>
        <v>349757.67</v>
      </c>
      <c r="H142" s="5"/>
    </row>
    <row r="143" spans="1:8" x14ac:dyDescent="0.25">
      <c r="F143" s="8"/>
      <c r="G143" s="8">
        <f>+G141-G142</f>
        <v>-0.2900000000372529</v>
      </c>
      <c r="H143" s="5"/>
    </row>
    <row r="144" spans="1:8" x14ac:dyDescent="0.25">
      <c r="H144" s="5"/>
    </row>
  </sheetData>
  <autoFilter ref="A7:L98">
    <filterColumn colId="6">
      <filters>
        <filter val="1,065.46"/>
        <filter val="1,581.49"/>
        <filter val="1,628.81"/>
        <filter val="1,647.08"/>
        <filter val="1,656.65"/>
        <filter val="1,685.01"/>
        <filter val="1,848.67"/>
        <filter val="1,875.22"/>
        <filter val="1,967.68"/>
        <filter val="10.39"/>
        <filter val="10.76"/>
        <filter val="10.79"/>
        <filter val="103.86"/>
        <filter val="110.27"/>
        <filter val="12,332.24"/>
        <filter val="12.8"/>
        <filter val="13.52"/>
        <filter val="133.28"/>
        <filter val="133.33"/>
        <filter val="140.8"/>
        <filter val="145.36"/>
        <filter val="157.14"/>
        <filter val="16"/>
        <filter val="16.8"/>
        <filter val="17,783.33"/>
        <filter val="17.6"/>
        <filter val="19.58"/>
        <filter val="2,141.53"/>
        <filter val="2,666.56"/>
        <filter val="20.8"/>
        <filter val="201.48"/>
        <filter val="209.44"/>
        <filter val="210.35"/>
        <filter val="23.45"/>
        <filter val="249"/>
        <filter val="263.75"/>
        <filter val="265.06"/>
        <filter val="265.75"/>
        <filter val="269.6"/>
        <filter val="29.37"/>
        <filter val="295.79"/>
        <filter val="3,680.00"/>
        <filter val="31.72"/>
        <filter val="33.11"/>
        <filter val="397.28"/>
        <filter val="4"/>
        <filter val="4.32"/>
        <filter val="410.32"/>
        <filter val="42.07"/>
        <filter val="45.79"/>
        <filter val="47.3"/>
        <filter val="48,142.09"/>
        <filter val="480"/>
        <filter val="49.66"/>
        <filter val="5,343.64"/>
        <filter val="5,475.04"/>
        <filter val="5,852.16"/>
        <filter val="51,475.52"/>
        <filter val="53,994.88"/>
        <filter val="559.77"/>
        <filter val="56"/>
        <filter val="56.97"/>
        <filter val="6.4"/>
        <filter val="61,767.68"/>
        <filter val="62.12"/>
        <filter val="777.22"/>
        <filter val="788.43"/>
        <filter val="8"/>
        <filter val="83.2"/>
        <filter val="844.37"/>
        <filter val="901.85"/>
        <filter val="974.71"/>
      </filters>
    </filterColumn>
    <sortState ref="A10:L96">
      <sortCondition ref="D7:D98"/>
    </sortState>
  </autoFilter>
  <pageMargins left="0.70866141732283472" right="0.70866141732283472" top="0.19685039370078741" bottom="0.19685039370078741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3" workbookViewId="0">
      <selection activeCell="A73"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2017-10-31T21:50:13Z</dcterms:modified>
</cp:coreProperties>
</file>