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7740" windowHeight="8055" firstSheet="4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</workbook>
</file>

<file path=xl/calcChain.xml><?xml version="1.0" encoding="utf-8"?>
<calcChain xmlns="http://schemas.openxmlformats.org/spreadsheetml/2006/main">
  <c r="H206" i="12" l="1"/>
  <c r="H204" i="12"/>
  <c r="H201" i="12"/>
  <c r="I201" i="12" s="1"/>
  <c r="H199" i="12"/>
  <c r="I199" i="12" s="1"/>
  <c r="H194" i="12"/>
  <c r="H132" i="12"/>
  <c r="I132" i="12" s="1"/>
  <c r="H124" i="12"/>
  <c r="I124" i="12" s="1"/>
  <c r="H91" i="12"/>
  <c r="H18" i="12"/>
  <c r="I18" i="12" s="1"/>
  <c r="H197" i="12"/>
  <c r="I197" i="12" s="1"/>
  <c r="I194" i="12"/>
  <c r="H192" i="12"/>
  <c r="I192" i="12" s="1"/>
  <c r="H190" i="12"/>
  <c r="I190" i="12" s="1"/>
  <c r="H188" i="12"/>
  <c r="I188" i="12" s="1"/>
  <c r="H186" i="12"/>
  <c r="I186" i="12" s="1"/>
  <c r="H184" i="12"/>
  <c r="I184" i="12" s="1"/>
  <c r="H182" i="12"/>
  <c r="I182" i="12" s="1"/>
  <c r="H180" i="12"/>
  <c r="I180" i="12" s="1"/>
  <c r="H177" i="12"/>
  <c r="I177" i="12" s="1"/>
  <c r="H173" i="12"/>
  <c r="I173" i="12" s="1"/>
  <c r="H171" i="12"/>
  <c r="I171" i="12" s="1"/>
  <c r="H169" i="12"/>
  <c r="I169" i="12" s="1"/>
  <c r="H163" i="12"/>
  <c r="I163" i="12" s="1"/>
  <c r="H161" i="12"/>
  <c r="I161" i="12" s="1"/>
  <c r="H158" i="12"/>
  <c r="I158" i="12" s="1"/>
  <c r="H153" i="12"/>
  <c r="I153" i="12" s="1"/>
  <c r="H140" i="12"/>
  <c r="I140" i="12" s="1"/>
  <c r="H135" i="12"/>
  <c r="I135" i="12" s="1"/>
  <c r="H122" i="12"/>
  <c r="I122" i="12" s="1"/>
  <c r="H118" i="12"/>
  <c r="I118" i="12" s="1"/>
  <c r="H114" i="12"/>
  <c r="I114" i="12" s="1"/>
  <c r="H107" i="12"/>
  <c r="I107" i="12" s="1"/>
  <c r="H102" i="12"/>
  <c r="I102" i="12" s="1"/>
  <c r="H100" i="12"/>
  <c r="I100" i="12" s="1"/>
  <c r="I98" i="12"/>
  <c r="H94" i="12"/>
  <c r="I94" i="12" s="1"/>
  <c r="I91" i="12"/>
  <c r="H81" i="12"/>
  <c r="I81" i="12" s="1"/>
  <c r="H78" i="12"/>
  <c r="I78" i="12" s="1"/>
  <c r="H76" i="12"/>
  <c r="I76" i="12" s="1"/>
  <c r="H72" i="12"/>
  <c r="I72" i="12" s="1"/>
  <c r="H69" i="12"/>
  <c r="I69" i="12" s="1"/>
  <c r="H66" i="12"/>
  <c r="I66" i="12" s="1"/>
  <c r="H62" i="12"/>
  <c r="I62" i="12" s="1"/>
  <c r="H60" i="12"/>
  <c r="I60" i="12" s="1"/>
  <c r="H55" i="12"/>
  <c r="I55" i="12" s="1"/>
  <c r="H53" i="12"/>
  <c r="I53" i="12" s="1"/>
  <c r="H51" i="12"/>
  <c r="H49" i="12"/>
  <c r="I49" i="12" s="1"/>
  <c r="H47" i="12"/>
  <c r="H46" i="12"/>
  <c r="H45" i="12"/>
  <c r="I45" i="12" s="1"/>
  <c r="H41" i="12"/>
  <c r="I41" i="12" s="1"/>
  <c r="H40" i="12"/>
  <c r="H39" i="12"/>
  <c r="I39" i="12" s="1"/>
  <c r="H37" i="12"/>
  <c r="I37" i="12" s="1"/>
  <c r="H35" i="12"/>
  <c r="I35" i="12" s="1"/>
  <c r="H32" i="12"/>
  <c r="I32" i="12" s="1"/>
  <c r="H29" i="12"/>
  <c r="I29" i="12" s="1"/>
  <c r="H27" i="12"/>
  <c r="I27" i="12" s="1"/>
  <c r="I16" i="12"/>
  <c r="I15" i="12"/>
  <c r="H14" i="12"/>
  <c r="H128" i="11"/>
  <c r="H32" i="11"/>
  <c r="I32" i="11" s="1"/>
  <c r="H29" i="11"/>
  <c r="I29" i="11" s="1"/>
  <c r="H179" i="11"/>
  <c r="I179" i="11" s="1"/>
  <c r="H189" i="11"/>
  <c r="I189" i="11" s="1"/>
  <c r="H181" i="11"/>
  <c r="I181" i="11" s="1"/>
  <c r="H130" i="11"/>
  <c r="I130" i="11" s="1"/>
  <c r="H106" i="11"/>
  <c r="H55" i="11"/>
  <c r="H32" i="10"/>
  <c r="H38" i="10"/>
  <c r="I38" i="10" s="1"/>
  <c r="H191" i="11"/>
  <c r="I191" i="11" s="1"/>
  <c r="H187" i="11"/>
  <c r="I187" i="11" s="1"/>
  <c r="H185" i="11"/>
  <c r="I185" i="11" s="1"/>
  <c r="H183" i="11"/>
  <c r="I183" i="11" s="1"/>
  <c r="H177" i="11"/>
  <c r="I177" i="11" s="1"/>
  <c r="H175" i="11"/>
  <c r="I175" i="11" s="1"/>
  <c r="H172" i="11"/>
  <c r="I172" i="11" s="1"/>
  <c r="H168" i="11"/>
  <c r="I168" i="11" s="1"/>
  <c r="H166" i="11"/>
  <c r="I166" i="11" s="1"/>
  <c r="H164" i="11"/>
  <c r="I164" i="11" s="1"/>
  <c r="H158" i="11"/>
  <c r="I158" i="11" s="1"/>
  <c r="H156" i="11"/>
  <c r="I156" i="11" s="1"/>
  <c r="H153" i="11"/>
  <c r="I153" i="11" s="1"/>
  <c r="H148" i="11"/>
  <c r="I148" i="11" s="1"/>
  <c r="H135" i="11"/>
  <c r="I135" i="11" s="1"/>
  <c r="I128" i="11"/>
  <c r="H122" i="11"/>
  <c r="I122" i="11" s="1"/>
  <c r="H120" i="11"/>
  <c r="I120" i="11" s="1"/>
  <c r="H116" i="11"/>
  <c r="I116" i="11" s="1"/>
  <c r="H113" i="11"/>
  <c r="I113" i="11" s="1"/>
  <c r="I106" i="11"/>
  <c r="H101" i="11"/>
  <c r="I101" i="11" s="1"/>
  <c r="H99" i="11"/>
  <c r="I99" i="11" s="1"/>
  <c r="I97" i="11"/>
  <c r="H93" i="11"/>
  <c r="I93" i="11" s="1"/>
  <c r="H91" i="11"/>
  <c r="I91" i="11" s="1"/>
  <c r="H81" i="11"/>
  <c r="I81" i="11" s="1"/>
  <c r="H78" i="11"/>
  <c r="I78" i="11" s="1"/>
  <c r="H76" i="11"/>
  <c r="I76" i="11" s="1"/>
  <c r="H72" i="11"/>
  <c r="I72" i="11" s="1"/>
  <c r="H69" i="11"/>
  <c r="I69" i="11" s="1"/>
  <c r="H66" i="11"/>
  <c r="I66" i="11" s="1"/>
  <c r="H62" i="11"/>
  <c r="I62" i="11" s="1"/>
  <c r="H60" i="11"/>
  <c r="I60" i="11" s="1"/>
  <c r="I55" i="11"/>
  <c r="H53" i="11"/>
  <c r="I53" i="11" s="1"/>
  <c r="H51" i="11"/>
  <c r="H49" i="11"/>
  <c r="I49" i="11" s="1"/>
  <c r="H47" i="11"/>
  <c r="H46" i="11"/>
  <c r="H45" i="11"/>
  <c r="I45" i="11" s="1"/>
  <c r="H41" i="11"/>
  <c r="I41" i="11" s="1"/>
  <c r="H40" i="11"/>
  <c r="H39" i="11"/>
  <c r="I39" i="11" s="1"/>
  <c r="H37" i="11"/>
  <c r="I37" i="11" s="1"/>
  <c r="H35" i="11"/>
  <c r="I35" i="11" s="1"/>
  <c r="H27" i="11"/>
  <c r="I27" i="11" s="1"/>
  <c r="H18" i="11"/>
  <c r="I18" i="11" s="1"/>
  <c r="I16" i="11"/>
  <c r="I15" i="11"/>
  <c r="H14" i="11"/>
  <c r="I14" i="11" s="1"/>
  <c r="I14" i="12" l="1"/>
  <c r="H195" i="11"/>
  <c r="H197" i="11" s="1"/>
  <c r="H32" i="9"/>
  <c r="H189" i="10" l="1"/>
  <c r="I189" i="10" s="1"/>
  <c r="H181" i="10"/>
  <c r="I181" i="10" s="1"/>
  <c r="H135" i="10"/>
  <c r="I135" i="10" s="1"/>
  <c r="H126" i="10"/>
  <c r="I126" i="10" s="1"/>
  <c r="H185" i="10"/>
  <c r="I185" i="10" s="1"/>
  <c r="H183" i="10"/>
  <c r="I183" i="10" s="1"/>
  <c r="H179" i="10"/>
  <c r="I179" i="10" s="1"/>
  <c r="H177" i="10"/>
  <c r="I177" i="10" s="1"/>
  <c r="H175" i="10"/>
  <c r="I175" i="10" s="1"/>
  <c r="H172" i="10"/>
  <c r="I172" i="10" s="1"/>
  <c r="H168" i="10"/>
  <c r="I168" i="10" s="1"/>
  <c r="H166" i="10"/>
  <c r="I166" i="10" s="1"/>
  <c r="H164" i="10"/>
  <c r="I164" i="10" s="1"/>
  <c r="H158" i="10"/>
  <c r="I158" i="10" s="1"/>
  <c r="H156" i="10"/>
  <c r="I156" i="10" s="1"/>
  <c r="H153" i="10"/>
  <c r="I153" i="10" s="1"/>
  <c r="H148" i="10"/>
  <c r="I148" i="10" s="1"/>
  <c r="H132" i="10"/>
  <c r="I132" i="10" s="1"/>
  <c r="H124" i="10"/>
  <c r="I124" i="10" s="1"/>
  <c r="H120" i="10"/>
  <c r="I120" i="10" s="1"/>
  <c r="H117" i="10"/>
  <c r="I117" i="10" s="1"/>
  <c r="H110" i="10"/>
  <c r="I110" i="10" s="1"/>
  <c r="H105" i="10"/>
  <c r="I105" i="10" s="1"/>
  <c r="H103" i="10"/>
  <c r="I103" i="10" s="1"/>
  <c r="I101" i="10"/>
  <c r="H97" i="10"/>
  <c r="I97" i="10" s="1"/>
  <c r="H95" i="10"/>
  <c r="I95" i="10" s="1"/>
  <c r="H85" i="10"/>
  <c r="I85" i="10" s="1"/>
  <c r="H82" i="10"/>
  <c r="I82" i="10" s="1"/>
  <c r="H80" i="10"/>
  <c r="I80" i="10" s="1"/>
  <c r="H76" i="10"/>
  <c r="I76" i="10" s="1"/>
  <c r="H73" i="10"/>
  <c r="I73" i="10" s="1"/>
  <c r="H70" i="10"/>
  <c r="I70" i="10" s="1"/>
  <c r="H66" i="10"/>
  <c r="I66" i="10" s="1"/>
  <c r="H64" i="10"/>
  <c r="I64" i="10" s="1"/>
  <c r="H61" i="10"/>
  <c r="I61" i="10" s="1"/>
  <c r="H59" i="10"/>
  <c r="I59" i="10" s="1"/>
  <c r="H57" i="10"/>
  <c r="H55" i="10"/>
  <c r="I55" i="10" s="1"/>
  <c r="H53" i="10"/>
  <c r="H52" i="10"/>
  <c r="H51" i="10"/>
  <c r="I51" i="10" s="1"/>
  <c r="H47" i="10"/>
  <c r="I47" i="10" s="1"/>
  <c r="H46" i="10"/>
  <c r="H45" i="10"/>
  <c r="I45" i="10" s="1"/>
  <c r="H43" i="10"/>
  <c r="I43" i="10" s="1"/>
  <c r="H41" i="10"/>
  <c r="I41" i="10" s="1"/>
  <c r="I32" i="10"/>
  <c r="H30" i="10"/>
  <c r="I30" i="10" s="1"/>
  <c r="H18" i="10"/>
  <c r="I18" i="10" s="1"/>
  <c r="I16" i="10"/>
  <c r="I15" i="10"/>
  <c r="H14" i="10"/>
  <c r="I14" i="10" s="1"/>
  <c r="H193" i="10" l="1"/>
  <c r="H195" i="10" s="1"/>
  <c r="H139" i="9"/>
  <c r="H82" i="9"/>
  <c r="I82" i="9" s="1"/>
  <c r="H172" i="9"/>
  <c r="I172" i="9" s="1"/>
  <c r="H170" i="9"/>
  <c r="I170" i="9" s="1"/>
  <c r="H168" i="9"/>
  <c r="I168" i="9" s="1"/>
  <c r="H166" i="9"/>
  <c r="I166" i="9" s="1"/>
  <c r="H164" i="9"/>
  <c r="I164" i="9" s="1"/>
  <c r="H161" i="9"/>
  <c r="I161" i="9" s="1"/>
  <c r="H157" i="9"/>
  <c r="I157" i="9" s="1"/>
  <c r="H155" i="9"/>
  <c r="I155" i="9" s="1"/>
  <c r="H153" i="9"/>
  <c r="I153" i="9" s="1"/>
  <c r="H147" i="9"/>
  <c r="I147" i="9" s="1"/>
  <c r="H145" i="9"/>
  <c r="I145" i="9" s="1"/>
  <c r="H142" i="9"/>
  <c r="I142" i="9" s="1"/>
  <c r="I139" i="9"/>
  <c r="H126" i="9"/>
  <c r="I126" i="9" s="1"/>
  <c r="H123" i="9"/>
  <c r="I123" i="9" s="1"/>
  <c r="H121" i="9"/>
  <c r="I121" i="9" s="1"/>
  <c r="H117" i="9"/>
  <c r="I117" i="9" s="1"/>
  <c r="H114" i="9"/>
  <c r="I114" i="9" s="1"/>
  <c r="H107" i="9"/>
  <c r="I107" i="9" s="1"/>
  <c r="H102" i="9"/>
  <c r="I102" i="9" s="1"/>
  <c r="H100" i="9"/>
  <c r="I100" i="9" s="1"/>
  <c r="I98" i="9"/>
  <c r="H94" i="9"/>
  <c r="I94" i="9" s="1"/>
  <c r="H92" i="9"/>
  <c r="I92" i="9" s="1"/>
  <c r="H79" i="9"/>
  <c r="I79" i="9" s="1"/>
  <c r="H77" i="9"/>
  <c r="I77" i="9" s="1"/>
  <c r="H73" i="9"/>
  <c r="I73" i="9" s="1"/>
  <c r="H70" i="9"/>
  <c r="I70" i="9" s="1"/>
  <c r="H67" i="9"/>
  <c r="I67" i="9" s="1"/>
  <c r="H63" i="9"/>
  <c r="I63" i="9" s="1"/>
  <c r="H61" i="9"/>
  <c r="I61" i="9" s="1"/>
  <c r="H58" i="9"/>
  <c r="I58" i="9" s="1"/>
  <c r="H56" i="9"/>
  <c r="I56" i="9" s="1"/>
  <c r="H54" i="9"/>
  <c r="H52" i="9"/>
  <c r="I52" i="9" s="1"/>
  <c r="H50" i="9"/>
  <c r="H49" i="9"/>
  <c r="H48" i="9"/>
  <c r="I48" i="9" s="1"/>
  <c r="H44" i="9"/>
  <c r="I44" i="9" s="1"/>
  <c r="H43" i="9"/>
  <c r="H42" i="9"/>
  <c r="I42" i="9" s="1"/>
  <c r="H40" i="9"/>
  <c r="I40" i="9" s="1"/>
  <c r="H38" i="9"/>
  <c r="I38" i="9" s="1"/>
  <c r="I32" i="9"/>
  <c r="H30" i="9"/>
  <c r="I30" i="9" s="1"/>
  <c r="H18" i="9"/>
  <c r="I18" i="9" s="1"/>
  <c r="I16" i="9"/>
  <c r="I15" i="9"/>
  <c r="H14" i="9"/>
  <c r="H179" i="9" l="1"/>
  <c r="H181" i="9" s="1"/>
  <c r="I14" i="9"/>
  <c r="H164" i="7"/>
  <c r="I164" i="7" s="1"/>
  <c r="H106" i="8"/>
  <c r="H18" i="7"/>
  <c r="H163" i="8" l="1"/>
  <c r="I163" i="8" s="1"/>
  <c r="H161" i="8"/>
  <c r="I161" i="8" s="1"/>
  <c r="I159" i="8"/>
  <c r="H159" i="8"/>
  <c r="H157" i="8"/>
  <c r="I157" i="8" s="1"/>
  <c r="I155" i="8"/>
  <c r="H155" i="8"/>
  <c r="H152" i="8"/>
  <c r="I152" i="8" s="1"/>
  <c r="H148" i="8"/>
  <c r="I148" i="8" s="1"/>
  <c r="H146" i="8"/>
  <c r="I146" i="8" s="1"/>
  <c r="H144" i="8"/>
  <c r="I144" i="8" s="1"/>
  <c r="I138" i="8"/>
  <c r="H138" i="8"/>
  <c r="H136" i="8"/>
  <c r="I136" i="8" s="1"/>
  <c r="H133" i="8"/>
  <c r="I133" i="8" s="1"/>
  <c r="H131" i="8"/>
  <c r="I131" i="8" s="1"/>
  <c r="H118" i="8"/>
  <c r="I118" i="8" s="1"/>
  <c r="H115" i="8"/>
  <c r="I115" i="8" s="1"/>
  <c r="H113" i="8"/>
  <c r="I113" i="8" s="1"/>
  <c r="I109" i="8"/>
  <c r="H109" i="8"/>
  <c r="I106" i="8"/>
  <c r="H99" i="8"/>
  <c r="I99" i="8" s="1"/>
  <c r="H94" i="8"/>
  <c r="I94" i="8" s="1"/>
  <c r="H92" i="8"/>
  <c r="I92" i="8" s="1"/>
  <c r="I90" i="8"/>
  <c r="H86" i="8"/>
  <c r="I86" i="8" s="1"/>
  <c r="H84" i="8"/>
  <c r="I84" i="8" s="1"/>
  <c r="I82" i="8"/>
  <c r="H79" i="8"/>
  <c r="I79" i="8" s="1"/>
  <c r="H77" i="8"/>
  <c r="I77" i="8" s="1"/>
  <c r="H73" i="8"/>
  <c r="I73" i="8" s="1"/>
  <c r="H70" i="8"/>
  <c r="I70" i="8" s="1"/>
  <c r="H67" i="8"/>
  <c r="I67" i="8" s="1"/>
  <c r="H63" i="8"/>
  <c r="I63" i="8" s="1"/>
  <c r="H61" i="8"/>
  <c r="I61" i="8" s="1"/>
  <c r="H58" i="8"/>
  <c r="I58" i="8" s="1"/>
  <c r="H56" i="8"/>
  <c r="I56" i="8" s="1"/>
  <c r="H54" i="8"/>
  <c r="H52" i="8"/>
  <c r="I52" i="8" s="1"/>
  <c r="H50" i="8"/>
  <c r="H49" i="8"/>
  <c r="H48" i="8"/>
  <c r="I48" i="8" s="1"/>
  <c r="H44" i="8"/>
  <c r="I44" i="8" s="1"/>
  <c r="H43" i="8"/>
  <c r="H42" i="8"/>
  <c r="I42" i="8" s="1"/>
  <c r="H40" i="8"/>
  <c r="I40" i="8" s="1"/>
  <c r="I38" i="8"/>
  <c r="H38" i="8"/>
  <c r="H32" i="8"/>
  <c r="I32" i="8" s="1"/>
  <c r="H30" i="8"/>
  <c r="I30" i="8" s="1"/>
  <c r="H18" i="8"/>
  <c r="I18" i="8" s="1"/>
  <c r="I16" i="8"/>
  <c r="I15" i="8"/>
  <c r="H14" i="8"/>
  <c r="H170" i="8" l="1"/>
  <c r="H172" i="8" s="1"/>
  <c r="I14" i="8"/>
  <c r="H147" i="7"/>
  <c r="I147" i="7" s="1"/>
  <c r="H86" i="7"/>
  <c r="I86" i="7" s="1"/>
  <c r="H84" i="7"/>
  <c r="I84" i="7" s="1"/>
  <c r="H73" i="7"/>
  <c r="I73" i="7" s="1"/>
  <c r="H56" i="7"/>
  <c r="I56" i="7" s="1"/>
  <c r="H54" i="7"/>
  <c r="I52" i="7"/>
  <c r="H52" i="7"/>
  <c r="I18" i="7"/>
  <c r="H162" i="7"/>
  <c r="I162" i="7" s="1"/>
  <c r="H160" i="7"/>
  <c r="I160" i="7" s="1"/>
  <c r="H158" i="7"/>
  <c r="I158" i="7" s="1"/>
  <c r="H156" i="7"/>
  <c r="I156" i="7" s="1"/>
  <c r="H154" i="7"/>
  <c r="I154" i="7" s="1"/>
  <c r="H151" i="7"/>
  <c r="I151" i="7" s="1"/>
  <c r="H145" i="7"/>
  <c r="I145" i="7" s="1"/>
  <c r="H143" i="7"/>
  <c r="I143" i="7" s="1"/>
  <c r="H137" i="7"/>
  <c r="I137" i="7" s="1"/>
  <c r="H135" i="7"/>
  <c r="I135" i="7" s="1"/>
  <c r="H132" i="7"/>
  <c r="I132" i="7" s="1"/>
  <c r="I130" i="7"/>
  <c r="H130" i="7"/>
  <c r="H117" i="7"/>
  <c r="I117" i="7" s="1"/>
  <c r="H114" i="7"/>
  <c r="I114" i="7" s="1"/>
  <c r="H112" i="7"/>
  <c r="I112" i="7" s="1"/>
  <c r="H108" i="7"/>
  <c r="I108" i="7" s="1"/>
  <c r="H106" i="7"/>
  <c r="I106" i="7" s="1"/>
  <c r="H99" i="7"/>
  <c r="I99" i="7" s="1"/>
  <c r="H94" i="7"/>
  <c r="I94" i="7" s="1"/>
  <c r="H92" i="7"/>
  <c r="I92" i="7" s="1"/>
  <c r="I90" i="7"/>
  <c r="H82" i="7"/>
  <c r="I82" i="7" s="1"/>
  <c r="I79" i="7"/>
  <c r="H79" i="7"/>
  <c r="I77" i="7"/>
  <c r="H77" i="7"/>
  <c r="H70" i="7"/>
  <c r="I70" i="7" s="1"/>
  <c r="H67" i="7"/>
  <c r="I67" i="7" s="1"/>
  <c r="H63" i="7"/>
  <c r="I63" i="7" s="1"/>
  <c r="H61" i="7"/>
  <c r="I61" i="7" s="1"/>
  <c r="H58" i="7"/>
  <c r="I58" i="7" s="1"/>
  <c r="H50" i="7"/>
  <c r="H49" i="7"/>
  <c r="H48" i="7"/>
  <c r="I48" i="7" s="1"/>
  <c r="H44" i="7"/>
  <c r="I44" i="7" s="1"/>
  <c r="H43" i="7"/>
  <c r="H42" i="7"/>
  <c r="I42" i="7" s="1"/>
  <c r="I40" i="7"/>
  <c r="H40" i="7"/>
  <c r="H38" i="7"/>
  <c r="I38" i="7" s="1"/>
  <c r="H32" i="7"/>
  <c r="I32" i="7" s="1"/>
  <c r="H30" i="7"/>
  <c r="I30" i="7" s="1"/>
  <c r="I16" i="7"/>
  <c r="I15" i="7"/>
  <c r="H14" i="7"/>
  <c r="I14" i="7" s="1"/>
  <c r="H169" i="7" l="1"/>
  <c r="H171" i="7" s="1"/>
  <c r="H125" i="6"/>
  <c r="I125" i="6" s="1"/>
  <c r="H154" i="6"/>
  <c r="I154" i="6" s="1"/>
  <c r="H140" i="6"/>
  <c r="I140" i="6" s="1"/>
  <c r="H138" i="6"/>
  <c r="I138" i="6" s="1"/>
  <c r="H137" i="5"/>
  <c r="I137" i="5"/>
  <c r="H130" i="6"/>
  <c r="I130" i="6" s="1"/>
  <c r="H92" i="6"/>
  <c r="I92" i="6" s="1"/>
  <c r="H51" i="5"/>
  <c r="H152" i="6"/>
  <c r="I152" i="6" s="1"/>
  <c r="H150" i="6"/>
  <c r="I150" i="6" s="1"/>
  <c r="H148" i="6"/>
  <c r="I148" i="6" s="1"/>
  <c r="H146" i="6"/>
  <c r="I146" i="6" s="1"/>
  <c r="H143" i="6"/>
  <c r="I143" i="6" s="1"/>
  <c r="H136" i="6"/>
  <c r="I136" i="6" s="1"/>
  <c r="H128" i="6"/>
  <c r="I128" i="6" s="1"/>
  <c r="H123" i="6"/>
  <c r="I123" i="6" s="1"/>
  <c r="H110" i="6"/>
  <c r="I110" i="6" s="1"/>
  <c r="H107" i="6"/>
  <c r="I107" i="6" s="1"/>
  <c r="H105" i="6"/>
  <c r="I105" i="6" s="1"/>
  <c r="H101" i="6"/>
  <c r="I101" i="6" s="1"/>
  <c r="H99" i="6"/>
  <c r="I99" i="6" s="1"/>
  <c r="H87" i="6"/>
  <c r="I87" i="6" s="1"/>
  <c r="H85" i="6"/>
  <c r="I85" i="6" s="1"/>
  <c r="I83" i="6"/>
  <c r="H79" i="6"/>
  <c r="I79" i="6" s="1"/>
  <c r="H77" i="6"/>
  <c r="I77" i="6" s="1"/>
  <c r="H75" i="6"/>
  <c r="I75" i="6" s="1"/>
  <c r="H72" i="6"/>
  <c r="I72" i="6" s="1"/>
  <c r="H70" i="6"/>
  <c r="I70" i="6" s="1"/>
  <c r="H68" i="6"/>
  <c r="I68" i="6" s="1"/>
  <c r="H65" i="6"/>
  <c r="I65" i="6" s="1"/>
  <c r="H62" i="6"/>
  <c r="I62" i="6" s="1"/>
  <c r="H58" i="6"/>
  <c r="I58" i="6" s="1"/>
  <c r="H56" i="6"/>
  <c r="I56" i="6" s="1"/>
  <c r="H53" i="6"/>
  <c r="I53" i="6" s="1"/>
  <c r="H51" i="6"/>
  <c r="H49" i="6"/>
  <c r="H48" i="6"/>
  <c r="H47" i="6"/>
  <c r="I47" i="6" s="1"/>
  <c r="H43" i="6"/>
  <c r="I43" i="6" s="1"/>
  <c r="H42" i="6"/>
  <c r="H41" i="6"/>
  <c r="I41" i="6" s="1"/>
  <c r="H39" i="6"/>
  <c r="I39" i="6" s="1"/>
  <c r="H37" i="6"/>
  <c r="I37" i="6" s="1"/>
  <c r="H31" i="6"/>
  <c r="I31" i="6" s="1"/>
  <c r="H29" i="6"/>
  <c r="I29" i="6" s="1"/>
  <c r="H18" i="6"/>
  <c r="I18" i="6" s="1"/>
  <c r="I16" i="6"/>
  <c r="I15" i="6"/>
  <c r="H14" i="6"/>
  <c r="H161" i="6" l="1"/>
  <c r="I14" i="6"/>
  <c r="H132" i="4"/>
  <c r="H141" i="4"/>
  <c r="I141" i="4" s="1"/>
  <c r="H55" i="1"/>
  <c r="H42" i="1"/>
  <c r="H31" i="1"/>
  <c r="H29" i="1"/>
  <c r="I29" i="1" s="1"/>
  <c r="H100" i="1"/>
  <c r="H163" i="6" l="1"/>
  <c r="H14" i="5"/>
  <c r="I14" i="5" s="1"/>
  <c r="I15" i="5"/>
  <c r="I16" i="5"/>
  <c r="H18" i="5"/>
  <c r="I18" i="5" s="1"/>
  <c r="H29" i="5"/>
  <c r="I29" i="5"/>
  <c r="H31" i="5"/>
  <c r="I31" i="5"/>
  <c r="H37" i="5"/>
  <c r="I37" i="5"/>
  <c r="H39" i="5"/>
  <c r="I39" i="5"/>
  <c r="H41" i="5"/>
  <c r="I41" i="5"/>
  <c r="H42" i="5"/>
  <c r="H43" i="5"/>
  <c r="I43" i="5"/>
  <c r="H47" i="5"/>
  <c r="I47" i="5" s="1"/>
  <c r="H48" i="5"/>
  <c r="H49" i="5"/>
  <c r="H54" i="5"/>
  <c r="I54" i="5"/>
  <c r="H57" i="5"/>
  <c r="I57" i="5"/>
  <c r="H59" i="5"/>
  <c r="I59" i="5" s="1"/>
  <c r="H63" i="5"/>
  <c r="I63" i="5"/>
  <c r="H66" i="5"/>
  <c r="I66" i="5"/>
  <c r="H69" i="5"/>
  <c r="I69" i="5"/>
  <c r="H71" i="5"/>
  <c r="I71" i="5" s="1"/>
  <c r="H73" i="5"/>
  <c r="I73" i="5"/>
  <c r="H76" i="5"/>
  <c r="I76" i="5" s="1"/>
  <c r="H78" i="5"/>
  <c r="I78" i="5"/>
  <c r="H80" i="5"/>
  <c r="I80" i="5"/>
  <c r="I84" i="5"/>
  <c r="H86" i="5"/>
  <c r="I86" i="5" s="1"/>
  <c r="H88" i="5"/>
  <c r="I88" i="5"/>
  <c r="H93" i="5"/>
  <c r="I93" i="5"/>
  <c r="H96" i="5"/>
  <c r="I96" i="5" s="1"/>
  <c r="H98" i="5"/>
  <c r="I98" i="5"/>
  <c r="H102" i="5"/>
  <c r="I102" i="5"/>
  <c r="H104" i="5"/>
  <c r="I104" i="5"/>
  <c r="H107" i="5"/>
  <c r="I107" i="5"/>
  <c r="H120" i="5"/>
  <c r="I120" i="5"/>
  <c r="H122" i="5"/>
  <c r="I122" i="5"/>
  <c r="H125" i="5"/>
  <c r="I125" i="5"/>
  <c r="H127" i="5"/>
  <c r="I127" i="5"/>
  <c r="H133" i="5"/>
  <c r="I133" i="5" s="1"/>
  <c r="H135" i="5"/>
  <c r="I135" i="5"/>
  <c r="H140" i="5"/>
  <c r="I140" i="5"/>
  <c r="H143" i="5"/>
  <c r="I143" i="5"/>
  <c r="H145" i="5"/>
  <c r="I145" i="5"/>
  <c r="H147" i="5"/>
  <c r="I147" i="5"/>
  <c r="H149" i="5"/>
  <c r="I149" i="5"/>
  <c r="H158" i="5" l="1"/>
  <c r="H160" i="5" s="1"/>
  <c r="H139" i="4"/>
  <c r="I139" i="4" s="1"/>
  <c r="H137" i="4"/>
  <c r="H134" i="4"/>
  <c r="H124" i="4"/>
  <c r="I137" i="4" l="1"/>
  <c r="I134" i="4"/>
  <c r="H130" i="4"/>
  <c r="I130" i="4" s="1"/>
  <c r="H128" i="4"/>
  <c r="I128" i="4" s="1"/>
  <c r="I124" i="4"/>
  <c r="H122" i="4"/>
  <c r="I122" i="4" s="1"/>
  <c r="H119" i="4"/>
  <c r="I119" i="4" s="1"/>
  <c r="H117" i="4"/>
  <c r="I117" i="4" s="1"/>
  <c r="H104" i="4"/>
  <c r="I104" i="4" s="1"/>
  <c r="H101" i="4"/>
  <c r="I101" i="4" s="1"/>
  <c r="H99" i="4"/>
  <c r="I99" i="4" s="1"/>
  <c r="H95" i="4"/>
  <c r="I95" i="4" s="1"/>
  <c r="H93" i="4"/>
  <c r="I93" i="4" s="1"/>
  <c r="H90" i="4"/>
  <c r="I90" i="4" s="1"/>
  <c r="H85" i="4"/>
  <c r="I85" i="4" s="1"/>
  <c r="H83" i="4"/>
  <c r="I83" i="4" s="1"/>
  <c r="I81" i="4"/>
  <c r="H77" i="4"/>
  <c r="I77" i="4" s="1"/>
  <c r="H75" i="4"/>
  <c r="I75" i="4" s="1"/>
  <c r="H73" i="4"/>
  <c r="I73" i="4" s="1"/>
  <c r="H70" i="4"/>
  <c r="I70" i="4" s="1"/>
  <c r="H68" i="4"/>
  <c r="I68" i="4" s="1"/>
  <c r="H66" i="4"/>
  <c r="I66" i="4" s="1"/>
  <c r="H63" i="4"/>
  <c r="I63" i="4" s="1"/>
  <c r="H60" i="4"/>
  <c r="I60" i="4" s="1"/>
  <c r="H56" i="4"/>
  <c r="I56" i="4" s="1"/>
  <c r="H54" i="4"/>
  <c r="I54" i="4" s="1"/>
  <c r="H51" i="4"/>
  <c r="I51" i="4" s="1"/>
  <c r="H49" i="4"/>
  <c r="H48" i="4"/>
  <c r="H47" i="4"/>
  <c r="I47" i="4" s="1"/>
  <c r="H43" i="4"/>
  <c r="I43" i="4" s="1"/>
  <c r="H42" i="4"/>
  <c r="H41" i="4"/>
  <c r="I41" i="4" s="1"/>
  <c r="H39" i="4"/>
  <c r="I39" i="4" s="1"/>
  <c r="H37" i="4"/>
  <c r="I37" i="4" s="1"/>
  <c r="H31" i="4"/>
  <c r="I31" i="4" s="1"/>
  <c r="H29" i="4"/>
  <c r="I29" i="4" s="1"/>
  <c r="H18" i="4"/>
  <c r="I16" i="4"/>
  <c r="I15" i="4"/>
  <c r="H14" i="4"/>
  <c r="I14" i="4" s="1"/>
  <c r="H144" i="4" l="1"/>
  <c r="H146" i="4" s="1"/>
  <c r="I18" i="4"/>
  <c r="H31" i="3"/>
  <c r="I31" i="3" s="1"/>
  <c r="H29" i="3"/>
  <c r="I29" i="3" s="1"/>
  <c r="H128" i="3"/>
  <c r="I128" i="3" s="1"/>
  <c r="H126" i="3"/>
  <c r="I126" i="3" s="1"/>
  <c r="H124" i="3"/>
  <c r="I124" i="3" s="1"/>
  <c r="H122" i="3"/>
  <c r="I122" i="3" s="1"/>
  <c r="H119" i="3"/>
  <c r="I119" i="3" s="1"/>
  <c r="H117" i="3"/>
  <c r="I117" i="3" s="1"/>
  <c r="H104" i="3"/>
  <c r="I104" i="3" s="1"/>
  <c r="H101" i="3"/>
  <c r="I101" i="3" s="1"/>
  <c r="H99" i="3"/>
  <c r="I99" i="3" s="1"/>
  <c r="H95" i="3"/>
  <c r="I95" i="3" s="1"/>
  <c r="H93" i="3"/>
  <c r="I93" i="3" s="1"/>
  <c r="H90" i="3"/>
  <c r="I90" i="3" s="1"/>
  <c r="H85" i="3"/>
  <c r="I85" i="3" s="1"/>
  <c r="H83" i="3"/>
  <c r="I83" i="3" s="1"/>
  <c r="I81" i="3"/>
  <c r="H77" i="3"/>
  <c r="I77" i="3" s="1"/>
  <c r="H75" i="3"/>
  <c r="I75" i="3" s="1"/>
  <c r="H73" i="3"/>
  <c r="I73" i="3" s="1"/>
  <c r="H70" i="3"/>
  <c r="I70" i="3" s="1"/>
  <c r="H68" i="3"/>
  <c r="I68" i="3" s="1"/>
  <c r="H66" i="3"/>
  <c r="I66" i="3" s="1"/>
  <c r="H63" i="3"/>
  <c r="I63" i="3" s="1"/>
  <c r="H60" i="3"/>
  <c r="I60" i="3" s="1"/>
  <c r="H56" i="3"/>
  <c r="I56" i="3" s="1"/>
  <c r="H54" i="3"/>
  <c r="I54" i="3" s="1"/>
  <c r="H51" i="3"/>
  <c r="I51" i="3" s="1"/>
  <c r="H49" i="3"/>
  <c r="H48" i="3"/>
  <c r="H47" i="3"/>
  <c r="I47" i="3" s="1"/>
  <c r="H43" i="3"/>
  <c r="I43" i="3" s="1"/>
  <c r="H42" i="3"/>
  <c r="H41" i="3"/>
  <c r="I41" i="3" s="1"/>
  <c r="H39" i="3"/>
  <c r="I39" i="3" s="1"/>
  <c r="H37" i="3"/>
  <c r="I37" i="3" s="1"/>
  <c r="H18" i="3"/>
  <c r="I18" i="3" s="1"/>
  <c r="I16" i="3"/>
  <c r="I15" i="3"/>
  <c r="H14" i="3"/>
  <c r="I14" i="3" s="1"/>
  <c r="H131" i="3" l="1"/>
  <c r="H133" i="3" s="1"/>
  <c r="H100" i="2"/>
  <c r="I100" i="2" s="1"/>
  <c r="H127" i="2"/>
  <c r="I127" i="2" s="1"/>
  <c r="H125" i="2"/>
  <c r="I125" i="2" s="1"/>
  <c r="H123" i="2"/>
  <c r="I123" i="2" s="1"/>
  <c r="H121" i="2"/>
  <c r="I121" i="2" s="1"/>
  <c r="H118" i="2"/>
  <c r="I118" i="2" s="1"/>
  <c r="H116" i="2"/>
  <c r="I116" i="2" s="1"/>
  <c r="H103" i="2"/>
  <c r="I103" i="2" s="1"/>
  <c r="H98" i="2"/>
  <c r="I98" i="2" s="1"/>
  <c r="H94" i="2"/>
  <c r="I94" i="2" s="1"/>
  <c r="H92" i="2"/>
  <c r="I92" i="2" s="1"/>
  <c r="H89" i="2"/>
  <c r="I89" i="2" s="1"/>
  <c r="H84" i="2"/>
  <c r="I84" i="2" s="1"/>
  <c r="H82" i="2"/>
  <c r="I82" i="2" s="1"/>
  <c r="I80" i="2"/>
  <c r="H76" i="2"/>
  <c r="I76" i="2" s="1"/>
  <c r="H74" i="2"/>
  <c r="I74" i="2" s="1"/>
  <c r="H72" i="2"/>
  <c r="I72" i="2" s="1"/>
  <c r="H69" i="2"/>
  <c r="I69" i="2" s="1"/>
  <c r="H67" i="2"/>
  <c r="I67" i="2" s="1"/>
  <c r="H65" i="2"/>
  <c r="I65" i="2" s="1"/>
  <c r="H62" i="2"/>
  <c r="I62" i="2" s="1"/>
  <c r="H59" i="2"/>
  <c r="I59" i="2" s="1"/>
  <c r="H55" i="2"/>
  <c r="I55" i="2" s="1"/>
  <c r="H53" i="2"/>
  <c r="I53" i="2" s="1"/>
  <c r="H50" i="2"/>
  <c r="I50" i="2" s="1"/>
  <c r="H48" i="2"/>
  <c r="H47" i="2"/>
  <c r="H46" i="2"/>
  <c r="I46" i="2" s="1"/>
  <c r="H42" i="2"/>
  <c r="I42" i="2" s="1"/>
  <c r="H41" i="2"/>
  <c r="H40" i="2"/>
  <c r="I40" i="2" s="1"/>
  <c r="H38" i="2"/>
  <c r="I38" i="2" s="1"/>
  <c r="H36" i="2"/>
  <c r="I36" i="2" s="1"/>
  <c r="H31" i="2"/>
  <c r="I31" i="2" s="1"/>
  <c r="I29" i="2"/>
  <c r="H18" i="2"/>
  <c r="I18" i="2" s="1"/>
  <c r="I16" i="2"/>
  <c r="I15" i="2"/>
  <c r="H14" i="2"/>
  <c r="H130" i="2" l="1"/>
  <c r="H132" i="2" s="1"/>
  <c r="I14" i="2"/>
  <c r="H118" i="1"/>
  <c r="I118" i="1" s="1"/>
  <c r="H82" i="1"/>
  <c r="I82" i="1" s="1"/>
  <c r="H59" i="1"/>
  <c r="I59" i="1" s="1"/>
  <c r="I55" i="1"/>
  <c r="H50" i="1"/>
  <c r="I50" i="1" s="1"/>
  <c r="I31" i="1"/>
  <c r="H127" i="1"/>
  <c r="I127" i="1" s="1"/>
  <c r="H125" i="1"/>
  <c r="I125" i="1" s="1"/>
  <c r="H123" i="1"/>
  <c r="I123" i="1" s="1"/>
  <c r="H121" i="1"/>
  <c r="I121" i="1" s="1"/>
  <c r="H116" i="1"/>
  <c r="I116" i="1" s="1"/>
  <c r="H103" i="1"/>
  <c r="I103" i="1" s="1"/>
  <c r="I100" i="1"/>
  <c r="H98" i="1"/>
  <c r="I98" i="1" s="1"/>
  <c r="H94" i="1"/>
  <c r="I94" i="1" s="1"/>
  <c r="H92" i="1"/>
  <c r="I92" i="1" s="1"/>
  <c r="H89" i="1"/>
  <c r="I89" i="1" s="1"/>
  <c r="H84" i="1"/>
  <c r="I84" i="1" s="1"/>
  <c r="I80" i="1"/>
  <c r="H76" i="1"/>
  <c r="I76" i="1" s="1"/>
  <c r="H74" i="1"/>
  <c r="I74" i="1" s="1"/>
  <c r="H72" i="1"/>
  <c r="I72" i="1" s="1"/>
  <c r="H69" i="1"/>
  <c r="I69" i="1" s="1"/>
  <c r="H67" i="1"/>
  <c r="I67" i="1" s="1"/>
  <c r="H65" i="1"/>
  <c r="I65" i="1" s="1"/>
  <c r="H62" i="1"/>
  <c r="I62" i="1" s="1"/>
  <c r="H53" i="1"/>
  <c r="I53" i="1" s="1"/>
  <c r="H48" i="1"/>
  <c r="H47" i="1"/>
  <c r="H46" i="1"/>
  <c r="I46" i="1" s="1"/>
  <c r="I42" i="1"/>
  <c r="H41" i="1"/>
  <c r="H40" i="1"/>
  <c r="I40" i="1" s="1"/>
  <c r="H38" i="1"/>
  <c r="I38" i="1" s="1"/>
  <c r="H36" i="1"/>
  <c r="I36" i="1" s="1"/>
  <c r="H18" i="1"/>
  <c r="I18" i="1" s="1"/>
  <c r="I16" i="1"/>
  <c r="I15" i="1"/>
  <c r="H14" i="1"/>
  <c r="H130" i="1" l="1"/>
  <c r="H132" i="1"/>
  <c r="I14" i="1"/>
</calcChain>
</file>

<file path=xl/sharedStrings.xml><?xml version="1.0" encoding="utf-8"?>
<sst xmlns="http://schemas.openxmlformats.org/spreadsheetml/2006/main" count="2171" uniqueCount="513">
  <si>
    <t>RALLY CHAMPION, SA DE CV</t>
  </si>
  <si>
    <t>VENTAS CLIENTES</t>
  </si>
  <si>
    <t>302-PROVEEDORES VARIOS</t>
  </si>
  <si>
    <t>PROVEEDOR</t>
  </si>
  <si>
    <t>POLIZA</t>
  </si>
  <si>
    <t>FECHA</t>
  </si>
  <si>
    <t>FACTURA</t>
  </si>
  <si>
    <t>IMPORTE</t>
  </si>
  <si>
    <t>TOTAL</t>
  </si>
  <si>
    <t>IVA</t>
  </si>
  <si>
    <t>FECHA DE PAGO</t>
  </si>
  <si>
    <t>302-D100396</t>
  </si>
  <si>
    <t>INGENIERIA FISCAL LABORAL SC</t>
  </si>
  <si>
    <t>302-D100012</t>
  </si>
  <si>
    <t>GARCIA OLIVOS MARIA  TERESA</t>
  </si>
  <si>
    <t>D    241</t>
  </si>
  <si>
    <t>302-D100027</t>
  </si>
  <si>
    <t>SERVICIO AUDITORIO SA DE CV</t>
  </si>
  <si>
    <t>302-D100049</t>
  </si>
  <si>
    <t>302-D100056</t>
  </si>
  <si>
    <t>302-D100058</t>
  </si>
  <si>
    <t>302-D100074</t>
  </si>
  <si>
    <t>302-D100084</t>
  </si>
  <si>
    <t>BERNAL VALLE TERESA ELIZABETH</t>
  </si>
  <si>
    <t>302-D100250</t>
  </si>
  <si>
    <t>BBVA  BANCOMER SA</t>
  </si>
  <si>
    <t>302-D100255</t>
  </si>
  <si>
    <t>BUCIO GUERRERO JUAN RAFAEL</t>
  </si>
  <si>
    <t>D    100</t>
  </si>
  <si>
    <t>302-D100262</t>
  </si>
  <si>
    <t>IMPRESIONES FINAS DEL CENTRO SA</t>
  </si>
  <si>
    <t>302-D100265</t>
  </si>
  <si>
    <t>DIES OCHENTA Y NUEVE, SA DE CV</t>
  </si>
  <si>
    <t>302-D100276</t>
  </si>
  <si>
    <t>302-D100298</t>
  </si>
  <si>
    <t>NAJERA MARTINEZ ALEJANDRO GABRIEL</t>
  </si>
  <si>
    <t>302-D100322</t>
  </si>
  <si>
    <t>CONSULTORIA EN COMERCIO ELECTRONICO</t>
  </si>
  <si>
    <t>302-D100331</t>
  </si>
  <si>
    <t>302-D100343</t>
  </si>
  <si>
    <t>TOYOTA FINANCIAL SERVICES</t>
  </si>
  <si>
    <t>302-D100352</t>
  </si>
  <si>
    <t>CIMALUB SA DE CV</t>
  </si>
  <si>
    <t>302-D100364</t>
  </si>
  <si>
    <t>GRANJA LOPEZ ANDRES</t>
  </si>
  <si>
    <t xml:space="preserve">TOTAL </t>
  </si>
  <si>
    <t>TOTAL AUXILIAR</t>
  </si>
  <si>
    <t>DIFERENCIA</t>
  </si>
  <si>
    <t>D    276</t>
  </si>
  <si>
    <t>OI00008152</t>
  </si>
  <si>
    <t>NO SUB CTA</t>
  </si>
  <si>
    <t>302-D100007</t>
  </si>
  <si>
    <t>CONSULTORES &amp; ASESORES INTEGRALES</t>
  </si>
  <si>
    <t>302-D100026</t>
  </si>
  <si>
    <t>NETWORK INFORMATION CENTER MEXICO,</t>
  </si>
  <si>
    <t>D     89</t>
  </si>
  <si>
    <t xml:space="preserve">TELEFONOS DE MEXICO S.A.B. DE C.V. </t>
  </si>
  <si>
    <t xml:space="preserve">NOTARIA PUBLICA NUMERO TRES SC </t>
  </si>
  <si>
    <t xml:space="preserve">MHMG ABOGADOS S.C </t>
  </si>
  <si>
    <t>DHL EXPRESS    MEXICO SA DE CV</t>
  </si>
  <si>
    <t>302-D100083</t>
  </si>
  <si>
    <t>GRUPO FERNANDO AUTOMOTRIZ SA DE CV</t>
  </si>
  <si>
    <t>302-D100239</t>
  </si>
  <si>
    <t>D     51</t>
  </si>
  <si>
    <t>A000042256</t>
  </si>
  <si>
    <t>D     40</t>
  </si>
  <si>
    <t>A000042766</t>
  </si>
  <si>
    <t>302-D100260</t>
  </si>
  <si>
    <t>FINANCIERA BEPENSA SA DE CV SOFOM E</t>
  </si>
  <si>
    <t>302-D100264</t>
  </si>
  <si>
    <t>TIMOTEO JIMENEZ MANUEL</t>
  </si>
  <si>
    <t>302-D100272</t>
  </si>
  <si>
    <t>1915 AUDITORIA Y FINANZA, S.C.</t>
  </si>
  <si>
    <t>SIND INDU DE TRABAJADORES DE PA PEQ</t>
  </si>
  <si>
    <t>302-D100287</t>
  </si>
  <si>
    <t xml:space="preserve">BUCIO SAAVEDRA RAFAEL </t>
  </si>
  <si>
    <t>D     44</t>
  </si>
  <si>
    <t>B000044684</t>
  </si>
  <si>
    <t>B000045279</t>
  </si>
  <si>
    <t>D     63</t>
  </si>
  <si>
    <t>B000045312</t>
  </si>
  <si>
    <t>302-D100328</t>
  </si>
  <si>
    <t>CENTENO HERNANDEZ INOCENCIO ADAN</t>
  </si>
  <si>
    <t>PROYECTOS VENTAS Y AESORIA SA DE CV</t>
  </si>
  <si>
    <t>D    123</t>
  </si>
  <si>
    <t>A-00001954</t>
  </si>
  <si>
    <t>302-D100368</t>
  </si>
  <si>
    <t xml:space="preserve">ESPINOZA MOLERO HUMBERTO JOSE </t>
  </si>
  <si>
    <t>302-D100401</t>
  </si>
  <si>
    <t>ARREDONDO PEREZ LUIS ENRIQUE</t>
  </si>
  <si>
    <t>302-D100405</t>
  </si>
  <si>
    <t>SGM AUTOMOTRIZ DE MEXICO, SA DE CV</t>
  </si>
  <si>
    <t>302-D100406</t>
  </si>
  <si>
    <t>FUERTES FLORES RICARDO MAURICIO</t>
  </si>
  <si>
    <t>302-D100409</t>
  </si>
  <si>
    <t>AUTO REFACCIONES QUERETARO</t>
  </si>
  <si>
    <t>302-D100410</t>
  </si>
  <si>
    <t>COYOTZI FERNANDEZ MARIANO</t>
  </si>
  <si>
    <t>302-D100412</t>
  </si>
  <si>
    <t>SEARS OPERADORA MEXICO SA DE CV</t>
  </si>
  <si>
    <t>D     67</t>
  </si>
  <si>
    <t>D    242</t>
  </si>
  <si>
    <t>D    244</t>
  </si>
  <si>
    <t>D      3</t>
  </si>
  <si>
    <t>MXR3064663</t>
  </si>
  <si>
    <t>D    302</t>
  </si>
  <si>
    <t>MXR3081612</t>
  </si>
  <si>
    <t>D    240</t>
  </si>
  <si>
    <t>A000012252</t>
  </si>
  <si>
    <t>D    303</t>
  </si>
  <si>
    <t>A000012294</t>
  </si>
  <si>
    <t>302-D100257</t>
  </si>
  <si>
    <t>D    155</t>
  </si>
  <si>
    <t>A000012253</t>
  </si>
  <si>
    <t>D    243</t>
  </si>
  <si>
    <t>E000000852</t>
  </si>
  <si>
    <t>302-D100317</t>
  </si>
  <si>
    <t>CAMPUZANO RODRIGUEZ VICTOR IVAN</t>
  </si>
  <si>
    <t>D    306</t>
  </si>
  <si>
    <t>D    305</t>
  </si>
  <si>
    <t>ENERO00001</t>
  </si>
  <si>
    <t>D     64</t>
  </si>
  <si>
    <t>F000001118</t>
  </si>
  <si>
    <t>D    307</t>
  </si>
  <si>
    <t>PROV AGUIN</t>
  </si>
  <si>
    <t>D     88</t>
  </si>
  <si>
    <t>B000010092</t>
  </si>
  <si>
    <t>ENERO.2017</t>
  </si>
  <si>
    <t>FEBRERO.2017</t>
  </si>
  <si>
    <t>A000008561</t>
  </si>
  <si>
    <t>D    101</t>
  </si>
  <si>
    <t>A000008559</t>
  </si>
  <si>
    <t>D    110</t>
  </si>
  <si>
    <t>A000008570</t>
  </si>
  <si>
    <t>D    191</t>
  </si>
  <si>
    <t>A000008647</t>
  </si>
  <si>
    <t>D      7</t>
  </si>
  <si>
    <t>D    143</t>
  </si>
  <si>
    <t>D    208</t>
  </si>
  <si>
    <t>D      5</t>
  </si>
  <si>
    <t>D    139</t>
  </si>
  <si>
    <t>A000012319</t>
  </si>
  <si>
    <t>D     78</t>
  </si>
  <si>
    <t>D000000346</t>
  </si>
  <si>
    <t>D     79</t>
  </si>
  <si>
    <t>E000000885</t>
  </si>
  <si>
    <t>D    144</t>
  </si>
  <si>
    <t>A000002156</t>
  </si>
  <si>
    <t>D    218</t>
  </si>
  <si>
    <t>INTPPFEB02</t>
  </si>
  <si>
    <t>D   331</t>
  </si>
  <si>
    <t>F000001184</t>
  </si>
  <si>
    <t>D     56</t>
  </si>
  <si>
    <t>B000010213</t>
  </si>
  <si>
    <t>MARZO.2017</t>
  </si>
  <si>
    <t>D    232</t>
  </si>
  <si>
    <t>D    259</t>
  </si>
  <si>
    <t>D    260</t>
  </si>
  <si>
    <t>D    261</t>
  </si>
  <si>
    <t>D    103</t>
  </si>
  <si>
    <t>D    104</t>
  </si>
  <si>
    <t>D    254</t>
  </si>
  <si>
    <t>D    255</t>
  </si>
  <si>
    <t>D    256</t>
  </si>
  <si>
    <t>D    252</t>
  </si>
  <si>
    <t>MXR3134290</t>
  </si>
  <si>
    <t>A000012355</t>
  </si>
  <si>
    <t>D    106</t>
  </si>
  <si>
    <t>A000012346</t>
  </si>
  <si>
    <t>D    253</t>
  </si>
  <si>
    <t>A000003183</t>
  </si>
  <si>
    <t>D    270</t>
  </si>
  <si>
    <t>INTPPMARZ1</t>
  </si>
  <si>
    <t>D      1</t>
  </si>
  <si>
    <t>D    234</t>
  </si>
  <si>
    <t>B000010428</t>
  </si>
  <si>
    <t>D    266</t>
  </si>
  <si>
    <t>D    267</t>
  </si>
  <si>
    <t>D     99</t>
  </si>
  <si>
    <t>D    274</t>
  </si>
  <si>
    <t>D    275</t>
  </si>
  <si>
    <t>D    265</t>
  </si>
  <si>
    <t>ABRIL00003</t>
  </si>
  <si>
    <t>D     94</t>
  </si>
  <si>
    <t>A000012430</t>
  </si>
  <si>
    <t>E000000936</t>
  </si>
  <si>
    <t>A000002219</t>
  </si>
  <si>
    <t>D    264</t>
  </si>
  <si>
    <t>ABRIL00002</t>
  </si>
  <si>
    <t>F000001304</t>
  </si>
  <si>
    <t>D    140</t>
  </si>
  <si>
    <t>A000005731</t>
  </si>
  <si>
    <t>D    174</t>
  </si>
  <si>
    <t>B000010501</t>
  </si>
  <si>
    <t>302-D100424</t>
  </si>
  <si>
    <t>RAMIREZ ABURTO LAURA YUNUEN</t>
  </si>
  <si>
    <t>D    102</t>
  </si>
  <si>
    <t>A000000005</t>
  </si>
  <si>
    <t>A000000004</t>
  </si>
  <si>
    <t>302-D100427</t>
  </si>
  <si>
    <t>SERAFIN SILVA GARCIA</t>
  </si>
  <si>
    <t>D    216</t>
  </si>
  <si>
    <t>0005-SBU17</t>
  </si>
  <si>
    <t>302-D100430</t>
  </si>
  <si>
    <t>ARVIZU RODRIGUEZ JUAN CARLOS OMAR</t>
  </si>
  <si>
    <t>D    268</t>
  </si>
  <si>
    <t>A000006381</t>
  </si>
  <si>
    <t>858EA8D9-FF57-4A15-8882-82DAD78E289D.pdf</t>
  </si>
  <si>
    <t>6C767DE6-37B6-8C95-7E77-4D9D27CF5D75.pdf</t>
  </si>
  <si>
    <t>0640E9C5-6A21-985C-9126-EBBF406FCC77.pdf</t>
  </si>
  <si>
    <t>0E349F6E-85CC-EBC7-9026-0E5975F1ECC9.pdf</t>
  </si>
  <si>
    <t>8FBABBE4-6260-80BE-A67B-81D65347F85E.pdf</t>
  </si>
  <si>
    <t>BA775046-472A-62B4-5ABC-7751F645F303.pdf</t>
  </si>
  <si>
    <t>6AB1AA60-E59D-9A18-E337-C8EB429929FD.pdf</t>
  </si>
  <si>
    <t>E708F3BB-8C4B-322C-5405-4ACAC74CAF74.pdf</t>
  </si>
  <si>
    <t>7FFCEB9E-FC49-1ED3-5BC4-0A2B8F096F42.pdf</t>
  </si>
  <si>
    <t>5C899D0B-5551-8C8B-EF37-0B631FEFD918.pdf</t>
  </si>
  <si>
    <t>88C96F47-F4F8-A3DE-5453-109D137117DF.pdf</t>
  </si>
  <si>
    <t>4308C393-2371-5BD8-13B2-2766F58EEEE4.pdf</t>
  </si>
  <si>
    <t>5BB00778-3801-2439-2EE4-D5DD52DAB0C4.pdf</t>
  </si>
  <si>
    <t>DA4149AB-1023-4B26-BEA2-1A4E942084E9.pdf</t>
  </si>
  <si>
    <t>1082ACBC-61A8-4014-9B88-A64233EA8897.pdf</t>
  </si>
  <si>
    <t>C3152E8E-84FB-4E9D-8DD2-3E0573C6381E.pdf</t>
  </si>
  <si>
    <t>D9B04EDE-B637-486D-90DE-28E10C32F05D.pdf</t>
  </si>
  <si>
    <t>d90e4a82-d48f-48a3-8d81-e33d3cdb4e10.pdf</t>
  </si>
  <si>
    <t>7bb1a1c8-cfd9-4a3f-8cb5-aab3997d5f28.pdf</t>
  </si>
  <si>
    <t>df698a84-a62c-4653-bba5-65b08abdcbab.pdf</t>
  </si>
  <si>
    <t>3A2E24C8-EAE7-4BC8-9BF7-C8B85C3E4E23.pdf</t>
  </si>
  <si>
    <t>3EA7A58D-CCE7-4BA7-A00A-0B8A1A045124.pdf</t>
  </si>
  <si>
    <t>5BBB576C-44CA-44F1-A88F-5B229EAB953B.pdf</t>
  </si>
  <si>
    <t>60A45A09-EC52-412B-B798-F896835AD78B.pdf</t>
  </si>
  <si>
    <t>883FE4E9-A1C9-4E13-BAB3-7734841BDE7F.pdf</t>
  </si>
  <si>
    <t>165C779B-EE60-492E-8226-B6D57EC16ABD.pdf</t>
  </si>
  <si>
    <t>AD6CDBCD-EFAE-4EB1-B069-2CEEBB0EECD6.pdf</t>
  </si>
  <si>
    <t>861DC065-93BD-451E-AEE9-25CBABCDE6BE.pdf</t>
  </si>
  <si>
    <t>617CCE2A-E56E-60C7-7BFB-AF6A822AC717.pdf</t>
  </si>
  <si>
    <t>FCA3C1CC-C759-E0B3-5F96-6F238FCB61FA.pdf</t>
  </si>
  <si>
    <t>16465454-F915-13D9-994E-0065D631D334.pdf</t>
  </si>
  <si>
    <t>BE8A62A6-624B-4A0C-8CB4-D6C7B2FDB537.pdf</t>
  </si>
  <si>
    <t>8ccce102-00c1-485b-bce7-1a706d8d1ac1.pdf</t>
  </si>
  <si>
    <t>B42000E0-10D5-4E20-AB4A-679F449878F2.pdf</t>
  </si>
  <si>
    <t>4B18B8EB-86A2-4AB5-BE9C-0F36974F6CBF.pdf</t>
  </si>
  <si>
    <t>e5cfc445-c93e-4bc0-a37c-faf3dbf83b07.pdf</t>
  </si>
  <si>
    <t>9BB6BAFC-5BD4-E06A-4DAB-A85B75E1A61A.pdf</t>
  </si>
  <si>
    <t>2B7281FF-4262-B2C1-0A59-BA21D44BB4BF.pdf</t>
  </si>
  <si>
    <t>4EFDCCFB-F345-2C1C-9E64-80D275E4EBC2.pdf</t>
  </si>
  <si>
    <t>C74D0452-1F13-40FF-947A-9BAA92EFB127.pdf</t>
  </si>
  <si>
    <t>CC8D2888-E36A-4C16-8657-EA84DD99BF5B.pdf</t>
  </si>
  <si>
    <t>1996785A-3382-F781-7EEA-08D1803D282A.pdf</t>
  </si>
  <si>
    <t>FE2B54F2-6DE6-4D9F-A785-9D92344C6042.pdf</t>
  </si>
  <si>
    <t>fc49b687-c6ef-465d-b123-bcf3bf71f7d9.pdf</t>
  </si>
  <si>
    <t>fa02af0d-363c-4f04-8c6b-ffd92fd7b6e2.pdf</t>
  </si>
  <si>
    <t>397e3586-4428-4f54-844f-039051884296.pdf</t>
  </si>
  <si>
    <t>27ad32ab-cb00-4715-825b-545906dcc30f.pdf</t>
  </si>
  <si>
    <t>ef26f17d-8903-4940-bd43-6f54bac6ddf2.pdf</t>
  </si>
  <si>
    <t>7691c13d-e121-4dfe-9d64-ceb3e41961a1.pdf</t>
  </si>
  <si>
    <t>61E1C6CF-DE84-47F6-B0DE-AEE0E42AF57B.pdf</t>
  </si>
  <si>
    <t>BCF8D7A8-0F6D-4F11-8A1D-802F9FF25398.pdf</t>
  </si>
  <si>
    <t>FBA12E5E-E524-4C05-8AFD-4924D8C9E186.pdf</t>
  </si>
  <si>
    <t>4D4827F1-1803-B744-BF43-B81F7BE42DC0.pdf</t>
  </si>
  <si>
    <t>74397AF7-7B0B-4C4A-B91F-EF5E6B97B615.pdf</t>
  </si>
  <si>
    <t>F560A8B2-EE61-4345-8C4E-5B1AC0B656B4.pdf</t>
  </si>
  <si>
    <t>F1A20449-F081-49BC-ADC6-4B56D5DE0D75.pdf</t>
  </si>
  <si>
    <t>3E9B0593-19E4-5B4B-A493-316F7C81265A.pdf</t>
  </si>
  <si>
    <t>A7DE2A2E-41AA-F1B0-DFBB-3DDF90CB51ED.pdf</t>
  </si>
  <si>
    <t>AB611CD1-B9EA-33CA-FECF-4BE38A3B4CD8.pdf</t>
  </si>
  <si>
    <t>D    344</t>
  </si>
  <si>
    <t>TROTTER BUSTAMANTE ERICK</t>
  </si>
  <si>
    <t>302-D100438</t>
  </si>
  <si>
    <t>D     22</t>
  </si>
  <si>
    <t>COMERCIALIZANDO CES SA DE CV</t>
  </si>
  <si>
    <t>302-D100433</t>
  </si>
  <si>
    <t>A000000010</t>
  </si>
  <si>
    <t>D    135</t>
  </si>
  <si>
    <t>B000010604</t>
  </si>
  <si>
    <t>D    206</t>
  </si>
  <si>
    <t>B000010537</t>
  </si>
  <si>
    <t>D     36</t>
  </si>
  <si>
    <t>F000001365</t>
  </si>
  <si>
    <t>D     18</t>
  </si>
  <si>
    <t>INTMAYO017</t>
  </si>
  <si>
    <t>D    357</t>
  </si>
  <si>
    <t>A000002274</t>
  </si>
  <si>
    <t>D    347</t>
  </si>
  <si>
    <t>E000000968</t>
  </si>
  <si>
    <t>D000000435</t>
  </si>
  <si>
    <t>D    137</t>
  </si>
  <si>
    <t>A000012480</t>
  </si>
  <si>
    <t>B000000287</t>
  </si>
  <si>
    <t>D    348</t>
  </si>
  <si>
    <t>MONROY ESTRADA FELIPE</t>
  </si>
  <si>
    <t>302-D100214</t>
  </si>
  <si>
    <t>D     21</t>
  </si>
  <si>
    <t>D    346</t>
  </si>
  <si>
    <t>D    291</t>
  </si>
  <si>
    <t>B000010617</t>
  </si>
  <si>
    <t>D    162</t>
  </si>
  <si>
    <t>D    161</t>
  </si>
  <si>
    <t>D     26</t>
  </si>
  <si>
    <t>MAYO.2017</t>
  </si>
  <si>
    <t>302-D100432</t>
  </si>
  <si>
    <t xml:space="preserve">ABA SEGUROS SA DE CV </t>
  </si>
  <si>
    <t>D      270</t>
  </si>
  <si>
    <t>D    288</t>
  </si>
  <si>
    <t>302-4100423</t>
  </si>
  <si>
    <t>REWEB FACTURE MAS CON INTERNET SA DE CV</t>
  </si>
  <si>
    <t xml:space="preserve">SALDO A FAVOR POR PAGO HECHO DE MAS </t>
  </si>
  <si>
    <t>D    269</t>
  </si>
  <si>
    <t>HBAB150160</t>
  </si>
  <si>
    <t>D    315</t>
  </si>
  <si>
    <t>HBAB150371</t>
  </si>
  <si>
    <t>D    350</t>
  </si>
  <si>
    <t>E000001647</t>
  </si>
  <si>
    <t>D    354</t>
  </si>
  <si>
    <t>B000000447</t>
  </si>
  <si>
    <t>D    355</t>
  </si>
  <si>
    <t>B000000446</t>
  </si>
  <si>
    <t>D    220</t>
  </si>
  <si>
    <t>D    221</t>
  </si>
  <si>
    <t>D    371</t>
  </si>
  <si>
    <t>B000000282</t>
  </si>
  <si>
    <t>D    136</t>
  </si>
  <si>
    <t>A000012567</t>
  </si>
  <si>
    <t>A000002281</t>
  </si>
  <si>
    <t>D    271</t>
  </si>
  <si>
    <t>A000002318</t>
  </si>
  <si>
    <t>D    272</t>
  </si>
  <si>
    <t>A000002317</t>
  </si>
  <si>
    <t>D    379</t>
  </si>
  <si>
    <t>INTPPJUNI2</t>
  </si>
  <si>
    <t>D    212</t>
  </si>
  <si>
    <t>F000001422</t>
  </si>
  <si>
    <t>D    384</t>
  </si>
  <si>
    <t>AM -00137</t>
  </si>
  <si>
    <t>D    247</t>
  </si>
  <si>
    <t>B000010706</t>
  </si>
  <si>
    <t>D    248</t>
  </si>
  <si>
    <t>B000010707</t>
  </si>
  <si>
    <t>302-D100423</t>
  </si>
  <si>
    <t>REWEB FACTURE MAS CON INTERNET SA D</t>
  </si>
  <si>
    <t>E     54</t>
  </si>
  <si>
    <t>T-404653</t>
  </si>
  <si>
    <t>E     24</t>
  </si>
  <si>
    <t>T404598</t>
  </si>
  <si>
    <t>302-D100441</t>
  </si>
  <si>
    <t>LUGO JIMENEZ BRENDA PAULINA</t>
  </si>
  <si>
    <t>D    210</t>
  </si>
  <si>
    <t>JUNIO.2017</t>
  </si>
  <si>
    <t>D     27</t>
  </si>
  <si>
    <t>CR00021282</t>
  </si>
  <si>
    <t>D    148</t>
  </si>
  <si>
    <t>AA66011581</t>
  </si>
  <si>
    <t>D    149</t>
  </si>
  <si>
    <t>D    150</t>
  </si>
  <si>
    <t>D    236</t>
  </si>
  <si>
    <t>D    147</t>
  </si>
  <si>
    <t>302-100184</t>
  </si>
  <si>
    <t>AUTO PARTES ELECTRICAS EL GUERO SA</t>
  </si>
  <si>
    <t>D     68</t>
  </si>
  <si>
    <t>D    251</t>
  </si>
  <si>
    <t>B000000336</t>
  </si>
  <si>
    <t>302-D100227</t>
  </si>
  <si>
    <t>E000001561</t>
  </si>
  <si>
    <t>CAMARA NACIONAL DE COMERCIO,SERVICI</t>
  </si>
  <si>
    <t>D    250</t>
  </si>
  <si>
    <t>E000001026</t>
  </si>
  <si>
    <t>E     60</t>
  </si>
  <si>
    <t>T-404701</t>
  </si>
  <si>
    <t>D    292</t>
  </si>
  <si>
    <t>JULIO00002</t>
  </si>
  <si>
    <t>D    142</t>
  </si>
  <si>
    <t>F000001475</t>
  </si>
  <si>
    <t>AGOSTO.2017</t>
  </si>
  <si>
    <t>D    141</t>
  </si>
  <si>
    <t>D    273</t>
  </si>
  <si>
    <t>D    282</t>
  </si>
  <si>
    <t>B000000361</t>
  </si>
  <si>
    <t>D    279</t>
  </si>
  <si>
    <t>A000002383</t>
  </si>
  <si>
    <t>AGOSTO0001</t>
  </si>
  <si>
    <t>NOMSEM0035</t>
  </si>
  <si>
    <t>302-D100446</t>
  </si>
  <si>
    <t>EDIFICACIONES UNIX S DE RL DE CV</t>
  </si>
  <si>
    <t>D    284</t>
  </si>
  <si>
    <t>A000000732</t>
  </si>
  <si>
    <t>302-D100449</t>
  </si>
  <si>
    <t>FORTUNY ESCAMEZ CRISTINA</t>
  </si>
  <si>
    <t>D    283</t>
  </si>
  <si>
    <t>D    300</t>
  </si>
  <si>
    <t>SEPTIEMBRE.2017</t>
  </si>
  <si>
    <t>FAC 1501</t>
  </si>
  <si>
    <t>D     96</t>
  </si>
  <si>
    <t>D    163</t>
  </si>
  <si>
    <t>D    281</t>
  </si>
  <si>
    <t>D     84</t>
  </si>
  <si>
    <t>E000000077</t>
  </si>
  <si>
    <t>D     83</t>
  </si>
  <si>
    <t>A000003472</t>
  </si>
  <si>
    <t>A000003320</t>
  </si>
  <si>
    <t>D    287</t>
  </si>
  <si>
    <t>A000003528</t>
  </si>
  <si>
    <t>D     85</t>
  </si>
  <si>
    <t>E000001078</t>
  </si>
  <si>
    <t>A-00002458</t>
  </si>
  <si>
    <t>D    280</t>
  </si>
  <si>
    <t>SEPTIEM001</t>
  </si>
  <si>
    <t>D     25</t>
  </si>
  <si>
    <t>F000001508</t>
  </si>
  <si>
    <t>D     90</t>
  </si>
  <si>
    <t>D     92</t>
  </si>
  <si>
    <t>OCTUBRE.2017</t>
  </si>
  <si>
    <t>D     74</t>
  </si>
  <si>
    <t>D    277</t>
  </si>
  <si>
    <t>D    278</t>
  </si>
  <si>
    <t>D    285</t>
  </si>
  <si>
    <t>B000000397</t>
  </si>
  <si>
    <t>D    189</t>
  </si>
  <si>
    <t>A000012828</t>
  </si>
  <si>
    <t>D     75</t>
  </si>
  <si>
    <t>E000000098</t>
  </si>
  <si>
    <t>D     76</t>
  </si>
  <si>
    <t>E000001107</t>
  </si>
  <si>
    <t>D     52</t>
  </si>
  <si>
    <t>D     73</t>
  </si>
  <si>
    <t>A000002459</t>
  </si>
  <si>
    <t>D    190</t>
  </si>
  <si>
    <t>E      2</t>
  </si>
  <si>
    <t>T-404784</t>
  </si>
  <si>
    <t>SALDO A FAVOR</t>
  </si>
  <si>
    <t>D    309</t>
  </si>
  <si>
    <t>OCTUBRE001</t>
  </si>
  <si>
    <t>D    181</t>
  </si>
  <si>
    <t>D    199</t>
  </si>
  <si>
    <t>D    204</t>
  </si>
  <si>
    <t>302-D100365</t>
  </si>
  <si>
    <t xml:space="preserve">AGUILAR SANTIAGO VILMA </t>
  </si>
  <si>
    <t>D     71</t>
  </si>
  <si>
    <t>F000001635</t>
  </si>
  <si>
    <t>D    311</t>
  </si>
  <si>
    <t>302-D100437</t>
  </si>
  <si>
    <t>VIDAL LUNA MARIA DE LOURDES</t>
  </si>
  <si>
    <t>D    310</t>
  </si>
  <si>
    <t>A000000284</t>
  </si>
  <si>
    <t>302-D100452</t>
  </si>
  <si>
    <t>JC IMAGEN AUTOMOTRIZ SA DE CV</t>
  </si>
  <si>
    <t>E     12</t>
  </si>
  <si>
    <t>CH-3054</t>
  </si>
  <si>
    <t>OI00009867</t>
  </si>
  <si>
    <t xml:space="preserve">MODIFICAR </t>
  </si>
  <si>
    <t xml:space="preserve">PAGO DUPLICADO </t>
  </si>
  <si>
    <t>D     29</t>
  </si>
  <si>
    <t>A000001442</t>
  </si>
  <si>
    <t>D    116</t>
  </si>
  <si>
    <t>OI00010244</t>
  </si>
  <si>
    <t>D    213</t>
  </si>
  <si>
    <t>OI00010321</t>
  </si>
  <si>
    <t>A000001444</t>
  </si>
  <si>
    <t>E     56</t>
  </si>
  <si>
    <t>T-404904</t>
  </si>
  <si>
    <t>E     57</t>
  </si>
  <si>
    <t>T-404905</t>
  </si>
  <si>
    <t>302-D100032</t>
  </si>
  <si>
    <t>EVOLUCION E INOVACION EMPRESARIAL S</t>
  </si>
  <si>
    <t>D     38</t>
  </si>
  <si>
    <t>F000000481</t>
  </si>
  <si>
    <t>A000012867</t>
  </si>
  <si>
    <t>D    120</t>
  </si>
  <si>
    <t>A000012886</t>
  </si>
  <si>
    <t>A000012892</t>
  </si>
  <si>
    <t>D     35</t>
  </si>
  <si>
    <t>E000000117</t>
  </si>
  <si>
    <t>D     41</t>
  </si>
  <si>
    <t>E000001133</t>
  </si>
  <si>
    <t>PP00000011</t>
  </si>
  <si>
    <t>D     34</t>
  </si>
  <si>
    <t>F000001689</t>
  </si>
  <si>
    <t>302-D100384</t>
  </si>
  <si>
    <t>FORMAS GENERALES SA DE CV</t>
  </si>
  <si>
    <t>D     42</t>
  </si>
  <si>
    <t>D     37</t>
  </si>
  <si>
    <t>302-D100434</t>
  </si>
  <si>
    <t>FLORES FERNANDEZ ARMIDA</t>
  </si>
  <si>
    <t>D    239</t>
  </si>
  <si>
    <t>0006-SBU17</t>
  </si>
  <si>
    <t>NOVIEMBRE.2017</t>
  </si>
  <si>
    <t>DICIEMBRE.2017</t>
  </si>
  <si>
    <t>OI00010374</t>
  </si>
  <si>
    <t>E     93</t>
  </si>
  <si>
    <t>T-404900</t>
  </si>
  <si>
    <t>D    325</t>
  </si>
  <si>
    <t>D    345</t>
  </si>
  <si>
    <t>A000012936</t>
  </si>
  <si>
    <t>D    330</t>
  </si>
  <si>
    <t>MI00000005</t>
  </si>
  <si>
    <t>E000001176</t>
  </si>
  <si>
    <t>D    312</t>
  </si>
  <si>
    <t>E000001190</t>
  </si>
  <si>
    <t>D    353</t>
  </si>
  <si>
    <t>DIC0000001</t>
  </si>
  <si>
    <t>D    113</t>
  </si>
  <si>
    <t>D    326</t>
  </si>
  <si>
    <t>D      4</t>
  </si>
  <si>
    <t>QUITAR</t>
  </si>
  <si>
    <t>D    337</t>
  </si>
  <si>
    <t>D    331</t>
  </si>
  <si>
    <t>A000000302</t>
  </si>
  <si>
    <t>D    314</t>
  </si>
  <si>
    <t>302-D100456</t>
  </si>
  <si>
    <t>GRIMALDO ALARCON ANTONIO</t>
  </si>
  <si>
    <t>0011-SBU17</t>
  </si>
  <si>
    <t>302-D100457</t>
  </si>
  <si>
    <t>ALARMAS IES DE QUERETARO SA DE CV</t>
  </si>
  <si>
    <t>D   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</si>
</sst>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/yy"/>
    <numFmt numFmtId="165" formatCode="dd/mm/yy"/>
    <numFmt numFmtId="166" formatCode="_-* #,##0.00_-;\-* #,##0.00_-;_-* \-??_-;_-@_-"/>
  </numFmts>
  <fonts count="2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166" fontId="3" fillId="0" borderId="0"/>
    <xf numFmtId="0" fontId="9" fillId="0" borderId="0"/>
    <xf numFmtId="0" fontId="15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0" fontId="3" fillId="0" borderId="0"/>
  </cellStyleXfs>
  <cellXfs count="77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0" borderId="0" xfId="2" applyFont="1"/>
    <xf numFmtId="0" fontId="1" fillId="0" borderId="0" xfId="2" applyFont="1" applyFill="1"/>
    <xf numFmtId="0" fontId="3" fillId="0" borderId="0" xfId="2" applyFont="1"/>
    <xf numFmtId="0" fontId="3" fillId="0" borderId="0" xfId="2"/>
    <xf numFmtId="166" fontId="3" fillId="0" borderId="0" xfId="3" applyFont="1" applyFill="1" applyBorder="1" applyAlignment="1" applyProtection="1"/>
    <xf numFmtId="0" fontId="3" fillId="0" borderId="0" xfId="2" applyFill="1"/>
    <xf numFmtId="0" fontId="4" fillId="0" borderId="0" xfId="2" applyFont="1"/>
    <xf numFmtId="0" fontId="4" fillId="0" borderId="0" xfId="2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4" fontId="4" fillId="0" borderId="0" xfId="3" applyNumberFormat="1" applyFont="1" applyFill="1" applyBorder="1" applyAlignment="1" applyProtection="1">
      <alignment horizontal="center"/>
    </xf>
    <xf numFmtId="166" fontId="4" fillId="0" borderId="0" xfId="3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14" fontId="3" fillId="0" borderId="0" xfId="2" applyNumberFormat="1"/>
    <xf numFmtId="0" fontId="3" fillId="0" borderId="0" xfId="2" applyAlignment="1">
      <alignment horizontal="right"/>
    </xf>
    <xf numFmtId="43" fontId="3" fillId="0" borderId="0" xfId="3" applyNumberFormat="1" applyFill="1"/>
    <xf numFmtId="43" fontId="5" fillId="0" borderId="0" xfId="3" applyNumberFormat="1" applyFont="1" applyFill="1"/>
    <xf numFmtId="43" fontId="3" fillId="0" borderId="0" xfId="3" applyNumberFormat="1"/>
    <xf numFmtId="166" fontId="7" fillId="0" borderId="0" xfId="3" applyFont="1" applyFill="1" applyBorder="1" applyAlignment="1" applyProtection="1">
      <alignment horizontal="left"/>
    </xf>
    <xf numFmtId="0" fontId="11" fillId="0" borderId="0" xfId="2" applyFont="1"/>
    <xf numFmtId="14" fontId="11" fillId="0" borderId="0" xfId="2" applyNumberFormat="1" applyFont="1"/>
    <xf numFmtId="0" fontId="11" fillId="0" borderId="0" xfId="2" applyFont="1" applyAlignment="1">
      <alignment horizontal="right"/>
    </xf>
    <xf numFmtId="43" fontId="11" fillId="0" borderId="0" xfId="3" applyNumberFormat="1" applyFont="1" applyFill="1"/>
    <xf numFmtId="43" fontId="3" fillId="0" borderId="0" xfId="2" applyNumberFormat="1"/>
    <xf numFmtId="166" fontId="11" fillId="0" borderId="0" xfId="3" applyFont="1" applyFill="1"/>
    <xf numFmtId="0" fontId="5" fillId="0" borderId="0" xfId="3" applyNumberFormat="1" applyFont="1" applyFill="1"/>
    <xf numFmtId="0" fontId="11" fillId="0" borderId="0" xfId="2" applyFont="1" applyFill="1"/>
    <xf numFmtId="4" fontId="0" fillId="0" borderId="0" xfId="0" applyNumberFormat="1" applyFill="1"/>
    <xf numFmtId="17" fontId="7" fillId="0" borderId="0" xfId="3" applyNumberFormat="1" applyFont="1" applyFill="1" applyBorder="1" applyAlignment="1" applyProtection="1">
      <alignment horizontal="left"/>
    </xf>
    <xf numFmtId="43" fontId="3" fillId="0" borderId="0" xfId="3" applyNumberFormat="1" applyFont="1" applyFill="1"/>
    <xf numFmtId="0" fontId="4" fillId="0" borderId="0" xfId="2" applyFont="1" applyFill="1"/>
    <xf numFmtId="14" fontId="11" fillId="0" borderId="0" xfId="2" applyNumberFormat="1" applyFont="1" applyFill="1"/>
    <xf numFmtId="0" fontId="11" fillId="0" borderId="0" xfId="2" applyFont="1" applyFill="1" applyAlignment="1">
      <alignment horizontal="right"/>
    </xf>
    <xf numFmtId="0" fontId="7" fillId="0" borderId="0" xfId="2" applyFont="1" applyAlignment="1">
      <alignment horizontal="left"/>
    </xf>
    <xf numFmtId="43" fontId="11" fillId="0" borderId="0" xfId="2" applyNumberFormat="1" applyFont="1" applyFill="1"/>
    <xf numFmtId="0" fontId="8" fillId="0" borderId="0" xfId="2" applyFont="1" applyAlignment="1">
      <alignment horizontal="left"/>
    </xf>
    <xf numFmtId="165" fontId="11" fillId="0" borderId="0" xfId="2" applyNumberFormat="1" applyFont="1" applyFill="1"/>
    <xf numFmtId="43" fontId="3" fillId="0" borderId="0" xfId="2" applyNumberFormat="1" applyFill="1"/>
    <xf numFmtId="43" fontId="5" fillId="0" borderId="0" xfId="2" applyNumberFormat="1" applyFont="1" applyFill="1"/>
    <xf numFmtId="0" fontId="10" fillId="0" borderId="0" xfId="2" applyFont="1"/>
    <xf numFmtId="0" fontId="12" fillId="0" borderId="0" xfId="2" applyFont="1"/>
    <xf numFmtId="0" fontId="12" fillId="0" borderId="0" xfId="2" applyFont="1" applyAlignment="1">
      <alignment horizontal="right"/>
    </xf>
    <xf numFmtId="43" fontId="12" fillId="0" borderId="0" xfId="2" applyNumberFormat="1" applyFont="1" applyFill="1"/>
    <xf numFmtId="0" fontId="13" fillId="0" borderId="0" xfId="2" applyFont="1" applyAlignment="1">
      <alignment horizontal="left"/>
    </xf>
    <xf numFmtId="4" fontId="3" fillId="0" borderId="0" xfId="2" applyNumberFormat="1" applyFill="1"/>
    <xf numFmtId="43" fontId="11" fillId="0" borderId="0" xfId="3" applyNumberFormat="1" applyFont="1"/>
    <xf numFmtId="0" fontId="11" fillId="0" borderId="0" xfId="4" applyFont="1"/>
    <xf numFmtId="14" fontId="11" fillId="0" borderId="0" xfId="4" applyNumberFormat="1" applyFont="1"/>
    <xf numFmtId="0" fontId="11" fillId="0" borderId="0" xfId="4" applyFont="1" applyFill="1"/>
    <xf numFmtId="4" fontId="3" fillId="0" borderId="0" xfId="2" applyNumberFormat="1"/>
    <xf numFmtId="4" fontId="0" fillId="0" borderId="0" xfId="0" applyNumberFormat="1"/>
    <xf numFmtId="166" fontId="5" fillId="0" borderId="0" xfId="3" applyFont="1" applyFill="1" applyBorder="1" applyAlignment="1" applyProtection="1"/>
    <xf numFmtId="0" fontId="3" fillId="0" borderId="0" xfId="2" applyFont="1" applyAlignment="1">
      <alignment horizontal="right"/>
    </xf>
    <xf numFmtId="166" fontId="5" fillId="0" borderId="0" xfId="3" applyFont="1" applyFill="1" applyBorder="1" applyAlignment="1" applyProtection="1">
      <alignment horizontal="right"/>
    </xf>
    <xf numFmtId="166" fontId="5" fillId="0" borderId="1" xfId="3" applyFont="1" applyFill="1" applyBorder="1" applyAlignment="1" applyProtection="1"/>
    <xf numFmtId="0" fontId="2" fillId="0" borderId="0" xfId="2" applyFont="1" applyBorder="1" applyAlignment="1"/>
    <xf numFmtId="0" fontId="4" fillId="2" borderId="0" xfId="2" applyFont="1" applyFill="1"/>
    <xf numFmtId="0" fontId="16" fillId="0" borderId="0" xfId="5" applyFont="1" applyFill="1" applyProtection="1">
      <protection locked="0"/>
    </xf>
    <xf numFmtId="0" fontId="18" fillId="0" borderId="0" xfId="0" applyFont="1" applyProtection="1">
      <protection locked="0"/>
    </xf>
    <xf numFmtId="0" fontId="16" fillId="3" borderId="0" xfId="5" applyFont="1" applyFill="1" applyProtection="1">
      <protection locked="0"/>
    </xf>
    <xf numFmtId="11" fontId="16" fillId="2" borderId="0" xfId="5" applyNumberFormat="1" applyFont="1" applyFill="1" applyProtection="1">
      <protection locked="0"/>
    </xf>
    <xf numFmtId="11" fontId="16" fillId="0" borderId="0" xfId="5" applyNumberFormat="1" applyFont="1" applyFill="1" applyProtection="1">
      <protection locked="0"/>
    </xf>
    <xf numFmtId="0" fontId="16" fillId="0" borderId="0" xfId="5" applyFont="1" applyFill="1" applyProtection="1">
      <protection locked="0"/>
    </xf>
    <xf numFmtId="0" fontId="7" fillId="0" borderId="0" xfId="2" applyFont="1" applyAlignment="1"/>
    <xf numFmtId="0" fontId="11" fillId="0" borderId="0" xfId="16" applyFont="1" applyFill="1"/>
    <xf numFmtId="43" fontId="5" fillId="2" borderId="0" xfId="3" applyNumberFormat="1" applyFont="1" applyFill="1"/>
    <xf numFmtId="0" fontId="3" fillId="0" borderId="0" xfId="2" applyNumberFormat="1"/>
    <xf numFmtId="43" fontId="19" fillId="0" borderId="0" xfId="2" applyNumberFormat="1" applyFont="1" applyFill="1"/>
    <xf numFmtId="4" fontId="20" fillId="0" borderId="0" xfId="0" applyNumberFormat="1" applyFont="1"/>
    <xf numFmtId="164" fontId="2" fillId="0" borderId="0" xfId="1" applyNumberFormat="1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0" fillId="0" borderId="0" xfId="0" applyFont="1"/>
    <xf numFmtId="14" fontId="20" fillId="0" borderId="0" xfId="0" applyNumberFormat="1" applyFont="1"/>
    <xf numFmtId="0" fontId="20" fillId="0" borderId="0" xfId="0" applyFont="1" applyFill="1"/>
  </cellXfs>
  <cellStyles count="17">
    <cellStyle name="Hipervínculo" xfId="5"/>
    <cellStyle name="Hipervínculo 2" xfId="8"/>
    <cellStyle name="Millares 2" xfId="3"/>
    <cellStyle name="Millares 2 2" xfId="6"/>
    <cellStyle name="Millares 3" xfId="9"/>
    <cellStyle name="Millares 3 2" xfId="10"/>
    <cellStyle name="Millares 4" xfId="7"/>
    <cellStyle name="Millares 4 2" xfId="11"/>
    <cellStyle name="Millares 5" xfId="12"/>
    <cellStyle name="Millares 6" xfId="13"/>
    <cellStyle name="Millares 7" xfId="14"/>
    <cellStyle name="Normal" xfId="0" builtinId="0"/>
    <cellStyle name="Normal 2" xfId="2"/>
    <cellStyle name="Normal 3" xfId="15"/>
    <cellStyle name="Normal_ABRIL" xfId="4"/>
    <cellStyle name="Normal_ABRIL 2" xfId="16"/>
    <cellStyle name="Normal_DSH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0"/>
          <a:ext cx="1866900" cy="1181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1019175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23850"/>
          <a:ext cx="18002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2017-01/3A2E24C8-EAE7-4BC8-9BF7-C8B85C3E4E23.pdf" TargetMode="External"/><Relationship Id="rId13" Type="http://schemas.openxmlformats.org/officeDocument/2006/relationships/hyperlink" Target="2016-11/16465454-F915-13D9-994E-0065D631D334.pdf" TargetMode="External"/><Relationship Id="rId18" Type="http://schemas.openxmlformats.org/officeDocument/2006/relationships/hyperlink" Target="2017-01/C74D0452-1F13-40FF-947A-9BAA92EFB127.pdf" TargetMode="External"/><Relationship Id="rId3" Type="http://schemas.openxmlformats.org/officeDocument/2006/relationships/hyperlink" Target="2016-09\858EA8D9-FF57-4A15-8882-82DAD78E289D.pdf" TargetMode="External"/><Relationship Id="rId21" Type="http://schemas.openxmlformats.org/officeDocument/2006/relationships/hyperlink" Target="2017-01/27ad32ab-cb00-4715-825b-545906dcc30f.pdf" TargetMode="External"/><Relationship Id="rId7" Type="http://schemas.openxmlformats.org/officeDocument/2006/relationships/hyperlink" Target="2017-01/7bb1a1c8-cfd9-4a3f-8cb5-aab3997d5f28.pdf" TargetMode="External"/><Relationship Id="rId12" Type="http://schemas.openxmlformats.org/officeDocument/2006/relationships/hyperlink" Target="2016-09/FCA3C1CC-C759-E0B3-5F96-6F238FCB61FA.pdf" TargetMode="External"/><Relationship Id="rId17" Type="http://schemas.openxmlformats.org/officeDocument/2006/relationships/hyperlink" Target="2016-11/4EFDCCFB-F345-2C1C-9E64-80D275E4EBC2.pdf" TargetMode="External"/><Relationship Id="rId2" Type="http://schemas.openxmlformats.org/officeDocument/2006/relationships/hyperlink" Target="2017-01\0640E9C5-6A21-985C-9126-EBBF406FCC77.pdf" TargetMode="External"/><Relationship Id="rId16" Type="http://schemas.openxmlformats.org/officeDocument/2006/relationships/hyperlink" Target="2016-11/2B7281FF-4262-B2C1-0A59-BA21D44BB4BF.pdf" TargetMode="External"/><Relationship Id="rId20" Type="http://schemas.openxmlformats.org/officeDocument/2006/relationships/hyperlink" Target="2017-02/fc49b687-c6ef-465d-b123-bcf3bf71f7d9.pdf" TargetMode="External"/><Relationship Id="rId1" Type="http://schemas.openxmlformats.org/officeDocument/2006/relationships/hyperlink" Target="2017-01\6C767DE6-37B6-8C95-7E77-4D9D27CF5D75.pdf" TargetMode="External"/><Relationship Id="rId6" Type="http://schemas.openxmlformats.org/officeDocument/2006/relationships/hyperlink" Target="2017-01/d90e4a82-d48f-48a3-8d81-e33d3cdb4e10.pdf" TargetMode="External"/><Relationship Id="rId11" Type="http://schemas.openxmlformats.org/officeDocument/2006/relationships/hyperlink" Target="2016-10/617CCE2A-E56E-60C7-7BFB-AF6A822AC717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2017-01/1082ACBC-61A8-4014-9B88-A64233EA8897.pdf" TargetMode="External"/><Relationship Id="rId15" Type="http://schemas.openxmlformats.org/officeDocument/2006/relationships/hyperlink" Target="2016-10/9BB6BAFC-5BD4-E06A-4DAB-A85B75E1A61A.pdf" TargetMode="External"/><Relationship Id="rId23" Type="http://schemas.openxmlformats.org/officeDocument/2006/relationships/hyperlink" Target="2017-01/61E1C6CF-DE84-47F6-B0DE-AEE0E42AF57B.pdf" TargetMode="External"/><Relationship Id="rId10" Type="http://schemas.openxmlformats.org/officeDocument/2006/relationships/hyperlink" Target="2017-01/5BBB576C-44CA-44F1-A88F-5B229EAB953B.pdf" TargetMode="External"/><Relationship Id="rId19" Type="http://schemas.openxmlformats.org/officeDocument/2006/relationships/hyperlink" Target="2016-10/1996785A-3382-F781-7EEA-08D1803D282A.pdf" TargetMode="External"/><Relationship Id="rId4" Type="http://schemas.openxmlformats.org/officeDocument/2006/relationships/hyperlink" Target="2017-01/0E349F6E-85CC-EBC7-9026-0E5975F1ECC9.pdf" TargetMode="External"/><Relationship Id="rId9" Type="http://schemas.openxmlformats.org/officeDocument/2006/relationships/hyperlink" Target="2017-01\3EA7A58D-CCE7-4BA7-A00A-0B8A1A045124.pdf" TargetMode="External"/><Relationship Id="rId14" Type="http://schemas.openxmlformats.org/officeDocument/2006/relationships/hyperlink" Target="2017-02\4B18B8EB-86A2-4AB5-BE9C-0F36974F6CBF.pdf" TargetMode="External"/><Relationship Id="rId22" Type="http://schemas.openxmlformats.org/officeDocument/2006/relationships/hyperlink" Target="2017-02\ef26f17d-8903-4940-bd43-6f54bac6ddf2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2016-09/FCA3C1CC-C759-E0B3-5F96-6F238FCB61FA.pdf" TargetMode="External"/><Relationship Id="rId13" Type="http://schemas.openxmlformats.org/officeDocument/2006/relationships/hyperlink" Target="2016-11/2B7281FF-4262-B2C1-0A59-BA21D44BB4BF.pdf" TargetMode="External"/><Relationship Id="rId18" Type="http://schemas.openxmlformats.org/officeDocument/2006/relationships/hyperlink" Target="2017-02\ef26f17d-8903-4940-bd43-6f54bac6ddf2.pdf" TargetMode="External"/><Relationship Id="rId3" Type="http://schemas.openxmlformats.org/officeDocument/2006/relationships/hyperlink" Target="2017-02/6AB1AA60-E59D-9A18-E337-C8EB429929FD.pdf" TargetMode="External"/><Relationship Id="rId7" Type="http://schemas.openxmlformats.org/officeDocument/2006/relationships/hyperlink" Target="2016-10/617CCE2A-E56E-60C7-7BFB-AF6A822AC717.pdf" TargetMode="External"/><Relationship Id="rId12" Type="http://schemas.openxmlformats.org/officeDocument/2006/relationships/hyperlink" Target="2016-10/9BB6BAFC-5BD4-E06A-4DAB-A85B75E1A61A.pdf" TargetMode="External"/><Relationship Id="rId17" Type="http://schemas.openxmlformats.org/officeDocument/2006/relationships/hyperlink" Target="2017-04/fa02af0d-363c-4f04-8c6b-ffd92fd7b6e2.pdf" TargetMode="External"/><Relationship Id="rId2" Type="http://schemas.openxmlformats.org/officeDocument/2006/relationships/hyperlink" Target="2017-02/BA775046-472A-62B4-5ABC-7751F645F303.pdf" TargetMode="External"/><Relationship Id="rId16" Type="http://schemas.openxmlformats.org/officeDocument/2006/relationships/hyperlink" Target="2016-10/1996785A-3382-F781-7EEA-08D1803D282A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2017-02/8FBABBE4-6260-80BE-A67B-81D65347F85E.pdf" TargetMode="External"/><Relationship Id="rId6" Type="http://schemas.openxmlformats.org/officeDocument/2006/relationships/hyperlink" Target="2017-03/883FE4E9-A1C9-4E13-BAB3-7734841BDE7F.pdf" TargetMode="External"/><Relationship Id="rId11" Type="http://schemas.openxmlformats.org/officeDocument/2006/relationships/hyperlink" Target="2017-02\B42000E0-10D5-4E20-AB4A-679F449878F2.pdf" TargetMode="External"/><Relationship Id="rId5" Type="http://schemas.openxmlformats.org/officeDocument/2006/relationships/hyperlink" Target="2017-02/60A45A09-EC52-412B-B798-F896835AD78B.pdf" TargetMode="External"/><Relationship Id="rId15" Type="http://schemas.openxmlformats.org/officeDocument/2006/relationships/hyperlink" Target="2017-02/CC8D2888-E36A-4C16-8657-EA84DD99BF5B.pdf" TargetMode="External"/><Relationship Id="rId10" Type="http://schemas.openxmlformats.org/officeDocument/2006/relationships/hyperlink" Target="2017-02/BE8A62A6-624B-4A0C-8CB4-D6C7B2FDB537.pdf" TargetMode="External"/><Relationship Id="rId19" Type="http://schemas.openxmlformats.org/officeDocument/2006/relationships/hyperlink" Target="2017-02/BCF8D7A8-0F6D-4F11-8A1D-802F9FF25398.pdf" TargetMode="External"/><Relationship Id="rId4" Type="http://schemas.openxmlformats.org/officeDocument/2006/relationships/hyperlink" Target="2017-02/C3152E8E-84FB-4E9D-8DD2-3E0573C6381E.pdf" TargetMode="External"/><Relationship Id="rId9" Type="http://schemas.openxmlformats.org/officeDocument/2006/relationships/hyperlink" Target="2016-11/16465454-F915-13D9-994E-0065D631D334.pdf" TargetMode="External"/><Relationship Id="rId14" Type="http://schemas.openxmlformats.org/officeDocument/2006/relationships/hyperlink" Target="2016-11/4EFDCCFB-F345-2C1C-9E64-80D275E4EBC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2017-03/165C779B-EE60-492E-8226-B6D57EC16ABD.pdf" TargetMode="External"/><Relationship Id="rId13" Type="http://schemas.openxmlformats.org/officeDocument/2006/relationships/hyperlink" Target="2017-03/8ccce102-00c1-485b-bce7-1a706d8d1ac1.pdf" TargetMode="External"/><Relationship Id="rId18" Type="http://schemas.openxmlformats.org/officeDocument/2006/relationships/hyperlink" Target="2017-04/397e3586-4428-4f54-844f-039051884296.pdf" TargetMode="External"/><Relationship Id="rId3" Type="http://schemas.openxmlformats.org/officeDocument/2006/relationships/hyperlink" Target="2017-03/5C899D0B-5551-8C8B-EF37-0B631FEFD918.pdf" TargetMode="External"/><Relationship Id="rId7" Type="http://schemas.openxmlformats.org/officeDocument/2006/relationships/hyperlink" Target="2017-03/df698a84-a62c-4653-bba5-65b08abdcbab.pdf" TargetMode="External"/><Relationship Id="rId12" Type="http://schemas.openxmlformats.org/officeDocument/2006/relationships/hyperlink" Target="2016-11/16465454-F915-13D9-994E-0065D631D334.pdf" TargetMode="External"/><Relationship Id="rId17" Type="http://schemas.openxmlformats.org/officeDocument/2006/relationships/hyperlink" Target="2016-10/1996785A-3382-F781-7EEA-08D1803D282A.pdf" TargetMode="External"/><Relationship Id="rId2" Type="http://schemas.openxmlformats.org/officeDocument/2006/relationships/hyperlink" Target="2017-03/7FFCEB9E-FC49-1ED3-5BC4-0A2B8F096F42.pdf" TargetMode="External"/><Relationship Id="rId16" Type="http://schemas.openxmlformats.org/officeDocument/2006/relationships/hyperlink" Target="2016-11/4EFDCCFB-F345-2C1C-9E64-80D275E4EBC2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2017-03/E708F3BB-8C4B-322C-5405-4ACAC74CAF74.pdf" TargetMode="External"/><Relationship Id="rId6" Type="http://schemas.openxmlformats.org/officeDocument/2006/relationships/hyperlink" Target="2017-03/D9B04EDE-B637-486D-90DE-28E10C32F05D.pdf" TargetMode="External"/><Relationship Id="rId11" Type="http://schemas.openxmlformats.org/officeDocument/2006/relationships/hyperlink" Target="2016-09/FCA3C1CC-C759-E0B3-5F96-6F238FCB61FA.pdf" TargetMode="External"/><Relationship Id="rId5" Type="http://schemas.openxmlformats.org/officeDocument/2006/relationships/hyperlink" Target="2017-03/4308C393-2371-5BD8-13B2-2766F58EEEE4.pdf" TargetMode="External"/><Relationship Id="rId15" Type="http://schemas.openxmlformats.org/officeDocument/2006/relationships/hyperlink" Target="2016-11/2B7281FF-4262-B2C1-0A59-BA21D44BB4BF.pdf" TargetMode="External"/><Relationship Id="rId10" Type="http://schemas.openxmlformats.org/officeDocument/2006/relationships/hyperlink" Target="2016-10/617CCE2A-E56E-60C7-7BFB-AF6A822AC717.pdf" TargetMode="External"/><Relationship Id="rId19" Type="http://schemas.openxmlformats.org/officeDocument/2006/relationships/hyperlink" Target="2017-03/FBA12E5E-E524-4C05-8AFD-4924D8C9E186.pdf" TargetMode="External"/><Relationship Id="rId4" Type="http://schemas.openxmlformats.org/officeDocument/2006/relationships/hyperlink" Target="2017-03/88C96F47-F4F8-A3DE-5453-109D137117DF.pdf" TargetMode="External"/><Relationship Id="rId9" Type="http://schemas.openxmlformats.org/officeDocument/2006/relationships/hyperlink" Target="2017-04/AD6CDBCD-EFAE-4EB1-B069-2CEEBB0EECD6.pdf" TargetMode="External"/><Relationship Id="rId14" Type="http://schemas.openxmlformats.org/officeDocument/2006/relationships/hyperlink" Target="2016-10/9BB6BAFC-5BD4-E06A-4DAB-A85B75E1A61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2016-10/9BB6BAFC-5BD4-E06A-4DAB-A85B75E1A61A.pdf" TargetMode="External"/><Relationship Id="rId13" Type="http://schemas.openxmlformats.org/officeDocument/2006/relationships/hyperlink" Target="2017-04/7691c13d-e121-4dfe-9d64-ceb3e41961a1.pdf" TargetMode="External"/><Relationship Id="rId18" Type="http://schemas.openxmlformats.org/officeDocument/2006/relationships/hyperlink" Target="2017-04/F1A20449-F081-49BC-ADC6-4B56D5DE0D75.pdf" TargetMode="External"/><Relationship Id="rId3" Type="http://schemas.openxmlformats.org/officeDocument/2006/relationships/hyperlink" Target="2017-04/861DC065-93BD-451E-AEE9-25CBABCDE6BE.pdf" TargetMode="External"/><Relationship Id="rId21" Type="http://schemas.openxmlformats.org/officeDocument/2006/relationships/hyperlink" Target="2017-04/AB611CD1-B9EA-33CA-FECF-4BE38A3B4CD8.pdf" TargetMode="External"/><Relationship Id="rId7" Type="http://schemas.openxmlformats.org/officeDocument/2006/relationships/hyperlink" Target="2017-04\e5cfc445-c93e-4bc0-a37c-faf3dbf83b07.pdf" TargetMode="External"/><Relationship Id="rId12" Type="http://schemas.openxmlformats.org/officeDocument/2006/relationships/hyperlink" Target="2017-04/FE2B54F2-6DE6-4D9F-A785-9D92344C6042.pdf" TargetMode="External"/><Relationship Id="rId17" Type="http://schemas.openxmlformats.org/officeDocument/2006/relationships/hyperlink" Target="2017-04/F560A8B2-EE61-4345-8C4E-5B1AC0B656B4.pdf" TargetMode="External"/><Relationship Id="rId2" Type="http://schemas.openxmlformats.org/officeDocument/2006/relationships/hyperlink" Target="2017-04/DA4149AB-1023-4B26-BEA2-1A4E942084E9.pdf" TargetMode="External"/><Relationship Id="rId16" Type="http://schemas.openxmlformats.org/officeDocument/2006/relationships/hyperlink" Target="2017-04/74397AF7-7B0B-4C4A-B91F-EF5E6B97B615.pdf" TargetMode="External"/><Relationship Id="rId20" Type="http://schemas.openxmlformats.org/officeDocument/2006/relationships/hyperlink" Target="2017-04/A7DE2A2E-41AA-F1B0-DFBB-3DDF90CB51ED.pdf" TargetMode="External"/><Relationship Id="rId1" Type="http://schemas.openxmlformats.org/officeDocument/2006/relationships/hyperlink" Target="2017-04/5BB00778-3801-2439-2EE4-D5DD52DAB0C4.pdf" TargetMode="External"/><Relationship Id="rId6" Type="http://schemas.openxmlformats.org/officeDocument/2006/relationships/hyperlink" Target="2016-11/16465454-F915-13D9-994E-0065D631D334.pdf" TargetMode="External"/><Relationship Id="rId11" Type="http://schemas.openxmlformats.org/officeDocument/2006/relationships/hyperlink" Target="2016-10/1996785A-3382-F781-7EEA-08D1803D282A.pdf" TargetMode="External"/><Relationship Id="rId5" Type="http://schemas.openxmlformats.org/officeDocument/2006/relationships/hyperlink" Target="2016-09/FCA3C1CC-C759-E0B3-5F96-6F238FCB61FA.pdf" TargetMode="External"/><Relationship Id="rId15" Type="http://schemas.openxmlformats.org/officeDocument/2006/relationships/hyperlink" Target="2017-04/4D4827F1-1803-B744-BF43-B81F7BE42DC0.pdf" TargetMode="External"/><Relationship Id="rId10" Type="http://schemas.openxmlformats.org/officeDocument/2006/relationships/hyperlink" Target="2016-11/4EFDCCFB-F345-2C1C-9E64-80D275E4EBC2.pdf" TargetMode="External"/><Relationship Id="rId19" Type="http://schemas.openxmlformats.org/officeDocument/2006/relationships/hyperlink" Target="2017-05/3E9B0593-19E4-5B4B-A493-316F7C81265A.pdf" TargetMode="External"/><Relationship Id="rId4" Type="http://schemas.openxmlformats.org/officeDocument/2006/relationships/hyperlink" Target="2016-10/617CCE2A-E56E-60C7-7BFB-AF6A822AC717.pdf" TargetMode="External"/><Relationship Id="rId9" Type="http://schemas.openxmlformats.org/officeDocument/2006/relationships/hyperlink" Target="2016-11/2B7281FF-4262-B2C1-0A59-BA21D44BB4BF.pdf" TargetMode="External"/><Relationship Id="rId14" Type="http://schemas.openxmlformats.org/officeDocument/2006/relationships/hyperlink" Target="2017-03/FBA12E5E-E524-4C05-8AFD-4924D8C9E186.pdf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2017-03/FBA12E5E-E524-4C05-8AFD-4924D8C9E186.pdf" TargetMode="External"/><Relationship Id="rId3" Type="http://schemas.openxmlformats.org/officeDocument/2006/relationships/hyperlink" Target="2016-11/16465454-F915-13D9-994E-0065D631D334.pdf" TargetMode="External"/><Relationship Id="rId7" Type="http://schemas.openxmlformats.org/officeDocument/2006/relationships/hyperlink" Target="2016-10/1996785A-3382-F781-7EEA-08D1803D282A.pdf" TargetMode="External"/><Relationship Id="rId2" Type="http://schemas.openxmlformats.org/officeDocument/2006/relationships/hyperlink" Target="2016-09/FCA3C1CC-C759-E0B3-5F96-6F238FCB61FA.pdf" TargetMode="External"/><Relationship Id="rId1" Type="http://schemas.openxmlformats.org/officeDocument/2006/relationships/hyperlink" Target="2016-10/617CCE2A-E56E-60C7-7BFB-AF6A822AC717.pdf" TargetMode="External"/><Relationship Id="rId6" Type="http://schemas.openxmlformats.org/officeDocument/2006/relationships/hyperlink" Target="2016-11/4EFDCCFB-F345-2C1C-9E64-80D275E4EBC2.pdf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2016-11/2B7281FF-4262-B2C1-0A59-BA21D44BB4BF.pdf" TargetMode="External"/><Relationship Id="rId10" Type="http://schemas.openxmlformats.org/officeDocument/2006/relationships/hyperlink" Target="2017-04/74397AF7-7B0B-4C4A-B91F-EF5E6B97B615.pdf" TargetMode="External"/><Relationship Id="rId4" Type="http://schemas.openxmlformats.org/officeDocument/2006/relationships/hyperlink" Target="2016-10/9BB6BAFC-5BD4-E06A-4DAB-A85B75E1A61A.pdf" TargetMode="External"/><Relationship Id="rId9" Type="http://schemas.openxmlformats.org/officeDocument/2006/relationships/hyperlink" Target="2017-04/4D4827F1-1803-B744-BF43-B81F7BE42DC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1571"/>
  <sheetViews>
    <sheetView topLeftCell="A116" workbookViewId="0">
      <selection activeCell="H56" sqref="H56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7.7109375" style="6" bestFit="1" customWidth="1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36" style="6" bestFit="1" customWidth="1"/>
    <col min="11" max="11" width="39.140625" style="6" bestFit="1" customWidth="1"/>
    <col min="12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127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0" hidden="1" outlineLevel="1" x14ac:dyDescent="0.2">
      <c r="B17" s="9"/>
      <c r="C17" s="9"/>
      <c r="G17" s="8"/>
      <c r="H17" s="19"/>
      <c r="I17" s="20"/>
      <c r="J17" s="21"/>
    </row>
    <row r="18" spans="2:10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116</v>
      </c>
      <c r="I18" s="20">
        <f>H18/1.16*0.16</f>
        <v>16</v>
      </c>
    </row>
    <row r="19" spans="2:10" ht="15" hidden="1" outlineLevel="1" x14ac:dyDescent="0.25">
      <c r="B19" s="9"/>
      <c r="C19" s="9"/>
      <c r="D19" t="s">
        <v>48</v>
      </c>
      <c r="E19" s="2">
        <v>42765</v>
      </c>
      <c r="F19" t="s">
        <v>49</v>
      </c>
      <c r="G19">
        <v>116</v>
      </c>
      <c r="H19" s="28"/>
      <c r="I19" s="20"/>
      <c r="J19" s="21"/>
    </row>
    <row r="20" spans="2:10" hidden="1" outlineLevel="1" x14ac:dyDescent="0.2">
      <c r="B20" s="9"/>
      <c r="C20" s="9"/>
      <c r="D20" s="22"/>
      <c r="E20" s="23"/>
      <c r="F20" s="22"/>
      <c r="G20" s="27"/>
      <c r="H20" s="28"/>
      <c r="I20" s="20"/>
      <c r="J20" s="21"/>
    </row>
    <row r="21" spans="2:10" hidden="1" outlineLevel="1" x14ac:dyDescent="0.2">
      <c r="B21" s="9"/>
      <c r="C21" s="9"/>
      <c r="D21" s="22"/>
      <c r="E21" s="23"/>
      <c r="F21" s="22"/>
      <c r="G21" s="27"/>
      <c r="H21" s="28"/>
      <c r="I21" s="20"/>
      <c r="J21" s="21"/>
    </row>
    <row r="22" spans="2:10" hidden="1" outlineLevel="1" x14ac:dyDescent="0.2">
      <c r="B22" s="9"/>
      <c r="C22" s="9"/>
      <c r="D22" s="22"/>
      <c r="E22" s="23"/>
      <c r="F22" s="24"/>
      <c r="G22" s="27"/>
      <c r="H22" s="28"/>
      <c r="I22" s="20"/>
      <c r="J22" s="21"/>
    </row>
    <row r="23" spans="2:10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0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0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0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0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0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0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0" ht="15" hidden="1" outlineLevel="1" x14ac:dyDescent="0.25">
      <c r="B30" s="9"/>
      <c r="D30"/>
      <c r="E30" s="2"/>
      <c r="F30"/>
      <c r="G30" s="30"/>
      <c r="H30" s="18"/>
      <c r="I30" s="20"/>
      <c r="J30" s="64" t="s">
        <v>207</v>
      </c>
    </row>
    <row r="31" spans="2:10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SUM(G32:G34)</f>
        <v>3440.34</v>
      </c>
      <c r="I31" s="20">
        <f>H31/1.16*0.16</f>
        <v>474.52965517241387</v>
      </c>
      <c r="J31" s="31"/>
    </row>
    <row r="32" spans="2:10" ht="15" hidden="1" outlineLevel="1" x14ac:dyDescent="0.25">
      <c r="B32" s="9"/>
      <c r="C32" s="9"/>
      <c r="D32" t="s">
        <v>100</v>
      </c>
      <c r="E32" s="2">
        <v>42745</v>
      </c>
      <c r="F32">
        <v>1222</v>
      </c>
      <c r="G32">
        <v>771.84</v>
      </c>
      <c r="H32" s="19"/>
      <c r="I32" s="20"/>
      <c r="J32" s="60" t="s">
        <v>208</v>
      </c>
    </row>
    <row r="33" spans="2:13" ht="15" hidden="1" outlineLevel="1" x14ac:dyDescent="0.25">
      <c r="B33" s="9"/>
      <c r="C33" s="9"/>
      <c r="D33" t="s">
        <v>101</v>
      </c>
      <c r="E33" s="2">
        <v>42762</v>
      </c>
      <c r="F33">
        <v>1249</v>
      </c>
      <c r="G33" s="53">
        <v>2134.8000000000002</v>
      </c>
      <c r="H33" s="19"/>
      <c r="I33" s="20"/>
      <c r="J33" s="60" t="s">
        <v>209</v>
      </c>
      <c r="K33" s="61"/>
    </row>
    <row r="34" spans="2:13" ht="15" hidden="1" outlineLevel="1" x14ac:dyDescent="0.25">
      <c r="B34" s="9"/>
      <c r="C34" s="9"/>
      <c r="D34" t="s">
        <v>102</v>
      </c>
      <c r="E34" s="2">
        <v>42762</v>
      </c>
      <c r="F34">
        <v>1302</v>
      </c>
      <c r="G34">
        <v>533.70000000000005</v>
      </c>
      <c r="H34" s="32"/>
      <c r="I34" s="20"/>
      <c r="J34" s="64" t="s">
        <v>210</v>
      </c>
    </row>
    <row r="35" spans="2:13" ht="15" hidden="1" outlineLevel="1" x14ac:dyDescent="0.25">
      <c r="B35" s="9"/>
      <c r="C35" s="9"/>
      <c r="D35"/>
      <c r="E35" s="2"/>
      <c r="F35"/>
      <c r="G35" s="1"/>
      <c r="H35" s="32"/>
      <c r="I35" s="20"/>
      <c r="J35" s="31"/>
    </row>
    <row r="36" spans="2:13" collapsed="1" x14ac:dyDescent="0.2">
      <c r="B36" s="9" t="s">
        <v>18</v>
      </c>
      <c r="C36" s="9" t="s">
        <v>56</v>
      </c>
      <c r="D36" s="22"/>
      <c r="E36" s="23"/>
      <c r="F36" s="24"/>
      <c r="G36" s="27"/>
      <c r="H36" s="19">
        <f>SUM(G37:G37)</f>
        <v>0</v>
      </c>
      <c r="I36" s="20">
        <f>H36/1.16*0.16</f>
        <v>0</v>
      </c>
      <c r="J36" s="31"/>
    </row>
    <row r="37" spans="2:13" hidden="1" outlineLevel="1" x14ac:dyDescent="0.2">
      <c r="D37" s="22"/>
      <c r="E37" s="23"/>
      <c r="F37" s="22"/>
      <c r="G37" s="29"/>
      <c r="I37" s="28"/>
      <c r="J37" s="31"/>
    </row>
    <row r="38" spans="2:13" collapsed="1" x14ac:dyDescent="0.2">
      <c r="B38" s="9" t="s">
        <v>19</v>
      </c>
      <c r="C38" s="9" t="s">
        <v>57</v>
      </c>
      <c r="D38" s="22"/>
      <c r="E38" s="23"/>
      <c r="F38" s="22"/>
      <c r="G38" s="29"/>
      <c r="H38" s="19">
        <f>SUM(G39:G39)</f>
        <v>0</v>
      </c>
      <c r="I38" s="20">
        <f>H38/1.16*0.16</f>
        <v>0</v>
      </c>
      <c r="J38" s="31"/>
    </row>
    <row r="39" spans="2:13" ht="15" hidden="1" outlineLevel="1" x14ac:dyDescent="0.25">
      <c r="D39"/>
      <c r="E39" s="2"/>
      <c r="F39"/>
      <c r="G39" s="30"/>
      <c r="J39" s="31"/>
    </row>
    <row r="40" spans="2:13" collapsed="1" x14ac:dyDescent="0.2">
      <c r="B40" s="33" t="s">
        <v>20</v>
      </c>
      <c r="C40" s="9" t="s">
        <v>58</v>
      </c>
      <c r="D40" s="22"/>
      <c r="E40" s="23"/>
      <c r="F40" s="22"/>
      <c r="G40" s="29"/>
      <c r="H40" s="19">
        <f>SUM(G41:G41)</f>
        <v>3480</v>
      </c>
      <c r="I40" s="20">
        <f>H40/1.16*0.16</f>
        <v>480</v>
      </c>
      <c r="J40" s="31"/>
    </row>
    <row r="41" spans="2:13" ht="15" hidden="1" outlineLevel="1" x14ac:dyDescent="0.25">
      <c r="D41" t="s">
        <v>103</v>
      </c>
      <c r="E41" s="2">
        <v>42738</v>
      </c>
      <c r="F41">
        <v>1026</v>
      </c>
      <c r="G41" s="53">
        <v>3480</v>
      </c>
      <c r="H41" s="19">
        <f t="shared" ref="H41:H53" si="0">SUM(G42:G42)</f>
        <v>0</v>
      </c>
      <c r="J41" s="64" t="s">
        <v>221</v>
      </c>
    </row>
    <row r="42" spans="2:13" collapsed="1" x14ac:dyDescent="0.2">
      <c r="B42" s="33" t="s">
        <v>21</v>
      </c>
      <c r="C42" s="9" t="s">
        <v>59</v>
      </c>
      <c r="D42" s="22"/>
      <c r="E42" s="23"/>
      <c r="F42" s="22"/>
      <c r="G42" s="29"/>
      <c r="H42" s="19">
        <f>SUM(G43:G44)</f>
        <v>1056.6099999999999</v>
      </c>
      <c r="I42" s="20">
        <f>H42/1.16*0.16</f>
        <v>145.7393103448276</v>
      </c>
      <c r="J42" s="31"/>
    </row>
    <row r="43" spans="2:13" ht="15" hidden="1" outlineLevel="1" x14ac:dyDescent="0.25">
      <c r="D43" t="s">
        <v>15</v>
      </c>
      <c r="E43" s="2">
        <v>42762</v>
      </c>
      <c r="F43" t="s">
        <v>104</v>
      </c>
      <c r="G43">
        <v>418.83</v>
      </c>
      <c r="H43" s="19"/>
      <c r="J43" s="65" t="s">
        <v>224</v>
      </c>
    </row>
    <row r="44" spans="2:13" ht="15" hidden="1" outlineLevel="1" x14ac:dyDescent="0.25">
      <c r="D44" t="s">
        <v>105</v>
      </c>
      <c r="E44" s="2">
        <v>42766</v>
      </c>
      <c r="F44" t="s">
        <v>106</v>
      </c>
      <c r="G44">
        <v>637.78</v>
      </c>
      <c r="H44" s="19"/>
      <c r="J44" s="63" t="s">
        <v>225</v>
      </c>
      <c r="K44" s="2"/>
      <c r="L44"/>
      <c r="M44"/>
    </row>
    <row r="45" spans="2:13" ht="15" hidden="1" outlineLevel="1" x14ac:dyDescent="0.25">
      <c r="D45"/>
      <c r="E45" s="2"/>
      <c r="F45"/>
      <c r="G45" s="1"/>
      <c r="H45" s="19"/>
      <c r="J45" s="31"/>
    </row>
    <row r="46" spans="2:13" collapsed="1" x14ac:dyDescent="0.2">
      <c r="B46" s="9" t="s">
        <v>60</v>
      </c>
      <c r="C46" s="9" t="s">
        <v>61</v>
      </c>
      <c r="G46" s="8"/>
      <c r="H46" s="19">
        <f t="shared" si="0"/>
        <v>0</v>
      </c>
      <c r="I46" s="20">
        <f>H46/1.16*0.16</f>
        <v>0</v>
      </c>
      <c r="K46" s="7"/>
    </row>
    <row r="47" spans="2:13" ht="15" hidden="1" outlineLevel="1" x14ac:dyDescent="0.25">
      <c r="D47"/>
      <c r="E47" s="2"/>
      <c r="F47"/>
      <c r="G47" s="1"/>
      <c r="H47" s="19">
        <f t="shared" si="0"/>
        <v>0</v>
      </c>
      <c r="K47" s="7"/>
    </row>
    <row r="48" spans="2:13" collapsed="1" x14ac:dyDescent="0.2">
      <c r="B48" s="33" t="s">
        <v>22</v>
      </c>
      <c r="C48" s="9" t="s">
        <v>23</v>
      </c>
      <c r="D48" s="29"/>
      <c r="E48" s="34"/>
      <c r="F48" s="35"/>
      <c r="G48" s="25"/>
      <c r="H48" s="19">
        <f t="shared" si="0"/>
        <v>0</v>
      </c>
      <c r="I48" s="20"/>
      <c r="J48" s="36"/>
      <c r="K48" s="7"/>
    </row>
    <row r="49" spans="2:13" hidden="1" outlineLevel="1" x14ac:dyDescent="0.2">
      <c r="B49" s="33"/>
      <c r="C49" s="9"/>
      <c r="D49" s="29"/>
      <c r="E49" s="34"/>
      <c r="F49" s="35"/>
      <c r="G49" s="25"/>
      <c r="H49" s="19"/>
      <c r="I49" s="20"/>
      <c r="J49" s="36"/>
      <c r="K49" s="7"/>
    </row>
    <row r="50" spans="2:13" collapsed="1" x14ac:dyDescent="0.2">
      <c r="B50" s="59" t="s">
        <v>62</v>
      </c>
      <c r="C50" s="9" t="s">
        <v>35</v>
      </c>
      <c r="D50" s="29"/>
      <c r="E50" s="34"/>
      <c r="F50" s="35"/>
      <c r="G50" s="25"/>
      <c r="H50" s="19">
        <f>SUM(G51:G52)</f>
        <v>2192.4</v>
      </c>
      <c r="I50" s="20">
        <f>H50/1.16*0.16</f>
        <v>302.40000000000003</v>
      </c>
      <c r="J50" s="36"/>
      <c r="K50" s="7"/>
    </row>
    <row r="51" spans="2:13" ht="15" hidden="1" outlineLevel="1" x14ac:dyDescent="0.25">
      <c r="B51" s="33"/>
      <c r="C51" s="9"/>
      <c r="D51" t="s">
        <v>107</v>
      </c>
      <c r="E51" s="2">
        <v>42762</v>
      </c>
      <c r="F51" t="s">
        <v>108</v>
      </c>
      <c r="G51" s="53">
        <v>1392</v>
      </c>
      <c r="I51" s="20"/>
      <c r="J51" s="65" t="s">
        <v>228</v>
      </c>
      <c r="K51" s="7"/>
    </row>
    <row r="52" spans="2:13" ht="15" hidden="1" outlineLevel="1" x14ac:dyDescent="0.25">
      <c r="B52" s="33"/>
      <c r="C52" s="9"/>
      <c r="D52" t="s">
        <v>109</v>
      </c>
      <c r="E52" s="2">
        <v>42766</v>
      </c>
      <c r="F52" t="s">
        <v>110</v>
      </c>
      <c r="G52">
        <v>800.4</v>
      </c>
      <c r="I52" s="20"/>
      <c r="J52" s="64" t="s">
        <v>229</v>
      </c>
      <c r="K52" s="7"/>
    </row>
    <row r="53" spans="2:13" collapsed="1" x14ac:dyDescent="0.2">
      <c r="B53" s="33" t="s">
        <v>24</v>
      </c>
      <c r="C53" s="9" t="s">
        <v>25</v>
      </c>
      <c r="H53" s="19">
        <f t="shared" si="0"/>
        <v>0</v>
      </c>
      <c r="I53" s="20">
        <f>H53/1.16*0.16</f>
        <v>0</v>
      </c>
      <c r="J53" s="38"/>
      <c r="K53" s="7"/>
      <c r="M53" s="16"/>
    </row>
    <row r="54" spans="2:13" hidden="1" outlineLevel="1" x14ac:dyDescent="0.2">
      <c r="B54" s="33"/>
      <c r="C54" s="9"/>
      <c r="D54" s="29"/>
      <c r="E54" s="34"/>
      <c r="F54" s="35"/>
      <c r="G54" s="25"/>
      <c r="H54" s="19"/>
      <c r="I54" s="20"/>
      <c r="J54" s="38"/>
      <c r="K54" s="7"/>
      <c r="M54" s="16"/>
    </row>
    <row r="55" spans="2:13" collapsed="1" x14ac:dyDescent="0.2">
      <c r="B55" s="33" t="s">
        <v>26</v>
      </c>
      <c r="C55" s="9" t="s">
        <v>27</v>
      </c>
      <c r="D55" s="29"/>
      <c r="E55" s="39"/>
      <c r="F55" s="35"/>
      <c r="G55" s="25"/>
      <c r="H55" s="19">
        <f>SUM(G56:G58)</f>
        <v>4112.0200000000004</v>
      </c>
      <c r="I55" s="20">
        <f>(H55/1.16)*0.16</f>
        <v>567.17517241379323</v>
      </c>
      <c r="J55" s="38"/>
      <c r="K55" s="7"/>
      <c r="M55" s="16"/>
    </row>
    <row r="56" spans="2:13" ht="15" hidden="1" outlineLevel="1" x14ac:dyDescent="0.25">
      <c r="B56" s="33"/>
      <c r="C56" s="9"/>
      <c r="D56" t="s">
        <v>63</v>
      </c>
      <c r="E56" s="2">
        <v>42650</v>
      </c>
      <c r="F56" t="s">
        <v>64</v>
      </c>
      <c r="G56" s="1">
        <v>116</v>
      </c>
      <c r="H56" s="18"/>
      <c r="I56" s="20"/>
      <c r="J56" s="65" t="s">
        <v>235</v>
      </c>
      <c r="K56" s="7"/>
      <c r="M56" s="16"/>
    </row>
    <row r="57" spans="2:13" ht="15" hidden="1" outlineLevel="1" x14ac:dyDescent="0.25">
      <c r="B57" s="9"/>
      <c r="C57" s="9"/>
      <c r="D57" t="s">
        <v>28</v>
      </c>
      <c r="E57" s="2">
        <v>42627</v>
      </c>
      <c r="F57" t="s">
        <v>27</v>
      </c>
      <c r="G57" s="30">
        <v>2350.0100000000002</v>
      </c>
      <c r="H57" s="18"/>
      <c r="I57" s="20"/>
      <c r="J57" s="64" t="s">
        <v>236</v>
      </c>
      <c r="K57" s="7"/>
    </row>
    <row r="58" spans="2:13" ht="15" hidden="1" outlineLevel="1" x14ac:dyDescent="0.25">
      <c r="B58" s="9"/>
      <c r="C58" s="9"/>
      <c r="D58" t="s">
        <v>65</v>
      </c>
      <c r="E58" s="2">
        <v>42681</v>
      </c>
      <c r="F58" t="s">
        <v>66</v>
      </c>
      <c r="G58" s="30">
        <v>1646.01</v>
      </c>
      <c r="H58" s="40"/>
      <c r="I58" s="26"/>
      <c r="J58" s="64" t="s">
        <v>237</v>
      </c>
      <c r="K58" s="7"/>
    </row>
    <row r="59" spans="2:13" collapsed="1" x14ac:dyDescent="0.2">
      <c r="B59" s="59" t="s">
        <v>111</v>
      </c>
      <c r="C59" s="9" t="s">
        <v>35</v>
      </c>
      <c r="G59" s="8"/>
      <c r="H59" s="19">
        <f>SUM(G60:G61)</f>
        <v>1392</v>
      </c>
      <c r="I59" s="20">
        <f>(H59/1.16)*0.16</f>
        <v>192</v>
      </c>
      <c r="J59" s="38"/>
      <c r="K59" s="7"/>
    </row>
    <row r="60" spans="2:13" ht="15" hidden="1" outlineLevel="1" x14ac:dyDescent="0.25">
      <c r="B60" s="9"/>
      <c r="C60" s="9"/>
      <c r="D60" t="s">
        <v>112</v>
      </c>
      <c r="E60" s="2">
        <v>42753</v>
      </c>
      <c r="F60" t="s">
        <v>113</v>
      </c>
      <c r="G60" s="53">
        <v>1392</v>
      </c>
      <c r="H60" s="18"/>
      <c r="I60" s="20"/>
      <c r="J60" s="64" t="s">
        <v>227</v>
      </c>
      <c r="K60" s="7"/>
    </row>
    <row r="61" spans="2:13" hidden="1" outlineLevel="1" x14ac:dyDescent="0.2">
      <c r="B61" s="9"/>
      <c r="C61" s="9"/>
      <c r="G61" s="8"/>
      <c r="H61" s="18"/>
      <c r="I61" s="20"/>
      <c r="J61" s="38"/>
      <c r="K61" s="7"/>
    </row>
    <row r="62" spans="2:13" ht="15" collapsed="1" x14ac:dyDescent="0.25">
      <c r="B62" s="9" t="s">
        <v>67</v>
      </c>
      <c r="C62" s="9" t="s">
        <v>68</v>
      </c>
      <c r="D62"/>
      <c r="E62" s="2"/>
      <c r="F62"/>
      <c r="G62" s="30"/>
      <c r="H62" s="41">
        <f>SUM(G63:G64)</f>
        <v>0</v>
      </c>
      <c r="I62" s="26">
        <f>(H62/1.16)*0.16</f>
        <v>0</v>
      </c>
      <c r="J62" s="38"/>
    </row>
    <row r="63" spans="2:13" ht="15" hidden="1" outlineLevel="1" x14ac:dyDescent="0.25">
      <c r="B63" s="42"/>
      <c r="C63" s="42"/>
      <c r="D63"/>
      <c r="E63" s="2"/>
      <c r="F63"/>
      <c r="G63" s="1"/>
      <c r="H63" s="18"/>
      <c r="I63" s="20"/>
      <c r="J63" s="38"/>
    </row>
    <row r="64" spans="2:13" ht="15" hidden="1" outlineLevel="1" x14ac:dyDescent="0.25">
      <c r="B64" s="42"/>
      <c r="C64" s="42"/>
      <c r="D64"/>
      <c r="E64" s="2"/>
      <c r="F64"/>
      <c r="G64" s="30"/>
      <c r="H64" s="18"/>
      <c r="I64" s="20"/>
      <c r="J64" s="38"/>
    </row>
    <row r="65" spans="2:10" collapsed="1" x14ac:dyDescent="0.2">
      <c r="B65" s="9" t="s">
        <v>29</v>
      </c>
      <c r="C65" s="9" t="s">
        <v>30</v>
      </c>
      <c r="D65" s="43"/>
      <c r="E65" s="43"/>
      <c r="F65" s="44"/>
      <c r="G65" s="45"/>
      <c r="H65" s="41">
        <f>SUM(G66:G66)</f>
        <v>0</v>
      </c>
      <c r="I65" s="26">
        <f>(H65/1.16)*0.16</f>
        <v>0</v>
      </c>
      <c r="J65" s="36"/>
    </row>
    <row r="66" spans="2:10" hidden="1" outlineLevel="1" x14ac:dyDescent="0.2">
      <c r="B66" s="42"/>
      <c r="C66" s="42"/>
      <c r="D66" s="22"/>
      <c r="E66" s="23"/>
      <c r="F66" s="24"/>
      <c r="G66" s="37"/>
      <c r="H66" s="40"/>
      <c r="I66" s="26"/>
      <c r="J66" s="36"/>
    </row>
    <row r="67" spans="2:10" collapsed="1" x14ac:dyDescent="0.2">
      <c r="B67" s="9" t="s">
        <v>69</v>
      </c>
      <c r="C67" s="9" t="s">
        <v>70</v>
      </c>
      <c r="D67" s="22"/>
      <c r="E67" s="23"/>
      <c r="F67" s="24"/>
      <c r="G67" s="37"/>
      <c r="H67" s="41">
        <f>SUM(G68:G68)</f>
        <v>0</v>
      </c>
      <c r="I67" s="26">
        <f>(H67/1.16)*0.16</f>
        <v>0</v>
      </c>
      <c r="J67" s="36"/>
    </row>
    <row r="68" spans="2:10" hidden="1" outlineLevel="1" x14ac:dyDescent="0.2">
      <c r="B68" s="42"/>
      <c r="C68" s="42"/>
      <c r="E68" s="16"/>
      <c r="G68" s="8"/>
      <c r="H68" s="40"/>
      <c r="I68" s="26"/>
      <c r="J68" s="36"/>
    </row>
    <row r="69" spans="2:10" collapsed="1" x14ac:dyDescent="0.2">
      <c r="B69" s="9" t="s">
        <v>31</v>
      </c>
      <c r="C69" s="9" t="s">
        <v>32</v>
      </c>
      <c r="D69" s="22"/>
      <c r="E69" s="22"/>
      <c r="F69" s="24"/>
      <c r="G69" s="37"/>
      <c r="H69" s="41">
        <f>SUM(G70:G71)</f>
        <v>0</v>
      </c>
      <c r="I69" s="26">
        <f>(H69/1.16)*0.16</f>
        <v>0</v>
      </c>
      <c r="J69" s="36"/>
    </row>
    <row r="70" spans="2:10" hidden="1" outlineLevel="1" x14ac:dyDescent="0.2">
      <c r="B70" s="42"/>
      <c r="C70" s="42"/>
      <c r="D70" s="22"/>
      <c r="E70" s="23"/>
      <c r="F70" s="24"/>
      <c r="G70" s="37"/>
      <c r="H70" s="40"/>
      <c r="I70" s="26"/>
      <c r="J70" s="36"/>
    </row>
    <row r="71" spans="2:10" hidden="1" outlineLevel="1" x14ac:dyDescent="0.2">
      <c r="B71" s="42"/>
      <c r="C71" s="42"/>
      <c r="D71" s="22"/>
      <c r="E71" s="23"/>
      <c r="F71" s="24"/>
      <c r="G71" s="37"/>
      <c r="H71" s="40"/>
      <c r="I71" s="26"/>
      <c r="J71" s="36"/>
    </row>
    <row r="72" spans="2:10" collapsed="1" x14ac:dyDescent="0.2">
      <c r="B72" s="9" t="s">
        <v>71</v>
      </c>
      <c r="C72" s="9" t="s">
        <v>72</v>
      </c>
      <c r="D72" s="22"/>
      <c r="E72" s="23"/>
      <c r="F72" s="24"/>
      <c r="G72" s="37"/>
      <c r="H72" s="41">
        <f>SUM(G73)</f>
        <v>0</v>
      </c>
      <c r="I72" s="26">
        <f>(H72/1.16)*0.16</f>
        <v>0</v>
      </c>
      <c r="J72" s="36"/>
    </row>
    <row r="73" spans="2:10" hidden="1" outlineLevel="1" x14ac:dyDescent="0.2">
      <c r="B73" s="9"/>
      <c r="C73" s="9"/>
      <c r="D73" s="22"/>
      <c r="E73" s="23"/>
      <c r="F73" s="24"/>
      <c r="G73" s="37"/>
      <c r="H73" s="41"/>
      <c r="I73" s="26"/>
      <c r="J73" s="36"/>
    </row>
    <row r="74" spans="2:10" collapsed="1" x14ac:dyDescent="0.2">
      <c r="B74" s="9" t="s">
        <v>33</v>
      </c>
      <c r="C74" s="9" t="s">
        <v>73</v>
      </c>
      <c r="D74" s="22"/>
      <c r="E74" s="23"/>
      <c r="F74" s="24"/>
      <c r="G74" s="37"/>
      <c r="H74" s="41">
        <f>SUM(G75)</f>
        <v>500</v>
      </c>
      <c r="I74" s="26">
        <f>(H74/1.16)*0.16</f>
        <v>68.965517241379317</v>
      </c>
      <c r="J74" s="36"/>
    </row>
    <row r="75" spans="2:10" ht="15" hidden="1" outlineLevel="1" x14ac:dyDescent="0.25">
      <c r="B75" s="42"/>
      <c r="C75" s="42"/>
      <c r="D75" t="s">
        <v>114</v>
      </c>
      <c r="E75" s="2">
        <v>42762</v>
      </c>
      <c r="F75" t="s">
        <v>115</v>
      </c>
      <c r="G75">
        <v>500</v>
      </c>
      <c r="H75" s="40"/>
      <c r="I75" s="26"/>
      <c r="J75" s="64" t="s">
        <v>241</v>
      </c>
    </row>
    <row r="76" spans="2:10" collapsed="1" x14ac:dyDescent="0.2">
      <c r="B76" s="9" t="s">
        <v>74</v>
      </c>
      <c r="C76" s="9" t="s">
        <v>75</v>
      </c>
      <c r="D76" s="22"/>
      <c r="E76" s="22"/>
      <c r="F76" s="22"/>
      <c r="G76" s="29"/>
      <c r="H76" s="40">
        <f>+SUM(G77:G79)</f>
        <v>2872</v>
      </c>
      <c r="I76" s="26">
        <f>(H76/1.16)*0.16</f>
        <v>396.13793103448279</v>
      </c>
      <c r="J76" s="36"/>
    </row>
    <row r="77" spans="2:10" ht="15" hidden="1" outlineLevel="1" x14ac:dyDescent="0.25">
      <c r="B77" s="9"/>
      <c r="C77" s="9"/>
      <c r="D77" t="s">
        <v>76</v>
      </c>
      <c r="E77" s="2">
        <v>42649</v>
      </c>
      <c r="F77" t="s">
        <v>77</v>
      </c>
      <c r="G77" s="1">
        <v>939.99</v>
      </c>
      <c r="H77" s="40"/>
      <c r="I77" s="26"/>
      <c r="J77" s="65" t="s">
        <v>243</v>
      </c>
    </row>
    <row r="78" spans="2:10" ht="15" hidden="1" outlineLevel="1" x14ac:dyDescent="0.25">
      <c r="B78" s="9"/>
      <c r="C78" s="9"/>
      <c r="D78" t="s">
        <v>63</v>
      </c>
      <c r="E78" s="2">
        <v>42681</v>
      </c>
      <c r="F78" t="s">
        <v>78</v>
      </c>
      <c r="G78" s="30">
        <v>1066.01</v>
      </c>
      <c r="H78" s="40"/>
      <c r="I78" s="26"/>
      <c r="J78" s="64" t="s">
        <v>244</v>
      </c>
    </row>
    <row r="79" spans="2:10" ht="15" hidden="1" outlineLevel="1" x14ac:dyDescent="0.25">
      <c r="B79" s="42"/>
      <c r="C79" s="42"/>
      <c r="D79" t="s">
        <v>79</v>
      </c>
      <c r="E79" s="2">
        <v>42683</v>
      </c>
      <c r="F79" t="s">
        <v>80</v>
      </c>
      <c r="G79" s="1">
        <v>866</v>
      </c>
      <c r="H79" s="40"/>
      <c r="I79" s="26"/>
      <c r="J79" s="65" t="s">
        <v>245</v>
      </c>
    </row>
    <row r="80" spans="2:10" collapsed="1" x14ac:dyDescent="0.2">
      <c r="B80" s="59" t="s">
        <v>34</v>
      </c>
      <c r="C80" s="9" t="s">
        <v>35</v>
      </c>
      <c r="D80" s="22"/>
      <c r="E80" s="23"/>
      <c r="F80" s="24"/>
      <c r="G80" s="37"/>
      <c r="H80" s="41"/>
      <c r="I80" s="26">
        <f>H80/1.16*0.16</f>
        <v>0</v>
      </c>
      <c r="J80" s="36"/>
    </row>
    <row r="81" spans="2:10" ht="15" hidden="1" outlineLevel="1" x14ac:dyDescent="0.25">
      <c r="B81" s="42"/>
      <c r="C81" s="42"/>
      <c r="D81"/>
      <c r="E81" s="2"/>
      <c r="F81"/>
      <c r="G81" s="30"/>
      <c r="H81" s="40"/>
      <c r="I81" s="26"/>
      <c r="J81" s="36"/>
    </row>
    <row r="82" spans="2:10" ht="15" collapsed="1" x14ac:dyDescent="0.25">
      <c r="B82" s="9" t="s">
        <v>116</v>
      </c>
      <c r="C82" s="9" t="s">
        <v>117</v>
      </c>
      <c r="D82"/>
      <c r="E82" s="2"/>
      <c r="F82"/>
      <c r="G82" s="30"/>
      <c r="H82" s="40">
        <f>+SUM(G83)</f>
        <v>14500</v>
      </c>
      <c r="I82" s="26">
        <f>(H82/1.16)*0.16</f>
        <v>2000</v>
      </c>
      <c r="J82" s="36"/>
    </row>
    <row r="83" spans="2:10" ht="15" hidden="1" outlineLevel="1" x14ac:dyDescent="0.25">
      <c r="B83" s="42"/>
      <c r="C83" s="42"/>
      <c r="D83" t="s">
        <v>118</v>
      </c>
      <c r="E83" s="2">
        <v>42766</v>
      </c>
      <c r="F83">
        <v>174</v>
      </c>
      <c r="G83" s="53">
        <v>14500</v>
      </c>
      <c r="H83" s="40"/>
      <c r="I83" s="26"/>
      <c r="J83" s="65" t="s">
        <v>246</v>
      </c>
    </row>
    <row r="84" spans="2:10" ht="15" collapsed="1" x14ac:dyDescent="0.25">
      <c r="B84" s="9" t="s">
        <v>81</v>
      </c>
      <c r="C84" s="9" t="s">
        <v>82</v>
      </c>
      <c r="D84"/>
      <c r="E84" s="2"/>
      <c r="F84"/>
      <c r="G84" s="1"/>
      <c r="H84" s="41">
        <f>SUM(G85:G86)</f>
        <v>0</v>
      </c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1"/>
      <c r="H85" s="40"/>
      <c r="I85" s="26"/>
      <c r="J85" s="36"/>
    </row>
    <row r="86" spans="2:10" ht="15" hidden="1" outlineLevel="1" x14ac:dyDescent="0.25">
      <c r="B86" s="42"/>
      <c r="C86" s="42"/>
      <c r="D86"/>
      <c r="E86" s="2"/>
      <c r="F86"/>
      <c r="G86" s="30"/>
      <c r="H86" s="40"/>
      <c r="I86" s="26"/>
      <c r="J86" s="36"/>
    </row>
    <row r="87" spans="2:10" collapsed="1" x14ac:dyDescent="0.2">
      <c r="B87" s="9" t="s">
        <v>36</v>
      </c>
      <c r="C87" s="9" t="s">
        <v>37</v>
      </c>
      <c r="D87" s="22"/>
      <c r="E87" s="22"/>
      <c r="F87" s="24"/>
      <c r="G87" s="37"/>
      <c r="H87" s="41"/>
      <c r="I87" s="26"/>
      <c r="J87" s="36"/>
    </row>
    <row r="88" spans="2:10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</row>
    <row r="89" spans="2:10" collapsed="1" x14ac:dyDescent="0.2">
      <c r="B89" s="9" t="s">
        <v>38</v>
      </c>
      <c r="C89" s="9" t="s">
        <v>83</v>
      </c>
      <c r="D89" s="22"/>
      <c r="E89" s="23"/>
      <c r="F89" s="24"/>
      <c r="G89" s="37"/>
      <c r="H89" s="41">
        <f>SUM(G90:G91)</f>
        <v>1547.21</v>
      </c>
      <c r="I89" s="26">
        <f>(H89/1.16)*0.16</f>
        <v>213.40827586206899</v>
      </c>
      <c r="J89" s="36"/>
    </row>
    <row r="90" spans="2:10" ht="15" hidden="1" outlineLevel="1" x14ac:dyDescent="0.25">
      <c r="B90" s="9"/>
      <c r="C90" s="9"/>
      <c r="D90" t="s">
        <v>84</v>
      </c>
      <c r="E90" s="2">
        <v>42660</v>
      </c>
      <c r="F90" t="s">
        <v>85</v>
      </c>
      <c r="G90" s="30">
        <v>1547.21</v>
      </c>
      <c r="H90" s="41"/>
      <c r="I90" s="26"/>
      <c r="J90" s="65" t="s">
        <v>248</v>
      </c>
    </row>
    <row r="91" spans="2:10" ht="15" hidden="1" outlineLevel="1" x14ac:dyDescent="0.25">
      <c r="B91" s="9"/>
      <c r="C91" s="9"/>
      <c r="D91"/>
      <c r="E91" s="2"/>
      <c r="F91"/>
      <c r="G91" s="1"/>
      <c r="H91" s="41"/>
      <c r="I91" s="26"/>
      <c r="J91" s="36"/>
    </row>
    <row r="92" spans="2:10" collapsed="1" x14ac:dyDescent="0.2">
      <c r="B92" s="9" t="s">
        <v>39</v>
      </c>
      <c r="C92" s="9" t="s">
        <v>40</v>
      </c>
      <c r="D92" s="22"/>
      <c r="E92" s="22"/>
      <c r="F92" s="24"/>
      <c r="G92" s="37"/>
      <c r="H92" s="41">
        <f>SUM(G93:G93)</f>
        <v>48370.63</v>
      </c>
      <c r="I92" s="26">
        <f>(H92/1.16)*0.16</f>
        <v>6671.8110344827583</v>
      </c>
      <c r="J92" s="36"/>
    </row>
    <row r="93" spans="2:10" ht="15" hidden="1" outlineLevel="1" x14ac:dyDescent="0.25">
      <c r="B93" s="9"/>
      <c r="C93" s="9"/>
      <c r="D93" t="s">
        <v>119</v>
      </c>
      <c r="E93" s="2">
        <v>42766</v>
      </c>
      <c r="F93" t="s">
        <v>120</v>
      </c>
      <c r="G93" s="53">
        <v>48370.63</v>
      </c>
      <c r="H93" s="41"/>
      <c r="I93" s="26"/>
      <c r="J93" s="64" t="s">
        <v>250</v>
      </c>
    </row>
    <row r="94" spans="2:10" collapsed="1" x14ac:dyDescent="0.2">
      <c r="B94" s="9" t="s">
        <v>41</v>
      </c>
      <c r="C94" s="9" t="s">
        <v>42</v>
      </c>
      <c r="D94" s="22"/>
      <c r="E94" s="22"/>
      <c r="F94" s="24"/>
      <c r="G94" s="37"/>
      <c r="H94" s="41">
        <f>SUM(G95:G97)</f>
        <v>0</v>
      </c>
      <c r="I94" s="26">
        <f>(H94/1.16)*0.16</f>
        <v>0</v>
      </c>
      <c r="J94" s="46"/>
    </row>
    <row r="95" spans="2:10" hidden="1" outlineLevel="1" x14ac:dyDescent="0.2">
      <c r="B95" s="9"/>
      <c r="C95" s="9"/>
      <c r="D95" s="22"/>
      <c r="E95" s="23"/>
      <c r="F95" s="24"/>
      <c r="G95" s="37"/>
      <c r="H95" s="41"/>
      <c r="I95" s="26"/>
      <c r="J95" s="38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collapsed="1" x14ac:dyDescent="0.2">
      <c r="B98" s="9" t="s">
        <v>43</v>
      </c>
      <c r="C98" s="9" t="s">
        <v>44</v>
      </c>
      <c r="G98" s="8"/>
      <c r="H98" s="41">
        <f>SUM(G99:G99)</f>
        <v>0</v>
      </c>
      <c r="I98" s="26">
        <f>(H98/1.16)*0.16</f>
        <v>0</v>
      </c>
      <c r="J98" s="38"/>
    </row>
    <row r="99" spans="2:10" hidden="1" outlineLevel="1" x14ac:dyDescent="0.2">
      <c r="B99" s="9"/>
      <c r="C99" s="9"/>
      <c r="E99" s="16"/>
      <c r="G99" s="47"/>
      <c r="H99" s="41"/>
      <c r="I99" s="26"/>
      <c r="J99" s="36"/>
    </row>
    <row r="100" spans="2:10" collapsed="1" x14ac:dyDescent="0.2">
      <c r="B100" s="9" t="s">
        <v>86</v>
      </c>
      <c r="C100" s="9" t="s">
        <v>87</v>
      </c>
      <c r="D100" s="22"/>
      <c r="E100" s="23"/>
      <c r="F100" s="24"/>
      <c r="G100" s="37"/>
      <c r="H100" s="41">
        <f>SUM(G101:G102)</f>
        <v>6711.64</v>
      </c>
      <c r="I100" s="26">
        <f>(H100/1.16)*0.16</f>
        <v>925.74344827586219</v>
      </c>
      <c r="J100" s="36"/>
    </row>
    <row r="101" spans="2:10" ht="15" hidden="1" outlineLevel="1" x14ac:dyDescent="0.25">
      <c r="B101" s="9"/>
      <c r="C101" s="9"/>
      <c r="D101" t="s">
        <v>121</v>
      </c>
      <c r="E101" s="2">
        <v>42745</v>
      </c>
      <c r="F101" t="s">
        <v>122</v>
      </c>
      <c r="G101" s="53">
        <v>2941.01</v>
      </c>
      <c r="H101" s="41"/>
      <c r="I101" s="26"/>
      <c r="J101" s="64" t="s">
        <v>253</v>
      </c>
    </row>
    <row r="102" spans="2:10" ht="15" hidden="1" outlineLevel="1" x14ac:dyDescent="0.25">
      <c r="B102" s="9"/>
      <c r="C102" s="9"/>
      <c r="D102" t="s">
        <v>150</v>
      </c>
      <c r="E102" s="2">
        <v>42763</v>
      </c>
      <c r="F102" t="s">
        <v>151</v>
      </c>
      <c r="G102" s="53">
        <v>3770.63</v>
      </c>
      <c r="H102" s="41"/>
      <c r="I102" s="26"/>
      <c r="J102" s="65" t="s">
        <v>254</v>
      </c>
    </row>
    <row r="103" spans="2:10" collapsed="1" x14ac:dyDescent="0.2">
      <c r="B103" s="9" t="s">
        <v>11</v>
      </c>
      <c r="C103" s="9" t="s">
        <v>12</v>
      </c>
      <c r="E103" s="16"/>
      <c r="F103" s="17"/>
      <c r="G103" s="40"/>
      <c r="H103" s="41">
        <f>SUM(G104:G115)</f>
        <v>6000</v>
      </c>
      <c r="I103" s="26">
        <f>(H103/1.16)*0.16</f>
        <v>827.58620689655174</v>
      </c>
      <c r="J103" s="36"/>
    </row>
    <row r="104" spans="2:10" ht="15" hidden="1" outlineLevel="1" x14ac:dyDescent="0.25">
      <c r="B104" s="9"/>
      <c r="C104" s="9"/>
      <c r="D104" t="s">
        <v>123</v>
      </c>
      <c r="E104" s="2">
        <v>42736</v>
      </c>
      <c r="F104" t="s">
        <v>124</v>
      </c>
      <c r="G104" s="53">
        <v>6000</v>
      </c>
      <c r="H104" s="41"/>
      <c r="I104" s="26"/>
      <c r="J104" s="36"/>
    </row>
    <row r="105" spans="2:10" hidden="1" outlineLevel="1" x14ac:dyDescent="0.2">
      <c r="B105" s="9"/>
      <c r="C105" s="9"/>
      <c r="D105" s="22"/>
      <c r="E105" s="23"/>
      <c r="F105" s="24"/>
      <c r="G105" s="48"/>
      <c r="H105" s="41"/>
      <c r="I105" s="26"/>
      <c r="J105" s="36"/>
    </row>
    <row r="106" spans="2:10" hidden="1" outlineLevel="1" x14ac:dyDescent="0.2">
      <c r="B106" s="9"/>
      <c r="C106" s="9"/>
      <c r="D106" s="22"/>
      <c r="E106" s="23"/>
      <c r="F106" s="24"/>
      <c r="G106" s="48"/>
      <c r="H106" s="41"/>
      <c r="I106" s="26"/>
      <c r="J106" s="36"/>
    </row>
    <row r="107" spans="2:10" hidden="1" outlineLevel="1" x14ac:dyDescent="0.2">
      <c r="B107" s="9"/>
      <c r="C107" s="9"/>
      <c r="D107" s="49"/>
      <c r="E107" s="50"/>
      <c r="F107" s="49"/>
      <c r="G107" s="48"/>
      <c r="H107" s="41"/>
      <c r="I107" s="26"/>
      <c r="J107" s="36"/>
    </row>
    <row r="108" spans="2:10" hidden="1" outlineLevel="1" x14ac:dyDescent="0.2">
      <c r="B108" s="9"/>
      <c r="C108" s="9"/>
      <c r="D108" s="51"/>
      <c r="E108" s="23"/>
      <c r="F108" s="24"/>
      <c r="G108" s="48"/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E111" s="16"/>
      <c r="G111" s="52"/>
      <c r="H111" s="41"/>
      <c r="I111" s="26"/>
      <c r="J111" s="36"/>
    </row>
    <row r="112" spans="2:10" ht="15" hidden="1" outlineLevel="1" x14ac:dyDescent="0.25">
      <c r="B112" s="9"/>
      <c r="C112" s="9"/>
      <c r="D112"/>
      <c r="E112" s="2"/>
      <c r="F112"/>
      <c r="G112" s="53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collapsed="1" x14ac:dyDescent="0.25">
      <c r="B116" s="9" t="s">
        <v>88</v>
      </c>
      <c r="C116" s="9" t="s">
        <v>89</v>
      </c>
      <c r="D116"/>
      <c r="E116" s="2"/>
      <c r="F116"/>
      <c r="G116"/>
      <c r="H116" s="41">
        <f>SUM(G117)</f>
        <v>0</v>
      </c>
      <c r="I116" s="26">
        <f>(H116/1.16)*0.16</f>
        <v>0</v>
      </c>
      <c r="J116" s="36"/>
    </row>
    <row r="117" spans="2:10" ht="15" hidden="1" outlineLevel="1" x14ac:dyDescent="0.25">
      <c r="D117"/>
      <c r="E117" s="2"/>
      <c r="F117"/>
      <c r="G117" s="53"/>
      <c r="H117" s="40"/>
      <c r="I117" s="26"/>
      <c r="J117" s="36"/>
    </row>
    <row r="118" spans="2:10" ht="15" collapsed="1" x14ac:dyDescent="0.25">
      <c r="B118" s="9" t="s">
        <v>90</v>
      </c>
      <c r="C118" s="9" t="s">
        <v>91</v>
      </c>
      <c r="D118"/>
      <c r="E118" s="2"/>
      <c r="F118"/>
      <c r="G118" s="53"/>
      <c r="H118" s="41">
        <f>SUM(G119)</f>
        <v>0</v>
      </c>
      <c r="I118" s="26">
        <f>(H118/1.16)*0.16</f>
        <v>0</v>
      </c>
      <c r="J118" s="36"/>
    </row>
    <row r="119" spans="2:10" ht="15" hidden="1" outlineLevel="1" x14ac:dyDescent="0.25">
      <c r="D119"/>
      <c r="E119" s="2"/>
      <c r="F119"/>
      <c r="G119" s="53"/>
      <c r="H119" s="40"/>
      <c r="I119" s="26"/>
      <c r="J119" s="36"/>
    </row>
    <row r="120" spans="2:10" ht="15" hidden="1" outlineLevel="1" x14ac:dyDescent="0.25">
      <c r="D120"/>
      <c r="E120" s="2"/>
      <c r="F120"/>
      <c r="G120" s="53"/>
    </row>
    <row r="121" spans="2:10" ht="15" collapsed="1" x14ac:dyDescent="0.25">
      <c r="B121" s="9" t="s">
        <v>92</v>
      </c>
      <c r="C121" s="9" t="s">
        <v>93</v>
      </c>
      <c r="D121"/>
      <c r="E121" s="2"/>
      <c r="F121"/>
      <c r="G121"/>
      <c r="H121" s="41">
        <f>SUM(G122)</f>
        <v>0</v>
      </c>
      <c r="I121" s="26">
        <f>(H121/1.16)*0.16</f>
        <v>0</v>
      </c>
      <c r="J121" s="36"/>
    </row>
    <row r="122" spans="2:10" ht="15" hidden="1" outlineLevel="1" x14ac:dyDescent="0.25">
      <c r="D122"/>
      <c r="E122" s="2"/>
      <c r="F122"/>
      <c r="G122"/>
      <c r="H122" s="40"/>
      <c r="I122" s="26"/>
      <c r="J122" s="36"/>
    </row>
    <row r="123" spans="2:10" ht="15" collapsed="1" x14ac:dyDescent="0.25">
      <c r="B123" s="9" t="s">
        <v>94</v>
      </c>
      <c r="C123" s="9" t="s">
        <v>95</v>
      </c>
      <c r="D123"/>
      <c r="E123" s="2"/>
      <c r="F123"/>
      <c r="G123"/>
      <c r="H123" s="41">
        <f>SUM(G124)</f>
        <v>1025.7</v>
      </c>
      <c r="I123" s="26">
        <f>(H123/1.16)*0.16</f>
        <v>141.47586206896554</v>
      </c>
      <c r="J123" s="36"/>
    </row>
    <row r="124" spans="2:10" ht="15" hidden="1" outlineLevel="1" x14ac:dyDescent="0.25">
      <c r="D124" t="s">
        <v>125</v>
      </c>
      <c r="E124" s="2">
        <v>42747</v>
      </c>
      <c r="F124" t="s">
        <v>126</v>
      </c>
      <c r="G124" s="53">
        <v>1025.7</v>
      </c>
      <c r="H124" s="40"/>
      <c r="I124" s="26"/>
      <c r="J124" s="65" t="s">
        <v>256</v>
      </c>
    </row>
    <row r="125" spans="2:10" collapsed="1" x14ac:dyDescent="0.2">
      <c r="B125" s="9" t="s">
        <v>96</v>
      </c>
      <c r="C125" s="9" t="s">
        <v>97</v>
      </c>
      <c r="E125" s="16"/>
      <c r="F125" s="17"/>
      <c r="G125" s="26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collapsed="1" x14ac:dyDescent="0.2">
      <c r="B127" s="9" t="s">
        <v>98</v>
      </c>
      <c r="C127" s="9" t="s">
        <v>99</v>
      </c>
      <c r="E127" s="16"/>
      <c r="F127" s="17"/>
      <c r="G127" s="26"/>
      <c r="H127" s="41">
        <f>SUM(G128)</f>
        <v>0</v>
      </c>
      <c r="I127" s="26">
        <f>(H127/1.16)*0.16</f>
        <v>0</v>
      </c>
      <c r="J127" s="36"/>
    </row>
    <row r="128" spans="2:10" ht="15" hidden="1" outlineLevel="1" x14ac:dyDescent="0.25">
      <c r="D128"/>
      <c r="E128" s="2"/>
      <c r="F128"/>
      <c r="G128" s="40"/>
      <c r="I128" s="26"/>
      <c r="J128" s="36"/>
    </row>
    <row r="129" spans="5:10" collapsed="1" x14ac:dyDescent="0.2">
      <c r="E129" s="16"/>
      <c r="F129" s="17"/>
      <c r="G129" s="26"/>
      <c r="H129" s="40"/>
      <c r="I129" s="26"/>
      <c r="J129" s="36"/>
    </row>
    <row r="130" spans="5:10" x14ac:dyDescent="0.2">
      <c r="F130" s="17"/>
      <c r="G130" s="54" t="s">
        <v>45</v>
      </c>
      <c r="H130" s="54">
        <f>SUM(H13:H127)</f>
        <v>97316.549999999988</v>
      </c>
      <c r="I130" s="26"/>
      <c r="J130" s="36"/>
    </row>
    <row r="131" spans="5:10" ht="13.5" thickBot="1" x14ac:dyDescent="0.25">
      <c r="F131" s="55"/>
      <c r="G131" s="56" t="s">
        <v>46</v>
      </c>
      <c r="H131" s="57">
        <v>97316.56</v>
      </c>
      <c r="I131" s="26"/>
      <c r="J131" s="36"/>
    </row>
    <row r="132" spans="5:10" ht="13.5" thickTop="1" x14ac:dyDescent="0.2">
      <c r="F132" s="55"/>
      <c r="G132" s="54" t="s">
        <v>47</v>
      </c>
      <c r="H132" s="7">
        <f>+H130-H131</f>
        <v>-1.0000000009313226E-2</v>
      </c>
      <c r="I132" s="26"/>
      <c r="J132" s="36"/>
    </row>
    <row r="133" spans="5:10" x14ac:dyDescent="0.2">
      <c r="F133" s="17"/>
      <c r="J133" s="36"/>
    </row>
    <row r="134" spans="5:10" x14ac:dyDescent="0.2">
      <c r="F134" s="17"/>
      <c r="J134" s="36"/>
    </row>
    <row r="135" spans="5:10" x14ac:dyDescent="0.2">
      <c r="F135" s="17"/>
      <c r="J135" s="36"/>
    </row>
    <row r="136" spans="5:10" x14ac:dyDescent="0.2">
      <c r="F136" s="17"/>
      <c r="J136" s="36"/>
    </row>
    <row r="137" spans="5:10" x14ac:dyDescent="0.2">
      <c r="F137" s="17"/>
      <c r="J137" s="36"/>
    </row>
    <row r="138" spans="5:10" x14ac:dyDescent="0.2">
      <c r="F138" s="17"/>
      <c r="J138" s="36"/>
    </row>
    <row r="139" spans="5:10" x14ac:dyDescent="0.2">
      <c r="F139" s="17"/>
      <c r="J139" s="36"/>
    </row>
    <row r="140" spans="5:10" x14ac:dyDescent="0.2">
      <c r="F140" s="17"/>
      <c r="J140" s="36"/>
    </row>
    <row r="141" spans="5:10" x14ac:dyDescent="0.2">
      <c r="F141" s="17"/>
      <c r="J141" s="36"/>
    </row>
    <row r="142" spans="5:10" x14ac:dyDescent="0.2">
      <c r="F142" s="17"/>
      <c r="J142" s="36"/>
    </row>
    <row r="143" spans="5:10" x14ac:dyDescent="0.2">
      <c r="F143" s="17"/>
      <c r="J143" s="36"/>
    </row>
    <row r="144" spans="5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</sheetData>
  <mergeCells count="4">
    <mergeCell ref="C7:J7"/>
    <mergeCell ref="C4:J4"/>
    <mergeCell ref="C5:J5"/>
    <mergeCell ref="C6:J6"/>
  </mergeCells>
  <hyperlinks>
    <hyperlink ref="J32" r:id="rId1"/>
    <hyperlink ref="J33" r:id="rId2"/>
    <hyperlink ref="J30" r:id="rId3"/>
    <hyperlink ref="J34" r:id="rId4"/>
    <hyperlink ref="J41" r:id="rId5"/>
    <hyperlink ref="J43" r:id="rId6"/>
    <hyperlink ref="J44" r:id="rId7"/>
    <hyperlink ref="J60" r:id="rId8"/>
    <hyperlink ref="J51" r:id="rId9"/>
    <hyperlink ref="J52" r:id="rId10"/>
    <hyperlink ref="J56" r:id="rId11"/>
    <hyperlink ref="J57" r:id="rId12"/>
    <hyperlink ref="J58" r:id="rId13"/>
    <hyperlink ref="J75" r:id="rId14"/>
    <hyperlink ref="J77" r:id="rId15"/>
    <hyperlink ref="J78" r:id="rId16"/>
    <hyperlink ref="J79" r:id="rId17"/>
    <hyperlink ref="J83" r:id="rId18"/>
    <hyperlink ref="J90" r:id="rId19"/>
    <hyperlink ref="J93" r:id="rId20"/>
    <hyperlink ref="J101" r:id="rId21"/>
    <hyperlink ref="J102" r:id="rId22"/>
    <hyperlink ref="J124" r:id="rId23"/>
  </hyperlinks>
  <pageMargins left="0.7" right="0.7" top="0.75" bottom="0.75" header="0.3" footer="0.3"/>
  <drawing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33"/>
  <sheetViews>
    <sheetView topLeftCell="A14" workbookViewId="0">
      <selection activeCell="B38" sqref="B38:I40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410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269.98</v>
      </c>
      <c r="I18" s="20">
        <f>H18/1.16*0.16</f>
        <v>37.238620689655178</v>
      </c>
      <c r="J18" s="53"/>
      <c r="K18" s="26"/>
    </row>
    <row r="19" spans="2:11" ht="15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I19" s="20"/>
      <c r="J19" s="21"/>
      <c r="K19" s="26"/>
    </row>
    <row r="20" spans="2:11" ht="15" outlineLevel="1" x14ac:dyDescent="0.25">
      <c r="B20" s="9"/>
      <c r="D20" t="s">
        <v>445</v>
      </c>
      <c r="E20" s="2">
        <v>42991</v>
      </c>
      <c r="F20" t="s">
        <v>446</v>
      </c>
      <c r="G20" s="1">
        <v>-360.02</v>
      </c>
      <c r="H20" t="s">
        <v>449</v>
      </c>
      <c r="I20" s="20"/>
      <c r="J20" s="21"/>
      <c r="K20" s="26"/>
    </row>
    <row r="21" spans="2:11" ht="15" outlineLevel="1" x14ac:dyDescent="0.25">
      <c r="B21" s="9"/>
      <c r="C21" s="9"/>
      <c r="D21"/>
      <c r="E21" s="2"/>
      <c r="F21"/>
      <c r="G21" s="1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hidden="1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collapsed="1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13655.33</v>
      </c>
      <c r="I32" s="20">
        <f>H32/1.16*0.16</f>
        <v>1883.4937931034485</v>
      </c>
      <c r="J32" s="53"/>
      <c r="K32" s="26"/>
    </row>
    <row r="33" spans="2:11" ht="15" outlineLevel="1" x14ac:dyDescent="0.25">
      <c r="B33" s="9"/>
      <c r="C33" s="9"/>
      <c r="D33" t="s">
        <v>411</v>
      </c>
      <c r="E33" s="2">
        <v>43018</v>
      </c>
      <c r="F33">
        <v>2220</v>
      </c>
      <c r="G33" s="53">
        <v>6039.8</v>
      </c>
      <c r="H33" s="19"/>
      <c r="I33" s="20"/>
      <c r="J33" s="65"/>
      <c r="K33" s="26"/>
    </row>
    <row r="34" spans="2:11" ht="15" outlineLevel="1" x14ac:dyDescent="0.25">
      <c r="B34" s="9"/>
      <c r="C34" s="9"/>
      <c r="D34" t="s">
        <v>374</v>
      </c>
      <c r="E34" s="2">
        <v>43038</v>
      </c>
      <c r="F34">
        <v>2245</v>
      </c>
      <c r="G34" s="53">
        <v>3013.07</v>
      </c>
      <c r="H34" s="19"/>
      <c r="I34" s="20"/>
      <c r="J34" s="65"/>
      <c r="K34" s="26"/>
    </row>
    <row r="35" spans="2:11" ht="15" outlineLevel="1" x14ac:dyDescent="0.25">
      <c r="B35" s="9"/>
      <c r="C35" s="9"/>
      <c r="D35" t="s">
        <v>412</v>
      </c>
      <c r="E35" s="2">
        <v>43038</v>
      </c>
      <c r="F35">
        <v>2271</v>
      </c>
      <c r="G35" s="53">
        <v>1945.06</v>
      </c>
      <c r="H35" s="19"/>
      <c r="I35" s="20"/>
      <c r="J35" s="64"/>
      <c r="K35" s="26"/>
    </row>
    <row r="36" spans="2:11" ht="15" outlineLevel="1" x14ac:dyDescent="0.25">
      <c r="B36" s="9"/>
      <c r="C36" s="9"/>
      <c r="D36" t="s">
        <v>413</v>
      </c>
      <c r="E36" s="2">
        <v>43038</v>
      </c>
      <c r="F36">
        <v>158422</v>
      </c>
      <c r="G36">
        <v>534.29999999999995</v>
      </c>
      <c r="H36" s="32"/>
      <c r="I36" s="20"/>
      <c r="J36" s="31"/>
      <c r="K36" s="26"/>
    </row>
    <row r="37" spans="2:11" ht="15" outlineLevel="1" x14ac:dyDescent="0.25">
      <c r="B37" s="9"/>
      <c r="C37" s="9"/>
      <c r="D37" t="s">
        <v>377</v>
      </c>
      <c r="E37" s="2">
        <v>43038</v>
      </c>
      <c r="F37">
        <v>2293</v>
      </c>
      <c r="G37" s="53">
        <v>2123.1</v>
      </c>
      <c r="H37" s="32"/>
      <c r="I37" s="20"/>
      <c r="J37" s="31"/>
      <c r="K37" s="26"/>
    </row>
    <row r="38" spans="2:11" ht="15" x14ac:dyDescent="0.25">
      <c r="B38" s="9" t="s">
        <v>461</v>
      </c>
      <c r="C38" s="9" t="s">
        <v>462</v>
      </c>
      <c r="D38"/>
      <c r="E38" s="2"/>
      <c r="F38"/>
      <c r="G38" s="53"/>
      <c r="H38" s="19">
        <f>SUM(G39:G40)</f>
        <v>22211.65</v>
      </c>
      <c r="I38" s="20">
        <f>H38/1.16*0.16</f>
        <v>3063.6758620689657</v>
      </c>
      <c r="J38" s="53"/>
      <c r="K38" s="26"/>
    </row>
    <row r="39" spans="2:11" ht="15" x14ac:dyDescent="0.25">
      <c r="B39" s="9"/>
      <c r="C39" s="9"/>
      <c r="D39" t="s">
        <v>463</v>
      </c>
      <c r="E39" s="2">
        <v>43047</v>
      </c>
      <c r="F39">
        <v>147</v>
      </c>
      <c r="G39" s="53">
        <v>22211.65</v>
      </c>
      <c r="H39" s="32"/>
      <c r="I39" s="20"/>
      <c r="J39" s="31"/>
      <c r="K39" s="26"/>
    </row>
    <row r="40" spans="2:11" ht="15" x14ac:dyDescent="0.25">
      <c r="B40" s="9"/>
      <c r="C40" s="9"/>
      <c r="D40"/>
      <c r="E40" s="2"/>
      <c r="F40"/>
      <c r="G40" s="53"/>
      <c r="H40" s="32"/>
      <c r="I40" s="20"/>
      <c r="J40" s="31"/>
      <c r="K40" s="26"/>
    </row>
    <row r="41" spans="2:11" x14ac:dyDescent="0.2">
      <c r="B41" s="9" t="s">
        <v>18</v>
      </c>
      <c r="C41" s="9" t="s">
        <v>56</v>
      </c>
      <c r="D41" s="22"/>
      <c r="E41" s="23"/>
      <c r="F41" s="24"/>
      <c r="G41" s="27"/>
      <c r="H41" s="19">
        <f>SUM(G42:G42)</f>
        <v>0</v>
      </c>
      <c r="I41" s="20">
        <f>H41/1.16*0.16</f>
        <v>0</v>
      </c>
      <c r="J41" s="31"/>
      <c r="K41" s="26"/>
    </row>
    <row r="42" spans="2:11" ht="15" hidden="1" outlineLevel="1" x14ac:dyDescent="0.25">
      <c r="D42"/>
      <c r="E42" s="2"/>
      <c r="F42"/>
      <c r="G42" s="53"/>
      <c r="I42" s="28"/>
      <c r="J42" s="65"/>
      <c r="K42" s="26"/>
    </row>
    <row r="43" spans="2:11" collapsed="1" x14ac:dyDescent="0.2">
      <c r="B43" s="9" t="s">
        <v>19</v>
      </c>
      <c r="C43" s="9" t="s">
        <v>57</v>
      </c>
      <c r="D43" s="22"/>
      <c r="E43" s="23"/>
      <c r="F43" s="22"/>
      <c r="G43" s="29"/>
      <c r="H43" s="19">
        <f>SUM(G44:G44)</f>
        <v>0</v>
      </c>
      <c r="I43" s="20">
        <f>H43/1.16*0.16</f>
        <v>0</v>
      </c>
      <c r="J43" s="31"/>
      <c r="K43" s="26"/>
    </row>
    <row r="44" spans="2:11" ht="15" hidden="1" outlineLevel="1" x14ac:dyDescent="0.25">
      <c r="D44"/>
      <c r="E44" s="2"/>
      <c r="F44"/>
      <c r="G44" s="30"/>
      <c r="J44" s="31"/>
      <c r="K44" s="26"/>
    </row>
    <row r="45" spans="2:11" collapsed="1" x14ac:dyDescent="0.2">
      <c r="B45" s="33" t="s">
        <v>20</v>
      </c>
      <c r="C45" s="9" t="s">
        <v>58</v>
      </c>
      <c r="D45" s="22"/>
      <c r="E45" s="23"/>
      <c r="F45" s="22"/>
      <c r="G45" s="29"/>
      <c r="H45" s="19">
        <f>SUM(G46:G46)</f>
        <v>0</v>
      </c>
      <c r="I45" s="20">
        <f>H45/1.16*0.16</f>
        <v>0</v>
      </c>
      <c r="J45" s="31"/>
      <c r="K45" s="26"/>
    </row>
    <row r="46" spans="2:11" ht="15" hidden="1" outlineLevel="1" x14ac:dyDescent="0.25">
      <c r="D46"/>
      <c r="E46" s="2"/>
      <c r="F46"/>
      <c r="G46" s="53"/>
      <c r="H46" s="19">
        <f>SUM(G47:G47)</f>
        <v>0</v>
      </c>
      <c r="J46" s="31"/>
      <c r="K46" s="26"/>
    </row>
    <row r="47" spans="2:11" collapsed="1" x14ac:dyDescent="0.2">
      <c r="B47" s="33" t="s">
        <v>21</v>
      </c>
      <c r="C47" s="9" t="s">
        <v>59</v>
      </c>
      <c r="D47" s="22"/>
      <c r="E47" s="23"/>
      <c r="F47" s="22"/>
      <c r="G47" s="29"/>
      <c r="H47" s="19">
        <f>SUM(G48:G49)</f>
        <v>0</v>
      </c>
      <c r="I47" s="20">
        <f>H47/1.16*0.16</f>
        <v>0</v>
      </c>
      <c r="J47" s="31"/>
      <c r="K47" s="26"/>
    </row>
    <row r="48" spans="2:11" ht="15" hidden="1" outlineLevel="1" x14ac:dyDescent="0.25">
      <c r="D48"/>
      <c r="E48" s="2"/>
      <c r="F48"/>
      <c r="G48" s="53"/>
      <c r="H48" s="19"/>
      <c r="K48" s="26"/>
    </row>
    <row r="49" spans="2:13" ht="15" hidden="1" outlineLevel="1" x14ac:dyDescent="0.25">
      <c r="D49"/>
      <c r="E49" s="2"/>
      <c r="F49"/>
      <c r="G49"/>
      <c r="H49" s="19"/>
      <c r="J49"/>
      <c r="K49" s="26"/>
      <c r="L49"/>
      <c r="M49"/>
    </row>
    <row r="50" spans="2:13" ht="15" hidden="1" outlineLevel="1" x14ac:dyDescent="0.25">
      <c r="D50"/>
      <c r="E50" s="2"/>
      <c r="F50"/>
      <c r="G50" s="1"/>
      <c r="H50" s="19"/>
      <c r="J50" s="31"/>
      <c r="K50" s="26"/>
    </row>
    <row r="51" spans="2:13" collapsed="1" x14ac:dyDescent="0.2">
      <c r="B51" s="9" t="s">
        <v>60</v>
      </c>
      <c r="C51" s="9" t="s">
        <v>61</v>
      </c>
      <c r="G51" s="8"/>
      <c r="H51" s="19">
        <f>SUM(G52:G52)</f>
        <v>0</v>
      </c>
      <c r="I51" s="20">
        <f>H51/1.16*0.16</f>
        <v>0</v>
      </c>
      <c r="K51" s="26"/>
    </row>
    <row r="52" spans="2:13" ht="15" hidden="1" outlineLevel="1" x14ac:dyDescent="0.25">
      <c r="D52"/>
      <c r="E52" s="2"/>
      <c r="F52"/>
      <c r="G52" s="1"/>
      <c r="H52" s="19">
        <f>SUM(G53:G53)</f>
        <v>0</v>
      </c>
      <c r="K52" s="26"/>
    </row>
    <row r="53" spans="2:13" collapsed="1" x14ac:dyDescent="0.2">
      <c r="B53" s="33" t="s">
        <v>22</v>
      </c>
      <c r="C53" s="9" t="s">
        <v>23</v>
      </c>
      <c r="D53" s="29"/>
      <c r="E53" s="34"/>
      <c r="F53" s="35"/>
      <c r="G53" s="25"/>
      <c r="H53" s="19">
        <f>SUM(G54:G54)</f>
        <v>0</v>
      </c>
      <c r="I53" s="20"/>
      <c r="J53" s="36"/>
      <c r="K53" s="26"/>
    </row>
    <row r="54" spans="2:13" hidden="1" outlineLevel="1" x14ac:dyDescent="0.2">
      <c r="B54" s="33"/>
      <c r="C54" s="9"/>
      <c r="D54" s="29"/>
      <c r="E54" s="34"/>
      <c r="F54" s="35"/>
      <c r="G54" s="25"/>
      <c r="H54" s="19"/>
      <c r="I54" s="20"/>
      <c r="J54" s="36"/>
      <c r="K54" s="26"/>
    </row>
    <row r="55" spans="2:13" collapsed="1" x14ac:dyDescent="0.2">
      <c r="B55" s="33" t="s">
        <v>356</v>
      </c>
      <c r="C55" s="9" t="s">
        <v>357</v>
      </c>
      <c r="D55" s="29"/>
      <c r="E55" s="34"/>
      <c r="F55" s="35"/>
      <c r="G55" s="25"/>
      <c r="H55" s="19">
        <f>SUM(G56:G56)</f>
        <v>0</v>
      </c>
      <c r="I55" s="20">
        <f>H55/1.16*0.16</f>
        <v>0</v>
      </c>
      <c r="J55" s="36"/>
      <c r="K55" s="26"/>
    </row>
    <row r="56" spans="2:13" ht="15" hidden="1" outlineLevel="1" x14ac:dyDescent="0.25">
      <c r="B56" s="33"/>
      <c r="C56" s="9"/>
      <c r="D56"/>
      <c r="E56" s="2"/>
      <c r="F56"/>
      <c r="G56"/>
      <c r="H56" s="19"/>
      <c r="I56" s="20"/>
      <c r="J56" s="36"/>
      <c r="K56" s="26"/>
    </row>
    <row r="57" spans="2:13" collapsed="1" x14ac:dyDescent="0.2">
      <c r="B57" s="33" t="s">
        <v>291</v>
      </c>
      <c r="C57" s="9" t="s">
        <v>290</v>
      </c>
      <c r="D57" s="29"/>
      <c r="E57" s="34"/>
      <c r="F57" s="35"/>
      <c r="G57" s="25"/>
      <c r="H57" s="19">
        <f>SUM(G58:G58)</f>
        <v>2212.12</v>
      </c>
      <c r="I57" s="20"/>
      <c r="J57" s="36"/>
      <c r="K57" s="26"/>
    </row>
    <row r="58" spans="2:13" ht="15" hidden="1" outlineLevel="1" x14ac:dyDescent="0.25">
      <c r="B58" s="33"/>
      <c r="C58" s="9"/>
      <c r="D58" t="s">
        <v>414</v>
      </c>
      <c r="E58" s="2">
        <v>43038</v>
      </c>
      <c r="F58" t="s">
        <v>415</v>
      </c>
      <c r="G58" s="53">
        <v>2212.12</v>
      </c>
      <c r="H58" s="19"/>
      <c r="I58" s="20"/>
      <c r="J58" s="36"/>
      <c r="K58" s="26"/>
    </row>
    <row r="59" spans="2:13" ht="15" collapsed="1" x14ac:dyDescent="0.25">
      <c r="B59" s="33" t="s">
        <v>361</v>
      </c>
      <c r="C59" s="9" t="s">
        <v>363</v>
      </c>
      <c r="D59"/>
      <c r="E59" s="2"/>
      <c r="F59"/>
      <c r="G59" s="53"/>
      <c r="H59" s="19">
        <f>SUM(G60:G60)</f>
        <v>0</v>
      </c>
      <c r="I59" s="20">
        <f>H59/1.16*0.16</f>
        <v>0</v>
      </c>
      <c r="J59" s="36"/>
      <c r="K59" s="26"/>
    </row>
    <row r="60" spans="2:13" ht="15" hidden="1" outlineLevel="1" x14ac:dyDescent="0.25">
      <c r="B60" s="33"/>
      <c r="C60" s="9"/>
      <c r="D60"/>
      <c r="E60" s="2"/>
      <c r="F60"/>
      <c r="G60"/>
      <c r="H60" s="19"/>
      <c r="I60" s="20"/>
      <c r="J60" s="36"/>
      <c r="K60" s="26"/>
    </row>
    <row r="61" spans="2:13" ht="15" collapsed="1" x14ac:dyDescent="0.25">
      <c r="B61" s="33" t="s">
        <v>62</v>
      </c>
      <c r="C61" s="9" t="s">
        <v>35</v>
      </c>
      <c r="D61" s="29"/>
      <c r="E61" s="34"/>
      <c r="F61" s="35"/>
      <c r="G61" s="25"/>
      <c r="H61" s="19">
        <f>SUM(G62:G63)</f>
        <v>2192.4</v>
      </c>
      <c r="I61" s="20">
        <f>H61/1.16*0.16</f>
        <v>302.40000000000003</v>
      </c>
      <c r="J61" s="53"/>
      <c r="K61" s="26"/>
    </row>
    <row r="62" spans="2:13" ht="15" hidden="1" outlineLevel="1" x14ac:dyDescent="0.25">
      <c r="B62" s="33"/>
      <c r="C62" s="9"/>
      <c r="D62" t="s">
        <v>416</v>
      </c>
      <c r="E62" s="2">
        <v>43028</v>
      </c>
      <c r="F62"/>
      <c r="G62" s="53">
        <v>1392</v>
      </c>
      <c r="I62" s="20"/>
      <c r="J62" s="65"/>
      <c r="K62" s="26"/>
    </row>
    <row r="63" spans="2:13" ht="15" hidden="1" outlineLevel="1" x14ac:dyDescent="0.25">
      <c r="B63" s="33"/>
      <c r="C63" s="9"/>
      <c r="D63" t="s">
        <v>383</v>
      </c>
      <c r="E63" s="2">
        <v>43038</v>
      </c>
      <c r="F63" t="s">
        <v>417</v>
      </c>
      <c r="G63">
        <v>800.4</v>
      </c>
      <c r="I63" s="20"/>
      <c r="J63" s="36"/>
      <c r="K63" s="26"/>
    </row>
    <row r="64" spans="2:13" collapsed="1" x14ac:dyDescent="0.2">
      <c r="B64" s="33" t="s">
        <v>24</v>
      </c>
      <c r="C64" s="9" t="s">
        <v>25</v>
      </c>
      <c r="H64" s="19">
        <f>SUM(G65:G65)</f>
        <v>0</v>
      </c>
      <c r="I64" s="20">
        <f>H64/1.16*0.16</f>
        <v>0</v>
      </c>
      <c r="J64" s="38"/>
      <c r="K64" s="26"/>
      <c r="M64" s="16"/>
    </row>
    <row r="65" spans="2:13" hidden="1" outlineLevel="1" x14ac:dyDescent="0.2">
      <c r="B65" s="33"/>
      <c r="C65" s="9"/>
      <c r="D65" s="29"/>
      <c r="E65" s="34"/>
      <c r="F65" s="35"/>
      <c r="G65" s="25"/>
      <c r="H65" s="19"/>
      <c r="I65" s="20"/>
      <c r="J65" s="38"/>
      <c r="K65" s="26"/>
      <c r="M65" s="16"/>
    </row>
    <row r="66" spans="2:13" ht="15" collapsed="1" x14ac:dyDescent="0.25">
      <c r="B66" s="33" t="s">
        <v>26</v>
      </c>
      <c r="C66" s="9" t="s">
        <v>27</v>
      </c>
      <c r="D66" s="29"/>
      <c r="E66" s="39"/>
      <c r="F66" s="35"/>
      <c r="G66" s="25"/>
      <c r="H66" s="19">
        <f>SUM(G67:G69)</f>
        <v>4112.0200000000004</v>
      </c>
      <c r="I66" s="20">
        <f>(H66/1.16)*0.16</f>
        <v>567.17517241379323</v>
      </c>
      <c r="J66" s="53"/>
      <c r="K66" s="26"/>
      <c r="M66" s="16"/>
    </row>
    <row r="67" spans="2:13" ht="15" hidden="1" outlineLevel="1" x14ac:dyDescent="0.25">
      <c r="B67" s="33"/>
      <c r="C67" s="9"/>
      <c r="D67" t="s">
        <v>63</v>
      </c>
      <c r="E67" s="2">
        <v>42650</v>
      </c>
      <c r="F67" t="s">
        <v>64</v>
      </c>
      <c r="G67" s="1">
        <v>116</v>
      </c>
      <c r="H67" s="18"/>
      <c r="I67" s="20"/>
      <c r="J67" s="65"/>
      <c r="K67" s="26"/>
      <c r="M67" s="16"/>
    </row>
    <row r="68" spans="2:13" ht="15" hidden="1" outlineLevel="1" x14ac:dyDescent="0.25">
      <c r="B68" s="9"/>
      <c r="C68" s="9"/>
      <c r="D68" t="s">
        <v>28</v>
      </c>
      <c r="E68" s="2">
        <v>42627</v>
      </c>
      <c r="F68" t="s">
        <v>27</v>
      </c>
      <c r="G68" s="30">
        <v>2350.0100000000002</v>
      </c>
      <c r="H68" s="18"/>
      <c r="I68" s="20"/>
      <c r="J68" s="64"/>
      <c r="K68" s="26"/>
    </row>
    <row r="69" spans="2:13" ht="15" hidden="1" outlineLevel="1" x14ac:dyDescent="0.25">
      <c r="B69" s="9"/>
      <c r="C69" s="9"/>
      <c r="D69" t="s">
        <v>65</v>
      </c>
      <c r="E69" s="2">
        <v>42681</v>
      </c>
      <c r="F69" t="s">
        <v>66</v>
      </c>
      <c r="G69" s="30">
        <v>1646.01</v>
      </c>
      <c r="H69" s="40"/>
      <c r="I69" s="26"/>
      <c r="J69" s="64"/>
      <c r="K69" s="26"/>
    </row>
    <row r="70" spans="2:13" collapsed="1" x14ac:dyDescent="0.2">
      <c r="B70" s="33" t="s">
        <v>111</v>
      </c>
      <c r="C70" s="9" t="s">
        <v>35</v>
      </c>
      <c r="G70" s="8"/>
      <c r="H70" s="19">
        <f>SUM(G71:G72)</f>
        <v>0</v>
      </c>
      <c r="I70" s="20">
        <f>(H70/1.16)*0.16</f>
        <v>0</v>
      </c>
      <c r="J70" s="38"/>
      <c r="K70" s="26"/>
    </row>
    <row r="71" spans="2:13" ht="15" hidden="1" outlineLevel="1" x14ac:dyDescent="0.25">
      <c r="B71" s="9"/>
      <c r="C71" s="9"/>
      <c r="D71"/>
      <c r="E71" s="2"/>
      <c r="F71"/>
      <c r="G71" s="53"/>
      <c r="H71" s="18"/>
      <c r="I71" s="20"/>
      <c r="J71" s="38"/>
      <c r="K71" s="26"/>
    </row>
    <row r="72" spans="2:13" hidden="1" outlineLevel="1" x14ac:dyDescent="0.2">
      <c r="B72" s="9"/>
      <c r="C72" s="9"/>
      <c r="G72" s="8"/>
      <c r="H72" s="18"/>
      <c r="I72" s="20"/>
      <c r="J72" s="38"/>
      <c r="K72" s="26"/>
    </row>
    <row r="73" spans="2:13" ht="15" collapsed="1" x14ac:dyDescent="0.25">
      <c r="B73" s="9" t="s">
        <v>67</v>
      </c>
      <c r="C73" s="9" t="s">
        <v>68</v>
      </c>
      <c r="D73"/>
      <c r="E73" s="2"/>
      <c r="F73"/>
      <c r="G73" s="30"/>
      <c r="H73" s="41">
        <f>SUM(G74:G75)</f>
        <v>0</v>
      </c>
      <c r="I73" s="26">
        <f>(H73/1.16)*0.16</f>
        <v>0</v>
      </c>
      <c r="J73" s="38"/>
      <c r="K73" s="26"/>
    </row>
    <row r="74" spans="2:13" ht="15" hidden="1" outlineLevel="1" x14ac:dyDescent="0.25">
      <c r="B74" s="42"/>
      <c r="C74" s="42"/>
      <c r="D74"/>
      <c r="E74" s="2"/>
      <c r="F74"/>
      <c r="G74" s="1"/>
      <c r="H74" s="18"/>
      <c r="I74" s="20"/>
      <c r="J74" s="38"/>
      <c r="K74" s="26"/>
    </row>
    <row r="75" spans="2:13" ht="15" hidden="1" outlineLevel="1" x14ac:dyDescent="0.25">
      <c r="B75" s="42"/>
      <c r="C75" s="42"/>
      <c r="D75"/>
      <c r="E75" s="2"/>
      <c r="F75"/>
      <c r="G75" s="30"/>
      <c r="H75" s="18"/>
      <c r="I75" s="20"/>
      <c r="J75" s="38"/>
      <c r="K75" s="26"/>
    </row>
    <row r="76" spans="2:13" collapsed="1" x14ac:dyDescent="0.2">
      <c r="B76" s="9" t="s">
        <v>29</v>
      </c>
      <c r="C76" s="9" t="s">
        <v>30</v>
      </c>
      <c r="D76" s="43"/>
      <c r="E76" s="43"/>
      <c r="F76" s="44"/>
      <c r="G76" s="45"/>
      <c r="H76" s="41">
        <f>SUM(G77:G79)</f>
        <v>0</v>
      </c>
      <c r="I76" s="26">
        <f>(H76/1.16)*0.16</f>
        <v>0</v>
      </c>
      <c r="J76" s="36"/>
      <c r="K76" s="26"/>
    </row>
    <row r="77" spans="2:13" ht="15" hidden="1" outlineLevel="1" x14ac:dyDescent="0.25">
      <c r="B77" s="42"/>
      <c r="C77" s="42"/>
      <c r="D77"/>
      <c r="E77" s="2"/>
      <c r="F77"/>
      <c r="G77" s="53"/>
      <c r="H77" s="40"/>
      <c r="I77" s="26"/>
      <c r="J77" s="36"/>
      <c r="K77" s="26"/>
    </row>
    <row r="78" spans="2:13" ht="15" hidden="1" outlineLevel="1" x14ac:dyDescent="0.25">
      <c r="B78" s="42"/>
      <c r="C78" s="42"/>
      <c r="D78"/>
      <c r="E78" s="2"/>
      <c r="F78"/>
      <c r="G78" s="53"/>
      <c r="H78" s="40"/>
      <c r="I78" s="26"/>
      <c r="J78" s="36"/>
      <c r="K78" s="26"/>
    </row>
    <row r="79" spans="2:13" ht="15" hidden="1" outlineLevel="1" x14ac:dyDescent="0.25">
      <c r="B79" s="42"/>
      <c r="C79" s="42"/>
      <c r="D79"/>
      <c r="E79" s="2"/>
      <c r="F79"/>
      <c r="G79"/>
      <c r="H79" s="40"/>
      <c r="I79" s="26"/>
      <c r="J79" s="36"/>
      <c r="K79" s="26"/>
    </row>
    <row r="80" spans="2:13" collapsed="1" x14ac:dyDescent="0.2">
      <c r="B80" s="9" t="s">
        <v>69</v>
      </c>
      <c r="C80" s="9" t="s">
        <v>70</v>
      </c>
      <c r="D80" s="22"/>
      <c r="E80" s="23"/>
      <c r="F80" s="24"/>
      <c r="G80" s="37"/>
      <c r="H80" s="41">
        <f>SUM(G81:G81)</f>
        <v>0</v>
      </c>
      <c r="I80" s="26">
        <f>(H80/1.16)*0.16</f>
        <v>0</v>
      </c>
      <c r="J80" s="36"/>
      <c r="K80" s="26"/>
    </row>
    <row r="81" spans="2:11" hidden="1" outlineLevel="1" x14ac:dyDescent="0.2">
      <c r="B81" s="42"/>
      <c r="C81" s="42"/>
      <c r="E81" s="16"/>
      <c r="G81" s="8"/>
      <c r="H81" s="40"/>
      <c r="I81" s="26"/>
      <c r="J81" s="36"/>
      <c r="K81" s="26"/>
    </row>
    <row r="82" spans="2:11" collapsed="1" x14ac:dyDescent="0.2">
      <c r="B82" s="9" t="s">
        <v>31</v>
      </c>
      <c r="C82" s="9" t="s">
        <v>32</v>
      </c>
      <c r="D82" s="22"/>
      <c r="E82" s="22"/>
      <c r="F82" s="24"/>
      <c r="G82" s="37"/>
      <c r="H82" s="41">
        <f>SUM(G83:G84)</f>
        <v>9280</v>
      </c>
      <c r="I82" s="26">
        <f>(H82/1.16)*0.16</f>
        <v>1280.0000000000002</v>
      </c>
      <c r="J82" s="36"/>
      <c r="K82" s="26"/>
    </row>
    <row r="83" spans="2:11" ht="15" hidden="1" outlineLevel="1" x14ac:dyDescent="0.25">
      <c r="B83" s="42"/>
      <c r="C83" s="42"/>
      <c r="D83" t="s">
        <v>418</v>
      </c>
      <c r="E83" s="2">
        <v>43018</v>
      </c>
      <c r="F83" t="s">
        <v>419</v>
      </c>
      <c r="G83" s="53">
        <v>9280</v>
      </c>
      <c r="H83" s="40"/>
      <c r="I83" s="26"/>
      <c r="J83" s="36"/>
      <c r="K83" s="26"/>
    </row>
    <row r="84" spans="2:11" hidden="1" outlineLevel="1" x14ac:dyDescent="0.2">
      <c r="B84" s="42"/>
      <c r="C84" s="42"/>
      <c r="D84" s="22"/>
      <c r="E84" s="23"/>
      <c r="F84" s="24"/>
      <c r="G84" s="37"/>
      <c r="H84" s="40"/>
      <c r="I84" s="26"/>
      <c r="J84" s="36"/>
      <c r="K84" s="26"/>
    </row>
    <row r="85" spans="2:11" collapsed="1" x14ac:dyDescent="0.2">
      <c r="B85" s="9" t="s">
        <v>71</v>
      </c>
      <c r="C85" s="9" t="s">
        <v>72</v>
      </c>
      <c r="D85" s="22"/>
      <c r="E85" s="23"/>
      <c r="F85" s="24"/>
      <c r="G85" s="37"/>
      <c r="H85" s="41">
        <f>SUM(G86:G88)</f>
        <v>69600</v>
      </c>
      <c r="I85" s="26">
        <f>(H85/1.16)*0.16</f>
        <v>9600.0000000000018</v>
      </c>
      <c r="J85" s="36"/>
      <c r="K85" s="26"/>
    </row>
    <row r="86" spans="2:11" ht="15" hidden="1" outlineLevel="1" x14ac:dyDescent="0.25">
      <c r="B86" s="9"/>
      <c r="C86" s="9"/>
      <c r="D86" t="s">
        <v>396</v>
      </c>
      <c r="E86" s="2">
        <v>42990</v>
      </c>
      <c r="F86" t="s">
        <v>397</v>
      </c>
      <c r="G86" s="53">
        <v>57907.199999999997</v>
      </c>
      <c r="H86" s="41"/>
      <c r="I86" s="26"/>
      <c r="J86" s="36"/>
      <c r="K86" s="26"/>
    </row>
    <row r="87" spans="2:11" ht="15" hidden="1" outlineLevel="1" x14ac:dyDescent="0.25">
      <c r="B87" s="9"/>
      <c r="C87" s="9"/>
      <c r="D87" t="s">
        <v>399</v>
      </c>
      <c r="E87" s="2">
        <v>43008</v>
      </c>
      <c r="F87" t="s">
        <v>400</v>
      </c>
      <c r="G87" s="53">
        <v>11692.8</v>
      </c>
      <c r="H87" s="41"/>
      <c r="I87" s="26"/>
      <c r="J87" s="36"/>
      <c r="K87" s="26"/>
    </row>
    <row r="88" spans="2:11" ht="15" hidden="1" outlineLevel="1" x14ac:dyDescent="0.25">
      <c r="B88" s="9"/>
      <c r="C88" s="9"/>
      <c r="D88"/>
      <c r="E88" s="2"/>
      <c r="F88"/>
      <c r="G88" s="53"/>
      <c r="H88" s="41"/>
      <c r="I88" s="26"/>
      <c r="J88" s="36"/>
      <c r="K88" s="26"/>
    </row>
    <row r="89" spans="2:11" hidden="1" outlineLevel="1" x14ac:dyDescent="0.2">
      <c r="B89" s="9"/>
      <c r="C89" s="9"/>
      <c r="H89" s="41"/>
      <c r="I89" s="26"/>
      <c r="J89" s="36"/>
      <c r="K89" s="26"/>
    </row>
    <row r="90" spans="2:11" hidden="1" outlineLevel="1" x14ac:dyDescent="0.2">
      <c r="B90" s="9"/>
      <c r="C90" s="9"/>
      <c r="D90" s="22"/>
      <c r="E90" s="23"/>
      <c r="F90" s="24"/>
      <c r="G90" s="37"/>
      <c r="H90" s="41"/>
      <c r="I90" s="26"/>
      <c r="J90" s="36"/>
      <c r="K90" s="26"/>
    </row>
    <row r="91" spans="2:11" hidden="1" outlineLevel="1" x14ac:dyDescent="0.2">
      <c r="B91" s="9"/>
      <c r="C91" s="9"/>
      <c r="D91" s="22"/>
      <c r="E91" s="23"/>
      <c r="F91" s="24"/>
      <c r="G91" s="37"/>
      <c r="H91" s="41"/>
      <c r="I91" s="26"/>
      <c r="J91" s="36"/>
      <c r="K91" s="26"/>
    </row>
    <row r="92" spans="2:11" hidden="1" outlineLevel="1" x14ac:dyDescent="0.2">
      <c r="B92" s="9"/>
      <c r="C92" s="9"/>
      <c r="D92" s="22"/>
      <c r="E92" s="23"/>
      <c r="F92" s="24"/>
      <c r="G92" s="37"/>
      <c r="H92" s="41"/>
      <c r="I92" s="26"/>
      <c r="J92" s="36"/>
      <c r="K92" s="26"/>
    </row>
    <row r="93" spans="2:11" hidden="1" outlineLevel="1" x14ac:dyDescent="0.2">
      <c r="B93" s="9"/>
      <c r="C93" s="9"/>
      <c r="D93" s="22"/>
      <c r="E93" s="23"/>
      <c r="F93" s="24"/>
      <c r="G93" s="37"/>
      <c r="H93" s="41"/>
      <c r="I93" s="26"/>
      <c r="J93" s="36"/>
      <c r="K93" s="26"/>
    </row>
    <row r="94" spans="2:11" ht="15" hidden="1" outlineLevel="1" x14ac:dyDescent="0.25">
      <c r="B94" s="9"/>
      <c r="C94" s="9"/>
      <c r="D94"/>
      <c r="E94" s="2"/>
      <c r="F94"/>
      <c r="G94" s="53"/>
      <c r="H94" s="41"/>
      <c r="I94" s="26"/>
      <c r="J94" s="36"/>
      <c r="K94" s="26"/>
    </row>
    <row r="95" spans="2:11" collapsed="1" x14ac:dyDescent="0.2">
      <c r="B95" s="9" t="s">
        <v>33</v>
      </c>
      <c r="C95" s="9" t="s">
        <v>73</v>
      </c>
      <c r="D95" s="22"/>
      <c r="E95" s="23"/>
      <c r="F95" s="24"/>
      <c r="G95" s="37"/>
      <c r="H95" s="41">
        <f>SUM(G96)</f>
        <v>500</v>
      </c>
      <c r="I95" s="26">
        <f>(H95/1.16)*0.16</f>
        <v>68.965517241379317</v>
      </c>
      <c r="J95" s="36"/>
      <c r="K95" s="26"/>
    </row>
    <row r="96" spans="2:11" ht="15" hidden="1" outlineLevel="1" x14ac:dyDescent="0.25">
      <c r="B96" s="42"/>
      <c r="C96" s="42"/>
      <c r="D96" t="s">
        <v>420</v>
      </c>
      <c r="E96" s="2">
        <v>43018</v>
      </c>
      <c r="F96" t="s">
        <v>421</v>
      </c>
      <c r="G96">
        <v>500</v>
      </c>
      <c r="H96" s="6"/>
      <c r="I96" s="26"/>
      <c r="J96" s="64"/>
      <c r="K96" s="26"/>
    </row>
    <row r="97" spans="2:11" ht="15" collapsed="1" x14ac:dyDescent="0.25">
      <c r="B97" s="9" t="s">
        <v>74</v>
      </c>
      <c r="C97" s="9" t="s">
        <v>75</v>
      </c>
      <c r="D97" s="22"/>
      <c r="E97" s="22"/>
      <c r="F97" s="22"/>
      <c r="G97" s="29"/>
      <c r="H97" s="40">
        <f>+SUM(G98:G100)</f>
        <v>2872</v>
      </c>
      <c r="I97" s="26">
        <f>(H97/1.16)*0.16</f>
        <v>396.13793103448279</v>
      </c>
      <c r="J97" s="53"/>
      <c r="K97" s="26"/>
    </row>
    <row r="98" spans="2:11" ht="15" hidden="1" outlineLevel="1" x14ac:dyDescent="0.25">
      <c r="B98" s="9"/>
      <c r="C98" s="9"/>
      <c r="D98" t="s">
        <v>76</v>
      </c>
      <c r="E98" s="2">
        <v>42649</v>
      </c>
      <c r="F98" t="s">
        <v>77</v>
      </c>
      <c r="G98" s="1">
        <v>939.99</v>
      </c>
      <c r="H98" s="40"/>
      <c r="I98" s="26"/>
      <c r="J98" s="65"/>
      <c r="K98" s="26"/>
    </row>
    <row r="99" spans="2:11" ht="15" hidden="1" outlineLevel="1" x14ac:dyDescent="0.25">
      <c r="B99" s="9"/>
      <c r="C99" s="9"/>
      <c r="D99" t="s">
        <v>63</v>
      </c>
      <c r="E99" s="2">
        <v>42681</v>
      </c>
      <c r="F99" t="s">
        <v>78</v>
      </c>
      <c r="G99" s="30">
        <v>1066.01</v>
      </c>
      <c r="H99" s="40"/>
      <c r="I99" s="26"/>
      <c r="J99" s="64"/>
      <c r="K99" s="26"/>
    </row>
    <row r="100" spans="2:11" ht="15" hidden="1" outlineLevel="1" x14ac:dyDescent="0.25">
      <c r="B100" s="42"/>
      <c r="C100" s="42"/>
      <c r="D100" t="s">
        <v>79</v>
      </c>
      <c r="E100" s="2">
        <v>42683</v>
      </c>
      <c r="F100" t="s">
        <v>80</v>
      </c>
      <c r="G100" s="1">
        <v>866</v>
      </c>
      <c r="H100" s="40"/>
      <c r="I100" s="26"/>
      <c r="J100" s="65"/>
      <c r="K100" s="26"/>
    </row>
    <row r="101" spans="2:11" collapsed="1" x14ac:dyDescent="0.2">
      <c r="B101" s="59" t="s">
        <v>34</v>
      </c>
      <c r="C101" s="9" t="s">
        <v>35</v>
      </c>
      <c r="D101" s="22"/>
      <c r="E101" s="23"/>
      <c r="F101" s="24"/>
      <c r="G101" s="37"/>
      <c r="H101" s="41"/>
      <c r="I101" s="26">
        <f>H101/1.16*0.16</f>
        <v>0</v>
      </c>
      <c r="J101" s="36"/>
      <c r="K101" s="26"/>
    </row>
    <row r="102" spans="2:11" ht="15" hidden="1" outlineLevel="1" x14ac:dyDescent="0.25">
      <c r="B102" s="42"/>
      <c r="C102" s="42"/>
      <c r="D102"/>
      <c r="E102" s="2"/>
      <c r="F102"/>
      <c r="G102" s="30"/>
      <c r="H102" s="40"/>
      <c r="I102" s="26"/>
      <c r="J102" s="36"/>
      <c r="K102" s="26"/>
    </row>
    <row r="103" spans="2:11" ht="15" collapsed="1" x14ac:dyDescent="0.25">
      <c r="B103" s="9" t="s">
        <v>116</v>
      </c>
      <c r="C103" s="9" t="s">
        <v>117</v>
      </c>
      <c r="D103"/>
      <c r="E103" s="2"/>
      <c r="F103"/>
      <c r="G103" s="30"/>
      <c r="H103" s="70">
        <f>+SUM(G104)</f>
        <v>0</v>
      </c>
      <c r="I103" s="26">
        <f>(H103/1.16)*0.16</f>
        <v>0</v>
      </c>
      <c r="J103" s="36"/>
      <c r="K103" s="26"/>
    </row>
    <row r="104" spans="2:11" ht="15" hidden="1" outlineLevel="1" x14ac:dyDescent="0.25">
      <c r="B104" s="42"/>
      <c r="C104" s="42"/>
      <c r="D104"/>
      <c r="E104" s="2"/>
      <c r="F104"/>
      <c r="G104" s="53"/>
      <c r="H104" s="40"/>
      <c r="I104" s="26"/>
      <c r="J104" s="36"/>
      <c r="K104" s="26"/>
    </row>
    <row r="105" spans="2:11" ht="15" collapsed="1" x14ac:dyDescent="0.25">
      <c r="B105" s="9" t="s">
        <v>81</v>
      </c>
      <c r="C105" s="9" t="s">
        <v>82</v>
      </c>
      <c r="D105"/>
      <c r="E105" s="2"/>
      <c r="F105"/>
      <c r="G105" s="1"/>
      <c r="H105" s="41">
        <f>SUM(G106:G107)</f>
        <v>0</v>
      </c>
      <c r="I105" s="26">
        <f>H105/1.16*0.16</f>
        <v>0</v>
      </c>
      <c r="J105" s="36"/>
      <c r="K105" s="26"/>
    </row>
    <row r="106" spans="2:11" ht="15" hidden="1" outlineLevel="1" x14ac:dyDescent="0.25">
      <c r="B106" s="42"/>
      <c r="C106" s="42"/>
      <c r="D106"/>
      <c r="E106" s="2"/>
      <c r="F106"/>
      <c r="G106" s="1"/>
      <c r="H106" s="40"/>
      <c r="I106" s="26"/>
      <c r="J106" s="36"/>
      <c r="K106" s="26"/>
    </row>
    <row r="107" spans="2:11" ht="15" hidden="1" outlineLevel="1" x14ac:dyDescent="0.25">
      <c r="B107" s="42"/>
      <c r="C107" s="42"/>
      <c r="D107"/>
      <c r="E107" s="2"/>
      <c r="F107"/>
      <c r="G107" s="30"/>
      <c r="H107" s="40"/>
      <c r="I107" s="26"/>
      <c r="J107" s="36"/>
      <c r="K107" s="26"/>
    </row>
    <row r="108" spans="2:11" collapsed="1" x14ac:dyDescent="0.2">
      <c r="B108" s="9" t="s">
        <v>36</v>
      </c>
      <c r="C108" s="9" t="s">
        <v>37</v>
      </c>
      <c r="D108" s="22"/>
      <c r="E108" s="22"/>
      <c r="F108" s="24"/>
      <c r="G108" s="37"/>
      <c r="H108" s="41"/>
      <c r="I108" s="26"/>
      <c r="J108" s="36"/>
      <c r="K108" s="26"/>
    </row>
    <row r="109" spans="2:11" hidden="1" outlineLevel="1" x14ac:dyDescent="0.2">
      <c r="B109" s="9"/>
      <c r="C109" s="9"/>
      <c r="D109" s="22"/>
      <c r="E109" s="23"/>
      <c r="F109" s="24"/>
      <c r="G109" s="37"/>
      <c r="H109" s="41"/>
      <c r="I109" s="26"/>
      <c r="J109" s="36"/>
      <c r="K109" s="26"/>
    </row>
    <row r="110" spans="2:11" ht="15" collapsed="1" x14ac:dyDescent="0.25">
      <c r="B110" s="9" t="s">
        <v>38</v>
      </c>
      <c r="C110" s="9" t="s">
        <v>83</v>
      </c>
      <c r="D110" s="22"/>
      <c r="E110" s="23"/>
      <c r="F110" s="24"/>
      <c r="G110" s="37"/>
      <c r="H110" s="41">
        <f>SUM(G111:G115)</f>
        <v>3889.1600000000003</v>
      </c>
      <c r="I110" s="26">
        <f>(H110/1.16)*0.16</f>
        <v>536.43586206896555</v>
      </c>
      <c r="J110" s="53"/>
      <c r="K110" s="26"/>
    </row>
    <row r="111" spans="2:11" ht="15" hidden="1" outlineLevel="1" x14ac:dyDescent="0.25">
      <c r="B111" s="9"/>
      <c r="C111" s="9"/>
      <c r="D111" t="s">
        <v>84</v>
      </c>
      <c r="E111" s="2">
        <v>42660</v>
      </c>
      <c r="F111" t="s">
        <v>85</v>
      </c>
      <c r="G111" s="30">
        <v>1547.21</v>
      </c>
      <c r="H111" s="41"/>
      <c r="I111" s="26"/>
      <c r="J111" s="65"/>
      <c r="K111" s="26"/>
    </row>
    <row r="112" spans="2:11" ht="15" hidden="1" outlineLevel="1" x14ac:dyDescent="0.25">
      <c r="B112" s="9"/>
      <c r="C112" s="9"/>
      <c r="D112" t="s">
        <v>368</v>
      </c>
      <c r="E112" s="2">
        <v>43008</v>
      </c>
      <c r="F112" t="s">
        <v>403</v>
      </c>
      <c r="G112">
        <v>408.32</v>
      </c>
      <c r="H112" s="41"/>
      <c r="I112" s="26"/>
      <c r="J112" s="65"/>
      <c r="K112" s="26"/>
    </row>
    <row r="113" spans="2:11" ht="15" hidden="1" outlineLevel="1" x14ac:dyDescent="0.25">
      <c r="B113" s="9"/>
      <c r="C113" s="9"/>
      <c r="D113" t="s">
        <v>422</v>
      </c>
      <c r="E113" s="2">
        <v>43017</v>
      </c>
      <c r="F113">
        <v>148</v>
      </c>
      <c r="G113">
        <v>959.23</v>
      </c>
      <c r="H113" s="41"/>
      <c r="I113" s="26"/>
      <c r="J113" s="65"/>
      <c r="K113" s="26"/>
    </row>
    <row r="114" spans="2:11" ht="15" hidden="1" outlineLevel="1" x14ac:dyDescent="0.25">
      <c r="B114" s="9"/>
      <c r="C114" s="9"/>
      <c r="D114" t="s">
        <v>423</v>
      </c>
      <c r="E114" s="2">
        <v>43018</v>
      </c>
      <c r="F114" t="s">
        <v>424</v>
      </c>
      <c r="G114">
        <v>348</v>
      </c>
      <c r="H114" s="41"/>
      <c r="I114" s="26"/>
      <c r="J114" s="65"/>
      <c r="K114" s="26"/>
    </row>
    <row r="115" spans="2:11" ht="15" hidden="1" outlineLevel="1" x14ac:dyDescent="0.25">
      <c r="B115" s="9"/>
      <c r="C115" s="9"/>
      <c r="D115" t="s">
        <v>425</v>
      </c>
      <c r="E115" s="2">
        <v>43028</v>
      </c>
      <c r="F115">
        <v>2474</v>
      </c>
      <c r="G115">
        <v>626.4</v>
      </c>
      <c r="H115" s="41"/>
      <c r="I115" s="26"/>
      <c r="J115" s="65"/>
      <c r="K115" s="26"/>
    </row>
    <row r="116" spans="2:11" hidden="1" outlineLevel="1" x14ac:dyDescent="0.2">
      <c r="B116" s="9"/>
      <c r="C116" s="9"/>
      <c r="H116" s="41"/>
      <c r="I116" s="26"/>
      <c r="J116" s="64"/>
      <c r="K116" s="26"/>
    </row>
    <row r="117" spans="2:11" ht="15" collapsed="1" x14ac:dyDescent="0.25">
      <c r="B117" s="9" t="s">
        <v>39</v>
      </c>
      <c r="C117" s="9" t="s">
        <v>40</v>
      </c>
      <c r="D117" s="22"/>
      <c r="E117" s="22"/>
      <c r="F117" s="24"/>
      <c r="G117" s="37"/>
      <c r="H117" s="41">
        <f>SUM(G118:G119)</f>
        <v>63755.899999999994</v>
      </c>
      <c r="I117" s="26">
        <f>(H117/1.16)*0.16</f>
        <v>8793.9172413793112</v>
      </c>
      <c r="J117" s="53"/>
      <c r="K117" s="26"/>
    </row>
    <row r="118" spans="2:11" ht="15" hidden="1" outlineLevel="1" x14ac:dyDescent="0.25">
      <c r="B118" s="9"/>
      <c r="C118" s="9"/>
      <c r="D118" t="s">
        <v>426</v>
      </c>
      <c r="E118" s="2">
        <v>43010</v>
      </c>
      <c r="F118" t="s">
        <v>427</v>
      </c>
      <c r="G118" s="53">
        <v>-18061.38</v>
      </c>
      <c r="H118" s="41" t="s">
        <v>428</v>
      </c>
      <c r="I118" s="26"/>
      <c r="J118" s="64"/>
      <c r="K118" s="26"/>
    </row>
    <row r="119" spans="2:11" ht="15" hidden="1" outlineLevel="1" x14ac:dyDescent="0.25">
      <c r="B119" s="9"/>
      <c r="C119" s="9"/>
      <c r="D119" t="s">
        <v>429</v>
      </c>
      <c r="E119" s="2">
        <v>43038</v>
      </c>
      <c r="F119" t="s">
        <v>430</v>
      </c>
      <c r="G119" s="53">
        <v>81817.279999999999</v>
      </c>
      <c r="H119" s="41"/>
      <c r="I119" s="26"/>
      <c r="J119" s="64"/>
      <c r="K119" s="26"/>
    </row>
    <row r="120" spans="2:11" collapsed="1" x14ac:dyDescent="0.2">
      <c r="B120" s="9" t="s">
        <v>41</v>
      </c>
      <c r="C120" s="9" t="s">
        <v>42</v>
      </c>
      <c r="D120" s="22"/>
      <c r="E120" s="22"/>
      <c r="F120" s="24"/>
      <c r="G120" s="37"/>
      <c r="H120" s="41">
        <f>SUM(G121:G123)</f>
        <v>0</v>
      </c>
      <c r="I120" s="26">
        <f>(H120/1.16)*0.16</f>
        <v>0</v>
      </c>
      <c r="J120" s="46"/>
      <c r="K120" s="26"/>
    </row>
    <row r="121" spans="2:11" hidden="1" outlineLevel="1" x14ac:dyDescent="0.2">
      <c r="B121" s="9"/>
      <c r="C121" s="9"/>
      <c r="D121" s="22"/>
      <c r="E121" s="23"/>
      <c r="F121" s="24"/>
      <c r="G121" s="37"/>
      <c r="H121" s="41"/>
      <c r="I121" s="26"/>
      <c r="J121" s="38"/>
      <c r="K121" s="26"/>
    </row>
    <row r="122" spans="2:11" hidden="1" outlineLevel="1" x14ac:dyDescent="0.2">
      <c r="B122" s="9"/>
      <c r="C122" s="9"/>
      <c r="D122" s="22"/>
      <c r="E122" s="23"/>
      <c r="F122" s="24"/>
      <c r="G122" s="37"/>
      <c r="H122" s="41"/>
      <c r="I122" s="26"/>
      <c r="J122" s="38"/>
      <c r="K122" s="26"/>
    </row>
    <row r="123" spans="2:11" hidden="1" outlineLevel="1" x14ac:dyDescent="0.2">
      <c r="B123" s="9"/>
      <c r="C123" s="9"/>
      <c r="D123" s="22"/>
      <c r="E123" s="23"/>
      <c r="F123" s="24"/>
      <c r="G123" s="37"/>
      <c r="H123" s="41"/>
      <c r="I123" s="26"/>
      <c r="J123" s="38"/>
      <c r="K123" s="26"/>
    </row>
    <row r="124" spans="2:11" collapsed="1" x14ac:dyDescent="0.2">
      <c r="B124" s="9" t="s">
        <v>43</v>
      </c>
      <c r="C124" s="9" t="s">
        <v>44</v>
      </c>
      <c r="G124" s="8"/>
      <c r="H124" s="41">
        <f>SUM(G125:G125)</f>
        <v>0</v>
      </c>
      <c r="I124" s="26">
        <f>(H124/1.16)*0.16</f>
        <v>0</v>
      </c>
      <c r="J124" s="38"/>
      <c r="K124" s="26"/>
    </row>
    <row r="125" spans="2:11" hidden="1" outlineLevel="1" x14ac:dyDescent="0.2">
      <c r="B125" s="9"/>
      <c r="C125" s="9"/>
      <c r="E125" s="16"/>
      <c r="G125" s="47"/>
      <c r="H125" s="41"/>
      <c r="I125" s="26"/>
      <c r="J125" s="36"/>
      <c r="K125" s="26"/>
    </row>
    <row r="126" spans="2:11" collapsed="1" x14ac:dyDescent="0.2">
      <c r="B126" s="9" t="s">
        <v>434</v>
      </c>
      <c r="C126" s="9" t="s">
        <v>435</v>
      </c>
      <c r="E126" s="16"/>
      <c r="G126" s="47"/>
      <c r="H126" s="41">
        <f>SUM(G127:G131)</f>
        <v>70.760000000000005</v>
      </c>
      <c r="I126" s="26">
        <f>(H126/1.16)*0.16</f>
        <v>9.7600000000000016</v>
      </c>
      <c r="J126" s="36" t="s">
        <v>448</v>
      </c>
      <c r="K126" s="26"/>
    </row>
    <row r="127" spans="2:11" hidden="1" outlineLevel="1" x14ac:dyDescent="0.2">
      <c r="G127" s="6">
        <v>18.100000000000001</v>
      </c>
      <c r="H127" s="41"/>
      <c r="I127" s="26"/>
      <c r="J127" s="36"/>
      <c r="K127" s="26"/>
    </row>
    <row r="128" spans="2:11" ht="15" hidden="1" outlineLevel="1" x14ac:dyDescent="0.25">
      <c r="B128" s="9"/>
      <c r="C128" s="9"/>
      <c r="D128" t="s">
        <v>401</v>
      </c>
      <c r="E128" s="2">
        <v>43019</v>
      </c>
      <c r="F128">
        <v>123456</v>
      </c>
      <c r="G128">
        <v>6.03</v>
      </c>
      <c r="H128" s="41"/>
      <c r="I128" s="26"/>
      <c r="J128" s="36"/>
      <c r="K128" s="26"/>
    </row>
    <row r="129" spans="2:11" ht="15" hidden="1" outlineLevel="1" x14ac:dyDescent="0.25">
      <c r="B129" s="9"/>
      <c r="C129" s="9"/>
      <c r="D129" t="s">
        <v>431</v>
      </c>
      <c r="E129" s="2">
        <v>43028</v>
      </c>
      <c r="F129">
        <v>12341</v>
      </c>
      <c r="G129">
        <v>9.0500000000000007</v>
      </c>
      <c r="H129" s="41"/>
      <c r="I129" s="26"/>
      <c r="J129" s="36"/>
      <c r="K129" s="26"/>
    </row>
    <row r="130" spans="2:11" ht="15" hidden="1" outlineLevel="1" x14ac:dyDescent="0.25">
      <c r="B130" s="9"/>
      <c r="C130" s="9"/>
      <c r="D130" t="s">
        <v>432</v>
      </c>
      <c r="E130" s="2">
        <v>43029</v>
      </c>
      <c r="F130">
        <v>12356</v>
      </c>
      <c r="G130">
        <v>27.14</v>
      </c>
      <c r="H130" s="41"/>
      <c r="I130" s="26"/>
      <c r="J130" s="36"/>
      <c r="K130" s="26"/>
    </row>
    <row r="131" spans="2:11" ht="15" hidden="1" outlineLevel="1" x14ac:dyDescent="0.25">
      <c r="B131" s="9"/>
      <c r="C131" s="9"/>
      <c r="D131" t="s">
        <v>433</v>
      </c>
      <c r="E131" s="2">
        <v>43029</v>
      </c>
      <c r="F131">
        <v>1257</v>
      </c>
      <c r="G131">
        <v>10.44</v>
      </c>
      <c r="H131" s="41"/>
      <c r="I131" s="26"/>
      <c r="J131" s="36"/>
      <c r="K131" s="26"/>
    </row>
    <row r="132" spans="2:11" ht="15" collapsed="1" x14ac:dyDescent="0.25">
      <c r="B132" s="9" t="s">
        <v>86</v>
      </c>
      <c r="C132" s="9" t="s">
        <v>87</v>
      </c>
      <c r="D132" s="22"/>
      <c r="E132" s="23"/>
      <c r="F132" s="24"/>
      <c r="G132" s="37"/>
      <c r="H132" s="41">
        <f>SUM(G133:G134)</f>
        <v>1971.91</v>
      </c>
      <c r="I132" s="26">
        <f>(H132/1.16)*0.16</f>
        <v>271.98758620689659</v>
      </c>
      <c r="J132" s="53"/>
      <c r="K132" s="26"/>
    </row>
    <row r="133" spans="2:11" ht="15" hidden="1" outlineLevel="1" x14ac:dyDescent="0.25">
      <c r="B133" s="9"/>
      <c r="C133" s="9"/>
      <c r="D133" t="s">
        <v>436</v>
      </c>
      <c r="E133" s="2">
        <v>43018</v>
      </c>
      <c r="F133" t="s">
        <v>437</v>
      </c>
      <c r="G133" s="53">
        <v>1971.91</v>
      </c>
      <c r="H133" s="41"/>
      <c r="I133" s="26"/>
      <c r="J133" s="64"/>
      <c r="K133" s="26"/>
    </row>
    <row r="134" spans="2:11" hidden="1" outlineLevel="1" x14ac:dyDescent="0.2">
      <c r="B134" s="9"/>
      <c r="C134" s="9"/>
      <c r="H134" s="41"/>
      <c r="I134" s="26"/>
      <c r="J134" s="36"/>
      <c r="K134" s="26"/>
    </row>
    <row r="135" spans="2:11" ht="15" collapsed="1" x14ac:dyDescent="0.25">
      <c r="B135" s="9" t="s">
        <v>11</v>
      </c>
      <c r="C135" s="9" t="s">
        <v>12</v>
      </c>
      <c r="E135" s="16"/>
      <c r="F135" s="17"/>
      <c r="G135" s="40"/>
      <c r="H135" s="41">
        <f>SUM(G136:G147)</f>
        <v>60000</v>
      </c>
      <c r="I135" s="26">
        <f>(H135/1.16)*0.16</f>
        <v>8275.8620689655181</v>
      </c>
      <c r="J135" s="53"/>
      <c r="K135" s="26"/>
    </row>
    <row r="136" spans="2:11" ht="15" hidden="1" outlineLevel="1" x14ac:dyDescent="0.25">
      <c r="B136" s="9"/>
      <c r="C136" s="9"/>
      <c r="D136" t="s">
        <v>123</v>
      </c>
      <c r="E136" s="2">
        <v>42736</v>
      </c>
      <c r="F136" t="s">
        <v>124</v>
      </c>
      <c r="G136" s="53">
        <v>6000</v>
      </c>
      <c r="H136" s="41"/>
      <c r="I136" s="26"/>
      <c r="J136" s="36"/>
      <c r="K136" s="26"/>
    </row>
    <row r="137" spans="2:11" ht="15" hidden="1" outlineLevel="1" x14ac:dyDescent="0.25">
      <c r="B137" s="9"/>
      <c r="C137" s="9"/>
      <c r="D137" t="s">
        <v>152</v>
      </c>
      <c r="E137" s="2">
        <v>42767</v>
      </c>
      <c r="F137" t="s">
        <v>124</v>
      </c>
      <c r="G137" s="53">
        <v>6000</v>
      </c>
      <c r="H137" s="41"/>
      <c r="I137" s="26"/>
      <c r="J137" s="36"/>
      <c r="K137" s="26"/>
    </row>
    <row r="138" spans="2:11" ht="15" hidden="1" outlineLevel="1" x14ac:dyDescent="0.25">
      <c r="B138" s="9"/>
      <c r="C138" s="9"/>
      <c r="D138" t="s">
        <v>173</v>
      </c>
      <c r="E138" s="2">
        <v>42795</v>
      </c>
      <c r="F138" t="s">
        <v>124</v>
      </c>
      <c r="G138" s="53">
        <v>6000</v>
      </c>
      <c r="H138" s="41"/>
      <c r="I138" s="26"/>
      <c r="J138" s="36"/>
      <c r="K138" s="26"/>
    </row>
    <row r="139" spans="2:11" ht="15" hidden="1" outlineLevel="1" x14ac:dyDescent="0.25">
      <c r="B139" s="9"/>
      <c r="C139" s="9"/>
      <c r="D139" t="s">
        <v>173</v>
      </c>
      <c r="E139" s="2">
        <v>42826</v>
      </c>
      <c r="F139" t="s">
        <v>124</v>
      </c>
      <c r="G139" s="53">
        <v>6000</v>
      </c>
      <c r="H139" s="41"/>
      <c r="I139" s="26"/>
      <c r="J139" s="36"/>
      <c r="K139" s="26"/>
    </row>
    <row r="140" spans="2:11" ht="15" hidden="1" outlineLevel="1" x14ac:dyDescent="0.25">
      <c r="B140" s="9"/>
      <c r="C140" s="9"/>
      <c r="D140" t="s">
        <v>173</v>
      </c>
      <c r="E140" s="2">
        <v>42856</v>
      </c>
      <c r="F140" t="s">
        <v>124</v>
      </c>
      <c r="G140" s="53">
        <v>6000</v>
      </c>
      <c r="H140" s="41"/>
      <c r="I140" s="26"/>
      <c r="J140" s="36"/>
      <c r="K140" s="26"/>
    </row>
    <row r="141" spans="2:11" ht="15" hidden="1" outlineLevel="1" x14ac:dyDescent="0.25">
      <c r="B141" s="9"/>
      <c r="C141" s="9"/>
      <c r="D141" t="s">
        <v>173</v>
      </c>
      <c r="E141" s="2">
        <v>42887</v>
      </c>
      <c r="F141" t="s">
        <v>124</v>
      </c>
      <c r="G141" s="53">
        <v>6000</v>
      </c>
      <c r="H141" s="41"/>
      <c r="I141" s="26"/>
      <c r="J141" s="36"/>
      <c r="K141" s="26"/>
    </row>
    <row r="142" spans="2:11" ht="15" hidden="1" outlineLevel="1" x14ac:dyDescent="0.25">
      <c r="B142" s="9"/>
      <c r="C142" s="9"/>
      <c r="D142" t="s">
        <v>173</v>
      </c>
      <c r="E142" s="2">
        <v>42917</v>
      </c>
      <c r="F142" t="s">
        <v>124</v>
      </c>
      <c r="G142" s="53">
        <v>6000</v>
      </c>
      <c r="H142" s="41"/>
      <c r="I142" s="26"/>
      <c r="J142" s="36"/>
      <c r="K142" s="26"/>
    </row>
    <row r="143" spans="2:11" ht="15" hidden="1" outlineLevel="1" x14ac:dyDescent="0.25">
      <c r="B143" s="9"/>
      <c r="C143" s="9"/>
      <c r="D143" t="s">
        <v>173</v>
      </c>
      <c r="E143" s="2">
        <v>42948</v>
      </c>
      <c r="F143" t="s">
        <v>124</v>
      </c>
      <c r="G143" s="53">
        <v>6000</v>
      </c>
      <c r="H143" s="41"/>
      <c r="I143" s="26"/>
      <c r="J143" s="36"/>
      <c r="K143" s="26"/>
    </row>
    <row r="144" spans="2:11" ht="15" hidden="1" outlineLevel="1" x14ac:dyDescent="0.25">
      <c r="B144" s="9"/>
      <c r="C144" s="9"/>
      <c r="D144" t="s">
        <v>173</v>
      </c>
      <c r="E144" s="2">
        <v>42979</v>
      </c>
      <c r="F144" t="s">
        <v>124</v>
      </c>
      <c r="G144" s="53">
        <v>6000</v>
      </c>
      <c r="H144" s="41"/>
      <c r="I144" s="26"/>
      <c r="J144" s="36"/>
      <c r="K144" s="26"/>
    </row>
    <row r="145" spans="2:11" ht="15" hidden="1" outlineLevel="1" x14ac:dyDescent="0.25">
      <c r="B145" s="9"/>
      <c r="C145" s="9"/>
      <c r="D145" t="s">
        <v>173</v>
      </c>
      <c r="E145" s="2">
        <v>43009</v>
      </c>
      <c r="F145" t="s">
        <v>124</v>
      </c>
      <c r="G145" s="53">
        <v>6000</v>
      </c>
      <c r="H145" s="41"/>
      <c r="I145" s="26"/>
      <c r="J145" s="36"/>
      <c r="K145" s="26"/>
    </row>
    <row r="146" spans="2:11" ht="15" hidden="1" outlineLevel="1" x14ac:dyDescent="0.25">
      <c r="B146" s="9"/>
      <c r="C146" s="9"/>
      <c r="D146"/>
      <c r="E146" s="2"/>
      <c r="F146"/>
      <c r="G146" s="53"/>
      <c r="H146" s="41"/>
      <c r="I146" s="26"/>
      <c r="J146" s="36"/>
      <c r="K146" s="26"/>
    </row>
    <row r="147" spans="2:11" ht="15" hidden="1" outlineLevel="1" x14ac:dyDescent="0.25">
      <c r="B147" s="9"/>
      <c r="C147" s="9"/>
      <c r="D147"/>
      <c r="E147" s="2"/>
      <c r="F147"/>
      <c r="G147" s="53"/>
      <c r="H147" s="41"/>
      <c r="I147" s="26"/>
      <c r="J147" s="36"/>
      <c r="K147" s="26"/>
    </row>
    <row r="148" spans="2:11" ht="15" collapsed="1" x14ac:dyDescent="0.25">
      <c r="B148" s="9" t="s">
        <v>88</v>
      </c>
      <c r="C148" s="9" t="s">
        <v>89</v>
      </c>
      <c r="D148"/>
      <c r="E148" s="2"/>
      <c r="F148"/>
      <c r="G148"/>
      <c r="H148" s="41">
        <f>SUM(G149:G149)</f>
        <v>6960</v>
      </c>
      <c r="I148" s="26">
        <f>(H148/1.16)*0.16</f>
        <v>960</v>
      </c>
      <c r="J148" s="36"/>
      <c r="K148" s="26"/>
    </row>
    <row r="149" spans="2:11" ht="15" hidden="1" outlineLevel="1" x14ac:dyDescent="0.25">
      <c r="B149" s="9"/>
      <c r="C149" s="9"/>
      <c r="D149" t="s">
        <v>438</v>
      </c>
      <c r="E149" s="2">
        <v>43038</v>
      </c>
      <c r="F149">
        <v>258</v>
      </c>
      <c r="G149" s="53">
        <v>6960</v>
      </c>
      <c r="H149" s="41"/>
      <c r="I149" s="26"/>
      <c r="J149" s="36"/>
      <c r="K149" s="26"/>
    </row>
    <row r="150" spans="2:11" hidden="1" outlineLevel="1" x14ac:dyDescent="0.2">
      <c r="H150" s="40"/>
      <c r="I150" s="26"/>
      <c r="J150" s="36"/>
      <c r="K150" s="26"/>
    </row>
    <row r="151" spans="2:11" hidden="1" outlineLevel="1" x14ac:dyDescent="0.2">
      <c r="H151" s="40"/>
      <c r="I151" s="26"/>
      <c r="J151" s="36"/>
      <c r="K151" s="26"/>
    </row>
    <row r="152" spans="2:11" hidden="1" outlineLevel="1" x14ac:dyDescent="0.2">
      <c r="H152" s="40"/>
      <c r="I152" s="26"/>
      <c r="J152" s="36"/>
      <c r="K152" s="26"/>
    </row>
    <row r="153" spans="2:11" ht="15" collapsed="1" x14ac:dyDescent="0.25">
      <c r="B153" s="9" t="s">
        <v>90</v>
      </c>
      <c r="C153" s="9" t="s">
        <v>91</v>
      </c>
      <c r="D153"/>
      <c r="E153" s="2"/>
      <c r="F153"/>
      <c r="G153" s="53"/>
      <c r="H153" s="41">
        <f>SUM(G154)</f>
        <v>0</v>
      </c>
      <c r="I153" s="26">
        <f>(H153/1.16)*0.16</f>
        <v>0</v>
      </c>
      <c r="J153" s="53"/>
      <c r="K153" s="26"/>
    </row>
    <row r="154" spans="2:11" ht="15" hidden="1" outlineLevel="1" x14ac:dyDescent="0.25">
      <c r="D154"/>
      <c r="E154" s="2"/>
      <c r="F154"/>
      <c r="G154" s="53"/>
      <c r="H154" s="40"/>
      <c r="I154" s="26"/>
      <c r="J154" s="36"/>
      <c r="K154" s="26"/>
    </row>
    <row r="155" spans="2:11" ht="15" hidden="1" outlineLevel="1" x14ac:dyDescent="0.25">
      <c r="D155"/>
      <c r="E155" s="2"/>
      <c r="F155"/>
      <c r="G155" s="53"/>
      <c r="K155" s="26"/>
    </row>
    <row r="156" spans="2:11" ht="15" collapsed="1" x14ac:dyDescent="0.25">
      <c r="B156" s="9" t="s">
        <v>92</v>
      </c>
      <c r="C156" s="9" t="s">
        <v>93</v>
      </c>
      <c r="D156"/>
      <c r="E156" s="2"/>
      <c r="F156"/>
      <c r="G156"/>
      <c r="H156" s="41">
        <f>SUM(G157)</f>
        <v>0</v>
      </c>
      <c r="I156" s="26">
        <f>(H156/1.16)*0.16</f>
        <v>0</v>
      </c>
      <c r="J156" s="36"/>
      <c r="K156" s="26"/>
    </row>
    <row r="157" spans="2:11" ht="15" hidden="1" outlineLevel="1" x14ac:dyDescent="0.25">
      <c r="D157"/>
      <c r="E157" s="2"/>
      <c r="F157"/>
      <c r="G157"/>
      <c r="H157" s="40"/>
      <c r="I157" s="26"/>
      <c r="J157" s="36"/>
      <c r="K157" s="26"/>
    </row>
    <row r="158" spans="2:11" ht="15" collapsed="1" x14ac:dyDescent="0.25">
      <c r="B158" s="9" t="s">
        <v>94</v>
      </c>
      <c r="C158" s="9" t="s">
        <v>95</v>
      </c>
      <c r="D158"/>
      <c r="E158" s="2"/>
      <c r="F158"/>
      <c r="G158"/>
      <c r="H158" s="41">
        <f>SUM(G159:G163)</f>
        <v>0</v>
      </c>
      <c r="I158" s="26">
        <f>(H158/1.16)*0.16</f>
        <v>0</v>
      </c>
      <c r="J158" s="53"/>
      <c r="K158" s="26"/>
    </row>
    <row r="159" spans="2:11" ht="15" hidden="1" outlineLevel="1" x14ac:dyDescent="0.25">
      <c r="D159"/>
      <c r="E159" s="2"/>
      <c r="F159"/>
      <c r="G159"/>
      <c r="H159" s="40"/>
      <c r="I159" s="26"/>
      <c r="J159" s="64"/>
      <c r="K159" s="26"/>
    </row>
    <row r="160" spans="2:11" ht="15" hidden="1" outlineLevel="1" x14ac:dyDescent="0.25">
      <c r="D160"/>
      <c r="E160" s="2"/>
      <c r="F160"/>
      <c r="G160" s="53"/>
      <c r="H160" s="40"/>
      <c r="I160" s="26"/>
      <c r="J160" s="65"/>
      <c r="K160" s="26"/>
    </row>
    <row r="161" spans="2:11" ht="15" hidden="1" outlineLevel="1" x14ac:dyDescent="0.25">
      <c r="D161"/>
      <c r="E161" s="2"/>
      <c r="F161"/>
      <c r="G161"/>
      <c r="H161" s="40"/>
      <c r="I161" s="26"/>
      <c r="J161" s="65"/>
      <c r="K161" s="26"/>
    </row>
    <row r="162" spans="2:11" ht="15" hidden="1" outlineLevel="1" x14ac:dyDescent="0.25">
      <c r="D162"/>
      <c r="E162" s="2"/>
      <c r="F162"/>
      <c r="G162" s="53"/>
      <c r="H162" s="40"/>
      <c r="I162" s="26"/>
      <c r="J162" s="65"/>
      <c r="K162" s="26"/>
    </row>
    <row r="163" spans="2:11" ht="15" hidden="1" outlineLevel="1" x14ac:dyDescent="0.25">
      <c r="D163"/>
      <c r="E163" s="2"/>
      <c r="F163"/>
      <c r="G163" s="53"/>
      <c r="H163" s="40"/>
      <c r="I163" s="26"/>
      <c r="J163" s="65"/>
      <c r="K163" s="26"/>
    </row>
    <row r="164" spans="2:11" collapsed="1" x14ac:dyDescent="0.2">
      <c r="B164" s="9" t="s">
        <v>96</v>
      </c>
      <c r="C164" s="9" t="s">
        <v>97</v>
      </c>
      <c r="E164" s="16"/>
      <c r="F164" s="17"/>
      <c r="G164" s="26"/>
      <c r="H164" s="41">
        <f>SUM(G165)</f>
        <v>0</v>
      </c>
      <c r="I164" s="26">
        <f>(H164/1.16)*0.16</f>
        <v>0</v>
      </c>
      <c r="J164" s="36"/>
      <c r="K164" s="26"/>
    </row>
    <row r="165" spans="2:11" ht="15" hidden="1" outlineLevel="1" x14ac:dyDescent="0.25">
      <c r="D165"/>
      <c r="E165" s="2"/>
      <c r="F165"/>
      <c r="G165"/>
      <c r="H165" s="40"/>
      <c r="I165" s="26"/>
      <c r="J165" s="36"/>
      <c r="K165" s="26"/>
    </row>
    <row r="166" spans="2:11" collapsed="1" x14ac:dyDescent="0.2">
      <c r="B166" s="9" t="s">
        <v>98</v>
      </c>
      <c r="C166" s="9" t="s">
        <v>99</v>
      </c>
      <c r="E166" s="16"/>
      <c r="F166" s="17"/>
      <c r="G166" s="26"/>
      <c r="H166" s="41">
        <f>SUM(G167)</f>
        <v>0</v>
      </c>
      <c r="I166" s="26">
        <f>(H166/1.16)*0.16</f>
        <v>0</v>
      </c>
      <c r="J166" s="36"/>
      <c r="K166" s="26"/>
    </row>
    <row r="167" spans="2:11" hidden="1" outlineLevel="1" x14ac:dyDescent="0.2">
      <c r="B167" s="9"/>
      <c r="C167" s="9"/>
      <c r="E167" s="16"/>
      <c r="F167" s="17"/>
      <c r="G167" s="26"/>
      <c r="H167" s="41"/>
      <c r="I167" s="26"/>
      <c r="J167" s="36"/>
      <c r="K167" s="26"/>
    </row>
    <row r="168" spans="2:11" ht="15" collapsed="1" x14ac:dyDescent="0.25">
      <c r="B168" s="9" t="s">
        <v>338</v>
      </c>
      <c r="C168" s="9" t="s">
        <v>339</v>
      </c>
      <c r="E168" s="16"/>
      <c r="F168" s="17"/>
      <c r="G168" s="26"/>
      <c r="H168" s="41">
        <f>SUM(G169:G171)</f>
        <v>-360</v>
      </c>
      <c r="I168" s="26">
        <f>(H168/1.16)*0.16</f>
        <v>-49.65517241379311</v>
      </c>
      <c r="J168"/>
      <c r="K168" s="26"/>
    </row>
    <row r="169" spans="2:11" ht="15" hidden="1" outlineLevel="1" x14ac:dyDescent="0.25">
      <c r="B169" s="9"/>
      <c r="C169" s="9"/>
      <c r="D169" t="s">
        <v>340</v>
      </c>
      <c r="E169" s="2">
        <v>42916</v>
      </c>
      <c r="F169" t="s">
        <v>341</v>
      </c>
      <c r="G169" s="26">
        <v>-180</v>
      </c>
      <c r="H169" s="41"/>
      <c r="I169" s="26"/>
      <c r="J169" s="36"/>
      <c r="K169" s="26"/>
    </row>
    <row r="170" spans="2:11" hidden="1" outlineLevel="1" x14ac:dyDescent="0.2">
      <c r="D170" s="6" t="s">
        <v>342</v>
      </c>
      <c r="E170" s="16">
        <v>42846</v>
      </c>
      <c r="F170" s="17" t="s">
        <v>343</v>
      </c>
      <c r="G170" s="26">
        <v>-180</v>
      </c>
      <c r="I170" s="26"/>
      <c r="J170" s="36"/>
      <c r="K170" s="26"/>
    </row>
    <row r="171" spans="2:11" ht="15" hidden="1" outlineLevel="1" x14ac:dyDescent="0.25">
      <c r="D171"/>
      <c r="E171" s="2"/>
      <c r="F171"/>
      <c r="G171" s="53"/>
      <c r="I171" s="26"/>
      <c r="J171" s="36"/>
      <c r="K171" s="26"/>
    </row>
    <row r="172" spans="2:11" collapsed="1" x14ac:dyDescent="0.2">
      <c r="B172" s="9" t="s">
        <v>194</v>
      </c>
      <c r="C172" s="9" t="s">
        <v>195</v>
      </c>
      <c r="E172" s="16"/>
      <c r="F172" s="17"/>
      <c r="G172" s="26"/>
      <c r="H172" s="41">
        <f>SUM(G173:G174)</f>
        <v>0</v>
      </c>
      <c r="I172" s="26">
        <f>(H172/1.16)*0.16</f>
        <v>0</v>
      </c>
      <c r="J172" s="36"/>
      <c r="K172" s="26"/>
    </row>
    <row r="173" spans="2:11" ht="15" hidden="1" outlineLevel="1" x14ac:dyDescent="0.25">
      <c r="D173"/>
      <c r="E173" s="2"/>
      <c r="F173"/>
      <c r="G173" s="53"/>
      <c r="H173" s="6"/>
      <c r="I173" s="26"/>
      <c r="J173" s="65"/>
      <c r="K173" s="26"/>
    </row>
    <row r="174" spans="2:11" ht="15" hidden="1" outlineLevel="1" x14ac:dyDescent="0.25">
      <c r="D174"/>
      <c r="E174" s="2"/>
      <c r="F174"/>
      <c r="G174" s="53"/>
      <c r="H174" s="6"/>
      <c r="I174" s="26"/>
      <c r="J174" s="64"/>
      <c r="K174" s="26"/>
    </row>
    <row r="175" spans="2:11" ht="15" collapsed="1" x14ac:dyDescent="0.25">
      <c r="B175" s="9" t="s">
        <v>199</v>
      </c>
      <c r="C175" s="9" t="s">
        <v>200</v>
      </c>
      <c r="D175"/>
      <c r="E175" s="2"/>
      <c r="F175"/>
      <c r="G175" s="53"/>
      <c r="H175" s="41">
        <f>SUM(G176)</f>
        <v>0</v>
      </c>
      <c r="I175" s="26">
        <f>(H175/1.16)*0.16</f>
        <v>0</v>
      </c>
      <c r="J175" s="36"/>
      <c r="K175" s="26"/>
    </row>
    <row r="176" spans="2:11" ht="15" hidden="1" outlineLevel="1" x14ac:dyDescent="0.25">
      <c r="D176"/>
      <c r="E176" s="2"/>
      <c r="F176"/>
      <c r="G176" s="53"/>
      <c r="H176" s="6"/>
      <c r="I176" s="26"/>
      <c r="J176" s="36"/>
      <c r="K176" s="26"/>
    </row>
    <row r="177" spans="2:11" ht="15" collapsed="1" x14ac:dyDescent="0.25">
      <c r="B177" s="9" t="s">
        <v>203</v>
      </c>
      <c r="C177" s="9" t="s">
        <v>204</v>
      </c>
      <c r="D177"/>
      <c r="E177" s="2"/>
      <c r="F177"/>
      <c r="G177" s="53"/>
      <c r="H177" s="41">
        <f>SUM(G178)</f>
        <v>0</v>
      </c>
      <c r="I177" s="26">
        <f>(H177/1.16)*0.16</f>
        <v>0</v>
      </c>
      <c r="J177" s="66"/>
      <c r="K177" s="26"/>
    </row>
    <row r="178" spans="2:11" ht="15" hidden="1" outlineLevel="1" x14ac:dyDescent="0.25">
      <c r="D178"/>
      <c r="E178" s="2"/>
      <c r="F178"/>
      <c r="G178" s="53"/>
      <c r="H178" s="6"/>
      <c r="I178" s="26"/>
      <c r="J178" s="66"/>
      <c r="K178" s="26"/>
    </row>
    <row r="179" spans="2:11" ht="15" collapsed="1" x14ac:dyDescent="0.25">
      <c r="B179" s="9" t="s">
        <v>271</v>
      </c>
      <c r="C179" s="9" t="s">
        <v>270</v>
      </c>
      <c r="E179" s="16"/>
      <c r="F179" s="17"/>
      <c r="G179" s="26"/>
      <c r="H179" s="41">
        <f>SUM(G180)</f>
        <v>17400</v>
      </c>
      <c r="I179" s="26">
        <f>(H179/1.16)*0.16</f>
        <v>2400.0000000000005</v>
      </c>
      <c r="J179" s="53"/>
      <c r="K179" s="26"/>
    </row>
    <row r="180" spans="2:11" ht="15" hidden="1" outlineLevel="1" x14ac:dyDescent="0.25">
      <c r="D180" t="s">
        <v>269</v>
      </c>
      <c r="E180" s="2">
        <v>42858</v>
      </c>
      <c r="F180">
        <v>3379</v>
      </c>
      <c r="G180" s="53">
        <v>17400</v>
      </c>
      <c r="H180" s="40"/>
      <c r="I180" s="26"/>
      <c r="K180" s="26"/>
    </row>
    <row r="181" spans="2:11" ht="15" collapsed="1" x14ac:dyDescent="0.25">
      <c r="B181" s="9" t="s">
        <v>439</v>
      </c>
      <c r="C181" s="9" t="s">
        <v>440</v>
      </c>
      <c r="D181"/>
      <c r="E181" s="2"/>
      <c r="F181"/>
      <c r="G181" s="53"/>
      <c r="H181" s="41">
        <f>SUM(G182)</f>
        <v>139.19999999999999</v>
      </c>
      <c r="I181" s="26">
        <f>(H181/1.16)*0.16</f>
        <v>19.2</v>
      </c>
      <c r="K181" s="26"/>
    </row>
    <row r="182" spans="2:11" ht="15" hidden="1" outlineLevel="1" x14ac:dyDescent="0.25">
      <c r="D182" t="s">
        <v>441</v>
      </c>
      <c r="E182" s="2">
        <v>43038</v>
      </c>
      <c r="F182" t="s">
        <v>442</v>
      </c>
      <c r="G182">
        <v>139.19999999999999</v>
      </c>
      <c r="H182" s="40"/>
      <c r="I182" s="26"/>
      <c r="K182" s="26"/>
    </row>
    <row r="183" spans="2:11" ht="15" collapsed="1" x14ac:dyDescent="0.25">
      <c r="B183" s="9" t="s">
        <v>268</v>
      </c>
      <c r="C183" s="9" t="s">
        <v>267</v>
      </c>
      <c r="E183" s="16"/>
      <c r="F183" s="17"/>
      <c r="G183" s="26"/>
      <c r="H183" s="41">
        <f>SUM(G184)</f>
        <v>0</v>
      </c>
      <c r="I183" s="26">
        <f>(H183/1.16)*0.16</f>
        <v>0</v>
      </c>
      <c r="J183"/>
      <c r="K183" s="26"/>
    </row>
    <row r="184" spans="2:11" ht="15" hidden="1" outlineLevel="1" x14ac:dyDescent="0.25">
      <c r="D184"/>
      <c r="E184" s="2"/>
      <c r="F184"/>
      <c r="G184" s="53"/>
      <c r="H184" s="40"/>
      <c r="I184" s="26"/>
      <c r="J184"/>
      <c r="K184" s="26"/>
    </row>
    <row r="185" spans="2:11" ht="15" collapsed="1" x14ac:dyDescent="0.25">
      <c r="B185" s="9" t="s">
        <v>381</v>
      </c>
      <c r="C185" s="9" t="s">
        <v>382</v>
      </c>
      <c r="E185" s="16"/>
      <c r="F185" s="17"/>
      <c r="G185" s="26"/>
      <c r="H185" s="41">
        <f>SUM(G186)</f>
        <v>0</v>
      </c>
      <c r="I185" s="26">
        <f>(H185/1.16)*0.16</f>
        <v>0</v>
      </c>
      <c r="J185"/>
      <c r="K185" s="26"/>
    </row>
    <row r="186" spans="2:11" ht="15" hidden="1" outlineLevel="1" x14ac:dyDescent="0.25">
      <c r="D186"/>
      <c r="E186" s="2"/>
      <c r="F186"/>
      <c r="G186" s="53"/>
      <c r="H186" s="40"/>
      <c r="I186" s="26"/>
      <c r="J186"/>
      <c r="K186" s="26"/>
    </row>
    <row r="187" spans="2:11" ht="15" collapsed="1" x14ac:dyDescent="0.25">
      <c r="B187" s="9" t="s">
        <v>385</v>
      </c>
      <c r="C187" s="9" t="s">
        <v>386</v>
      </c>
      <c r="E187" s="16"/>
      <c r="F187" s="17"/>
      <c r="G187" s="26"/>
      <c r="H187" s="40"/>
      <c r="I187" s="26"/>
      <c r="J187"/>
      <c r="K187" s="26"/>
    </row>
    <row r="188" spans="2:11" ht="15" hidden="1" outlineLevel="1" x14ac:dyDescent="0.25">
      <c r="B188" s="9"/>
      <c r="C188" s="9"/>
      <c r="E188" s="16"/>
      <c r="F188" s="17"/>
      <c r="G188" s="26"/>
      <c r="H188" s="40"/>
      <c r="I188" s="26"/>
      <c r="J188"/>
      <c r="K188" s="26"/>
    </row>
    <row r="189" spans="2:11" ht="15" collapsed="1" x14ac:dyDescent="0.25">
      <c r="B189" s="9" t="s">
        <v>443</v>
      </c>
      <c r="C189" s="9" t="s">
        <v>444</v>
      </c>
      <c r="D189"/>
      <c r="E189" s="2"/>
      <c r="F189"/>
      <c r="G189" s="53"/>
      <c r="H189" s="41">
        <f>SUM(G190)</f>
        <v>2407</v>
      </c>
      <c r="I189" s="26">
        <f>(H189/1.16)*0.16</f>
        <v>332</v>
      </c>
      <c r="K189" s="26"/>
    </row>
    <row r="190" spans="2:11" ht="15" hidden="1" outlineLevel="1" x14ac:dyDescent="0.25">
      <c r="D190" t="s">
        <v>139</v>
      </c>
      <c r="E190" s="2">
        <v>43010</v>
      </c>
      <c r="F190">
        <v>19541</v>
      </c>
      <c r="G190" s="53">
        <v>2407</v>
      </c>
      <c r="H190" s="40"/>
      <c r="I190" s="26"/>
      <c r="K190" s="26"/>
    </row>
    <row r="191" spans="2:11" ht="15" collapsed="1" x14ac:dyDescent="0.25">
      <c r="E191" s="16"/>
      <c r="F191" s="17"/>
      <c r="G191" s="26"/>
      <c r="H191" s="40"/>
      <c r="I191" s="26"/>
      <c r="J191"/>
      <c r="K191" s="26"/>
    </row>
    <row r="192" spans="2:11" ht="15" x14ac:dyDescent="0.25">
      <c r="F192" s="17"/>
      <c r="H192" s="6"/>
      <c r="I192" s="26"/>
      <c r="J192"/>
      <c r="K192" s="26"/>
    </row>
    <row r="193" spans="6:11" x14ac:dyDescent="0.2">
      <c r="F193" s="55"/>
      <c r="G193" s="54" t="s">
        <v>45</v>
      </c>
      <c r="H193" s="54">
        <f>SUM(H13:H190)</f>
        <v>283139.43</v>
      </c>
      <c r="I193" s="26"/>
      <c r="K193" s="26"/>
    </row>
    <row r="194" spans="6:11" ht="15.75" thickBot="1" x14ac:dyDescent="0.3">
      <c r="F194" s="55"/>
      <c r="G194" s="56" t="s">
        <v>46</v>
      </c>
      <c r="H194" s="57">
        <v>260917.98</v>
      </c>
      <c r="I194" s="26"/>
      <c r="J194"/>
      <c r="K194" s="26"/>
    </row>
    <row r="195" spans="6:11" ht="13.5" thickTop="1" x14ac:dyDescent="0.2">
      <c r="F195" s="17"/>
      <c r="G195" s="54" t="s">
        <v>47</v>
      </c>
      <c r="H195" s="7">
        <f>+H193-H194</f>
        <v>22221.449999999983</v>
      </c>
    </row>
    <row r="196" spans="6:11" x14ac:dyDescent="0.2">
      <c r="F196" s="17"/>
    </row>
    <row r="197" spans="6:11" ht="15" x14ac:dyDescent="0.25">
      <c r="F197" s="17"/>
      <c r="J197"/>
    </row>
    <row r="198" spans="6:11" x14ac:dyDescent="0.2">
      <c r="F198" s="17"/>
    </row>
    <row r="199" spans="6:11" x14ac:dyDescent="0.2">
      <c r="F199" s="17"/>
    </row>
    <row r="200" spans="6:11" x14ac:dyDescent="0.2">
      <c r="F200" s="17"/>
    </row>
    <row r="201" spans="6:11" x14ac:dyDescent="0.2">
      <c r="F201" s="17"/>
    </row>
    <row r="202" spans="6:11" x14ac:dyDescent="0.2">
      <c r="F202" s="17"/>
    </row>
    <row r="203" spans="6:11" ht="15" x14ac:dyDescent="0.25">
      <c r="F203" s="17"/>
      <c r="J203"/>
    </row>
    <row r="204" spans="6:11" x14ac:dyDescent="0.2">
      <c r="F204" s="17"/>
    </row>
    <row r="205" spans="6:11" ht="15" x14ac:dyDescent="0.25">
      <c r="F205" s="17"/>
      <c r="J205"/>
    </row>
    <row r="206" spans="6:11" ht="15" x14ac:dyDescent="0.25">
      <c r="F206" s="17"/>
      <c r="J206"/>
    </row>
    <row r="207" spans="6:11" ht="15" x14ac:dyDescent="0.25">
      <c r="F207" s="17"/>
      <c r="J207"/>
    </row>
    <row r="208" spans="6:11" ht="15" x14ac:dyDescent="0.25">
      <c r="F208" s="17"/>
      <c r="J208"/>
    </row>
    <row r="209" spans="6:10" x14ac:dyDescent="0.2">
      <c r="F209" s="17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  <c r="J1330" s="36"/>
    </row>
    <row r="1331" spans="6:10" x14ac:dyDescent="0.2">
      <c r="F1331" s="17"/>
      <c r="J1331" s="36"/>
    </row>
    <row r="1332" spans="6:10" x14ac:dyDescent="0.2">
      <c r="F1332" s="17"/>
      <c r="J1332" s="36"/>
    </row>
    <row r="1333" spans="6:10" x14ac:dyDescent="0.2">
      <c r="F1333" s="17"/>
      <c r="J1333" s="36"/>
    </row>
    <row r="1334" spans="6:10" x14ac:dyDescent="0.2">
      <c r="F1334" s="17"/>
      <c r="J1334" s="36"/>
    </row>
    <row r="1335" spans="6:10" x14ac:dyDescent="0.2">
      <c r="F1335" s="17"/>
      <c r="J1335" s="36"/>
    </row>
    <row r="1336" spans="6:10" x14ac:dyDescent="0.2">
      <c r="F1336" s="17"/>
      <c r="J1336" s="36"/>
    </row>
    <row r="1337" spans="6:10" x14ac:dyDescent="0.2">
      <c r="F1337" s="17"/>
      <c r="J1337" s="36"/>
    </row>
    <row r="1338" spans="6:10" x14ac:dyDescent="0.2">
      <c r="F1338" s="17"/>
      <c r="J1338" s="36"/>
    </row>
    <row r="1339" spans="6:10" x14ac:dyDescent="0.2">
      <c r="F1339" s="17"/>
      <c r="J1339" s="36"/>
    </row>
    <row r="1340" spans="6:10" x14ac:dyDescent="0.2">
      <c r="F1340" s="17"/>
      <c r="J1340" s="36"/>
    </row>
    <row r="1341" spans="6:10" x14ac:dyDescent="0.2">
      <c r="F1341" s="17"/>
      <c r="J1341" s="36"/>
    </row>
    <row r="1342" spans="6:10" x14ac:dyDescent="0.2">
      <c r="F1342" s="17"/>
      <c r="J1342" s="36"/>
    </row>
    <row r="1343" spans="6:10" x14ac:dyDescent="0.2">
      <c r="F1343" s="17"/>
      <c r="J1343" s="36"/>
    </row>
    <row r="1344" spans="6:10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  <row r="1620" spans="6:6" x14ac:dyDescent="0.2">
      <c r="F1620" s="17"/>
    </row>
    <row r="1621" spans="6:6" x14ac:dyDescent="0.2">
      <c r="F1621" s="17"/>
    </row>
    <row r="1622" spans="6:6" x14ac:dyDescent="0.2">
      <c r="F1622" s="17"/>
    </row>
    <row r="1623" spans="6:6" x14ac:dyDescent="0.2">
      <c r="F1623" s="17"/>
    </row>
    <row r="1624" spans="6:6" x14ac:dyDescent="0.2">
      <c r="F1624" s="17"/>
    </row>
    <row r="1625" spans="6:6" x14ac:dyDescent="0.2">
      <c r="F1625" s="17"/>
    </row>
    <row r="1626" spans="6:6" x14ac:dyDescent="0.2">
      <c r="F1626" s="17"/>
    </row>
    <row r="1627" spans="6:6" x14ac:dyDescent="0.2">
      <c r="F1627" s="17"/>
    </row>
    <row r="1628" spans="6:6" x14ac:dyDescent="0.2">
      <c r="F1628" s="17"/>
    </row>
    <row r="1629" spans="6:6" x14ac:dyDescent="0.2">
      <c r="F1629" s="17"/>
    </row>
    <row r="1630" spans="6:6" x14ac:dyDescent="0.2">
      <c r="F1630" s="17"/>
    </row>
    <row r="1631" spans="6:6" x14ac:dyDescent="0.2">
      <c r="F1631" s="17"/>
    </row>
    <row r="1632" spans="6:6" x14ac:dyDescent="0.2">
      <c r="F1632" s="17"/>
    </row>
    <row r="1633" spans="6:6" x14ac:dyDescent="0.2">
      <c r="F1633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35"/>
  <sheetViews>
    <sheetView topLeftCell="A41" workbookViewId="0">
      <selection activeCell="C7" sqref="C7:J7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484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SUM(G19:G26)</f>
        <v>-4655.49</v>
      </c>
      <c r="I18" s="20">
        <f>H18/1.16*0.16</f>
        <v>-642.13655172413803</v>
      </c>
      <c r="J18" s="53"/>
      <c r="K18" s="26"/>
    </row>
    <row r="19" spans="2:11" ht="15" hidden="1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I19" s="20"/>
      <c r="J19" s="21"/>
      <c r="K19" s="26"/>
    </row>
    <row r="20" spans="2:11" ht="15" hidden="1" outlineLevel="1" x14ac:dyDescent="0.25">
      <c r="B20" s="9"/>
      <c r="D20" t="s">
        <v>445</v>
      </c>
      <c r="E20" s="2">
        <v>42991</v>
      </c>
      <c r="F20" t="s">
        <v>446</v>
      </c>
      <c r="G20" s="1">
        <v>-360.02</v>
      </c>
      <c r="H20" t="s">
        <v>449</v>
      </c>
      <c r="I20" s="20"/>
      <c r="J20" s="21"/>
      <c r="K20" s="26"/>
    </row>
    <row r="21" spans="2:11" ht="15" hidden="1" outlineLevel="1" x14ac:dyDescent="0.25">
      <c r="B21" s="9"/>
      <c r="C21" s="9"/>
      <c r="D21" t="s">
        <v>450</v>
      </c>
      <c r="E21" s="2">
        <v>43046</v>
      </c>
      <c r="F21" t="s">
        <v>451</v>
      </c>
      <c r="G21">
        <v>313.2</v>
      </c>
      <c r="I21" s="20"/>
      <c r="J21" s="21"/>
      <c r="K21" s="26"/>
    </row>
    <row r="22" spans="2:11" ht="15" hidden="1" outlineLevel="1" x14ac:dyDescent="0.25">
      <c r="B22" s="9"/>
      <c r="C22" s="9"/>
      <c r="D22" t="s">
        <v>452</v>
      </c>
      <c r="E22" s="2">
        <v>43057</v>
      </c>
      <c r="F22" t="s">
        <v>453</v>
      </c>
      <c r="G22">
        <v>150</v>
      </c>
      <c r="H22" s="28"/>
      <c r="I22" s="20"/>
      <c r="J22" s="21"/>
      <c r="K22" s="26"/>
    </row>
    <row r="23" spans="2:11" ht="15" hidden="1" outlineLevel="1" x14ac:dyDescent="0.25">
      <c r="B23" s="9"/>
      <c r="C23" s="9"/>
      <c r="D23" t="s">
        <v>454</v>
      </c>
      <c r="E23" s="2">
        <v>43068</v>
      </c>
      <c r="F23" t="s">
        <v>455</v>
      </c>
      <c r="G23">
        <v>372.41</v>
      </c>
      <c r="H23" s="28"/>
      <c r="I23" s="20"/>
      <c r="J23" s="21"/>
      <c r="K23" s="26"/>
    </row>
    <row r="24" spans="2:11" ht="15" hidden="1" outlineLevel="1" x14ac:dyDescent="0.25">
      <c r="B24" s="9"/>
      <c r="C24" s="9"/>
      <c r="D24" t="s">
        <v>155</v>
      </c>
      <c r="E24" s="2">
        <v>43069</v>
      </c>
      <c r="F24" t="s">
        <v>456</v>
      </c>
      <c r="G24">
        <v>208.8</v>
      </c>
      <c r="H24" s="18"/>
      <c r="I24" s="20"/>
      <c r="J24" s="21"/>
      <c r="K24" s="26"/>
    </row>
    <row r="25" spans="2:11" ht="15" hidden="1" outlineLevel="1" x14ac:dyDescent="0.25">
      <c r="B25" s="9"/>
      <c r="C25" s="9"/>
      <c r="D25" s="74" t="s">
        <v>457</v>
      </c>
      <c r="E25" s="75">
        <v>43042</v>
      </c>
      <c r="F25" s="74" t="s">
        <v>458</v>
      </c>
      <c r="G25" s="74">
        <v>-969.88</v>
      </c>
      <c r="H25" s="18"/>
      <c r="I25" s="20"/>
      <c r="J25" s="21"/>
      <c r="K25" s="26"/>
    </row>
    <row r="26" spans="2:11" ht="15" hidden="1" outlineLevel="1" x14ac:dyDescent="0.25">
      <c r="B26" s="9"/>
      <c r="C26" s="9"/>
      <c r="D26" s="74" t="s">
        <v>459</v>
      </c>
      <c r="E26" s="75">
        <v>43042</v>
      </c>
      <c r="F26" s="74" t="s">
        <v>460</v>
      </c>
      <c r="G26" s="71">
        <v>-5000</v>
      </c>
      <c r="H26" s="18"/>
      <c r="I26" s="20"/>
      <c r="J26" s="21"/>
      <c r="K26" s="26"/>
    </row>
    <row r="27" spans="2:11" collapsed="1" x14ac:dyDescent="0.2">
      <c r="B27" s="9" t="s">
        <v>53</v>
      </c>
      <c r="C27" s="9" t="s">
        <v>54</v>
      </c>
      <c r="D27" s="22"/>
      <c r="E27" s="23"/>
      <c r="F27" s="24"/>
      <c r="G27" s="27"/>
      <c r="H27" s="19">
        <f>SUM(G28)</f>
        <v>0</v>
      </c>
      <c r="I27" s="20">
        <f>H27/1.16*0.16</f>
        <v>0</v>
      </c>
      <c r="J27" s="21"/>
      <c r="K27" s="26"/>
    </row>
    <row r="28" spans="2:11" ht="15" hidden="1" outlineLevel="1" x14ac:dyDescent="0.25">
      <c r="B28" s="9"/>
      <c r="D28"/>
      <c r="E28" s="2"/>
      <c r="F28"/>
      <c r="G28" s="30"/>
      <c r="H28" s="18"/>
      <c r="I28" s="20"/>
      <c r="J28" s="21"/>
      <c r="K28" s="26"/>
    </row>
    <row r="29" spans="2:11" ht="15" collapsed="1" x14ac:dyDescent="0.25">
      <c r="B29" s="9" t="s">
        <v>16</v>
      </c>
      <c r="C29" s="9" t="s">
        <v>17</v>
      </c>
      <c r="D29" s="22"/>
      <c r="E29" s="23"/>
      <c r="F29" s="24"/>
      <c r="G29" s="27"/>
      <c r="H29" s="19">
        <f>SUM(G30:G31)</f>
        <v>2865.0200000000004</v>
      </c>
      <c r="I29" s="20">
        <f>H29/1.16*0.16</f>
        <v>395.17517241379318</v>
      </c>
      <c r="J29" s="53"/>
      <c r="K29" s="26"/>
    </row>
    <row r="30" spans="2:11" ht="15" hidden="1" outlineLevel="1" x14ac:dyDescent="0.25">
      <c r="B30" s="9"/>
      <c r="C30" s="9"/>
      <c r="D30" t="s">
        <v>177</v>
      </c>
      <c r="E30" s="2">
        <v>43069</v>
      </c>
      <c r="F30">
        <v>2386</v>
      </c>
      <c r="G30" s="53">
        <v>1791.63</v>
      </c>
      <c r="H30" s="19"/>
      <c r="I30" s="20"/>
      <c r="J30" s="65"/>
      <c r="K30" s="26"/>
    </row>
    <row r="31" spans="2:11" ht="15" hidden="1" outlineLevel="1" x14ac:dyDescent="0.25">
      <c r="B31" s="9"/>
      <c r="C31" s="9"/>
      <c r="D31" t="s">
        <v>205</v>
      </c>
      <c r="E31" s="2">
        <v>43069</v>
      </c>
      <c r="F31">
        <v>2362</v>
      </c>
      <c r="G31" s="53">
        <v>1073.3900000000001</v>
      </c>
      <c r="H31" s="19"/>
      <c r="I31" s="20"/>
      <c r="J31" s="65"/>
      <c r="K31" s="26"/>
    </row>
    <row r="32" spans="2:11" ht="15" collapsed="1" x14ac:dyDescent="0.25">
      <c r="B32" s="9" t="s">
        <v>461</v>
      </c>
      <c r="C32" s="9" t="s">
        <v>462</v>
      </c>
      <c r="D32"/>
      <c r="E32" s="2"/>
      <c r="F32"/>
      <c r="G32" s="53"/>
      <c r="H32" s="19">
        <f>SUM(G33:G34)</f>
        <v>22211.65</v>
      </c>
      <c r="I32" s="20">
        <f>H32/1.16*0.16</f>
        <v>3063.6758620689657</v>
      </c>
      <c r="J32" s="64"/>
      <c r="K32" s="26"/>
    </row>
    <row r="33" spans="2:13" ht="15" hidden="1" outlineLevel="1" x14ac:dyDescent="0.25">
      <c r="B33" s="9"/>
      <c r="C33" s="9"/>
      <c r="D33" t="s">
        <v>463</v>
      </c>
      <c r="E33" s="2">
        <v>43047</v>
      </c>
      <c r="F33">
        <v>147</v>
      </c>
      <c r="G33" s="53">
        <v>22211.65</v>
      </c>
      <c r="H33" s="32"/>
      <c r="I33" s="20"/>
      <c r="J33" s="31"/>
      <c r="K33" s="26"/>
    </row>
    <row r="34" spans="2:13" ht="15" hidden="1" outlineLevel="1" x14ac:dyDescent="0.25">
      <c r="B34" s="9"/>
      <c r="C34" s="9"/>
      <c r="D34"/>
      <c r="E34" s="2"/>
      <c r="F34"/>
      <c r="G34" s="53"/>
      <c r="H34" s="32"/>
      <c r="I34" s="20"/>
      <c r="J34" s="31"/>
      <c r="K34" s="26"/>
    </row>
    <row r="35" spans="2:13" collapsed="1" x14ac:dyDescent="0.2">
      <c r="B35" s="9" t="s">
        <v>18</v>
      </c>
      <c r="C35" s="9" t="s">
        <v>56</v>
      </c>
      <c r="D35" s="22"/>
      <c r="E35" s="23"/>
      <c r="F35" s="24"/>
      <c r="G35" s="27"/>
      <c r="H35" s="19">
        <f>SUM(G36:G36)</f>
        <v>0</v>
      </c>
      <c r="I35" s="20">
        <f>H35/1.16*0.16</f>
        <v>0</v>
      </c>
      <c r="J35" s="31"/>
      <c r="K35" s="26"/>
    </row>
    <row r="36" spans="2:13" ht="15" hidden="1" outlineLevel="1" x14ac:dyDescent="0.25">
      <c r="D36"/>
      <c r="E36" s="2"/>
      <c r="F36"/>
      <c r="G36" s="53"/>
      <c r="I36" s="28"/>
      <c r="J36" s="65"/>
      <c r="K36" s="26"/>
    </row>
    <row r="37" spans="2:13" collapsed="1" x14ac:dyDescent="0.2">
      <c r="B37" s="9" t="s">
        <v>19</v>
      </c>
      <c r="C37" s="9" t="s">
        <v>57</v>
      </c>
      <c r="D37" s="22"/>
      <c r="E37" s="23"/>
      <c r="F37" s="22"/>
      <c r="G37" s="29"/>
      <c r="H37" s="19">
        <f>SUM(G38:G38)</f>
        <v>5800</v>
      </c>
      <c r="I37" s="20">
        <f>H37/1.16*0.16</f>
        <v>800</v>
      </c>
      <c r="J37" s="31"/>
      <c r="K37" s="26"/>
    </row>
    <row r="38" spans="2:13" ht="15" hidden="1" outlineLevel="1" x14ac:dyDescent="0.25">
      <c r="D38" t="s">
        <v>336</v>
      </c>
      <c r="E38" s="2">
        <v>43069</v>
      </c>
      <c r="F38" t="s">
        <v>464</v>
      </c>
      <c r="G38" s="53">
        <v>5800</v>
      </c>
      <c r="J38" s="31"/>
      <c r="K38" s="26"/>
    </row>
    <row r="39" spans="2:13" collapsed="1" x14ac:dyDescent="0.2">
      <c r="B39" s="33" t="s">
        <v>20</v>
      </c>
      <c r="C39" s="9" t="s">
        <v>58</v>
      </c>
      <c r="D39" s="22"/>
      <c r="E39" s="23"/>
      <c r="F39" s="22"/>
      <c r="G39" s="29"/>
      <c r="H39" s="19">
        <f>SUM(G40:G40)</f>
        <v>3480</v>
      </c>
      <c r="I39" s="20">
        <f>H39/1.16*0.16</f>
        <v>480</v>
      </c>
      <c r="J39" s="31"/>
      <c r="K39" s="26"/>
    </row>
    <row r="40" spans="2:13" ht="15" hidden="1" outlineLevel="1" x14ac:dyDescent="0.25">
      <c r="D40" t="s">
        <v>277</v>
      </c>
      <c r="E40" s="2">
        <v>43047</v>
      </c>
      <c r="F40">
        <v>1280</v>
      </c>
      <c r="G40" s="53">
        <v>3480</v>
      </c>
      <c r="H40" s="19">
        <f>SUM(G41:G41)</f>
        <v>0</v>
      </c>
      <c r="J40" s="31"/>
      <c r="K40" s="26"/>
    </row>
    <row r="41" spans="2:13" collapsed="1" x14ac:dyDescent="0.2">
      <c r="B41" s="33" t="s">
        <v>21</v>
      </c>
      <c r="C41" s="9" t="s">
        <v>59</v>
      </c>
      <c r="D41" s="22"/>
      <c r="E41" s="23"/>
      <c r="F41" s="22"/>
      <c r="G41" s="29"/>
      <c r="H41" s="19">
        <f>SUM(G42:G43)</f>
        <v>0</v>
      </c>
      <c r="I41" s="20">
        <f>H41/1.16*0.16</f>
        <v>0</v>
      </c>
      <c r="J41" s="31"/>
      <c r="K41" s="26"/>
    </row>
    <row r="42" spans="2:13" ht="15" hidden="1" outlineLevel="1" x14ac:dyDescent="0.25">
      <c r="D42"/>
      <c r="E42" s="2"/>
      <c r="F42"/>
      <c r="G42" s="53"/>
      <c r="H42" s="19"/>
      <c r="K42" s="26"/>
    </row>
    <row r="43" spans="2:13" ht="15" hidden="1" outlineLevel="1" x14ac:dyDescent="0.25">
      <c r="D43"/>
      <c r="E43" s="2"/>
      <c r="F43"/>
      <c r="G43"/>
      <c r="H43" s="19"/>
      <c r="J43"/>
      <c r="K43" s="26"/>
      <c r="L43"/>
      <c r="M43"/>
    </row>
    <row r="44" spans="2:13" ht="15" hidden="1" outlineLevel="1" x14ac:dyDescent="0.25">
      <c r="D44"/>
      <c r="E44" s="2"/>
      <c r="F44"/>
      <c r="G44" s="1"/>
      <c r="H44" s="19"/>
      <c r="J44" s="31"/>
      <c r="K44" s="26"/>
    </row>
    <row r="45" spans="2:13" collapsed="1" x14ac:dyDescent="0.2">
      <c r="B45" s="9" t="s">
        <v>60</v>
      </c>
      <c r="C45" s="9" t="s">
        <v>61</v>
      </c>
      <c r="G45" s="8"/>
      <c r="H45" s="19">
        <f>SUM(G46:G46)</f>
        <v>0</v>
      </c>
      <c r="I45" s="20">
        <f>H45/1.16*0.16</f>
        <v>0</v>
      </c>
      <c r="K45" s="26"/>
    </row>
    <row r="46" spans="2:13" ht="15" hidden="1" outlineLevel="1" x14ac:dyDescent="0.25">
      <c r="D46"/>
      <c r="E46" s="2"/>
      <c r="F46"/>
      <c r="G46" s="1"/>
      <c r="H46" s="19">
        <f>SUM(G47:G47)</f>
        <v>0</v>
      </c>
      <c r="K46" s="26"/>
    </row>
    <row r="47" spans="2:13" collapsed="1" x14ac:dyDescent="0.2">
      <c r="B47" s="33" t="s">
        <v>22</v>
      </c>
      <c r="C47" s="9" t="s">
        <v>23</v>
      </c>
      <c r="D47" s="29"/>
      <c r="E47" s="34"/>
      <c r="F47" s="35"/>
      <c r="G47" s="25"/>
      <c r="H47" s="19">
        <f>SUM(G48:G48)</f>
        <v>0</v>
      </c>
      <c r="I47" s="20"/>
      <c r="J47" s="36"/>
      <c r="K47" s="26"/>
    </row>
    <row r="48" spans="2:13" hidden="1" outlineLevel="1" x14ac:dyDescent="0.2">
      <c r="B48" s="33"/>
      <c r="C48" s="9"/>
      <c r="D48" s="29"/>
      <c r="E48" s="34"/>
      <c r="F48" s="35"/>
      <c r="G48" s="25"/>
      <c r="H48" s="19"/>
      <c r="I48" s="20"/>
      <c r="J48" s="36"/>
      <c r="K48" s="26"/>
    </row>
    <row r="49" spans="2:13" collapsed="1" x14ac:dyDescent="0.2">
      <c r="B49" s="33" t="s">
        <v>356</v>
      </c>
      <c r="C49" s="9" t="s">
        <v>357</v>
      </c>
      <c r="D49" s="29"/>
      <c r="E49" s="34"/>
      <c r="F49" s="35"/>
      <c r="G49" s="25"/>
      <c r="H49" s="19">
        <f>SUM(G50:G50)</f>
        <v>0</v>
      </c>
      <c r="I49" s="20">
        <f>H49/1.16*0.16</f>
        <v>0</v>
      </c>
      <c r="J49" s="36"/>
      <c r="K49" s="26"/>
    </row>
    <row r="50" spans="2:13" ht="15" hidden="1" outlineLevel="1" x14ac:dyDescent="0.25">
      <c r="B50" s="33"/>
      <c r="C50" s="9"/>
      <c r="D50"/>
      <c r="E50" s="2"/>
      <c r="F50"/>
      <c r="G50"/>
      <c r="H50" s="19"/>
      <c r="I50" s="20"/>
      <c r="J50" s="36"/>
      <c r="K50" s="26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SUM(G52:G52)</f>
        <v>0</v>
      </c>
      <c r="I51" s="20"/>
      <c r="J51" s="36"/>
      <c r="K51" s="26"/>
    </row>
    <row r="52" spans="2:13" ht="15" hidden="1" outlineLevel="1" x14ac:dyDescent="0.25">
      <c r="B52" s="33"/>
      <c r="C52" s="9"/>
      <c r="D52"/>
      <c r="E52" s="2"/>
      <c r="F52"/>
      <c r="G52" s="53"/>
      <c r="H52" s="19"/>
      <c r="I52" s="20"/>
      <c r="J52" s="36"/>
      <c r="K52" s="26"/>
    </row>
    <row r="53" spans="2:13" ht="15" collapsed="1" x14ac:dyDescent="0.25">
      <c r="B53" s="33" t="s">
        <v>361</v>
      </c>
      <c r="C53" s="9" t="s">
        <v>363</v>
      </c>
      <c r="D53"/>
      <c r="E53" s="2"/>
      <c r="F53"/>
      <c r="G53" s="53"/>
      <c r="H53" s="19">
        <f>SUM(G54:G54)</f>
        <v>0</v>
      </c>
      <c r="I53" s="20">
        <f>H53/1.16*0.16</f>
        <v>0</v>
      </c>
      <c r="J53" s="36"/>
      <c r="K53" s="26"/>
    </row>
    <row r="54" spans="2:13" ht="15" hidden="1" outlineLevel="1" x14ac:dyDescent="0.25">
      <c r="B54" s="33"/>
      <c r="C54" s="9"/>
      <c r="D54"/>
      <c r="E54" s="2"/>
      <c r="F54"/>
      <c r="G54"/>
      <c r="H54" s="19"/>
      <c r="I54" s="20"/>
      <c r="J54" s="36"/>
      <c r="K54" s="26"/>
    </row>
    <row r="55" spans="2:13" ht="15" collapsed="1" x14ac:dyDescent="0.25">
      <c r="B55" s="33" t="s">
        <v>62</v>
      </c>
      <c r="C55" s="9" t="s">
        <v>35</v>
      </c>
      <c r="D55" s="29"/>
      <c r="E55" s="34"/>
      <c r="F55" s="35"/>
      <c r="G55" s="25"/>
      <c r="H55" s="19">
        <f>SUM(G56:G59)</f>
        <v>5382.4</v>
      </c>
      <c r="I55" s="20">
        <f>H55/1.16*0.16</f>
        <v>742.4</v>
      </c>
      <c r="J55" s="53"/>
      <c r="K55" s="26"/>
    </row>
    <row r="56" spans="2:13" ht="15" hidden="1" outlineLevel="1" x14ac:dyDescent="0.25">
      <c r="B56" s="33"/>
      <c r="C56" s="9"/>
      <c r="D56" t="s">
        <v>416</v>
      </c>
      <c r="E56" s="2">
        <v>43028</v>
      </c>
      <c r="F56"/>
      <c r="G56" s="53">
        <v>1392</v>
      </c>
      <c r="I56" s="20"/>
      <c r="J56" s="65"/>
      <c r="K56" s="26"/>
    </row>
    <row r="57" spans="2:13" ht="15" hidden="1" outlineLevel="1" x14ac:dyDescent="0.25">
      <c r="B57" s="33"/>
      <c r="C57" s="9"/>
      <c r="D57" t="s">
        <v>394</v>
      </c>
      <c r="E57" s="2">
        <v>43052</v>
      </c>
      <c r="F57" t="s">
        <v>465</v>
      </c>
      <c r="G57" s="53">
        <v>1624</v>
      </c>
      <c r="I57" s="20"/>
      <c r="J57" s="65"/>
      <c r="K57" s="26"/>
    </row>
    <row r="58" spans="2:13" ht="15" hidden="1" outlineLevel="1" x14ac:dyDescent="0.25">
      <c r="B58" s="33"/>
      <c r="C58" s="9"/>
      <c r="D58" t="s">
        <v>466</v>
      </c>
      <c r="E58" s="2">
        <v>43060</v>
      </c>
      <c r="F58" t="s">
        <v>467</v>
      </c>
      <c r="G58">
        <v>974.4</v>
      </c>
      <c r="I58" s="20"/>
      <c r="J58" s="65"/>
      <c r="K58" s="26"/>
    </row>
    <row r="59" spans="2:13" ht="15" hidden="1" outlineLevel="1" x14ac:dyDescent="0.25">
      <c r="B59" s="33"/>
      <c r="C59" s="9"/>
      <c r="D59" t="s">
        <v>374</v>
      </c>
      <c r="E59" s="2">
        <v>43063</v>
      </c>
      <c r="F59" t="s">
        <v>468</v>
      </c>
      <c r="G59" s="53">
        <v>1392</v>
      </c>
      <c r="I59" s="20"/>
      <c r="J59" s="36"/>
      <c r="K59" s="26"/>
    </row>
    <row r="60" spans="2:13" collapsed="1" x14ac:dyDescent="0.2">
      <c r="B60" s="33" t="s">
        <v>24</v>
      </c>
      <c r="C60" s="9" t="s">
        <v>25</v>
      </c>
      <c r="H60" s="19">
        <f>SUM(G61:G61)</f>
        <v>0</v>
      </c>
      <c r="I60" s="20">
        <f>H60/1.16*0.16</f>
        <v>0</v>
      </c>
      <c r="J60" s="38"/>
      <c r="K60" s="26"/>
      <c r="M60" s="16"/>
    </row>
    <row r="61" spans="2:13" hidden="1" outlineLevel="1" x14ac:dyDescent="0.2">
      <c r="B61" s="33"/>
      <c r="C61" s="9"/>
      <c r="D61" s="29"/>
      <c r="E61" s="34"/>
      <c r="F61" s="35"/>
      <c r="G61" s="25"/>
      <c r="H61" s="19"/>
      <c r="I61" s="20"/>
      <c r="J61" s="38"/>
      <c r="K61" s="26"/>
      <c r="M61" s="16"/>
    </row>
    <row r="62" spans="2:13" ht="15" collapsed="1" x14ac:dyDescent="0.25">
      <c r="B62" s="33" t="s">
        <v>26</v>
      </c>
      <c r="C62" s="9" t="s">
        <v>27</v>
      </c>
      <c r="D62" s="29"/>
      <c r="E62" s="39"/>
      <c r="F62" s="35"/>
      <c r="G62" s="25"/>
      <c r="H62" s="19">
        <f>SUM(G63:G65)</f>
        <v>4112.0200000000004</v>
      </c>
      <c r="I62" s="20">
        <f>(H62/1.16)*0.16</f>
        <v>567.17517241379323</v>
      </c>
      <c r="J62" s="53"/>
      <c r="K62" s="26"/>
      <c r="M62" s="16"/>
    </row>
    <row r="63" spans="2:13" ht="15" hidden="1" outlineLevel="1" x14ac:dyDescent="0.25">
      <c r="B63" s="33"/>
      <c r="C63" s="9"/>
      <c r="D63" t="s">
        <v>63</v>
      </c>
      <c r="E63" s="2">
        <v>42650</v>
      </c>
      <c r="F63" t="s">
        <v>64</v>
      </c>
      <c r="G63" s="1">
        <v>116</v>
      </c>
      <c r="H63" s="18"/>
      <c r="I63" s="20"/>
      <c r="J63" s="65"/>
      <c r="K63" s="26"/>
      <c r="M63" s="16"/>
    </row>
    <row r="64" spans="2:13" ht="15" hidden="1" outlineLevel="1" x14ac:dyDescent="0.25">
      <c r="B64" s="9"/>
      <c r="C64" s="9"/>
      <c r="D64" t="s">
        <v>28</v>
      </c>
      <c r="E64" s="2">
        <v>42627</v>
      </c>
      <c r="F64" t="s">
        <v>27</v>
      </c>
      <c r="G64" s="30">
        <v>2350.0100000000002</v>
      </c>
      <c r="H64" s="18"/>
      <c r="I64" s="20"/>
      <c r="J64" s="64"/>
      <c r="K64" s="26"/>
    </row>
    <row r="65" spans="2:11" ht="15" hidden="1" outlineLevel="1" x14ac:dyDescent="0.25">
      <c r="B65" s="9"/>
      <c r="C65" s="9"/>
      <c r="D65" t="s">
        <v>65</v>
      </c>
      <c r="E65" s="2">
        <v>42681</v>
      </c>
      <c r="F65" t="s">
        <v>66</v>
      </c>
      <c r="G65" s="30">
        <v>1646.01</v>
      </c>
      <c r="H65" s="40"/>
      <c r="I65" s="26"/>
      <c r="J65" s="64"/>
      <c r="K65" s="26"/>
    </row>
    <row r="66" spans="2:11" collapsed="1" x14ac:dyDescent="0.2">
      <c r="B66" s="33" t="s">
        <v>111</v>
      </c>
      <c r="C66" s="9" t="s">
        <v>35</v>
      </c>
      <c r="G66" s="8"/>
      <c r="H66" s="19">
        <f>SUM(G67:G68)</f>
        <v>0</v>
      </c>
      <c r="I66" s="20">
        <f>(H66/1.16)*0.16</f>
        <v>0</v>
      </c>
      <c r="J66" s="38"/>
      <c r="K66" s="26"/>
    </row>
    <row r="67" spans="2:11" ht="15" hidden="1" outlineLevel="1" x14ac:dyDescent="0.25">
      <c r="B67" s="9"/>
      <c r="C67" s="9"/>
      <c r="D67"/>
      <c r="E67" s="2"/>
      <c r="F67"/>
      <c r="G67" s="53"/>
      <c r="H67" s="18"/>
      <c r="I67" s="20"/>
      <c r="J67" s="38"/>
      <c r="K67" s="26"/>
    </row>
    <row r="68" spans="2:11" hidden="1" outlineLevel="1" x14ac:dyDescent="0.2">
      <c r="B68" s="9"/>
      <c r="C68" s="9"/>
      <c r="G68" s="8"/>
      <c r="H68" s="18"/>
      <c r="I68" s="20"/>
      <c r="J68" s="38"/>
      <c r="K68" s="26"/>
    </row>
    <row r="69" spans="2:11" ht="15" collapsed="1" x14ac:dyDescent="0.25">
      <c r="B69" s="9" t="s">
        <v>67</v>
      </c>
      <c r="C69" s="9" t="s">
        <v>68</v>
      </c>
      <c r="D69"/>
      <c r="E69" s="2"/>
      <c r="F69"/>
      <c r="G69" s="30"/>
      <c r="H69" s="41">
        <f>SUM(G70:G71)</f>
        <v>0</v>
      </c>
      <c r="I69" s="26">
        <f>(H69/1.16)*0.16</f>
        <v>0</v>
      </c>
      <c r="J69" s="38"/>
      <c r="K69" s="26"/>
    </row>
    <row r="70" spans="2:11" ht="15" hidden="1" outlineLevel="1" x14ac:dyDescent="0.25">
      <c r="B70" s="42"/>
      <c r="C70" s="42"/>
      <c r="D70"/>
      <c r="E70" s="2"/>
      <c r="F70"/>
      <c r="G70" s="1"/>
      <c r="H70" s="18"/>
      <c r="I70" s="20"/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30"/>
      <c r="H71" s="18"/>
      <c r="I71" s="20"/>
      <c r="J71" s="38"/>
      <c r="K71" s="26"/>
    </row>
    <row r="72" spans="2:11" collapsed="1" x14ac:dyDescent="0.2">
      <c r="B72" s="9" t="s">
        <v>29</v>
      </c>
      <c r="C72" s="9" t="s">
        <v>30</v>
      </c>
      <c r="D72" s="43"/>
      <c r="E72" s="43"/>
      <c r="F72" s="44"/>
      <c r="G72" s="45"/>
      <c r="H72" s="41">
        <f>SUM(G73:G75)</f>
        <v>0</v>
      </c>
      <c r="I72" s="26">
        <f>(H72/1.16)*0.16</f>
        <v>0</v>
      </c>
      <c r="J72" s="36"/>
      <c r="K72" s="26"/>
    </row>
    <row r="73" spans="2:11" ht="15" hidden="1" outlineLevel="1" x14ac:dyDescent="0.25">
      <c r="B73" s="42"/>
      <c r="C73" s="42"/>
      <c r="D73"/>
      <c r="E73" s="2"/>
      <c r="F73"/>
      <c r="G73" s="53"/>
      <c r="H73" s="40"/>
      <c r="I73" s="26"/>
      <c r="J73" s="36"/>
      <c r="K73" s="26"/>
    </row>
    <row r="74" spans="2:11" ht="15" hidden="1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hidden="1" outlineLevel="1" x14ac:dyDescent="0.25">
      <c r="B75" s="42"/>
      <c r="C75" s="42"/>
      <c r="D75"/>
      <c r="E75" s="2"/>
      <c r="F75"/>
      <c r="G75"/>
      <c r="H75" s="40"/>
      <c r="I75" s="26"/>
      <c r="J75" s="36"/>
      <c r="K75" s="26"/>
    </row>
    <row r="76" spans="2:11" collapsed="1" x14ac:dyDescent="0.2">
      <c r="B76" s="9" t="s">
        <v>69</v>
      </c>
      <c r="C76" s="9" t="s">
        <v>70</v>
      </c>
      <c r="D76" s="22"/>
      <c r="E76" s="23"/>
      <c r="F76" s="24"/>
      <c r="G76" s="37"/>
      <c r="H76" s="41">
        <f>SUM(G77:G77)</f>
        <v>0</v>
      </c>
      <c r="I76" s="26">
        <f>(H76/1.16)*0.16</f>
        <v>0</v>
      </c>
      <c r="J76" s="36"/>
      <c r="K76" s="26"/>
    </row>
    <row r="77" spans="2:11" hidden="1" outlineLevel="1" x14ac:dyDescent="0.2">
      <c r="B77" s="42"/>
      <c r="C77" s="42"/>
      <c r="E77" s="16"/>
      <c r="G77" s="8"/>
      <c r="H77" s="40"/>
      <c r="I77" s="26"/>
      <c r="J77" s="36"/>
      <c r="K77" s="26"/>
    </row>
    <row r="78" spans="2:11" collapsed="1" x14ac:dyDescent="0.2">
      <c r="B78" s="9" t="s">
        <v>31</v>
      </c>
      <c r="C78" s="9" t="s">
        <v>32</v>
      </c>
      <c r="D78" s="22"/>
      <c r="E78" s="22"/>
      <c r="F78" s="24"/>
      <c r="G78" s="37"/>
      <c r="H78" s="41">
        <f>SUM(G79:G80)</f>
        <v>9280</v>
      </c>
      <c r="I78" s="26">
        <f>(H78/1.16)*0.16</f>
        <v>1280.0000000000002</v>
      </c>
      <c r="J78" s="36"/>
      <c r="K78" s="26"/>
    </row>
    <row r="79" spans="2:11" ht="15" hidden="1" outlineLevel="1" x14ac:dyDescent="0.25">
      <c r="B79" s="42"/>
      <c r="C79" s="42"/>
      <c r="D79" t="s">
        <v>469</v>
      </c>
      <c r="E79" s="2">
        <v>43047</v>
      </c>
      <c r="F79" t="s">
        <v>470</v>
      </c>
      <c r="G79" s="53">
        <v>9280</v>
      </c>
      <c r="H79" s="40"/>
      <c r="I79" s="26"/>
      <c r="J79" s="36"/>
      <c r="K79" s="26"/>
    </row>
    <row r="80" spans="2:11" hidden="1" outlineLevel="1" x14ac:dyDescent="0.2">
      <c r="B80" s="42"/>
      <c r="C80" s="42"/>
      <c r="D80" s="22"/>
      <c r="E80" s="23"/>
      <c r="F80" s="24"/>
      <c r="G80" s="37"/>
      <c r="H80" s="40"/>
      <c r="I80" s="26"/>
      <c r="J80" s="36"/>
      <c r="K80" s="26"/>
    </row>
    <row r="81" spans="2:11" collapsed="1" x14ac:dyDescent="0.2">
      <c r="B81" s="9" t="s">
        <v>71</v>
      </c>
      <c r="C81" s="9" t="s">
        <v>72</v>
      </c>
      <c r="D81" s="22"/>
      <c r="E81" s="23"/>
      <c r="F81" s="24"/>
      <c r="G81" s="37"/>
      <c r="H81" s="41">
        <f>SUM(G82:G84)</f>
        <v>0</v>
      </c>
      <c r="I81" s="26">
        <f>(H81/1.16)*0.16</f>
        <v>0</v>
      </c>
      <c r="J81" s="36"/>
      <c r="K81" s="26"/>
    </row>
    <row r="82" spans="2:11" ht="15" hidden="1" outlineLevel="1" x14ac:dyDescent="0.25">
      <c r="B82" s="9"/>
      <c r="C82" s="9"/>
      <c r="D82"/>
      <c r="E82" s="2"/>
      <c r="F82"/>
      <c r="G82" s="53"/>
      <c r="H82" s="41"/>
      <c r="I82" s="26"/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ht="15" hidden="1" outlineLevel="1" x14ac:dyDescent="0.25">
      <c r="B84" s="9"/>
      <c r="C84" s="9"/>
      <c r="D84"/>
      <c r="E84" s="2"/>
      <c r="F84"/>
      <c r="G84" s="53"/>
      <c r="H84" s="41"/>
      <c r="I84" s="26"/>
      <c r="J84" s="36"/>
      <c r="K84" s="26"/>
    </row>
    <row r="85" spans="2:11" hidden="1" outlineLevel="1" x14ac:dyDescent="0.2">
      <c r="B85" s="9"/>
      <c r="C85" s="9"/>
      <c r="H85" s="41"/>
      <c r="I85" s="26"/>
      <c r="J85" s="36"/>
      <c r="K85" s="26"/>
    </row>
    <row r="86" spans="2:11" hidden="1" outlineLevel="1" x14ac:dyDescent="0.2">
      <c r="B86" s="9"/>
      <c r="C86" s="9"/>
      <c r="D86" s="22"/>
      <c r="E86" s="23"/>
      <c r="F86" s="24"/>
      <c r="G86" s="37"/>
      <c r="H86" s="41"/>
      <c r="I86" s="26"/>
      <c r="J86" s="36"/>
      <c r="K86" s="26"/>
    </row>
    <row r="87" spans="2:11" hidden="1" outlineLevel="1" x14ac:dyDescent="0.2">
      <c r="B87" s="9"/>
      <c r="C87" s="9"/>
      <c r="D87" s="22"/>
      <c r="E87" s="23"/>
      <c r="F87" s="24"/>
      <c r="G87" s="37"/>
      <c r="H87" s="41"/>
      <c r="I87" s="26"/>
      <c r="J87" s="36"/>
      <c r="K87" s="26"/>
    </row>
    <row r="88" spans="2:11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  <c r="K88" s="26"/>
    </row>
    <row r="89" spans="2:11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  <c r="K89" s="26"/>
    </row>
    <row r="90" spans="2:11" ht="15" hidden="1" outlineLevel="1" x14ac:dyDescent="0.25">
      <c r="B90" s="9"/>
      <c r="C90" s="9"/>
      <c r="D90"/>
      <c r="E90" s="2"/>
      <c r="F90"/>
      <c r="G90" s="53"/>
      <c r="H90" s="41"/>
      <c r="I90" s="26"/>
      <c r="J90" s="36"/>
      <c r="K90" s="26"/>
    </row>
    <row r="91" spans="2:11" collapsed="1" x14ac:dyDescent="0.2">
      <c r="B91" s="9" t="s">
        <v>33</v>
      </c>
      <c r="C91" s="9" t="s">
        <v>73</v>
      </c>
      <c r="D91" s="22"/>
      <c r="E91" s="23"/>
      <c r="F91" s="24"/>
      <c r="G91" s="37"/>
      <c r="H91" s="41">
        <f>SUM(G92)</f>
        <v>500</v>
      </c>
      <c r="I91" s="26">
        <f>(H91/1.16)*0.16</f>
        <v>68.965517241379317</v>
      </c>
      <c r="J91" s="36"/>
      <c r="K91" s="26"/>
    </row>
    <row r="92" spans="2:11" ht="15" hidden="1" outlineLevel="1" x14ac:dyDescent="0.25">
      <c r="B92" s="42"/>
      <c r="C92" s="42"/>
      <c r="D92" t="s">
        <v>471</v>
      </c>
      <c r="E92" s="2">
        <v>43047</v>
      </c>
      <c r="F92" t="s">
        <v>472</v>
      </c>
      <c r="G92">
        <v>500</v>
      </c>
      <c r="H92" s="6"/>
      <c r="I92" s="26"/>
      <c r="J92" s="64"/>
      <c r="K92" s="26"/>
    </row>
    <row r="93" spans="2:11" ht="15" collapsed="1" x14ac:dyDescent="0.25">
      <c r="B93" s="9" t="s">
        <v>74</v>
      </c>
      <c r="C93" s="9" t="s">
        <v>75</v>
      </c>
      <c r="D93" s="22"/>
      <c r="E93" s="22"/>
      <c r="F93" s="22"/>
      <c r="G93" s="29"/>
      <c r="H93" s="40">
        <f>+SUM(G94:G96)</f>
        <v>2872</v>
      </c>
      <c r="I93" s="26">
        <f>(H93/1.16)*0.16</f>
        <v>396.13793103448279</v>
      </c>
      <c r="J93" s="53"/>
      <c r="K93" s="26"/>
    </row>
    <row r="94" spans="2:11" ht="15" hidden="1" outlineLevel="1" x14ac:dyDescent="0.25">
      <c r="B94" s="9"/>
      <c r="C94" s="9"/>
      <c r="D94" t="s">
        <v>76</v>
      </c>
      <c r="E94" s="2">
        <v>42649</v>
      </c>
      <c r="F94" t="s">
        <v>77</v>
      </c>
      <c r="G94" s="1">
        <v>939.99</v>
      </c>
      <c r="H94" s="40"/>
      <c r="I94" s="26"/>
      <c r="J94" s="65"/>
      <c r="K94" s="26"/>
    </row>
    <row r="95" spans="2:11" ht="15" hidden="1" outlineLevel="1" x14ac:dyDescent="0.25">
      <c r="B95" s="9"/>
      <c r="C95" s="9"/>
      <c r="D95" t="s">
        <v>63</v>
      </c>
      <c r="E95" s="2">
        <v>42681</v>
      </c>
      <c r="F95" t="s">
        <v>78</v>
      </c>
      <c r="G95" s="30">
        <v>1066.01</v>
      </c>
      <c r="H95" s="40"/>
      <c r="I95" s="26"/>
      <c r="J95" s="64"/>
      <c r="K95" s="26"/>
    </row>
    <row r="96" spans="2:11" ht="15" hidden="1" outlineLevel="1" x14ac:dyDescent="0.25">
      <c r="B96" s="42"/>
      <c r="C96" s="42"/>
      <c r="D96" t="s">
        <v>79</v>
      </c>
      <c r="E96" s="2">
        <v>42683</v>
      </c>
      <c r="F96" t="s">
        <v>80</v>
      </c>
      <c r="G96" s="1">
        <v>866</v>
      </c>
      <c r="H96" s="40"/>
      <c r="I96" s="26"/>
      <c r="J96" s="65"/>
      <c r="K96" s="26"/>
    </row>
    <row r="97" spans="2:11" collapsed="1" x14ac:dyDescent="0.2">
      <c r="B97" s="59" t="s">
        <v>34</v>
      </c>
      <c r="C97" s="9" t="s">
        <v>35</v>
      </c>
      <c r="D97" s="22"/>
      <c r="E97" s="23"/>
      <c r="F97" s="24"/>
      <c r="G97" s="37"/>
      <c r="H97" s="41"/>
      <c r="I97" s="26">
        <f>H97/1.16*0.16</f>
        <v>0</v>
      </c>
      <c r="J97" s="36"/>
      <c r="K97" s="26"/>
    </row>
    <row r="98" spans="2:11" ht="15" hidden="1" outlineLevel="1" x14ac:dyDescent="0.25">
      <c r="B98" s="42"/>
      <c r="C98" s="42"/>
      <c r="D98"/>
      <c r="E98" s="2"/>
      <c r="F98"/>
      <c r="G98" s="30"/>
      <c r="H98" s="40"/>
      <c r="I98" s="26"/>
      <c r="J98" s="36"/>
      <c r="K98" s="26"/>
    </row>
    <row r="99" spans="2:11" ht="15" collapsed="1" x14ac:dyDescent="0.25">
      <c r="B99" s="9" t="s">
        <v>116</v>
      </c>
      <c r="C99" s="9" t="s">
        <v>117</v>
      </c>
      <c r="D99"/>
      <c r="E99" s="2"/>
      <c r="F99"/>
      <c r="G99" s="30"/>
      <c r="H99" s="70">
        <f>+SUM(G100)</f>
        <v>0</v>
      </c>
      <c r="I99" s="26">
        <f>(H99/1.16)*0.16</f>
        <v>0</v>
      </c>
      <c r="J99" s="36"/>
      <c r="K99" s="26"/>
    </row>
    <row r="100" spans="2:11" ht="15" hidden="1" outlineLevel="1" x14ac:dyDescent="0.25">
      <c r="B100" s="42"/>
      <c r="C100" s="42"/>
      <c r="D100"/>
      <c r="E100" s="2"/>
      <c r="F100"/>
      <c r="G100" s="53"/>
      <c r="H100" s="40"/>
      <c r="I100" s="26"/>
      <c r="J100" s="36"/>
      <c r="K100" s="26"/>
    </row>
    <row r="101" spans="2:11" ht="15" collapsed="1" x14ac:dyDescent="0.25">
      <c r="B101" s="9" t="s">
        <v>81</v>
      </c>
      <c r="C101" s="9" t="s">
        <v>82</v>
      </c>
      <c r="D101"/>
      <c r="E101" s="2"/>
      <c r="F101"/>
      <c r="G101" s="1"/>
      <c r="H101" s="41">
        <f>SUM(G102:G103)</f>
        <v>0</v>
      </c>
      <c r="I101" s="26">
        <f>H101/1.16*0.16</f>
        <v>0</v>
      </c>
      <c r="J101" s="36"/>
      <c r="K101" s="26"/>
    </row>
    <row r="102" spans="2:11" ht="15" hidden="1" outlineLevel="1" x14ac:dyDescent="0.25">
      <c r="B102" s="42"/>
      <c r="C102" s="42"/>
      <c r="D102"/>
      <c r="E102" s="2"/>
      <c r="F102"/>
      <c r="G102" s="1"/>
      <c r="H102" s="40"/>
      <c r="I102" s="26"/>
      <c r="J102" s="36"/>
      <c r="K102" s="26"/>
    </row>
    <row r="103" spans="2:11" ht="15" hidden="1" outlineLevel="1" x14ac:dyDescent="0.25">
      <c r="B103" s="42"/>
      <c r="C103" s="42"/>
      <c r="D103"/>
      <c r="E103" s="2"/>
      <c r="F103"/>
      <c r="G103" s="30"/>
      <c r="H103" s="40"/>
      <c r="I103" s="26"/>
      <c r="J103" s="36"/>
      <c r="K103" s="26"/>
    </row>
    <row r="104" spans="2:11" collapsed="1" x14ac:dyDescent="0.2">
      <c r="B104" s="9" t="s">
        <v>36</v>
      </c>
      <c r="C104" s="9" t="s">
        <v>37</v>
      </c>
      <c r="D104" s="22"/>
      <c r="E104" s="22"/>
      <c r="F104" s="24"/>
      <c r="G104" s="37"/>
      <c r="H104" s="41"/>
      <c r="I104" s="26"/>
      <c r="J104" s="36"/>
      <c r="K104" s="26"/>
    </row>
    <row r="105" spans="2:11" hidden="1" outlineLevel="1" x14ac:dyDescent="0.2">
      <c r="B105" s="9"/>
      <c r="C105" s="9"/>
      <c r="D105" s="22"/>
      <c r="E105" s="23"/>
      <c r="F105" s="24"/>
      <c r="G105" s="37"/>
      <c r="H105" s="41"/>
      <c r="I105" s="26"/>
      <c r="J105" s="36"/>
      <c r="K105" s="26"/>
    </row>
    <row r="106" spans="2:11" ht="15" collapsed="1" x14ac:dyDescent="0.25">
      <c r="B106" s="9" t="s">
        <v>38</v>
      </c>
      <c r="C106" s="9" t="s">
        <v>83</v>
      </c>
      <c r="D106" s="22"/>
      <c r="E106" s="23"/>
      <c r="F106" s="24"/>
      <c r="G106" s="37"/>
      <c r="H106" s="41">
        <f>SUM(G107:G110)</f>
        <v>3541.1600000000003</v>
      </c>
      <c r="I106" s="26">
        <f>(H106/1.16)*0.16</f>
        <v>488.4358620689656</v>
      </c>
      <c r="J106" s="53"/>
      <c r="K106" s="26"/>
    </row>
    <row r="107" spans="2:11" ht="15" hidden="1" outlineLevel="1" x14ac:dyDescent="0.25">
      <c r="B107" s="9"/>
      <c r="C107" s="9"/>
      <c r="D107" t="s">
        <v>84</v>
      </c>
      <c r="E107" s="2">
        <v>42660</v>
      </c>
      <c r="F107" t="s">
        <v>85</v>
      </c>
      <c r="G107" s="30">
        <v>1547.21</v>
      </c>
      <c r="H107" s="41"/>
      <c r="I107" s="26"/>
      <c r="J107" s="65"/>
      <c r="K107" s="26"/>
    </row>
    <row r="108" spans="2:11" ht="15" hidden="1" outlineLevel="1" x14ac:dyDescent="0.25">
      <c r="B108" s="9"/>
      <c r="C108" s="9"/>
      <c r="D108" t="s">
        <v>368</v>
      </c>
      <c r="E108" s="2">
        <v>43008</v>
      </c>
      <c r="F108" t="s">
        <v>403</v>
      </c>
      <c r="G108">
        <v>408.32</v>
      </c>
      <c r="H108" s="41"/>
      <c r="I108" s="26"/>
      <c r="J108" s="65"/>
      <c r="K108" s="26"/>
    </row>
    <row r="109" spans="2:11" ht="15" hidden="1" outlineLevel="1" x14ac:dyDescent="0.25">
      <c r="B109" s="9"/>
      <c r="C109" s="9"/>
      <c r="D109" t="s">
        <v>422</v>
      </c>
      <c r="E109" s="2">
        <v>43017</v>
      </c>
      <c r="F109">
        <v>148</v>
      </c>
      <c r="G109">
        <v>959.23</v>
      </c>
      <c r="H109" s="41"/>
      <c r="I109" s="26"/>
      <c r="J109" s="65"/>
      <c r="K109" s="26"/>
    </row>
    <row r="110" spans="2:11" ht="15" hidden="1" outlineLevel="1" x14ac:dyDescent="0.25">
      <c r="B110" s="9"/>
      <c r="C110" s="9"/>
      <c r="D110" t="s">
        <v>425</v>
      </c>
      <c r="E110" s="2">
        <v>43028</v>
      </c>
      <c r="F110">
        <v>2474</v>
      </c>
      <c r="G110">
        <v>626.4</v>
      </c>
      <c r="H110" s="41"/>
      <c r="I110" s="26"/>
      <c r="J110" s="65"/>
      <c r="K110" s="26"/>
    </row>
    <row r="111" spans="2:11" hidden="1" outlineLevel="1" x14ac:dyDescent="0.2">
      <c r="B111" s="9"/>
      <c r="C111" s="9"/>
      <c r="H111" s="41"/>
      <c r="I111" s="26"/>
      <c r="J111" s="65"/>
      <c r="K111" s="26"/>
    </row>
    <row r="112" spans="2:11" hidden="1" outlineLevel="1" x14ac:dyDescent="0.2">
      <c r="B112" s="9"/>
      <c r="C112" s="9"/>
      <c r="H112" s="41"/>
      <c r="I112" s="26"/>
      <c r="J112" s="64"/>
      <c r="K112" s="26"/>
    </row>
    <row r="113" spans="2:11" ht="15" collapsed="1" x14ac:dyDescent="0.25">
      <c r="B113" s="9" t="s">
        <v>39</v>
      </c>
      <c r="C113" s="9" t="s">
        <v>40</v>
      </c>
      <c r="D113" s="22"/>
      <c r="E113" s="22"/>
      <c r="F113" s="24"/>
      <c r="G113" s="37"/>
      <c r="H113" s="41">
        <f>SUM(G114:G115)</f>
        <v>44594.67</v>
      </c>
      <c r="I113" s="26">
        <f>(H113/1.16)*0.16</f>
        <v>6150.9889655172419</v>
      </c>
      <c r="J113" s="53"/>
      <c r="K113" s="26"/>
    </row>
    <row r="114" spans="2:11" ht="15" hidden="1" outlineLevel="1" x14ac:dyDescent="0.25">
      <c r="B114" s="9"/>
      <c r="C114" s="9"/>
      <c r="D114" s="74" t="s">
        <v>426</v>
      </c>
      <c r="E114" s="75">
        <v>43010</v>
      </c>
      <c r="F114" s="74" t="s">
        <v>427</v>
      </c>
      <c r="G114" s="71">
        <v>-18061.38</v>
      </c>
      <c r="H114" s="41" t="s">
        <v>428</v>
      </c>
      <c r="I114" s="26"/>
      <c r="J114" s="64"/>
      <c r="K114" s="26"/>
    </row>
    <row r="115" spans="2:11" ht="15" hidden="1" outlineLevel="1" x14ac:dyDescent="0.25">
      <c r="B115" s="9"/>
      <c r="C115" s="9"/>
      <c r="D115" t="s">
        <v>307</v>
      </c>
      <c r="E115" s="2">
        <v>43069</v>
      </c>
      <c r="F115" t="s">
        <v>473</v>
      </c>
      <c r="G115" s="53">
        <v>62656.05</v>
      </c>
      <c r="H115" s="41"/>
      <c r="I115" s="26"/>
      <c r="J115" s="64"/>
      <c r="K115" s="26"/>
    </row>
    <row r="116" spans="2:11" collapsed="1" x14ac:dyDescent="0.2">
      <c r="B116" s="9" t="s">
        <v>41</v>
      </c>
      <c r="C116" s="9" t="s">
        <v>42</v>
      </c>
      <c r="D116" s="22"/>
      <c r="E116" s="22"/>
      <c r="F116" s="24"/>
      <c r="G116" s="37"/>
      <c r="H116" s="41">
        <f>SUM(G117:G119)</f>
        <v>0</v>
      </c>
      <c r="I116" s="26">
        <f>(H116/1.16)*0.16</f>
        <v>0</v>
      </c>
      <c r="J116" s="46"/>
      <c r="K116" s="26"/>
    </row>
    <row r="117" spans="2:11" hidden="1" outlineLevel="1" x14ac:dyDescent="0.2">
      <c r="B117" s="9"/>
      <c r="C117" s="9"/>
      <c r="D117" s="22"/>
      <c r="E117" s="23"/>
      <c r="F117" s="24"/>
      <c r="G117" s="37"/>
      <c r="H117" s="41"/>
      <c r="I117" s="26"/>
      <c r="J117" s="38"/>
      <c r="K117" s="26"/>
    </row>
    <row r="118" spans="2:11" hidden="1" outlineLevel="1" x14ac:dyDescent="0.2">
      <c r="B118" s="9"/>
      <c r="C118" s="9"/>
      <c r="D118" s="22"/>
      <c r="E118" s="23"/>
      <c r="F118" s="24"/>
      <c r="G118" s="37"/>
      <c r="H118" s="41"/>
      <c r="I118" s="26"/>
      <c r="J118" s="38"/>
      <c r="K118" s="26"/>
    </row>
    <row r="119" spans="2:11" hidden="1" outlineLevel="1" x14ac:dyDescent="0.2">
      <c r="B119" s="9"/>
      <c r="C119" s="9"/>
      <c r="D119" s="22"/>
      <c r="E119" s="23"/>
      <c r="F119" s="24"/>
      <c r="G119" s="37"/>
      <c r="H119" s="41"/>
      <c r="I119" s="26"/>
      <c r="J119" s="38"/>
      <c r="K119" s="26"/>
    </row>
    <row r="120" spans="2:11" collapsed="1" x14ac:dyDescent="0.2">
      <c r="B120" s="9" t="s">
        <v>43</v>
      </c>
      <c r="C120" s="9" t="s">
        <v>44</v>
      </c>
      <c r="G120" s="8"/>
      <c r="H120" s="41">
        <f>SUM(G121:G121)</f>
        <v>0</v>
      </c>
      <c r="I120" s="26">
        <f>(H120/1.16)*0.16</f>
        <v>0</v>
      </c>
      <c r="J120" s="38"/>
      <c r="K120" s="26"/>
    </row>
    <row r="121" spans="2:11" hidden="1" outlineLevel="1" x14ac:dyDescent="0.2">
      <c r="B121" s="9"/>
      <c r="C121" s="9"/>
      <c r="E121" s="16"/>
      <c r="G121" s="47"/>
      <c r="H121" s="41"/>
      <c r="I121" s="26"/>
      <c r="J121" s="36"/>
      <c r="K121" s="26"/>
    </row>
    <row r="122" spans="2:11" collapsed="1" x14ac:dyDescent="0.2">
      <c r="B122" s="9" t="s">
        <v>434</v>
      </c>
      <c r="C122" s="9" t="s">
        <v>435</v>
      </c>
      <c r="E122" s="16"/>
      <c r="G122" s="47"/>
      <c r="H122" s="41">
        <f>SUM(G123:G127)</f>
        <v>70.760000000000005</v>
      </c>
      <c r="I122" s="26">
        <f>(H122/1.16)*0.16</f>
        <v>9.7600000000000016</v>
      </c>
      <c r="J122" s="36" t="s">
        <v>448</v>
      </c>
      <c r="K122" s="26"/>
    </row>
    <row r="123" spans="2:11" hidden="1" outlineLevel="1" x14ac:dyDescent="0.2">
      <c r="G123" s="6">
        <v>18.100000000000001</v>
      </c>
      <c r="H123" s="41"/>
      <c r="I123" s="26"/>
      <c r="J123" s="36"/>
      <c r="K123" s="26"/>
    </row>
    <row r="124" spans="2:11" ht="15" hidden="1" outlineLevel="1" x14ac:dyDescent="0.25">
      <c r="B124" s="9"/>
      <c r="C124" s="9"/>
      <c r="D124" t="s">
        <v>401</v>
      </c>
      <c r="E124" s="2">
        <v>43019</v>
      </c>
      <c r="F124">
        <v>123456</v>
      </c>
      <c r="G124">
        <v>6.03</v>
      </c>
      <c r="H124" s="41"/>
      <c r="I124" s="26"/>
      <c r="J124" s="36"/>
      <c r="K124" s="26"/>
    </row>
    <row r="125" spans="2:11" ht="15" hidden="1" outlineLevel="1" x14ac:dyDescent="0.25">
      <c r="B125" s="9"/>
      <c r="C125" s="9"/>
      <c r="D125" t="s">
        <v>431</v>
      </c>
      <c r="E125" s="2">
        <v>43028</v>
      </c>
      <c r="F125">
        <v>12341</v>
      </c>
      <c r="G125">
        <v>9.0500000000000007</v>
      </c>
      <c r="H125" s="41"/>
      <c r="I125" s="26"/>
      <c r="J125" s="36"/>
      <c r="K125" s="26"/>
    </row>
    <row r="126" spans="2:11" ht="15" hidden="1" outlineLevel="1" x14ac:dyDescent="0.25">
      <c r="B126" s="9"/>
      <c r="C126" s="9"/>
      <c r="D126" t="s">
        <v>432</v>
      </c>
      <c r="E126" s="2">
        <v>43029</v>
      </c>
      <c r="F126">
        <v>12356</v>
      </c>
      <c r="G126">
        <v>27.14</v>
      </c>
      <c r="H126" s="41"/>
      <c r="I126" s="26"/>
      <c r="J126" s="36"/>
      <c r="K126" s="26"/>
    </row>
    <row r="127" spans="2:11" ht="15" hidden="1" outlineLevel="1" x14ac:dyDescent="0.25">
      <c r="B127" s="9"/>
      <c r="C127" s="9"/>
      <c r="D127" t="s">
        <v>433</v>
      </c>
      <c r="E127" s="2">
        <v>43029</v>
      </c>
      <c r="F127">
        <v>1257</v>
      </c>
      <c r="G127">
        <v>10.44</v>
      </c>
      <c r="H127" s="41"/>
      <c r="I127" s="26"/>
      <c r="J127" s="36"/>
      <c r="K127" s="26"/>
    </row>
    <row r="128" spans="2:11" ht="15" collapsed="1" x14ac:dyDescent="0.25">
      <c r="B128" s="9" t="s">
        <v>86</v>
      </c>
      <c r="C128" s="9" t="s">
        <v>87</v>
      </c>
      <c r="D128" s="22"/>
      <c r="E128" s="23"/>
      <c r="F128" s="24"/>
      <c r="G128" s="37"/>
      <c r="H128" s="41">
        <f>SUM(G129)</f>
        <v>2383.75</v>
      </c>
      <c r="I128" s="26">
        <f>(H128/1.16)*0.16</f>
        <v>328.79310344827587</v>
      </c>
      <c r="J128" s="53"/>
      <c r="K128" s="26"/>
    </row>
    <row r="129" spans="2:11" ht="15" hidden="1" outlineLevel="1" x14ac:dyDescent="0.25">
      <c r="B129" s="9"/>
      <c r="C129" s="9"/>
      <c r="D129" t="s">
        <v>474</v>
      </c>
      <c r="E129" s="2">
        <v>43047</v>
      </c>
      <c r="F129" t="s">
        <v>475</v>
      </c>
      <c r="G129" s="53">
        <v>2383.75</v>
      </c>
      <c r="H129" s="41"/>
      <c r="I129" s="26"/>
      <c r="J129" s="64"/>
      <c r="K129" s="26"/>
    </row>
    <row r="130" spans="2:11" ht="15" collapsed="1" x14ac:dyDescent="0.25">
      <c r="B130" s="9" t="s">
        <v>476</v>
      </c>
      <c r="C130" s="9" t="s">
        <v>477</v>
      </c>
      <c r="D130"/>
      <c r="E130" s="2"/>
      <c r="F130"/>
      <c r="G130" s="53"/>
      <c r="H130" s="41">
        <f>SUM(G131:G132)</f>
        <v>1895.44</v>
      </c>
      <c r="I130" s="26">
        <f>(H130/1.16)*0.16</f>
        <v>261.44000000000005</v>
      </c>
      <c r="J130" s="64"/>
      <c r="K130" s="26"/>
    </row>
    <row r="131" spans="2:11" ht="15" hidden="1" outlineLevel="1" x14ac:dyDescent="0.25">
      <c r="B131" s="9"/>
      <c r="C131" s="9"/>
      <c r="D131" t="s">
        <v>478</v>
      </c>
      <c r="E131" s="2">
        <v>43047</v>
      </c>
      <c r="F131">
        <v>17643</v>
      </c>
      <c r="G131" s="53">
        <v>1895.44</v>
      </c>
      <c r="H131" s="41"/>
      <c r="I131" s="26"/>
      <c r="J131" s="64"/>
      <c r="K131" s="26"/>
    </row>
    <row r="132" spans="2:11" ht="15" hidden="1" outlineLevel="1" x14ac:dyDescent="0.25">
      <c r="B132" s="9"/>
      <c r="C132" s="9"/>
      <c r="D132"/>
      <c r="E132" s="2"/>
      <c r="F132"/>
      <c r="G132" s="53"/>
      <c r="H132" s="41"/>
      <c r="I132" s="26"/>
      <c r="J132" s="64"/>
      <c r="K132" s="26"/>
    </row>
    <row r="133" spans="2:11" ht="15" hidden="1" outlineLevel="1" x14ac:dyDescent="0.25">
      <c r="B133" s="9"/>
      <c r="C133" s="9"/>
      <c r="D133"/>
      <c r="E133" s="2"/>
      <c r="F133"/>
      <c r="G133" s="53"/>
      <c r="H133" s="41"/>
      <c r="I133" s="26"/>
      <c r="J133" s="64"/>
      <c r="K133" s="26"/>
    </row>
    <row r="134" spans="2:11" hidden="1" outlineLevel="1" x14ac:dyDescent="0.2">
      <c r="B134" s="9"/>
      <c r="C134" s="9"/>
      <c r="H134" s="41"/>
      <c r="I134" s="26"/>
      <c r="J134" s="36"/>
      <c r="K134" s="26"/>
    </row>
    <row r="135" spans="2:11" ht="15" collapsed="1" x14ac:dyDescent="0.25">
      <c r="B135" s="9" t="s">
        <v>11</v>
      </c>
      <c r="C135" s="9" t="s">
        <v>12</v>
      </c>
      <c r="E135" s="16"/>
      <c r="F135" s="17"/>
      <c r="G135" s="40"/>
      <c r="H135" s="41">
        <f>SUM(G136:G147)</f>
        <v>66000</v>
      </c>
      <c r="I135" s="26">
        <f>(H135/1.16)*0.16</f>
        <v>9103.4482758620707</v>
      </c>
      <c r="J135" s="53"/>
      <c r="K135" s="26"/>
    </row>
    <row r="136" spans="2:11" ht="15" hidden="1" outlineLevel="1" x14ac:dyDescent="0.25">
      <c r="B136" s="9"/>
      <c r="C136" s="9"/>
      <c r="D136" t="s">
        <v>123</v>
      </c>
      <c r="E136" s="2">
        <v>42736</v>
      </c>
      <c r="F136" t="s">
        <v>124</v>
      </c>
      <c r="G136" s="53">
        <v>6000</v>
      </c>
      <c r="H136" s="41"/>
      <c r="I136" s="26"/>
      <c r="J136" s="36"/>
      <c r="K136" s="26"/>
    </row>
    <row r="137" spans="2:11" ht="15" hidden="1" outlineLevel="1" x14ac:dyDescent="0.25">
      <c r="B137" s="9"/>
      <c r="C137" s="9"/>
      <c r="D137" t="s">
        <v>152</v>
      </c>
      <c r="E137" s="2">
        <v>42767</v>
      </c>
      <c r="F137" t="s">
        <v>124</v>
      </c>
      <c r="G137" s="53">
        <v>6000</v>
      </c>
      <c r="H137" s="41"/>
      <c r="I137" s="26"/>
      <c r="J137" s="36"/>
      <c r="K137" s="26"/>
    </row>
    <row r="138" spans="2:11" ht="15" hidden="1" outlineLevel="1" x14ac:dyDescent="0.25">
      <c r="B138" s="9"/>
      <c r="C138" s="9"/>
      <c r="D138" t="s">
        <v>173</v>
      </c>
      <c r="E138" s="2">
        <v>42795</v>
      </c>
      <c r="F138" t="s">
        <v>124</v>
      </c>
      <c r="G138" s="53">
        <v>6000</v>
      </c>
      <c r="H138" s="41"/>
      <c r="I138" s="26"/>
      <c r="J138" s="36"/>
      <c r="K138" s="26"/>
    </row>
    <row r="139" spans="2:11" ht="15" hidden="1" outlineLevel="1" x14ac:dyDescent="0.25">
      <c r="B139" s="9"/>
      <c r="C139" s="9"/>
      <c r="D139" t="s">
        <v>173</v>
      </c>
      <c r="E139" s="2">
        <v>42826</v>
      </c>
      <c r="F139" t="s">
        <v>124</v>
      </c>
      <c r="G139" s="53">
        <v>6000</v>
      </c>
      <c r="H139" s="41"/>
      <c r="I139" s="26"/>
      <c r="J139" s="36"/>
      <c r="K139" s="26"/>
    </row>
    <row r="140" spans="2:11" ht="15" hidden="1" outlineLevel="1" x14ac:dyDescent="0.25">
      <c r="B140" s="9"/>
      <c r="C140" s="9"/>
      <c r="D140" t="s">
        <v>173</v>
      </c>
      <c r="E140" s="2">
        <v>42856</v>
      </c>
      <c r="F140" t="s">
        <v>124</v>
      </c>
      <c r="G140" s="53">
        <v>6000</v>
      </c>
      <c r="H140" s="41"/>
      <c r="I140" s="26"/>
      <c r="J140" s="36"/>
      <c r="K140" s="26"/>
    </row>
    <row r="141" spans="2:11" ht="15" hidden="1" outlineLevel="1" x14ac:dyDescent="0.25">
      <c r="B141" s="9"/>
      <c r="C141" s="9"/>
      <c r="D141" t="s">
        <v>173</v>
      </c>
      <c r="E141" s="2">
        <v>42887</v>
      </c>
      <c r="F141" t="s">
        <v>124</v>
      </c>
      <c r="G141" s="53">
        <v>6000</v>
      </c>
      <c r="H141" s="41"/>
      <c r="I141" s="26"/>
      <c r="J141" s="36"/>
      <c r="K141" s="26"/>
    </row>
    <row r="142" spans="2:11" ht="15" hidden="1" outlineLevel="1" x14ac:dyDescent="0.25">
      <c r="B142" s="9"/>
      <c r="C142" s="9"/>
      <c r="D142" t="s">
        <v>173</v>
      </c>
      <c r="E142" s="2">
        <v>42917</v>
      </c>
      <c r="F142" t="s">
        <v>124</v>
      </c>
      <c r="G142" s="53">
        <v>6000</v>
      </c>
      <c r="H142" s="41"/>
      <c r="I142" s="26"/>
      <c r="J142" s="36"/>
      <c r="K142" s="26"/>
    </row>
    <row r="143" spans="2:11" ht="15" hidden="1" outlineLevel="1" x14ac:dyDescent="0.25">
      <c r="B143" s="9"/>
      <c r="C143" s="9"/>
      <c r="D143" t="s">
        <v>173</v>
      </c>
      <c r="E143" s="2">
        <v>42948</v>
      </c>
      <c r="F143" t="s">
        <v>124</v>
      </c>
      <c r="G143" s="53">
        <v>6000</v>
      </c>
      <c r="H143" s="41"/>
      <c r="I143" s="26"/>
      <c r="J143" s="36"/>
      <c r="K143" s="26"/>
    </row>
    <row r="144" spans="2:11" ht="15" hidden="1" outlineLevel="1" x14ac:dyDescent="0.25">
      <c r="B144" s="9"/>
      <c r="C144" s="9"/>
      <c r="D144" t="s">
        <v>173</v>
      </c>
      <c r="E144" s="2">
        <v>42979</v>
      </c>
      <c r="F144" t="s">
        <v>124</v>
      </c>
      <c r="G144" s="53">
        <v>6000</v>
      </c>
      <c r="H144" s="41"/>
      <c r="I144" s="26"/>
      <c r="J144" s="36"/>
      <c r="K144" s="26"/>
    </row>
    <row r="145" spans="2:11" ht="15" hidden="1" outlineLevel="1" x14ac:dyDescent="0.25">
      <c r="B145" s="9"/>
      <c r="C145" s="9"/>
      <c r="D145" t="s">
        <v>173</v>
      </c>
      <c r="E145" s="2">
        <v>43009</v>
      </c>
      <c r="F145" t="s">
        <v>124</v>
      </c>
      <c r="G145" s="53">
        <v>6000</v>
      </c>
      <c r="H145" s="41"/>
      <c r="I145" s="26"/>
      <c r="J145" s="36"/>
      <c r="K145" s="26"/>
    </row>
    <row r="146" spans="2:11" ht="15" hidden="1" outlineLevel="1" x14ac:dyDescent="0.25">
      <c r="B146" s="9"/>
      <c r="C146" s="9"/>
      <c r="D146" t="s">
        <v>173</v>
      </c>
      <c r="E146" s="2">
        <v>43040</v>
      </c>
      <c r="F146" t="s">
        <v>124</v>
      </c>
      <c r="G146" s="53">
        <v>6000</v>
      </c>
      <c r="H146" s="41"/>
      <c r="I146" s="26"/>
      <c r="J146" s="36"/>
      <c r="K146" s="26"/>
    </row>
    <row r="147" spans="2:11" ht="15" hidden="1" outlineLevel="1" x14ac:dyDescent="0.25">
      <c r="B147" s="9"/>
      <c r="C147" s="9"/>
      <c r="D147"/>
      <c r="E147" s="2"/>
      <c r="F147"/>
      <c r="G147" s="53"/>
      <c r="H147" s="41"/>
      <c r="I147" s="26"/>
      <c r="J147" s="36"/>
      <c r="K147" s="26"/>
    </row>
    <row r="148" spans="2:11" ht="15" collapsed="1" x14ac:dyDescent="0.25">
      <c r="B148" s="9" t="s">
        <v>88</v>
      </c>
      <c r="C148" s="9" t="s">
        <v>89</v>
      </c>
      <c r="D148"/>
      <c r="E148" s="2"/>
      <c r="F148"/>
      <c r="G148"/>
      <c r="H148" s="41">
        <f>SUM(G149:G149)</f>
        <v>6960</v>
      </c>
      <c r="I148" s="26">
        <f>(H148/1.16)*0.16</f>
        <v>960</v>
      </c>
      <c r="J148" s="36"/>
      <c r="K148" s="26"/>
    </row>
    <row r="149" spans="2:11" ht="15" hidden="1" outlineLevel="1" x14ac:dyDescent="0.25">
      <c r="B149" s="9"/>
      <c r="C149" s="9"/>
      <c r="D149" t="s">
        <v>176</v>
      </c>
      <c r="E149" s="2">
        <v>43069</v>
      </c>
      <c r="F149">
        <v>263</v>
      </c>
      <c r="G149" s="53">
        <v>6960</v>
      </c>
      <c r="H149" s="41"/>
      <c r="I149" s="26"/>
      <c r="J149" s="36"/>
      <c r="K149" s="26"/>
    </row>
    <row r="150" spans="2:11" hidden="1" outlineLevel="1" x14ac:dyDescent="0.2">
      <c r="H150" s="40"/>
      <c r="I150" s="26"/>
      <c r="J150" s="36"/>
      <c r="K150" s="26"/>
    </row>
    <row r="151" spans="2:11" hidden="1" outlineLevel="1" x14ac:dyDescent="0.2">
      <c r="H151" s="40"/>
      <c r="I151" s="26"/>
      <c r="J151" s="36"/>
      <c r="K151" s="26"/>
    </row>
    <row r="152" spans="2:11" hidden="1" outlineLevel="1" x14ac:dyDescent="0.2">
      <c r="H152" s="40"/>
      <c r="I152" s="26"/>
      <c r="J152" s="36"/>
      <c r="K152" s="26"/>
    </row>
    <row r="153" spans="2:11" ht="15" collapsed="1" x14ac:dyDescent="0.25">
      <c r="B153" s="9" t="s">
        <v>90</v>
      </c>
      <c r="C153" s="9" t="s">
        <v>91</v>
      </c>
      <c r="D153"/>
      <c r="E153" s="2"/>
      <c r="F153"/>
      <c r="G153" s="53"/>
      <c r="H153" s="41">
        <f>SUM(G154)</f>
        <v>0</v>
      </c>
      <c r="I153" s="26">
        <f>(H153/1.16)*0.16</f>
        <v>0</v>
      </c>
      <c r="J153" s="53"/>
      <c r="K153" s="26"/>
    </row>
    <row r="154" spans="2:11" ht="15" hidden="1" outlineLevel="1" x14ac:dyDescent="0.25">
      <c r="D154"/>
      <c r="E154" s="2"/>
      <c r="F154"/>
      <c r="G154" s="53"/>
      <c r="H154" s="40"/>
      <c r="I154" s="26"/>
      <c r="J154" s="36"/>
      <c r="K154" s="26"/>
    </row>
    <row r="155" spans="2:11" ht="15" hidden="1" outlineLevel="1" x14ac:dyDescent="0.25">
      <c r="D155"/>
      <c r="E155" s="2"/>
      <c r="F155"/>
      <c r="G155" s="53"/>
      <c r="K155" s="26"/>
    </row>
    <row r="156" spans="2:11" ht="15" collapsed="1" x14ac:dyDescent="0.25">
      <c r="B156" s="9" t="s">
        <v>92</v>
      </c>
      <c r="C156" s="9" t="s">
        <v>93</v>
      </c>
      <c r="D156"/>
      <c r="E156" s="2"/>
      <c r="F156"/>
      <c r="G156"/>
      <c r="H156" s="41">
        <f>SUM(G157)</f>
        <v>0</v>
      </c>
      <c r="I156" s="26">
        <f>(H156/1.16)*0.16</f>
        <v>0</v>
      </c>
      <c r="J156" s="36"/>
      <c r="K156" s="26"/>
    </row>
    <row r="157" spans="2:11" ht="15" hidden="1" outlineLevel="1" x14ac:dyDescent="0.25">
      <c r="D157"/>
      <c r="E157" s="2"/>
      <c r="F157"/>
      <c r="G157"/>
      <c r="H157" s="40"/>
      <c r="I157" s="26"/>
      <c r="J157" s="36"/>
      <c r="K157" s="26"/>
    </row>
    <row r="158" spans="2:11" ht="15" collapsed="1" x14ac:dyDescent="0.25">
      <c r="B158" s="9" t="s">
        <v>94</v>
      </c>
      <c r="C158" s="9" t="s">
        <v>95</v>
      </c>
      <c r="D158"/>
      <c r="E158" s="2"/>
      <c r="F158"/>
      <c r="G158"/>
      <c r="H158" s="41">
        <f>SUM(G159:G163)</f>
        <v>0</v>
      </c>
      <c r="I158" s="26">
        <f>(H158/1.16)*0.16</f>
        <v>0</v>
      </c>
      <c r="J158" s="53"/>
      <c r="K158" s="26"/>
    </row>
    <row r="159" spans="2:11" ht="15" hidden="1" outlineLevel="1" x14ac:dyDescent="0.25">
      <c r="D159"/>
      <c r="E159" s="2"/>
      <c r="F159"/>
      <c r="G159"/>
      <c r="H159" s="40"/>
      <c r="I159" s="26"/>
      <c r="J159" s="64"/>
      <c r="K159" s="26"/>
    </row>
    <row r="160" spans="2:11" ht="15" hidden="1" outlineLevel="1" x14ac:dyDescent="0.25">
      <c r="D160"/>
      <c r="E160" s="2"/>
      <c r="F160"/>
      <c r="G160" s="53"/>
      <c r="H160" s="40"/>
      <c r="I160" s="26"/>
      <c r="J160" s="65"/>
      <c r="K160" s="26"/>
    </row>
    <row r="161" spans="2:11" ht="15" hidden="1" outlineLevel="1" x14ac:dyDescent="0.25">
      <c r="D161"/>
      <c r="E161" s="2"/>
      <c r="F161"/>
      <c r="G161"/>
      <c r="H161" s="40"/>
      <c r="I161" s="26"/>
      <c r="J161" s="65"/>
      <c r="K161" s="26"/>
    </row>
    <row r="162" spans="2:11" ht="15" hidden="1" outlineLevel="1" x14ac:dyDescent="0.25">
      <c r="D162"/>
      <c r="E162" s="2"/>
      <c r="F162"/>
      <c r="G162" s="53"/>
      <c r="H162" s="40"/>
      <c r="I162" s="26"/>
      <c r="J162" s="65"/>
      <c r="K162" s="26"/>
    </row>
    <row r="163" spans="2:11" ht="15" hidden="1" outlineLevel="1" x14ac:dyDescent="0.25">
      <c r="D163"/>
      <c r="E163" s="2"/>
      <c r="F163"/>
      <c r="G163" s="53"/>
      <c r="H163" s="40"/>
      <c r="I163" s="26"/>
      <c r="J163" s="65"/>
      <c r="K163" s="26"/>
    </row>
    <row r="164" spans="2:11" collapsed="1" x14ac:dyDescent="0.2">
      <c r="B164" s="9" t="s">
        <v>96</v>
      </c>
      <c r="C164" s="9" t="s">
        <v>97</v>
      </c>
      <c r="E164" s="16"/>
      <c r="F164" s="17"/>
      <c r="G164" s="26"/>
      <c r="H164" s="41">
        <f>SUM(G165)</f>
        <v>0</v>
      </c>
      <c r="I164" s="26">
        <f>(H164/1.16)*0.16</f>
        <v>0</v>
      </c>
      <c r="J164" s="36"/>
      <c r="K164" s="26"/>
    </row>
    <row r="165" spans="2:11" ht="15" hidden="1" outlineLevel="1" x14ac:dyDescent="0.25">
      <c r="D165"/>
      <c r="E165" s="2"/>
      <c r="F165"/>
      <c r="G165"/>
      <c r="H165" s="40"/>
      <c r="I165" s="26"/>
      <c r="J165" s="36"/>
      <c r="K165" s="26"/>
    </row>
    <row r="166" spans="2:11" collapsed="1" x14ac:dyDescent="0.2">
      <c r="B166" s="9" t="s">
        <v>98</v>
      </c>
      <c r="C166" s="9" t="s">
        <v>99</v>
      </c>
      <c r="E166" s="16"/>
      <c r="F166" s="17"/>
      <c r="G166" s="26"/>
      <c r="H166" s="41">
        <f>SUM(G167)</f>
        <v>0</v>
      </c>
      <c r="I166" s="26">
        <f>(H166/1.16)*0.16</f>
        <v>0</v>
      </c>
      <c r="J166" s="36"/>
      <c r="K166" s="26"/>
    </row>
    <row r="167" spans="2:11" hidden="1" outlineLevel="1" x14ac:dyDescent="0.2">
      <c r="B167" s="9"/>
      <c r="C167" s="9"/>
      <c r="E167" s="16"/>
      <c r="F167" s="17"/>
      <c r="G167" s="26"/>
      <c r="H167" s="41"/>
      <c r="I167" s="26"/>
      <c r="J167" s="36"/>
      <c r="K167" s="26"/>
    </row>
    <row r="168" spans="2:11" ht="15" collapsed="1" x14ac:dyDescent="0.25">
      <c r="B168" s="9" t="s">
        <v>338</v>
      </c>
      <c r="C168" s="9" t="s">
        <v>339</v>
      </c>
      <c r="E168" s="16"/>
      <c r="F168" s="17"/>
      <c r="G168" s="26"/>
      <c r="H168" s="41">
        <f>SUM(G169:G171)</f>
        <v>26320</v>
      </c>
      <c r="I168" s="26">
        <f>(H168/1.16)*0.16</f>
        <v>3630.344827586207</v>
      </c>
      <c r="J168"/>
      <c r="K168" s="26"/>
    </row>
    <row r="169" spans="2:11" ht="15" hidden="1" outlineLevel="1" x14ac:dyDescent="0.25">
      <c r="B169" s="9"/>
      <c r="C169" s="9"/>
      <c r="D169" t="s">
        <v>340</v>
      </c>
      <c r="E169" s="2">
        <v>42916</v>
      </c>
      <c r="F169" t="s">
        <v>341</v>
      </c>
      <c r="G169" s="26">
        <v>-180</v>
      </c>
      <c r="H169" s="41"/>
      <c r="I169" s="26"/>
      <c r="J169" s="36"/>
      <c r="K169" s="26"/>
    </row>
    <row r="170" spans="2:11" hidden="1" outlineLevel="1" x14ac:dyDescent="0.2">
      <c r="D170" s="6" t="s">
        <v>342</v>
      </c>
      <c r="E170" s="16">
        <v>42846</v>
      </c>
      <c r="F170" s="17" t="s">
        <v>343</v>
      </c>
      <c r="G170" s="26">
        <v>-180</v>
      </c>
      <c r="I170" s="26"/>
      <c r="J170" s="36"/>
      <c r="K170" s="26"/>
    </row>
    <row r="171" spans="2:11" ht="15" hidden="1" outlineLevel="1" x14ac:dyDescent="0.25">
      <c r="D171" t="s">
        <v>479</v>
      </c>
      <c r="E171" s="2">
        <v>43047</v>
      </c>
      <c r="F171">
        <v>2571</v>
      </c>
      <c r="G171" s="53">
        <v>26680</v>
      </c>
      <c r="I171" s="26"/>
      <c r="J171" s="36"/>
      <c r="K171" s="26"/>
    </row>
    <row r="172" spans="2:11" collapsed="1" x14ac:dyDescent="0.2">
      <c r="B172" s="9" t="s">
        <v>194</v>
      </c>
      <c r="C172" s="9" t="s">
        <v>195</v>
      </c>
      <c r="E172" s="16"/>
      <c r="F172" s="17"/>
      <c r="G172" s="26"/>
      <c r="H172" s="41">
        <f>SUM(G173:G174)</f>
        <v>0</v>
      </c>
      <c r="I172" s="26">
        <f>(H172/1.16)*0.16</f>
        <v>0</v>
      </c>
      <c r="J172" s="36"/>
      <c r="K172" s="26"/>
    </row>
    <row r="173" spans="2:11" ht="15" hidden="1" outlineLevel="1" x14ac:dyDescent="0.25">
      <c r="D173"/>
      <c r="E173" s="2"/>
      <c r="F173"/>
      <c r="G173" s="53"/>
      <c r="H173" s="6"/>
      <c r="I173" s="26"/>
      <c r="J173" s="65"/>
      <c r="K173" s="26"/>
    </row>
    <row r="174" spans="2:11" ht="15" hidden="1" outlineLevel="1" x14ac:dyDescent="0.25">
      <c r="D174"/>
      <c r="E174" s="2"/>
      <c r="F174"/>
      <c r="G174" s="53"/>
      <c r="H174" s="6"/>
      <c r="I174" s="26"/>
      <c r="J174" s="64"/>
      <c r="K174" s="26"/>
    </row>
    <row r="175" spans="2:11" ht="15" collapsed="1" x14ac:dyDescent="0.25">
      <c r="B175" s="9" t="s">
        <v>199</v>
      </c>
      <c r="C175" s="9" t="s">
        <v>200</v>
      </c>
      <c r="D175"/>
      <c r="E175" s="2"/>
      <c r="F175"/>
      <c r="G175" s="53"/>
      <c r="H175" s="41">
        <f>SUM(G176)</f>
        <v>0</v>
      </c>
      <c r="I175" s="26">
        <f>(H175/1.16)*0.16</f>
        <v>0</v>
      </c>
      <c r="J175" s="36"/>
      <c r="K175" s="26"/>
    </row>
    <row r="176" spans="2:11" ht="15" hidden="1" outlineLevel="1" x14ac:dyDescent="0.25">
      <c r="D176"/>
      <c r="E176" s="2"/>
      <c r="F176"/>
      <c r="G176" s="53"/>
      <c r="H176" s="6"/>
      <c r="I176" s="26"/>
      <c r="J176" s="36"/>
      <c r="K176" s="26"/>
    </row>
    <row r="177" spans="2:11" ht="15" collapsed="1" x14ac:dyDescent="0.25">
      <c r="B177" s="9" t="s">
        <v>203</v>
      </c>
      <c r="C177" s="9" t="s">
        <v>204</v>
      </c>
      <c r="D177"/>
      <c r="E177" s="2"/>
      <c r="F177"/>
      <c r="G177" s="53"/>
      <c r="H177" s="41">
        <f>SUM(G178)</f>
        <v>0</v>
      </c>
      <c r="I177" s="26">
        <f>(H177/1.16)*0.16</f>
        <v>0</v>
      </c>
      <c r="J177" s="66"/>
      <c r="K177" s="26"/>
    </row>
    <row r="178" spans="2:11" ht="15" hidden="1" outlineLevel="1" x14ac:dyDescent="0.25">
      <c r="D178"/>
      <c r="E178" s="2"/>
      <c r="F178"/>
      <c r="G178" s="53"/>
      <c r="H178" s="6"/>
      <c r="I178" s="26"/>
      <c r="J178" s="66"/>
      <c r="K178" s="26"/>
    </row>
    <row r="179" spans="2:11" ht="15" collapsed="1" x14ac:dyDescent="0.25">
      <c r="B179" s="9" t="s">
        <v>271</v>
      </c>
      <c r="C179" s="9" t="s">
        <v>270</v>
      </c>
      <c r="E179" s="16"/>
      <c r="F179" s="17"/>
      <c r="G179" s="26"/>
      <c r="H179" s="41">
        <f>SUM(G180)</f>
        <v>0</v>
      </c>
      <c r="I179" s="26">
        <f>(H179/1.16)*0.16</f>
        <v>0</v>
      </c>
      <c r="J179" s="53"/>
      <c r="K179" s="26"/>
    </row>
    <row r="180" spans="2:11" ht="15" hidden="1" outlineLevel="1" x14ac:dyDescent="0.25">
      <c r="D180"/>
      <c r="E180" s="2"/>
      <c r="F180"/>
      <c r="G180" s="53"/>
      <c r="H180" s="40"/>
      <c r="I180" s="26"/>
      <c r="K180" s="26"/>
    </row>
    <row r="181" spans="2:11" ht="15" collapsed="1" x14ac:dyDescent="0.25">
      <c r="B181" s="9" t="s">
        <v>480</v>
      </c>
      <c r="C181" s="9" t="s">
        <v>481</v>
      </c>
      <c r="D181"/>
      <c r="E181" s="2"/>
      <c r="F181"/>
      <c r="G181" s="53"/>
      <c r="H181" s="41">
        <f>SUM(G182)</f>
        <v>-225000</v>
      </c>
      <c r="I181" s="26">
        <f>(H181/1.16)*0.16</f>
        <v>-31034.482758620696</v>
      </c>
      <c r="K181" s="26"/>
    </row>
    <row r="182" spans="2:11" ht="15" hidden="1" outlineLevel="1" x14ac:dyDescent="0.25">
      <c r="D182" t="s">
        <v>482</v>
      </c>
      <c r="E182" s="2">
        <v>43069</v>
      </c>
      <c r="F182" t="s">
        <v>483</v>
      </c>
      <c r="G182" s="53">
        <v>-225000</v>
      </c>
      <c r="H182" s="40"/>
      <c r="I182" s="26"/>
      <c r="K182" s="26"/>
    </row>
    <row r="183" spans="2:11" ht="15" collapsed="1" x14ac:dyDescent="0.25">
      <c r="B183" s="9" t="s">
        <v>439</v>
      </c>
      <c r="C183" s="9" t="s">
        <v>440</v>
      </c>
      <c r="D183"/>
      <c r="E183" s="2"/>
      <c r="F183"/>
      <c r="G183" s="53"/>
      <c r="H183" s="41">
        <f>SUM(G184)</f>
        <v>0</v>
      </c>
      <c r="I183" s="26">
        <f>(H183/1.16)*0.16</f>
        <v>0</v>
      </c>
      <c r="K183" s="26"/>
    </row>
    <row r="184" spans="2:11" ht="15" hidden="1" outlineLevel="1" x14ac:dyDescent="0.25">
      <c r="D184"/>
      <c r="E184" s="2"/>
      <c r="F184"/>
      <c r="G184"/>
      <c r="H184" s="40"/>
      <c r="I184" s="26"/>
      <c r="K184" s="26"/>
    </row>
    <row r="185" spans="2:11" ht="15" collapsed="1" x14ac:dyDescent="0.25">
      <c r="B185" s="9" t="s">
        <v>268</v>
      </c>
      <c r="C185" s="9" t="s">
        <v>267</v>
      </c>
      <c r="E185" s="16"/>
      <c r="F185" s="17"/>
      <c r="G185" s="26"/>
      <c r="H185" s="41">
        <f>SUM(G186)</f>
        <v>0</v>
      </c>
      <c r="I185" s="26">
        <f>(H185/1.16)*0.16</f>
        <v>0</v>
      </c>
      <c r="J185"/>
      <c r="K185" s="26"/>
    </row>
    <row r="186" spans="2:11" ht="15" hidden="1" outlineLevel="1" x14ac:dyDescent="0.25">
      <c r="D186"/>
      <c r="E186" s="2"/>
      <c r="F186"/>
      <c r="G186" s="53"/>
      <c r="H186" s="40"/>
      <c r="I186" s="26"/>
      <c r="J186"/>
      <c r="K186" s="26"/>
    </row>
    <row r="187" spans="2:11" ht="15" collapsed="1" x14ac:dyDescent="0.25">
      <c r="B187" s="9" t="s">
        <v>381</v>
      </c>
      <c r="C187" s="9" t="s">
        <v>382</v>
      </c>
      <c r="E187" s="16"/>
      <c r="F187" s="17"/>
      <c r="G187" s="26"/>
      <c r="H187" s="41">
        <f>SUM(G188)</f>
        <v>0</v>
      </c>
      <c r="I187" s="26">
        <f>(H187/1.16)*0.16</f>
        <v>0</v>
      </c>
      <c r="J187"/>
      <c r="K187" s="26"/>
    </row>
    <row r="188" spans="2:11" ht="15" hidden="1" outlineLevel="1" x14ac:dyDescent="0.25">
      <c r="D188"/>
      <c r="E188" s="2"/>
      <c r="F188"/>
      <c r="G188" s="53"/>
      <c r="H188" s="40"/>
      <c r="I188" s="26"/>
      <c r="J188"/>
      <c r="K188" s="26"/>
    </row>
    <row r="189" spans="2:11" ht="15" collapsed="1" x14ac:dyDescent="0.25">
      <c r="B189" s="9" t="s">
        <v>385</v>
      </c>
      <c r="C189" s="9" t="s">
        <v>386</v>
      </c>
      <c r="E189" s="16"/>
      <c r="F189" s="17"/>
      <c r="G189" s="26"/>
      <c r="H189" s="41">
        <f>SUM(G190)</f>
        <v>19333.330000000002</v>
      </c>
      <c r="I189" s="26">
        <f>(H189/1.16)*0.16</f>
        <v>2666.666206896552</v>
      </c>
      <c r="J189"/>
      <c r="K189" s="26"/>
    </row>
    <row r="190" spans="2:11" ht="15" hidden="1" outlineLevel="1" x14ac:dyDescent="0.25">
      <c r="B190" s="9"/>
      <c r="C190" s="9"/>
      <c r="D190" t="s">
        <v>324</v>
      </c>
      <c r="E190" s="2">
        <v>43067</v>
      </c>
      <c r="F190">
        <v>70</v>
      </c>
      <c r="G190" s="53">
        <v>19333.330000000002</v>
      </c>
      <c r="H190" s="40"/>
      <c r="I190" s="26"/>
      <c r="J190"/>
      <c r="K190" s="26"/>
    </row>
    <row r="191" spans="2:11" ht="15" collapsed="1" x14ac:dyDescent="0.25">
      <c r="B191" s="9" t="s">
        <v>443</v>
      </c>
      <c r="C191" s="9" t="s">
        <v>444</v>
      </c>
      <c r="D191"/>
      <c r="E191" s="2"/>
      <c r="F191"/>
      <c r="G191" s="53"/>
      <c r="H191" s="41">
        <f>SUM(G192)</f>
        <v>0</v>
      </c>
      <c r="I191" s="26">
        <f>(H191/1.16)*0.16</f>
        <v>0</v>
      </c>
      <c r="K191" s="26"/>
    </row>
    <row r="192" spans="2:11" ht="15" hidden="1" outlineLevel="1" x14ac:dyDescent="0.25">
      <c r="D192"/>
      <c r="E192" s="2"/>
      <c r="F192"/>
      <c r="G192" s="53"/>
      <c r="H192" s="40"/>
      <c r="I192" s="26"/>
      <c r="K192" s="26"/>
    </row>
    <row r="193" spans="5:11" ht="15" collapsed="1" x14ac:dyDescent="0.25">
      <c r="E193" s="16"/>
      <c r="F193" s="17"/>
      <c r="G193" s="26"/>
      <c r="H193" s="40"/>
      <c r="I193" s="26"/>
      <c r="J193"/>
      <c r="K193" s="26"/>
    </row>
    <row r="194" spans="5:11" ht="15" x14ac:dyDescent="0.25">
      <c r="F194" s="17"/>
      <c r="H194" s="6"/>
      <c r="I194" s="26"/>
      <c r="J194"/>
      <c r="K194" s="26"/>
    </row>
    <row r="195" spans="5:11" x14ac:dyDescent="0.2">
      <c r="F195" s="55"/>
      <c r="G195" s="54" t="s">
        <v>45</v>
      </c>
      <c r="H195" s="54">
        <f>SUM(H13:H192)</f>
        <v>-2053.2899999999936</v>
      </c>
      <c r="I195" s="26"/>
      <c r="K195" s="26"/>
    </row>
    <row r="196" spans="5:11" ht="15.75" thickBot="1" x14ac:dyDescent="0.3">
      <c r="F196" s="55"/>
      <c r="G196" s="56" t="s">
        <v>46</v>
      </c>
      <c r="H196" s="57">
        <v>-2064.16</v>
      </c>
      <c r="I196" s="26"/>
      <c r="J196"/>
      <c r="K196" s="26"/>
    </row>
    <row r="197" spans="5:11" ht="13.5" thickTop="1" x14ac:dyDescent="0.2">
      <c r="F197" s="17"/>
      <c r="G197" s="54" t="s">
        <v>47</v>
      </c>
      <c r="H197" s="7">
        <f>+H195-H196</f>
        <v>10.870000000006257</v>
      </c>
    </row>
    <row r="198" spans="5:11" x14ac:dyDescent="0.2">
      <c r="F198" s="17"/>
    </row>
    <row r="199" spans="5:11" ht="15" x14ac:dyDescent="0.25">
      <c r="F199" s="17"/>
      <c r="J199"/>
    </row>
    <row r="200" spans="5:11" x14ac:dyDescent="0.2">
      <c r="F200" s="17"/>
    </row>
    <row r="201" spans="5:11" x14ac:dyDescent="0.2">
      <c r="F201" s="17"/>
    </row>
    <row r="202" spans="5:11" x14ac:dyDescent="0.2">
      <c r="F202" s="17"/>
    </row>
    <row r="203" spans="5:11" x14ac:dyDescent="0.2">
      <c r="F203" s="17"/>
    </row>
    <row r="204" spans="5:11" x14ac:dyDescent="0.2">
      <c r="F204" s="17"/>
    </row>
    <row r="205" spans="5:11" ht="15" x14ac:dyDescent="0.25">
      <c r="F205" s="17"/>
      <c r="J205"/>
    </row>
    <row r="206" spans="5:11" x14ac:dyDescent="0.2">
      <c r="F206" s="17"/>
    </row>
    <row r="207" spans="5:11" ht="15" x14ac:dyDescent="0.25">
      <c r="F207" s="17"/>
      <c r="J207"/>
    </row>
    <row r="208" spans="5:11" ht="15" x14ac:dyDescent="0.25">
      <c r="F208" s="17"/>
      <c r="J208"/>
    </row>
    <row r="209" spans="6:10" ht="15" x14ac:dyDescent="0.25">
      <c r="F209" s="17"/>
      <c r="J209"/>
    </row>
    <row r="210" spans="6:10" ht="15" x14ac:dyDescent="0.25">
      <c r="F210" s="17"/>
      <c r="J210"/>
    </row>
    <row r="211" spans="6:10" x14ac:dyDescent="0.2">
      <c r="F211" s="17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  <c r="J1330" s="36"/>
    </row>
    <row r="1331" spans="6:10" x14ac:dyDescent="0.2">
      <c r="F1331" s="17"/>
      <c r="J1331" s="36"/>
    </row>
    <row r="1332" spans="6:10" x14ac:dyDescent="0.2">
      <c r="F1332" s="17"/>
      <c r="J1332" s="36"/>
    </row>
    <row r="1333" spans="6:10" x14ac:dyDescent="0.2">
      <c r="F1333" s="17"/>
      <c r="J1333" s="36"/>
    </row>
    <row r="1334" spans="6:10" x14ac:dyDescent="0.2">
      <c r="F1334" s="17"/>
      <c r="J1334" s="36"/>
    </row>
    <row r="1335" spans="6:10" x14ac:dyDescent="0.2">
      <c r="F1335" s="17"/>
      <c r="J1335" s="36"/>
    </row>
    <row r="1336" spans="6:10" x14ac:dyDescent="0.2">
      <c r="F1336" s="17"/>
      <c r="J1336" s="36"/>
    </row>
    <row r="1337" spans="6:10" x14ac:dyDescent="0.2">
      <c r="F1337" s="17"/>
      <c r="J1337" s="36"/>
    </row>
    <row r="1338" spans="6:10" x14ac:dyDescent="0.2">
      <c r="F1338" s="17"/>
      <c r="J1338" s="36"/>
    </row>
    <row r="1339" spans="6:10" x14ac:dyDescent="0.2">
      <c r="F1339" s="17"/>
      <c r="J1339" s="36"/>
    </row>
    <row r="1340" spans="6:10" x14ac:dyDescent="0.2">
      <c r="F1340" s="17"/>
      <c r="J1340" s="36"/>
    </row>
    <row r="1341" spans="6:10" x14ac:dyDescent="0.2">
      <c r="F1341" s="17"/>
      <c r="J1341" s="36"/>
    </row>
    <row r="1342" spans="6:10" x14ac:dyDescent="0.2">
      <c r="F1342" s="17"/>
      <c r="J1342" s="36"/>
    </row>
    <row r="1343" spans="6:10" x14ac:dyDescent="0.2">
      <c r="F1343" s="17"/>
      <c r="J1343" s="36"/>
    </row>
    <row r="1344" spans="6:10" x14ac:dyDescent="0.2">
      <c r="F1344" s="17"/>
      <c r="J1344" s="36"/>
    </row>
    <row r="1345" spans="6:10" x14ac:dyDescent="0.2">
      <c r="F1345" s="17"/>
      <c r="J1345" s="36"/>
    </row>
    <row r="1346" spans="6:10" x14ac:dyDescent="0.2">
      <c r="F1346" s="17"/>
    </row>
    <row r="1347" spans="6:10" x14ac:dyDescent="0.2">
      <c r="F1347" s="17"/>
    </row>
    <row r="1348" spans="6:10" x14ac:dyDescent="0.2">
      <c r="F1348" s="17"/>
    </row>
    <row r="1349" spans="6:10" x14ac:dyDescent="0.2">
      <c r="F1349" s="17"/>
    </row>
    <row r="1350" spans="6:10" x14ac:dyDescent="0.2">
      <c r="F1350" s="17"/>
    </row>
    <row r="1351" spans="6:10" x14ac:dyDescent="0.2">
      <c r="F1351" s="17"/>
    </row>
    <row r="1352" spans="6:10" x14ac:dyDescent="0.2">
      <c r="F1352" s="17"/>
    </row>
    <row r="1353" spans="6:10" x14ac:dyDescent="0.2">
      <c r="F1353" s="17"/>
    </row>
    <row r="1354" spans="6:10" x14ac:dyDescent="0.2">
      <c r="F1354" s="17"/>
    </row>
    <row r="1355" spans="6:10" x14ac:dyDescent="0.2">
      <c r="F1355" s="17"/>
    </row>
    <row r="1356" spans="6:10" x14ac:dyDescent="0.2">
      <c r="F1356" s="17"/>
    </row>
    <row r="1357" spans="6:10" x14ac:dyDescent="0.2">
      <c r="F1357" s="17"/>
    </row>
    <row r="1358" spans="6:10" x14ac:dyDescent="0.2">
      <c r="F1358" s="17"/>
    </row>
    <row r="1359" spans="6:10" x14ac:dyDescent="0.2">
      <c r="F1359" s="17"/>
    </row>
    <row r="1360" spans="6:10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  <row r="1620" spans="6:6" x14ac:dyDescent="0.2">
      <c r="F1620" s="17"/>
    </row>
    <row r="1621" spans="6:6" x14ac:dyDescent="0.2">
      <c r="F1621" s="17"/>
    </row>
    <row r="1622" spans="6:6" x14ac:dyDescent="0.2">
      <c r="F1622" s="17"/>
    </row>
    <row r="1623" spans="6:6" x14ac:dyDescent="0.2">
      <c r="F1623" s="17"/>
    </row>
    <row r="1624" spans="6:6" x14ac:dyDescent="0.2">
      <c r="F1624" s="17"/>
    </row>
    <row r="1625" spans="6:6" x14ac:dyDescent="0.2">
      <c r="F1625" s="17"/>
    </row>
    <row r="1626" spans="6:6" x14ac:dyDescent="0.2">
      <c r="F1626" s="17"/>
    </row>
    <row r="1627" spans="6:6" x14ac:dyDescent="0.2">
      <c r="F1627" s="17"/>
    </row>
    <row r="1628" spans="6:6" x14ac:dyDescent="0.2">
      <c r="F1628" s="17"/>
    </row>
    <row r="1629" spans="6:6" x14ac:dyDescent="0.2">
      <c r="F1629" s="17"/>
    </row>
    <row r="1630" spans="6:6" x14ac:dyDescent="0.2">
      <c r="F1630" s="17"/>
    </row>
    <row r="1631" spans="6:6" x14ac:dyDescent="0.2">
      <c r="F1631" s="17"/>
    </row>
    <row r="1632" spans="6:6" x14ac:dyDescent="0.2">
      <c r="F1632" s="17"/>
    </row>
    <row r="1633" spans="6:6" x14ac:dyDescent="0.2">
      <c r="F1633" s="17"/>
    </row>
    <row r="1634" spans="6:6" x14ac:dyDescent="0.2">
      <c r="F1634" s="17"/>
    </row>
    <row r="1635" spans="6:6" x14ac:dyDescent="0.2">
      <c r="F1635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44"/>
  <sheetViews>
    <sheetView tabSelected="1" workbookViewId="0">
      <selection activeCell="H207" sqref="H207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485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SUM(G19:G26)</f>
        <v>-4333.1000000000004</v>
      </c>
      <c r="I18" s="20">
        <f>H18/1.16*0.16</f>
        <v>-597.66896551724142</v>
      </c>
      <c r="J18" s="53"/>
      <c r="K18" s="26"/>
    </row>
    <row r="19" spans="2:11" ht="15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I19" s="20"/>
      <c r="J19" s="21"/>
      <c r="K19" s="26"/>
    </row>
    <row r="20" spans="2:11" ht="15" outlineLevel="1" x14ac:dyDescent="0.25">
      <c r="B20" s="9"/>
      <c r="D20" s="74" t="s">
        <v>445</v>
      </c>
      <c r="E20" s="75">
        <v>42991</v>
      </c>
      <c r="F20" s="74" t="s">
        <v>446</v>
      </c>
      <c r="G20" s="76">
        <v>-360.02</v>
      </c>
      <c r="H20" t="s">
        <v>449</v>
      </c>
      <c r="I20" s="20"/>
      <c r="J20" s="21"/>
      <c r="K20" s="26"/>
    </row>
    <row r="21" spans="2:11" ht="15" outlineLevel="1" x14ac:dyDescent="0.25">
      <c r="B21" s="9"/>
      <c r="C21" s="9"/>
      <c r="D21" t="s">
        <v>155</v>
      </c>
      <c r="E21" s="2">
        <v>43069</v>
      </c>
      <c r="F21" t="s">
        <v>456</v>
      </c>
      <c r="G21">
        <v>208.8</v>
      </c>
      <c r="I21" s="20"/>
      <c r="J21" s="21"/>
      <c r="K21" s="26"/>
    </row>
    <row r="22" spans="2:11" ht="15" outlineLevel="1" x14ac:dyDescent="0.25">
      <c r="B22" s="9"/>
      <c r="C22" s="9"/>
      <c r="D22" s="74" t="s">
        <v>457</v>
      </c>
      <c r="E22" s="75">
        <v>43042</v>
      </c>
      <c r="F22" s="74" t="s">
        <v>458</v>
      </c>
      <c r="G22" s="74">
        <v>-969.88</v>
      </c>
      <c r="H22" s="28"/>
      <c r="I22" s="20"/>
      <c r="J22" s="21"/>
      <c r="K22" s="26"/>
    </row>
    <row r="23" spans="2:11" ht="15" outlineLevel="1" x14ac:dyDescent="0.25">
      <c r="B23" s="9"/>
      <c r="C23" s="9"/>
      <c r="D23" s="74" t="s">
        <v>459</v>
      </c>
      <c r="E23" s="75">
        <v>43042</v>
      </c>
      <c r="F23" s="74" t="s">
        <v>460</v>
      </c>
      <c r="G23" s="71">
        <v>-5000</v>
      </c>
      <c r="H23" s="28"/>
      <c r="I23" s="20"/>
      <c r="J23" s="21"/>
      <c r="K23" s="26"/>
    </row>
    <row r="24" spans="2:11" ht="15" outlineLevel="1" x14ac:dyDescent="0.25">
      <c r="B24" s="9"/>
      <c r="C24" s="9"/>
      <c r="D24" t="s">
        <v>401</v>
      </c>
      <c r="E24" s="2">
        <v>43075</v>
      </c>
      <c r="F24" t="s">
        <v>486</v>
      </c>
      <c r="G24">
        <v>522</v>
      </c>
      <c r="H24" s="18"/>
      <c r="I24" s="20"/>
      <c r="J24" s="21"/>
      <c r="K24" s="26"/>
    </row>
    <row r="25" spans="2:11" ht="15" outlineLevel="1" x14ac:dyDescent="0.25">
      <c r="B25" s="9"/>
      <c r="C25" s="9"/>
      <c r="D25" t="s">
        <v>266</v>
      </c>
      <c r="E25" s="2">
        <v>43099</v>
      </c>
      <c r="F25">
        <v>10953</v>
      </c>
      <c r="G25" s="53">
        <v>4636</v>
      </c>
      <c r="H25" s="18"/>
      <c r="I25" s="20"/>
      <c r="J25" s="21"/>
      <c r="K25" s="26"/>
    </row>
    <row r="26" spans="2:11" ht="15" outlineLevel="1" x14ac:dyDescent="0.25">
      <c r="B26" s="9"/>
      <c r="C26" s="9"/>
      <c r="D26" s="74" t="s">
        <v>487</v>
      </c>
      <c r="E26" s="75">
        <v>43073</v>
      </c>
      <c r="F26" s="74" t="s">
        <v>488</v>
      </c>
      <c r="G26" s="71">
        <v>-4000</v>
      </c>
      <c r="H26" s="18"/>
      <c r="I26" s="20"/>
      <c r="J26" s="21"/>
      <c r="K26" s="26"/>
    </row>
    <row r="27" spans="2:11" x14ac:dyDescent="0.2">
      <c r="B27" s="9" t="s">
        <v>53</v>
      </c>
      <c r="C27" s="9" t="s">
        <v>54</v>
      </c>
      <c r="D27" s="22"/>
      <c r="E27" s="23"/>
      <c r="F27" s="24"/>
      <c r="G27" s="27"/>
      <c r="H27" s="19">
        <f>SUM(G28)</f>
        <v>0</v>
      </c>
      <c r="I27" s="20">
        <f>H27/1.16*0.16</f>
        <v>0</v>
      </c>
      <c r="J27" s="21"/>
      <c r="K27" s="26"/>
    </row>
    <row r="28" spans="2:11" ht="15" hidden="1" outlineLevel="1" x14ac:dyDescent="0.25">
      <c r="B28" s="9"/>
      <c r="D28"/>
      <c r="E28" s="2"/>
      <c r="F28"/>
      <c r="G28" s="30"/>
      <c r="H28" s="18"/>
      <c r="I28" s="20"/>
      <c r="J28" s="21"/>
      <c r="K28" s="26"/>
    </row>
    <row r="29" spans="2:11" ht="15" collapsed="1" x14ac:dyDescent="0.25">
      <c r="B29" s="9" t="s">
        <v>16</v>
      </c>
      <c r="C29" s="9" t="s">
        <v>17</v>
      </c>
      <c r="D29" s="22"/>
      <c r="E29" s="23"/>
      <c r="F29" s="24"/>
      <c r="G29" s="27"/>
      <c r="H29" s="19">
        <f>SUM(G30:G31)</f>
        <v>0</v>
      </c>
      <c r="I29" s="20">
        <f>H29/1.16*0.16</f>
        <v>0</v>
      </c>
      <c r="J29" s="53"/>
      <c r="K29" s="26"/>
    </row>
    <row r="30" spans="2:11" ht="15" outlineLevel="1" x14ac:dyDescent="0.25">
      <c r="B30" s="9"/>
      <c r="C30" s="9"/>
      <c r="D30"/>
      <c r="E30" s="2"/>
      <c r="F30"/>
      <c r="G30" s="53"/>
      <c r="H30" s="19"/>
      <c r="I30" s="20"/>
      <c r="J30" s="65"/>
      <c r="K30" s="26"/>
    </row>
    <row r="31" spans="2:11" ht="15" outlineLevel="1" x14ac:dyDescent="0.25">
      <c r="B31" s="9"/>
      <c r="C31" s="9"/>
      <c r="D31"/>
      <c r="E31" s="2"/>
      <c r="F31"/>
      <c r="G31" s="53"/>
      <c r="H31" s="19"/>
      <c r="I31" s="20"/>
      <c r="J31" s="65"/>
      <c r="K31" s="26"/>
    </row>
    <row r="32" spans="2:11" ht="15" x14ac:dyDescent="0.25">
      <c r="B32" s="9" t="s">
        <v>461</v>
      </c>
      <c r="C32" s="9" t="s">
        <v>462</v>
      </c>
      <c r="D32"/>
      <c r="E32" s="2"/>
      <c r="F32"/>
      <c r="G32" s="53"/>
      <c r="H32" s="19">
        <f>SUM(G33:G34)</f>
        <v>0</v>
      </c>
      <c r="I32" s="20">
        <f>H32/1.16*0.16</f>
        <v>0</v>
      </c>
      <c r="J32" s="64"/>
      <c r="K32" s="26"/>
    </row>
    <row r="33" spans="2:13" ht="15" outlineLevel="1" x14ac:dyDescent="0.25">
      <c r="B33" s="9"/>
      <c r="C33" s="9"/>
      <c r="D33"/>
      <c r="E33" s="2"/>
      <c r="F33"/>
      <c r="G33" s="53"/>
      <c r="H33" s="32"/>
      <c r="I33" s="20"/>
      <c r="J33" s="31"/>
      <c r="K33" s="26"/>
    </row>
    <row r="34" spans="2:13" ht="15" outlineLevel="1" x14ac:dyDescent="0.25">
      <c r="B34" s="9"/>
      <c r="C34" s="9"/>
      <c r="D34"/>
      <c r="E34" s="2"/>
      <c r="F34"/>
      <c r="G34" s="53"/>
      <c r="H34" s="32"/>
      <c r="I34" s="20"/>
      <c r="J34" s="31"/>
      <c r="K34" s="26"/>
    </row>
    <row r="35" spans="2:13" x14ac:dyDescent="0.2">
      <c r="B35" s="9" t="s">
        <v>18</v>
      </c>
      <c r="C35" s="9" t="s">
        <v>56</v>
      </c>
      <c r="D35" s="22"/>
      <c r="E35" s="23"/>
      <c r="F35" s="24"/>
      <c r="G35" s="27"/>
      <c r="H35" s="19">
        <f>SUM(G36:G36)</f>
        <v>0</v>
      </c>
      <c r="I35" s="20">
        <f>H35/1.16*0.16</f>
        <v>0</v>
      </c>
      <c r="J35" s="31"/>
      <c r="K35" s="26"/>
    </row>
    <row r="36" spans="2:13" ht="15" hidden="1" outlineLevel="1" x14ac:dyDescent="0.25">
      <c r="D36"/>
      <c r="E36" s="2"/>
      <c r="F36"/>
      <c r="G36" s="53"/>
      <c r="I36" s="28"/>
      <c r="J36" s="65"/>
      <c r="K36" s="26"/>
    </row>
    <row r="37" spans="2:13" collapsed="1" x14ac:dyDescent="0.2">
      <c r="B37" s="9" t="s">
        <v>19</v>
      </c>
      <c r="C37" s="9" t="s">
        <v>57</v>
      </c>
      <c r="D37" s="22"/>
      <c r="E37" s="23"/>
      <c r="F37" s="22"/>
      <c r="G37" s="29"/>
      <c r="H37" s="19">
        <f>SUM(G38:G38)</f>
        <v>5800</v>
      </c>
      <c r="I37" s="20">
        <f>H37/1.16*0.16</f>
        <v>800</v>
      </c>
      <c r="J37" s="31"/>
      <c r="K37" s="26"/>
    </row>
    <row r="38" spans="2:13" ht="15" hidden="1" outlineLevel="1" x14ac:dyDescent="0.25">
      <c r="D38" t="s">
        <v>336</v>
      </c>
      <c r="E38" s="2">
        <v>43069</v>
      </c>
      <c r="F38" t="s">
        <v>464</v>
      </c>
      <c r="G38" s="53">
        <v>5800</v>
      </c>
      <c r="J38" s="31"/>
      <c r="K38" s="26"/>
    </row>
    <row r="39" spans="2:13" collapsed="1" x14ac:dyDescent="0.2">
      <c r="B39" s="33" t="s">
        <v>20</v>
      </c>
      <c r="C39" s="9" t="s">
        <v>58</v>
      </c>
      <c r="D39" s="22"/>
      <c r="E39" s="23"/>
      <c r="F39" s="22"/>
      <c r="G39" s="29"/>
      <c r="H39" s="19">
        <f>SUM(G40:G40)</f>
        <v>3480</v>
      </c>
      <c r="I39" s="20">
        <f>H39/1.16*0.16</f>
        <v>480</v>
      </c>
      <c r="J39" s="31"/>
      <c r="K39" s="26"/>
    </row>
    <row r="40" spans="2:13" ht="15" outlineLevel="1" x14ac:dyDescent="0.25">
      <c r="D40" t="s">
        <v>489</v>
      </c>
      <c r="E40" s="2">
        <v>43098</v>
      </c>
      <c r="F40">
        <v>1305</v>
      </c>
      <c r="G40" s="53">
        <v>3480</v>
      </c>
      <c r="H40" s="19">
        <f>SUM(G41:G41)</f>
        <v>0</v>
      </c>
      <c r="J40" s="31"/>
      <c r="K40" s="26"/>
    </row>
    <row r="41" spans="2:13" x14ac:dyDescent="0.2">
      <c r="B41" s="33" t="s">
        <v>21</v>
      </c>
      <c r="C41" s="9" t="s">
        <v>59</v>
      </c>
      <c r="D41" s="22"/>
      <c r="E41" s="23"/>
      <c r="F41" s="22"/>
      <c r="G41" s="29"/>
      <c r="H41" s="19">
        <f>SUM(G42:G43)</f>
        <v>0</v>
      </c>
      <c r="I41" s="20">
        <f>H41/1.16*0.16</f>
        <v>0</v>
      </c>
      <c r="J41" s="31"/>
      <c r="K41" s="26"/>
    </row>
    <row r="42" spans="2:13" ht="15" hidden="1" outlineLevel="1" x14ac:dyDescent="0.25">
      <c r="D42"/>
      <c r="E42" s="2"/>
      <c r="F42"/>
      <c r="G42" s="53"/>
      <c r="H42" s="19"/>
      <c r="K42" s="26"/>
    </row>
    <row r="43" spans="2:13" ht="15" hidden="1" outlineLevel="1" x14ac:dyDescent="0.25">
      <c r="D43"/>
      <c r="E43" s="2"/>
      <c r="F43"/>
      <c r="G43"/>
      <c r="H43" s="19"/>
      <c r="J43"/>
      <c r="K43" s="26"/>
      <c r="L43"/>
      <c r="M43"/>
    </row>
    <row r="44" spans="2:13" ht="15" hidden="1" outlineLevel="1" x14ac:dyDescent="0.25">
      <c r="D44"/>
      <c r="E44" s="2"/>
      <c r="F44"/>
      <c r="G44" s="1"/>
      <c r="H44" s="19"/>
      <c r="J44" s="31"/>
      <c r="K44" s="26"/>
    </row>
    <row r="45" spans="2:13" collapsed="1" x14ac:dyDescent="0.2">
      <c r="B45" s="9" t="s">
        <v>60</v>
      </c>
      <c r="C45" s="9" t="s">
        <v>61</v>
      </c>
      <c r="G45" s="8"/>
      <c r="H45" s="19">
        <f>SUM(G46:G46)</f>
        <v>0</v>
      </c>
      <c r="I45" s="20">
        <f>H45/1.16*0.16</f>
        <v>0</v>
      </c>
      <c r="K45" s="26"/>
    </row>
    <row r="46" spans="2:13" ht="15" hidden="1" outlineLevel="1" x14ac:dyDescent="0.25">
      <c r="D46"/>
      <c r="E46" s="2"/>
      <c r="F46"/>
      <c r="G46" s="1"/>
      <c r="H46" s="19">
        <f>SUM(G47:G47)</f>
        <v>0</v>
      </c>
      <c r="K46" s="26"/>
    </row>
    <row r="47" spans="2:13" collapsed="1" x14ac:dyDescent="0.2">
      <c r="B47" s="33" t="s">
        <v>22</v>
      </c>
      <c r="C47" s="9" t="s">
        <v>23</v>
      </c>
      <c r="D47" s="29"/>
      <c r="E47" s="34"/>
      <c r="F47" s="35"/>
      <c r="G47" s="25"/>
      <c r="H47" s="19">
        <f>SUM(G48:G48)</f>
        <v>0</v>
      </c>
      <c r="I47" s="20"/>
      <c r="J47" s="36"/>
      <c r="K47" s="26"/>
    </row>
    <row r="48" spans="2:13" hidden="1" outlineLevel="1" x14ac:dyDescent="0.2">
      <c r="B48" s="33"/>
      <c r="C48" s="9"/>
      <c r="D48" s="29"/>
      <c r="E48" s="34"/>
      <c r="F48" s="35"/>
      <c r="G48" s="25"/>
      <c r="H48" s="19"/>
      <c r="I48" s="20"/>
      <c r="J48" s="36"/>
      <c r="K48" s="26"/>
    </row>
    <row r="49" spans="2:13" collapsed="1" x14ac:dyDescent="0.2">
      <c r="B49" s="33" t="s">
        <v>356</v>
      </c>
      <c r="C49" s="9" t="s">
        <v>357</v>
      </c>
      <c r="D49" s="29"/>
      <c r="E49" s="34"/>
      <c r="F49" s="35"/>
      <c r="G49" s="25"/>
      <c r="H49" s="19">
        <f>SUM(G50:G50)</f>
        <v>0</v>
      </c>
      <c r="I49" s="20">
        <f>H49/1.16*0.16</f>
        <v>0</v>
      </c>
      <c r="J49" s="36"/>
      <c r="K49" s="26"/>
    </row>
    <row r="50" spans="2:13" ht="15" hidden="1" outlineLevel="1" x14ac:dyDescent="0.25">
      <c r="B50" s="33"/>
      <c r="C50" s="9"/>
      <c r="D50"/>
      <c r="E50" s="2"/>
      <c r="F50"/>
      <c r="G50"/>
      <c r="H50" s="19"/>
      <c r="I50" s="20"/>
      <c r="J50" s="36"/>
      <c r="K50" s="26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SUM(G52:G52)</f>
        <v>0</v>
      </c>
      <c r="I51" s="20"/>
      <c r="J51" s="36"/>
      <c r="K51" s="26"/>
    </row>
    <row r="52" spans="2:13" ht="15" hidden="1" outlineLevel="1" x14ac:dyDescent="0.25">
      <c r="B52" s="33"/>
      <c r="C52" s="9"/>
      <c r="D52"/>
      <c r="E52" s="2"/>
      <c r="F52"/>
      <c r="G52" s="53"/>
      <c r="H52" s="19"/>
      <c r="I52" s="20"/>
      <c r="J52" s="36"/>
      <c r="K52" s="26"/>
    </row>
    <row r="53" spans="2:13" ht="15" collapsed="1" x14ac:dyDescent="0.25">
      <c r="B53" s="33" t="s">
        <v>361</v>
      </c>
      <c r="C53" s="9" t="s">
        <v>363</v>
      </c>
      <c r="D53"/>
      <c r="E53" s="2"/>
      <c r="F53"/>
      <c r="G53" s="53"/>
      <c r="H53" s="19">
        <f>SUM(G54:G54)</f>
        <v>0</v>
      </c>
      <c r="I53" s="20">
        <f>H53/1.16*0.16</f>
        <v>0</v>
      </c>
      <c r="J53" s="36"/>
      <c r="K53" s="26"/>
    </row>
    <row r="54" spans="2:13" ht="15" hidden="1" outlineLevel="1" x14ac:dyDescent="0.25">
      <c r="B54" s="33"/>
      <c r="C54" s="9"/>
      <c r="D54"/>
      <c r="E54" s="2"/>
      <c r="F54"/>
      <c r="G54"/>
      <c r="H54" s="19"/>
      <c r="I54" s="20"/>
      <c r="J54" s="36"/>
      <c r="K54" s="26"/>
    </row>
    <row r="55" spans="2:13" ht="15" collapsed="1" x14ac:dyDescent="0.25">
      <c r="B55" s="33" t="s">
        <v>62</v>
      </c>
      <c r="C55" s="9" t="s">
        <v>35</v>
      </c>
      <c r="D55" s="29"/>
      <c r="E55" s="34"/>
      <c r="F55" s="35"/>
      <c r="G55" s="25"/>
      <c r="H55" s="19">
        <f>SUM(G56:G58)</f>
        <v>2958</v>
      </c>
      <c r="I55" s="20">
        <f>H55/1.16*0.16</f>
        <v>408</v>
      </c>
      <c r="J55" s="53"/>
      <c r="K55" s="26"/>
    </row>
    <row r="56" spans="2:13" ht="15" outlineLevel="1" x14ac:dyDescent="0.25">
      <c r="B56" s="33"/>
      <c r="C56" s="9"/>
      <c r="D56" t="s">
        <v>416</v>
      </c>
      <c r="E56" s="2">
        <v>43028</v>
      </c>
      <c r="F56"/>
      <c r="G56" s="53">
        <v>1392</v>
      </c>
      <c r="I56" s="20"/>
      <c r="J56" s="65"/>
      <c r="K56" s="26"/>
    </row>
    <row r="57" spans="2:13" ht="15" outlineLevel="1" x14ac:dyDescent="0.25">
      <c r="B57" s="33"/>
      <c r="C57" s="9"/>
      <c r="D57" t="s">
        <v>374</v>
      </c>
      <c r="E57" s="2">
        <v>43063</v>
      </c>
      <c r="F57" t="s">
        <v>468</v>
      </c>
      <c r="G57" s="53">
        <v>1392</v>
      </c>
      <c r="I57" s="20"/>
      <c r="J57" s="65"/>
      <c r="K57" s="26"/>
    </row>
    <row r="58" spans="2:13" ht="15" outlineLevel="1" x14ac:dyDescent="0.25">
      <c r="B58" s="33"/>
      <c r="C58" s="9"/>
      <c r="D58" t="s">
        <v>490</v>
      </c>
      <c r="E58" s="2">
        <v>43099</v>
      </c>
      <c r="F58" t="s">
        <v>491</v>
      </c>
      <c r="G58">
        <v>174</v>
      </c>
      <c r="I58" s="20"/>
      <c r="J58" s="65"/>
      <c r="K58" s="26"/>
    </row>
    <row r="59" spans="2:13" outlineLevel="1" x14ac:dyDescent="0.2">
      <c r="B59" s="33"/>
      <c r="C59" s="9"/>
      <c r="I59" s="20"/>
      <c r="J59" s="36"/>
      <c r="K59" s="26"/>
    </row>
    <row r="60" spans="2:13" x14ac:dyDescent="0.2">
      <c r="B60" s="33" t="s">
        <v>24</v>
      </c>
      <c r="C60" s="9" t="s">
        <v>25</v>
      </c>
      <c r="H60" s="19">
        <f>SUM(G61:G61)</f>
        <v>0</v>
      </c>
      <c r="I60" s="20">
        <f>H60/1.16*0.16</f>
        <v>0</v>
      </c>
      <c r="J60" s="38"/>
      <c r="K60" s="26"/>
      <c r="M60" s="16"/>
    </row>
    <row r="61" spans="2:13" hidden="1" outlineLevel="1" x14ac:dyDescent="0.2">
      <c r="B61" s="33"/>
      <c r="C61" s="9"/>
      <c r="D61" s="29"/>
      <c r="E61" s="34"/>
      <c r="F61" s="35"/>
      <c r="G61" s="25"/>
      <c r="H61" s="19"/>
      <c r="I61" s="20"/>
      <c r="J61" s="38"/>
      <c r="K61" s="26"/>
      <c r="M61" s="16"/>
    </row>
    <row r="62" spans="2:13" ht="15" collapsed="1" x14ac:dyDescent="0.25">
      <c r="B62" s="33" t="s">
        <v>26</v>
      </c>
      <c r="C62" s="9" t="s">
        <v>27</v>
      </c>
      <c r="D62" s="29"/>
      <c r="E62" s="39"/>
      <c r="F62" s="35"/>
      <c r="G62" s="25"/>
      <c r="H62" s="19">
        <f>SUM(G63:G65)</f>
        <v>4112.0200000000004</v>
      </c>
      <c r="I62" s="20">
        <f>(H62/1.16)*0.16</f>
        <v>567.17517241379323</v>
      </c>
      <c r="J62" s="53"/>
      <c r="K62" s="26"/>
      <c r="M62" s="16"/>
    </row>
    <row r="63" spans="2:13" ht="15" hidden="1" outlineLevel="1" x14ac:dyDescent="0.25">
      <c r="B63" s="33"/>
      <c r="C63" s="9"/>
      <c r="D63" t="s">
        <v>63</v>
      </c>
      <c r="E63" s="2">
        <v>42650</v>
      </c>
      <c r="F63" t="s">
        <v>64</v>
      </c>
      <c r="G63" s="1">
        <v>116</v>
      </c>
      <c r="H63" s="18"/>
      <c r="I63" s="20"/>
      <c r="J63" s="65"/>
      <c r="K63" s="26"/>
      <c r="M63" s="16"/>
    </row>
    <row r="64" spans="2:13" ht="15" hidden="1" outlineLevel="1" x14ac:dyDescent="0.25">
      <c r="B64" s="9"/>
      <c r="C64" s="9"/>
      <c r="D64" t="s">
        <v>28</v>
      </c>
      <c r="E64" s="2">
        <v>42627</v>
      </c>
      <c r="F64" t="s">
        <v>27</v>
      </c>
      <c r="G64" s="30">
        <v>2350.0100000000002</v>
      </c>
      <c r="H64" s="18"/>
      <c r="I64" s="20"/>
      <c r="J64" s="64"/>
      <c r="K64" s="26"/>
    </row>
    <row r="65" spans="2:11" ht="15" hidden="1" outlineLevel="1" x14ac:dyDescent="0.25">
      <c r="B65" s="9"/>
      <c r="C65" s="9"/>
      <c r="D65" t="s">
        <v>65</v>
      </c>
      <c r="E65" s="2">
        <v>42681</v>
      </c>
      <c r="F65" t="s">
        <v>66</v>
      </c>
      <c r="G65" s="30">
        <v>1646.01</v>
      </c>
      <c r="H65" s="40"/>
      <c r="I65" s="26"/>
      <c r="J65" s="64"/>
      <c r="K65" s="26"/>
    </row>
    <row r="66" spans="2:11" collapsed="1" x14ac:dyDescent="0.2">
      <c r="B66" s="33" t="s">
        <v>111</v>
      </c>
      <c r="C66" s="9" t="s">
        <v>35</v>
      </c>
      <c r="G66" s="8"/>
      <c r="H66" s="19">
        <f>SUM(G67:G68)</f>
        <v>0</v>
      </c>
      <c r="I66" s="20">
        <f>(H66/1.16)*0.16</f>
        <v>0</v>
      </c>
      <c r="J66" s="38"/>
      <c r="K66" s="26"/>
    </row>
    <row r="67" spans="2:11" ht="15" hidden="1" outlineLevel="1" x14ac:dyDescent="0.25">
      <c r="B67" s="9"/>
      <c r="C67" s="9"/>
      <c r="D67"/>
      <c r="E67" s="2"/>
      <c r="F67"/>
      <c r="G67" s="53"/>
      <c r="H67" s="18"/>
      <c r="I67" s="20"/>
      <c r="J67" s="38"/>
      <c r="K67" s="26"/>
    </row>
    <row r="68" spans="2:11" hidden="1" outlineLevel="1" x14ac:dyDescent="0.2">
      <c r="B68" s="9"/>
      <c r="C68" s="9"/>
      <c r="G68" s="8"/>
      <c r="H68" s="18"/>
      <c r="I68" s="20"/>
      <c r="J68" s="38"/>
      <c r="K68" s="26"/>
    </row>
    <row r="69" spans="2:11" ht="15" collapsed="1" x14ac:dyDescent="0.25">
      <c r="B69" s="9" t="s">
        <v>67</v>
      </c>
      <c r="C69" s="9" t="s">
        <v>68</v>
      </c>
      <c r="D69"/>
      <c r="E69" s="2"/>
      <c r="F69"/>
      <c r="G69" s="30"/>
      <c r="H69" s="41">
        <f>SUM(G70:G71)</f>
        <v>0</v>
      </c>
      <c r="I69" s="26">
        <f>(H69/1.16)*0.16</f>
        <v>0</v>
      </c>
      <c r="J69" s="38"/>
      <c r="K69" s="26"/>
    </row>
    <row r="70" spans="2:11" ht="15" hidden="1" outlineLevel="1" x14ac:dyDescent="0.25">
      <c r="B70" s="42"/>
      <c r="C70" s="42"/>
      <c r="D70"/>
      <c r="E70" s="2"/>
      <c r="F70"/>
      <c r="G70" s="1"/>
      <c r="H70" s="18"/>
      <c r="I70" s="20"/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30"/>
      <c r="H71" s="18"/>
      <c r="I71" s="20"/>
      <c r="J71" s="38"/>
      <c r="K71" s="26"/>
    </row>
    <row r="72" spans="2:11" collapsed="1" x14ac:dyDescent="0.2">
      <c r="B72" s="9" t="s">
        <v>29</v>
      </c>
      <c r="C72" s="9" t="s">
        <v>30</v>
      </c>
      <c r="D72" s="43"/>
      <c r="E72" s="43"/>
      <c r="F72" s="44"/>
      <c r="G72" s="45"/>
      <c r="H72" s="41">
        <f>SUM(G73:G75)</f>
        <v>0</v>
      </c>
      <c r="I72" s="26">
        <f>(H72/1.16)*0.16</f>
        <v>0</v>
      </c>
      <c r="J72" s="36"/>
      <c r="K72" s="26"/>
    </row>
    <row r="73" spans="2:11" ht="15" hidden="1" outlineLevel="1" x14ac:dyDescent="0.25">
      <c r="B73" s="42"/>
      <c r="C73" s="42"/>
      <c r="D73"/>
      <c r="E73" s="2"/>
      <c r="F73"/>
      <c r="G73" s="53"/>
      <c r="H73" s="40"/>
      <c r="I73" s="26"/>
      <c r="J73" s="36"/>
      <c r="K73" s="26"/>
    </row>
    <row r="74" spans="2:11" ht="15" hidden="1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hidden="1" outlineLevel="1" x14ac:dyDescent="0.25">
      <c r="B75" s="42"/>
      <c r="C75" s="42"/>
      <c r="D75"/>
      <c r="E75" s="2"/>
      <c r="F75"/>
      <c r="G75"/>
      <c r="H75" s="40"/>
      <c r="I75" s="26"/>
      <c r="J75" s="36"/>
      <c r="K75" s="26"/>
    </row>
    <row r="76" spans="2:11" collapsed="1" x14ac:dyDescent="0.2">
      <c r="B76" s="9" t="s">
        <v>69</v>
      </c>
      <c r="C76" s="9" t="s">
        <v>70</v>
      </c>
      <c r="D76" s="22"/>
      <c r="E76" s="23"/>
      <c r="F76" s="24"/>
      <c r="G76" s="37"/>
      <c r="H76" s="41">
        <f>SUM(G77:G77)</f>
        <v>300.01</v>
      </c>
      <c r="I76" s="26">
        <f>(H76/1.16)*0.16</f>
        <v>41.380689655172418</v>
      </c>
      <c r="J76" s="36"/>
      <c r="K76" s="26"/>
    </row>
    <row r="77" spans="2:11" ht="15" outlineLevel="1" x14ac:dyDescent="0.25">
      <c r="B77" s="42"/>
      <c r="C77" s="42"/>
      <c r="D77" t="s">
        <v>370</v>
      </c>
      <c r="E77" s="2">
        <v>43082</v>
      </c>
      <c r="F77">
        <v>4129</v>
      </c>
      <c r="G77">
        <v>300.01</v>
      </c>
      <c r="H77" s="40"/>
      <c r="I77" s="26"/>
      <c r="J77" s="36"/>
      <c r="K77" s="26"/>
    </row>
    <row r="78" spans="2:11" x14ac:dyDescent="0.2">
      <c r="B78" s="9" t="s">
        <v>31</v>
      </c>
      <c r="C78" s="9" t="s">
        <v>32</v>
      </c>
      <c r="D78" s="22"/>
      <c r="E78" s="22"/>
      <c r="F78" s="24"/>
      <c r="G78" s="37"/>
      <c r="H78" s="41">
        <f>SUM(G79:G80)</f>
        <v>9280</v>
      </c>
      <c r="I78" s="26">
        <f>(H78/1.16)*0.16</f>
        <v>1280.0000000000002</v>
      </c>
      <c r="J78" s="36"/>
      <c r="K78" s="26"/>
    </row>
    <row r="79" spans="2:11" ht="15" outlineLevel="1" x14ac:dyDescent="0.25">
      <c r="B79" s="42"/>
      <c r="C79" s="42"/>
      <c r="D79" t="s">
        <v>492</v>
      </c>
      <c r="E79" s="2">
        <v>43098</v>
      </c>
      <c r="F79" t="s">
        <v>493</v>
      </c>
      <c r="G79" s="53">
        <v>9280</v>
      </c>
      <c r="H79" s="40"/>
      <c r="I79" s="26"/>
      <c r="J79" s="36"/>
      <c r="K79" s="26"/>
    </row>
    <row r="80" spans="2:11" outlineLevel="1" x14ac:dyDescent="0.2">
      <c r="B80" s="42"/>
      <c r="C80" s="42"/>
      <c r="D80" s="22"/>
      <c r="E80" s="23"/>
      <c r="F80" s="24"/>
      <c r="G80" s="37"/>
      <c r="H80" s="40"/>
      <c r="I80" s="26"/>
      <c r="J80" s="36"/>
      <c r="K80" s="26"/>
    </row>
    <row r="81" spans="2:11" x14ac:dyDescent="0.2">
      <c r="B81" s="9" t="s">
        <v>71</v>
      </c>
      <c r="C81" s="9" t="s">
        <v>72</v>
      </c>
      <c r="D81" s="22"/>
      <c r="E81" s="23"/>
      <c r="F81" s="24"/>
      <c r="G81" s="37"/>
      <c r="H81" s="41">
        <f>SUM(G82:G84)</f>
        <v>0</v>
      </c>
      <c r="I81" s="26">
        <f>(H81/1.16)*0.16</f>
        <v>0</v>
      </c>
      <c r="J81" s="36"/>
      <c r="K81" s="26"/>
    </row>
    <row r="82" spans="2:11" ht="15" hidden="1" outlineLevel="1" x14ac:dyDescent="0.25">
      <c r="B82" s="9"/>
      <c r="C82" s="9"/>
      <c r="D82"/>
      <c r="E82" s="2"/>
      <c r="F82"/>
      <c r="G82" s="53"/>
      <c r="H82" s="41"/>
      <c r="I82" s="26"/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ht="15" hidden="1" outlineLevel="1" x14ac:dyDescent="0.25">
      <c r="B84" s="9"/>
      <c r="C84" s="9"/>
      <c r="D84"/>
      <c r="E84" s="2"/>
      <c r="F84"/>
      <c r="G84" s="53"/>
      <c r="H84" s="41"/>
      <c r="I84" s="26"/>
      <c r="J84" s="36"/>
      <c r="K84" s="26"/>
    </row>
    <row r="85" spans="2:11" hidden="1" outlineLevel="1" x14ac:dyDescent="0.2">
      <c r="B85" s="9"/>
      <c r="C85" s="9"/>
      <c r="H85" s="41"/>
      <c r="I85" s="26"/>
      <c r="J85" s="36"/>
      <c r="K85" s="26"/>
    </row>
    <row r="86" spans="2:11" hidden="1" outlineLevel="1" x14ac:dyDescent="0.2">
      <c r="B86" s="9"/>
      <c r="C86" s="9"/>
      <c r="D86" s="22"/>
      <c r="E86" s="23"/>
      <c r="F86" s="24"/>
      <c r="G86" s="37"/>
      <c r="H86" s="41"/>
      <c r="I86" s="26"/>
      <c r="J86" s="36"/>
      <c r="K86" s="26"/>
    </row>
    <row r="87" spans="2:11" hidden="1" outlineLevel="1" x14ac:dyDescent="0.2">
      <c r="B87" s="9"/>
      <c r="C87" s="9"/>
      <c r="D87" s="22"/>
      <c r="E87" s="23"/>
      <c r="F87" s="24"/>
      <c r="G87" s="37"/>
      <c r="H87" s="41"/>
      <c r="I87" s="26"/>
      <c r="J87" s="36"/>
      <c r="K87" s="26"/>
    </row>
    <row r="88" spans="2:11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  <c r="K88" s="26"/>
    </row>
    <row r="89" spans="2:11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  <c r="K89" s="26"/>
    </row>
    <row r="90" spans="2:11" ht="15" hidden="1" outlineLevel="1" x14ac:dyDescent="0.25">
      <c r="B90" s="9"/>
      <c r="C90" s="9"/>
      <c r="D90"/>
      <c r="E90" s="2"/>
      <c r="F90"/>
      <c r="G90" s="53"/>
      <c r="H90" s="41"/>
      <c r="I90" s="26"/>
      <c r="J90" s="36"/>
      <c r="K90" s="26"/>
    </row>
    <row r="91" spans="2:11" collapsed="1" x14ac:dyDescent="0.2">
      <c r="B91" s="9" t="s">
        <v>33</v>
      </c>
      <c r="C91" s="9" t="s">
        <v>73</v>
      </c>
      <c r="D91" s="22"/>
      <c r="E91" s="23"/>
      <c r="F91" s="24"/>
      <c r="G91" s="37"/>
      <c r="H91" s="41">
        <f>SUM(G92:G93)</f>
        <v>2000</v>
      </c>
      <c r="I91" s="26">
        <f>(H91/1.16)*0.16</f>
        <v>275.86206896551727</v>
      </c>
      <c r="J91" s="36"/>
      <c r="K91" s="26"/>
    </row>
    <row r="92" spans="2:11" ht="15" outlineLevel="1" x14ac:dyDescent="0.25">
      <c r="B92" s="42"/>
      <c r="C92" s="42"/>
      <c r="D92" t="s">
        <v>297</v>
      </c>
      <c r="E92" s="2">
        <v>43083</v>
      </c>
      <c r="F92" t="s">
        <v>494</v>
      </c>
      <c r="G92">
        <v>500</v>
      </c>
      <c r="H92" s="6"/>
      <c r="I92" s="26"/>
      <c r="J92" s="64"/>
      <c r="K92" s="26"/>
    </row>
    <row r="93" spans="2:11" ht="15" outlineLevel="1" x14ac:dyDescent="0.25">
      <c r="B93" s="42"/>
      <c r="C93" s="42"/>
      <c r="D93" t="s">
        <v>495</v>
      </c>
      <c r="E93" s="2">
        <v>43098</v>
      </c>
      <c r="F93" t="s">
        <v>496</v>
      </c>
      <c r="G93" s="53">
        <v>1500</v>
      </c>
      <c r="H93" s="6"/>
      <c r="I93" s="26"/>
      <c r="J93" s="64"/>
      <c r="K93" s="26"/>
    </row>
    <row r="94" spans="2:11" ht="15" x14ac:dyDescent="0.25">
      <c r="B94" s="9" t="s">
        <v>74</v>
      </c>
      <c r="C94" s="9" t="s">
        <v>75</v>
      </c>
      <c r="D94" s="22"/>
      <c r="E94" s="22"/>
      <c r="F94" s="22"/>
      <c r="G94" s="29"/>
      <c r="H94" s="40">
        <f>+SUM(G95:G97)</f>
        <v>2872</v>
      </c>
      <c r="I94" s="26">
        <f>(H94/1.16)*0.16</f>
        <v>396.13793103448279</v>
      </c>
      <c r="J94" s="53"/>
      <c r="K94" s="26"/>
    </row>
    <row r="95" spans="2:11" ht="15" hidden="1" outlineLevel="1" x14ac:dyDescent="0.25">
      <c r="B95" s="9"/>
      <c r="C95" s="9"/>
      <c r="D95" t="s">
        <v>76</v>
      </c>
      <c r="E95" s="2">
        <v>42649</v>
      </c>
      <c r="F95" t="s">
        <v>77</v>
      </c>
      <c r="G95" s="1">
        <v>939.99</v>
      </c>
      <c r="H95" s="40"/>
      <c r="I95" s="26"/>
      <c r="J95" s="65"/>
      <c r="K95" s="26"/>
    </row>
    <row r="96" spans="2:11" ht="15" hidden="1" outlineLevel="1" x14ac:dyDescent="0.25">
      <c r="B96" s="9"/>
      <c r="C96" s="9"/>
      <c r="D96" t="s">
        <v>63</v>
      </c>
      <c r="E96" s="2">
        <v>42681</v>
      </c>
      <c r="F96" t="s">
        <v>78</v>
      </c>
      <c r="G96" s="30">
        <v>1066.01</v>
      </c>
      <c r="H96" s="40"/>
      <c r="I96" s="26"/>
      <c r="J96" s="64"/>
      <c r="K96" s="26"/>
    </row>
    <row r="97" spans="2:11" ht="15" hidden="1" outlineLevel="1" x14ac:dyDescent="0.25">
      <c r="B97" s="42"/>
      <c r="C97" s="42"/>
      <c r="D97" t="s">
        <v>79</v>
      </c>
      <c r="E97" s="2">
        <v>42683</v>
      </c>
      <c r="F97" t="s">
        <v>80</v>
      </c>
      <c r="G97" s="1">
        <v>866</v>
      </c>
      <c r="H97" s="40"/>
      <c r="I97" s="26"/>
      <c r="J97" s="65"/>
      <c r="K97" s="26"/>
    </row>
    <row r="98" spans="2:11" collapsed="1" x14ac:dyDescent="0.2">
      <c r="B98" s="59" t="s">
        <v>34</v>
      </c>
      <c r="C98" s="9" t="s">
        <v>35</v>
      </c>
      <c r="D98" s="22"/>
      <c r="E98" s="23"/>
      <c r="F98" s="24"/>
      <c r="G98" s="37"/>
      <c r="H98" s="41"/>
      <c r="I98" s="26">
        <f>H98/1.16*0.16</f>
        <v>0</v>
      </c>
      <c r="J98" s="36"/>
      <c r="K98" s="26"/>
    </row>
    <row r="99" spans="2:11" ht="15" hidden="1" outlineLevel="1" x14ac:dyDescent="0.25">
      <c r="B99" s="42"/>
      <c r="C99" s="42"/>
      <c r="D99"/>
      <c r="E99" s="2"/>
      <c r="F99"/>
      <c r="G99" s="30"/>
      <c r="H99" s="40"/>
      <c r="I99" s="26"/>
      <c r="J99" s="36"/>
      <c r="K99" s="26"/>
    </row>
    <row r="100" spans="2:11" ht="15" collapsed="1" x14ac:dyDescent="0.25">
      <c r="B100" s="9" t="s">
        <v>116</v>
      </c>
      <c r="C100" s="9" t="s">
        <v>117</v>
      </c>
      <c r="D100"/>
      <c r="E100" s="2"/>
      <c r="F100"/>
      <c r="G100" s="30"/>
      <c r="H100" s="70">
        <f>+SUM(G101)</f>
        <v>0</v>
      </c>
      <c r="I100" s="26">
        <f>(H100/1.16)*0.16</f>
        <v>0</v>
      </c>
      <c r="J100" s="36"/>
      <c r="K100" s="26"/>
    </row>
    <row r="101" spans="2:11" ht="15" hidden="1" outlineLevel="1" x14ac:dyDescent="0.25">
      <c r="B101" s="42"/>
      <c r="C101" s="42"/>
      <c r="D101"/>
      <c r="E101" s="2"/>
      <c r="F101"/>
      <c r="G101" s="53"/>
      <c r="H101" s="40"/>
      <c r="I101" s="26"/>
      <c r="J101" s="36"/>
      <c r="K101" s="26"/>
    </row>
    <row r="102" spans="2:11" ht="15" collapsed="1" x14ac:dyDescent="0.25">
      <c r="B102" s="9" t="s">
        <v>81</v>
      </c>
      <c r="C102" s="9" t="s">
        <v>82</v>
      </c>
      <c r="D102"/>
      <c r="E102" s="2"/>
      <c r="F102"/>
      <c r="G102" s="1"/>
      <c r="H102" s="41">
        <f>SUM(G103:G104)</f>
        <v>0</v>
      </c>
      <c r="I102" s="26">
        <f>H102/1.16*0.16</f>
        <v>0</v>
      </c>
      <c r="J102" s="36"/>
      <c r="K102" s="26"/>
    </row>
    <row r="103" spans="2:11" ht="15" hidden="1" outlineLevel="1" x14ac:dyDescent="0.25">
      <c r="B103" s="42"/>
      <c r="C103" s="42"/>
      <c r="D103"/>
      <c r="E103" s="2"/>
      <c r="F103"/>
      <c r="G103" s="1"/>
      <c r="H103" s="40"/>
      <c r="I103" s="26"/>
      <c r="J103" s="36"/>
      <c r="K103" s="26"/>
    </row>
    <row r="104" spans="2:11" ht="15" hidden="1" outlineLevel="1" x14ac:dyDescent="0.25">
      <c r="B104" s="42"/>
      <c r="C104" s="42"/>
      <c r="D104"/>
      <c r="E104" s="2"/>
      <c r="F104"/>
      <c r="G104" s="30"/>
      <c r="H104" s="40"/>
      <c r="I104" s="26"/>
      <c r="J104" s="36"/>
      <c r="K104" s="26"/>
    </row>
    <row r="105" spans="2:11" collapsed="1" x14ac:dyDescent="0.2">
      <c r="B105" s="9" t="s">
        <v>36</v>
      </c>
      <c r="C105" s="9" t="s">
        <v>37</v>
      </c>
      <c r="D105" s="22"/>
      <c r="E105" s="22"/>
      <c r="F105" s="24"/>
      <c r="G105" s="37"/>
      <c r="H105" s="41"/>
      <c r="I105" s="26"/>
      <c r="J105" s="36"/>
      <c r="K105" s="26"/>
    </row>
    <row r="106" spans="2:11" hidden="1" outlineLevel="1" x14ac:dyDescent="0.2">
      <c r="B106" s="9"/>
      <c r="C106" s="9"/>
      <c r="D106" s="22"/>
      <c r="E106" s="23"/>
      <c r="F106" s="24"/>
      <c r="G106" s="37"/>
      <c r="H106" s="41"/>
      <c r="I106" s="26"/>
      <c r="J106" s="36"/>
      <c r="K106" s="26"/>
    </row>
    <row r="107" spans="2:11" ht="15" collapsed="1" x14ac:dyDescent="0.25">
      <c r="B107" s="9" t="s">
        <v>38</v>
      </c>
      <c r="C107" s="9" t="s">
        <v>83</v>
      </c>
      <c r="D107" s="22"/>
      <c r="E107" s="23"/>
      <c r="F107" s="24"/>
      <c r="G107" s="37"/>
      <c r="H107" s="41">
        <f>SUM(G108:G110)</f>
        <v>2173.61</v>
      </c>
      <c r="I107" s="26">
        <f>(H107/1.16)*0.16</f>
        <v>299.80827586206897</v>
      </c>
      <c r="J107" s="53"/>
      <c r="K107" s="26"/>
    </row>
    <row r="108" spans="2:11" ht="15" outlineLevel="1" x14ac:dyDescent="0.25">
      <c r="B108" s="9"/>
      <c r="C108" s="9"/>
      <c r="D108" t="s">
        <v>84</v>
      </c>
      <c r="E108" s="2">
        <v>42660</v>
      </c>
      <c r="F108" t="s">
        <v>85</v>
      </c>
      <c r="G108" s="30">
        <v>1547.21</v>
      </c>
      <c r="H108" s="41"/>
      <c r="I108" s="26"/>
      <c r="J108" s="65"/>
      <c r="K108" s="26"/>
    </row>
    <row r="109" spans="2:11" ht="15" outlineLevel="1" x14ac:dyDescent="0.25">
      <c r="B109" s="9"/>
      <c r="C109" s="9"/>
      <c r="D109" t="s">
        <v>425</v>
      </c>
      <c r="E109" s="2">
        <v>43028</v>
      </c>
      <c r="F109">
        <v>2474</v>
      </c>
      <c r="G109">
        <v>626.4</v>
      </c>
      <c r="H109" s="41"/>
      <c r="I109" s="26"/>
      <c r="J109" s="65"/>
      <c r="K109" s="26"/>
    </row>
    <row r="110" spans="2:11" ht="15" outlineLevel="1" x14ac:dyDescent="0.25">
      <c r="B110" s="9"/>
      <c r="C110" s="9"/>
      <c r="D110"/>
      <c r="E110" s="2"/>
      <c r="F110"/>
      <c r="G110"/>
      <c r="H110" s="41"/>
      <c r="I110" s="26"/>
      <c r="J110" s="65"/>
      <c r="K110" s="26"/>
    </row>
    <row r="111" spans="2:11" outlineLevel="1" x14ac:dyDescent="0.2">
      <c r="B111" s="9"/>
      <c r="C111" s="9"/>
      <c r="H111" s="41"/>
      <c r="I111" s="26"/>
      <c r="J111" s="65"/>
      <c r="K111" s="26"/>
    </row>
    <row r="112" spans="2:11" outlineLevel="1" x14ac:dyDescent="0.2">
      <c r="B112" s="9"/>
      <c r="C112" s="9"/>
      <c r="H112" s="41"/>
      <c r="I112" s="26"/>
      <c r="J112" s="65"/>
      <c r="K112" s="26"/>
    </row>
    <row r="113" spans="2:11" outlineLevel="1" x14ac:dyDescent="0.2">
      <c r="B113" s="9"/>
      <c r="C113" s="9"/>
      <c r="H113" s="41"/>
      <c r="I113" s="26"/>
      <c r="J113" s="64"/>
      <c r="K113" s="26"/>
    </row>
    <row r="114" spans="2:11" ht="15" x14ac:dyDescent="0.25">
      <c r="B114" s="9" t="s">
        <v>39</v>
      </c>
      <c r="C114" s="9" t="s">
        <v>40</v>
      </c>
      <c r="D114" s="22"/>
      <c r="E114" s="22"/>
      <c r="F114" s="24"/>
      <c r="G114" s="37"/>
      <c r="H114" s="41">
        <f>SUM(G115:G116)</f>
        <v>43520.92</v>
      </c>
      <c r="I114" s="26">
        <f>(H114/1.16)*0.16</f>
        <v>6002.8855172413796</v>
      </c>
      <c r="J114" s="53"/>
      <c r="K114" s="26"/>
    </row>
    <row r="115" spans="2:11" ht="15" outlineLevel="1" x14ac:dyDescent="0.25">
      <c r="B115" s="9"/>
      <c r="C115" s="9"/>
      <c r="D115" s="74" t="s">
        <v>426</v>
      </c>
      <c r="E115" s="75">
        <v>43010</v>
      </c>
      <c r="F115" s="74" t="s">
        <v>427</v>
      </c>
      <c r="G115" s="71">
        <v>-18061.38</v>
      </c>
      <c r="H115" s="41" t="s">
        <v>428</v>
      </c>
      <c r="I115" s="26"/>
      <c r="J115" s="64"/>
      <c r="K115" s="26"/>
    </row>
    <row r="116" spans="2:11" ht="15" outlineLevel="1" x14ac:dyDescent="0.25">
      <c r="B116" s="9"/>
      <c r="C116" s="9"/>
      <c r="D116" t="s">
        <v>497</v>
      </c>
      <c r="E116" s="2">
        <v>43099</v>
      </c>
      <c r="F116" t="s">
        <v>498</v>
      </c>
      <c r="G116" s="53">
        <v>61582.3</v>
      </c>
      <c r="H116" s="41"/>
      <c r="I116" s="26"/>
      <c r="J116" s="64"/>
      <c r="K116" s="26"/>
    </row>
    <row r="117" spans="2:11" ht="15" outlineLevel="1" x14ac:dyDescent="0.25">
      <c r="B117" s="9"/>
      <c r="C117" s="9"/>
      <c r="D117"/>
      <c r="E117" s="2"/>
      <c r="F117"/>
      <c r="G117" s="53"/>
      <c r="H117" s="41"/>
      <c r="I117" s="26"/>
      <c r="J117" s="64"/>
      <c r="K117" s="26"/>
    </row>
    <row r="118" spans="2:11" x14ac:dyDescent="0.2">
      <c r="B118" s="9" t="s">
        <v>41</v>
      </c>
      <c r="C118" s="9" t="s">
        <v>42</v>
      </c>
      <c r="D118" s="22"/>
      <c r="E118" s="22"/>
      <c r="F118" s="24"/>
      <c r="G118" s="37"/>
      <c r="H118" s="41">
        <f>SUM(G119:G121)</f>
        <v>0</v>
      </c>
      <c r="I118" s="26">
        <f>(H118/1.16)*0.16</f>
        <v>0</v>
      </c>
      <c r="J118" s="46"/>
      <c r="K118" s="26"/>
    </row>
    <row r="119" spans="2:11" hidden="1" outlineLevel="1" x14ac:dyDescent="0.2">
      <c r="B119" s="9"/>
      <c r="C119" s="9"/>
      <c r="D119" s="22"/>
      <c r="E119" s="23"/>
      <c r="F119" s="24"/>
      <c r="G119" s="37"/>
      <c r="H119" s="41"/>
      <c r="I119" s="26"/>
      <c r="J119" s="38"/>
      <c r="K119" s="26"/>
    </row>
    <row r="120" spans="2:11" hidden="1" outlineLevel="1" x14ac:dyDescent="0.2">
      <c r="B120" s="9"/>
      <c r="C120" s="9"/>
      <c r="D120" s="22"/>
      <c r="E120" s="23"/>
      <c r="F120" s="24"/>
      <c r="G120" s="37"/>
      <c r="H120" s="41"/>
      <c r="I120" s="26"/>
      <c r="J120" s="38"/>
      <c r="K120" s="26"/>
    </row>
    <row r="121" spans="2:11" hidden="1" outlineLevel="1" x14ac:dyDescent="0.2">
      <c r="B121" s="9"/>
      <c r="C121" s="9"/>
      <c r="D121" s="22"/>
      <c r="E121" s="23"/>
      <c r="F121" s="24"/>
      <c r="G121" s="37"/>
      <c r="H121" s="41"/>
      <c r="I121" s="26"/>
      <c r="J121" s="38"/>
      <c r="K121" s="26"/>
    </row>
    <row r="122" spans="2:11" collapsed="1" x14ac:dyDescent="0.2">
      <c r="B122" s="9" t="s">
        <v>43</v>
      </c>
      <c r="C122" s="9" t="s">
        <v>44</v>
      </c>
      <c r="G122" s="8"/>
      <c r="H122" s="41">
        <f>SUM(G123:G123)</f>
        <v>0</v>
      </c>
      <c r="I122" s="26">
        <f>(H122/1.16)*0.16</f>
        <v>0</v>
      </c>
      <c r="J122" s="38"/>
      <c r="K122" s="26"/>
    </row>
    <row r="123" spans="2:11" outlineLevel="1" x14ac:dyDescent="0.2">
      <c r="B123" s="9"/>
      <c r="C123" s="9"/>
      <c r="E123" s="16"/>
      <c r="G123" s="47"/>
      <c r="H123" s="41"/>
      <c r="I123" s="26"/>
      <c r="J123" s="36"/>
      <c r="K123" s="26"/>
    </row>
    <row r="124" spans="2:11" x14ac:dyDescent="0.2">
      <c r="B124" s="9" t="s">
        <v>434</v>
      </c>
      <c r="C124" s="9" t="s">
        <v>435</v>
      </c>
      <c r="E124" s="16"/>
      <c r="G124" s="47"/>
      <c r="H124" s="41">
        <f>SUM(G125:G131)</f>
        <v>98.6</v>
      </c>
      <c r="I124" s="26">
        <f>(H124/1.16)*0.16</f>
        <v>13.6</v>
      </c>
      <c r="J124" s="36" t="s">
        <v>448</v>
      </c>
      <c r="K124" s="26"/>
    </row>
    <row r="125" spans="2:11" outlineLevel="1" x14ac:dyDescent="0.2">
      <c r="G125" s="6">
        <v>18.100000000000001</v>
      </c>
      <c r="H125" s="41"/>
      <c r="I125" s="26"/>
      <c r="J125" s="36"/>
      <c r="K125" s="26"/>
    </row>
    <row r="126" spans="2:11" ht="15" outlineLevel="1" x14ac:dyDescent="0.25">
      <c r="B126" s="9"/>
      <c r="C126" s="9"/>
      <c r="D126" t="s">
        <v>401</v>
      </c>
      <c r="E126" s="2">
        <v>43019</v>
      </c>
      <c r="F126">
        <v>123456</v>
      </c>
      <c r="G126">
        <v>6.03</v>
      </c>
      <c r="H126" s="41"/>
      <c r="I126" s="26"/>
      <c r="J126" s="36"/>
      <c r="K126" s="26"/>
    </row>
    <row r="127" spans="2:11" ht="15" outlineLevel="1" x14ac:dyDescent="0.25">
      <c r="B127" s="9"/>
      <c r="C127" s="9"/>
      <c r="D127" t="s">
        <v>431</v>
      </c>
      <c r="E127" s="2">
        <v>43028</v>
      </c>
      <c r="F127">
        <v>12341</v>
      </c>
      <c r="G127">
        <v>9.0500000000000007</v>
      </c>
      <c r="H127" s="41"/>
      <c r="I127" s="26"/>
      <c r="J127" s="36"/>
      <c r="K127" s="26"/>
    </row>
    <row r="128" spans="2:11" ht="15" outlineLevel="1" x14ac:dyDescent="0.25">
      <c r="B128" s="9"/>
      <c r="C128" s="9"/>
      <c r="D128" t="s">
        <v>432</v>
      </c>
      <c r="E128" s="2">
        <v>43029</v>
      </c>
      <c r="F128">
        <v>12356</v>
      </c>
      <c r="G128">
        <v>27.14</v>
      </c>
      <c r="H128" s="41"/>
      <c r="I128" s="26"/>
      <c r="J128" s="36"/>
      <c r="K128" s="26"/>
    </row>
    <row r="129" spans="2:11" ht="15" outlineLevel="1" x14ac:dyDescent="0.25">
      <c r="B129" s="9"/>
      <c r="C129" s="9"/>
      <c r="D129" t="s">
        <v>433</v>
      </c>
      <c r="E129" s="2">
        <v>43029</v>
      </c>
      <c r="F129">
        <v>1257</v>
      </c>
      <c r="G129">
        <v>10.44</v>
      </c>
      <c r="H129" s="41"/>
      <c r="I129" s="26"/>
      <c r="J129" s="36"/>
      <c r="K129" s="26"/>
    </row>
    <row r="130" spans="2:11" ht="15" outlineLevel="1" x14ac:dyDescent="0.25">
      <c r="B130" s="9"/>
      <c r="C130" s="9"/>
      <c r="D130" t="s">
        <v>499</v>
      </c>
      <c r="E130" s="2">
        <v>43078</v>
      </c>
      <c r="F130">
        <v>9876</v>
      </c>
      <c r="G130">
        <v>17.399999999999999</v>
      </c>
      <c r="H130" s="41"/>
      <c r="I130" s="26"/>
      <c r="J130" s="36"/>
      <c r="K130" s="26"/>
    </row>
    <row r="131" spans="2:11" ht="15" outlineLevel="1" x14ac:dyDescent="0.25">
      <c r="B131" s="9"/>
      <c r="C131" s="9"/>
      <c r="D131" t="s">
        <v>114</v>
      </c>
      <c r="E131" s="2">
        <v>43095</v>
      </c>
      <c r="F131">
        <v>987</v>
      </c>
      <c r="G131">
        <v>10.44</v>
      </c>
      <c r="H131" s="41"/>
      <c r="I131" s="26"/>
      <c r="J131" s="36"/>
      <c r="K131" s="26"/>
    </row>
    <row r="132" spans="2:11" ht="15" x14ac:dyDescent="0.25">
      <c r="B132" s="9" t="s">
        <v>86</v>
      </c>
      <c r="C132" s="9" t="s">
        <v>87</v>
      </c>
      <c r="D132" s="22"/>
      <c r="E132" s="23"/>
      <c r="F132" s="24"/>
      <c r="G132" s="37"/>
      <c r="H132" s="41">
        <f>SUM(G133)</f>
        <v>2985.2</v>
      </c>
      <c r="I132" s="26">
        <f>(H132/1.16)*0.16</f>
        <v>411.75172413793103</v>
      </c>
      <c r="J132" s="53"/>
      <c r="K132" s="26"/>
    </row>
    <row r="133" spans="2:11" ht="15" outlineLevel="1" x14ac:dyDescent="0.25">
      <c r="B133" s="9"/>
      <c r="C133" s="9"/>
      <c r="D133" t="s">
        <v>500</v>
      </c>
      <c r="E133" s="2">
        <v>43098</v>
      </c>
      <c r="F133"/>
      <c r="G133" s="53">
        <v>2985.2</v>
      </c>
      <c r="H133" s="41"/>
      <c r="I133" s="26"/>
      <c r="J133" s="64"/>
      <c r="K133" s="26"/>
    </row>
    <row r="134" spans="2:11" ht="15" outlineLevel="1" x14ac:dyDescent="0.25">
      <c r="B134" s="9"/>
      <c r="C134" s="9"/>
      <c r="D134"/>
      <c r="E134" s="2"/>
      <c r="F134"/>
      <c r="G134" s="53"/>
      <c r="H134" s="41"/>
      <c r="I134" s="26"/>
      <c r="J134" s="64"/>
      <c r="K134" s="26"/>
    </row>
    <row r="135" spans="2:11" ht="15" x14ac:dyDescent="0.25">
      <c r="B135" s="9" t="s">
        <v>476</v>
      </c>
      <c r="C135" s="9" t="s">
        <v>477</v>
      </c>
      <c r="D135"/>
      <c r="E135" s="2"/>
      <c r="F135"/>
      <c r="G135" s="53"/>
      <c r="H135" s="41">
        <f>SUM(G136:G137)</f>
        <v>0</v>
      </c>
      <c r="I135" s="26">
        <f>(H135/1.16)*0.16</f>
        <v>0</v>
      </c>
      <c r="J135" s="64"/>
      <c r="K135" s="26"/>
    </row>
    <row r="136" spans="2:11" ht="15" outlineLevel="1" x14ac:dyDescent="0.25">
      <c r="B136" s="9"/>
      <c r="C136" s="9"/>
      <c r="D136"/>
      <c r="E136" s="2"/>
      <c r="F136"/>
      <c r="G136" s="53"/>
      <c r="H136" s="41"/>
      <c r="I136" s="26"/>
      <c r="J136" s="64"/>
      <c r="K136" s="26"/>
    </row>
    <row r="137" spans="2:11" ht="15" outlineLevel="1" x14ac:dyDescent="0.25">
      <c r="B137" s="9"/>
      <c r="C137" s="9"/>
      <c r="D137"/>
      <c r="E137" s="2"/>
      <c r="F137"/>
      <c r="G137" s="53"/>
      <c r="H137" s="41"/>
      <c r="I137" s="26"/>
      <c r="J137" s="64"/>
      <c r="K137" s="26"/>
    </row>
    <row r="138" spans="2:11" ht="15" outlineLevel="1" x14ac:dyDescent="0.25">
      <c r="B138" s="9"/>
      <c r="C138" s="9"/>
      <c r="D138"/>
      <c r="E138" s="2"/>
      <c r="F138"/>
      <c r="G138" s="53"/>
      <c r="H138" s="41"/>
      <c r="I138" s="26"/>
      <c r="J138" s="64"/>
      <c r="K138" s="26"/>
    </row>
    <row r="139" spans="2:11" outlineLevel="1" x14ac:dyDescent="0.2">
      <c r="B139" s="9"/>
      <c r="C139" s="9"/>
      <c r="H139" s="41"/>
      <c r="I139" s="26"/>
      <c r="J139" s="36"/>
      <c r="K139" s="26"/>
    </row>
    <row r="140" spans="2:11" ht="15" x14ac:dyDescent="0.25">
      <c r="B140" s="9" t="s">
        <v>11</v>
      </c>
      <c r="C140" s="9" t="s">
        <v>12</v>
      </c>
      <c r="E140" s="16"/>
      <c r="F140" s="17"/>
      <c r="G140" s="40"/>
      <c r="H140" s="41">
        <f>SUM(G141:G152)</f>
        <v>72000</v>
      </c>
      <c r="I140" s="26">
        <f>(H140/1.16)*0.16</f>
        <v>9931.0344827586214</v>
      </c>
      <c r="J140" s="53" t="s">
        <v>502</v>
      </c>
      <c r="K140" s="26"/>
    </row>
    <row r="141" spans="2:11" ht="15" outlineLevel="1" x14ac:dyDescent="0.25">
      <c r="B141" s="9"/>
      <c r="C141" s="9"/>
      <c r="D141" t="s">
        <v>123</v>
      </c>
      <c r="E141" s="2">
        <v>42736</v>
      </c>
      <c r="F141" t="s">
        <v>124</v>
      </c>
      <c r="G141" s="53">
        <v>6000</v>
      </c>
      <c r="H141" s="41"/>
      <c r="I141" s="26"/>
      <c r="J141" s="36"/>
      <c r="K141" s="26"/>
    </row>
    <row r="142" spans="2:11" ht="15" outlineLevel="1" x14ac:dyDescent="0.25">
      <c r="B142" s="9"/>
      <c r="C142" s="9"/>
      <c r="D142" t="s">
        <v>152</v>
      </c>
      <c r="E142" s="2">
        <v>42767</v>
      </c>
      <c r="F142" t="s">
        <v>124</v>
      </c>
      <c r="G142" s="53">
        <v>6000</v>
      </c>
      <c r="H142" s="41"/>
      <c r="I142" s="26"/>
      <c r="J142" s="36"/>
      <c r="K142" s="26"/>
    </row>
    <row r="143" spans="2:11" ht="15" outlineLevel="1" x14ac:dyDescent="0.25">
      <c r="B143" s="9"/>
      <c r="C143" s="9"/>
      <c r="D143" t="s">
        <v>173</v>
      </c>
      <c r="E143" s="2">
        <v>42795</v>
      </c>
      <c r="F143" t="s">
        <v>124</v>
      </c>
      <c r="G143" s="53">
        <v>6000</v>
      </c>
      <c r="H143" s="41"/>
      <c r="I143" s="26"/>
      <c r="J143" s="36"/>
      <c r="K143" s="26"/>
    </row>
    <row r="144" spans="2:11" ht="15" outlineLevel="1" x14ac:dyDescent="0.25">
      <c r="B144" s="9"/>
      <c r="C144" s="9"/>
      <c r="D144" t="s">
        <v>173</v>
      </c>
      <c r="E144" s="2">
        <v>42826</v>
      </c>
      <c r="F144" t="s">
        <v>124</v>
      </c>
      <c r="G144" s="53">
        <v>6000</v>
      </c>
      <c r="H144" s="41"/>
      <c r="I144" s="26"/>
      <c r="J144" s="36"/>
      <c r="K144" s="26"/>
    </row>
    <row r="145" spans="2:11" ht="15" outlineLevel="1" x14ac:dyDescent="0.25">
      <c r="B145" s="9"/>
      <c r="C145" s="9"/>
      <c r="D145" t="s">
        <v>173</v>
      </c>
      <c r="E145" s="2">
        <v>42856</v>
      </c>
      <c r="F145" t="s">
        <v>124</v>
      </c>
      <c r="G145" s="53">
        <v>6000</v>
      </c>
      <c r="H145" s="41"/>
      <c r="I145" s="26"/>
      <c r="J145" s="36"/>
      <c r="K145" s="26"/>
    </row>
    <row r="146" spans="2:11" ht="15" outlineLevel="1" x14ac:dyDescent="0.25">
      <c r="B146" s="9"/>
      <c r="C146" s="9"/>
      <c r="D146" t="s">
        <v>173</v>
      </c>
      <c r="E146" s="2">
        <v>42887</v>
      </c>
      <c r="F146" t="s">
        <v>124</v>
      </c>
      <c r="G146" s="53">
        <v>6000</v>
      </c>
      <c r="H146" s="41"/>
      <c r="I146" s="26"/>
      <c r="J146" s="36"/>
      <c r="K146" s="26"/>
    </row>
    <row r="147" spans="2:11" ht="15" outlineLevel="1" x14ac:dyDescent="0.25">
      <c r="B147" s="9"/>
      <c r="C147" s="9"/>
      <c r="D147" t="s">
        <v>173</v>
      </c>
      <c r="E147" s="2">
        <v>42917</v>
      </c>
      <c r="F147" t="s">
        <v>124</v>
      </c>
      <c r="G147" s="53">
        <v>6000</v>
      </c>
      <c r="H147" s="41"/>
      <c r="I147" s="26"/>
      <c r="J147" s="36"/>
      <c r="K147" s="26"/>
    </row>
    <row r="148" spans="2:11" ht="15" outlineLevel="1" x14ac:dyDescent="0.25">
      <c r="B148" s="9"/>
      <c r="C148" s="9"/>
      <c r="D148" t="s">
        <v>173</v>
      </c>
      <c r="E148" s="2">
        <v>42948</v>
      </c>
      <c r="F148" t="s">
        <v>124</v>
      </c>
      <c r="G148" s="53">
        <v>6000</v>
      </c>
      <c r="H148" s="41"/>
      <c r="I148" s="26"/>
      <c r="J148" s="36"/>
      <c r="K148" s="26"/>
    </row>
    <row r="149" spans="2:11" ht="15" outlineLevel="1" x14ac:dyDescent="0.25">
      <c r="B149" s="9"/>
      <c r="C149" s="9"/>
      <c r="D149" t="s">
        <v>173</v>
      </c>
      <c r="E149" s="2">
        <v>42979</v>
      </c>
      <c r="F149" t="s">
        <v>124</v>
      </c>
      <c r="G149" s="53">
        <v>6000</v>
      </c>
      <c r="H149" s="41"/>
      <c r="I149" s="26"/>
      <c r="J149" s="36"/>
      <c r="K149" s="26"/>
    </row>
    <row r="150" spans="2:11" ht="15" outlineLevel="1" x14ac:dyDescent="0.25">
      <c r="B150" s="9"/>
      <c r="C150" s="9"/>
      <c r="D150" t="s">
        <v>173</v>
      </c>
      <c r="E150" s="2">
        <v>43009</v>
      </c>
      <c r="F150" t="s">
        <v>124</v>
      </c>
      <c r="G150" s="53">
        <v>6000</v>
      </c>
      <c r="H150" s="41"/>
      <c r="I150" s="26"/>
      <c r="J150" s="36"/>
      <c r="K150" s="26"/>
    </row>
    <row r="151" spans="2:11" ht="15" outlineLevel="1" x14ac:dyDescent="0.25">
      <c r="B151" s="9"/>
      <c r="C151" s="9"/>
      <c r="D151" t="s">
        <v>173</v>
      </c>
      <c r="E151" s="2">
        <v>43040</v>
      </c>
      <c r="F151" t="s">
        <v>124</v>
      </c>
      <c r="G151" s="53">
        <v>6000</v>
      </c>
      <c r="H151" s="41"/>
      <c r="I151" s="26"/>
      <c r="J151" s="36"/>
      <c r="K151" s="26"/>
    </row>
    <row r="152" spans="2:11" ht="15" outlineLevel="1" x14ac:dyDescent="0.25">
      <c r="B152" s="9"/>
      <c r="C152" s="9"/>
      <c r="D152" t="s">
        <v>501</v>
      </c>
      <c r="E152" s="2">
        <v>43070</v>
      </c>
      <c r="F152" t="s">
        <v>124</v>
      </c>
      <c r="G152" s="53">
        <v>6000</v>
      </c>
      <c r="H152" s="41"/>
      <c r="I152" s="26"/>
      <c r="J152" s="36"/>
      <c r="K152" s="26"/>
    </row>
    <row r="153" spans="2:11" ht="15" x14ac:dyDescent="0.25">
      <c r="B153" s="9" t="s">
        <v>88</v>
      </c>
      <c r="C153" s="9" t="s">
        <v>89</v>
      </c>
      <c r="D153"/>
      <c r="E153" s="2"/>
      <c r="F153"/>
      <c r="G153"/>
      <c r="H153" s="41">
        <f>SUM(G154:G154)</f>
        <v>0</v>
      </c>
      <c r="I153" s="26">
        <f>(H153/1.16)*0.16</f>
        <v>0</v>
      </c>
      <c r="J153" s="36"/>
      <c r="K153" s="26"/>
    </row>
    <row r="154" spans="2:11" ht="15" outlineLevel="1" x14ac:dyDescent="0.25">
      <c r="B154" s="9"/>
      <c r="C154" s="9"/>
      <c r="D154"/>
      <c r="E154" s="2"/>
      <c r="F154"/>
      <c r="G154" s="53"/>
      <c r="H154" s="41"/>
      <c r="I154" s="26"/>
      <c r="J154" s="36"/>
      <c r="K154" s="26"/>
    </row>
    <row r="155" spans="2:11" outlineLevel="1" x14ac:dyDescent="0.2">
      <c r="H155" s="40"/>
      <c r="I155" s="26"/>
      <c r="J155" s="36"/>
      <c r="K155" s="26"/>
    </row>
    <row r="156" spans="2:11" outlineLevel="1" x14ac:dyDescent="0.2">
      <c r="H156" s="40"/>
      <c r="I156" s="26"/>
      <c r="J156" s="36"/>
      <c r="K156" s="26"/>
    </row>
    <row r="157" spans="2:11" outlineLevel="1" x14ac:dyDescent="0.2">
      <c r="H157" s="40"/>
      <c r="I157" s="26"/>
      <c r="J157" s="36"/>
      <c r="K157" s="26"/>
    </row>
    <row r="158" spans="2:11" ht="15" x14ac:dyDescent="0.25">
      <c r="B158" s="9" t="s">
        <v>90</v>
      </c>
      <c r="C158" s="9" t="s">
        <v>91</v>
      </c>
      <c r="D158"/>
      <c r="E158" s="2"/>
      <c r="F158"/>
      <c r="G158" s="53"/>
      <c r="H158" s="41">
        <f>SUM(G159)</f>
        <v>0</v>
      </c>
      <c r="I158" s="26">
        <f>(H158/1.16)*0.16</f>
        <v>0</v>
      </c>
      <c r="J158" s="53"/>
      <c r="K158" s="26"/>
    </row>
    <row r="159" spans="2:11" ht="15" hidden="1" outlineLevel="1" x14ac:dyDescent="0.25">
      <c r="D159"/>
      <c r="E159" s="2"/>
      <c r="F159"/>
      <c r="G159" s="53"/>
      <c r="H159" s="40"/>
      <c r="I159" s="26"/>
      <c r="J159" s="36"/>
      <c r="K159" s="26"/>
    </row>
    <row r="160" spans="2:11" ht="15" hidden="1" outlineLevel="1" x14ac:dyDescent="0.25">
      <c r="D160"/>
      <c r="E160" s="2"/>
      <c r="F160"/>
      <c r="G160" s="53"/>
      <c r="K160" s="26"/>
    </row>
    <row r="161" spans="2:11" ht="15" collapsed="1" x14ac:dyDescent="0.25">
      <c r="B161" s="9" t="s">
        <v>92</v>
      </c>
      <c r="C161" s="9" t="s">
        <v>93</v>
      </c>
      <c r="D161"/>
      <c r="E161" s="2"/>
      <c r="F161"/>
      <c r="G161"/>
      <c r="H161" s="41">
        <f>SUM(G162)</f>
        <v>0</v>
      </c>
      <c r="I161" s="26">
        <f>(H161/1.16)*0.16</f>
        <v>0</v>
      </c>
      <c r="J161" s="36"/>
      <c r="K161" s="26"/>
    </row>
    <row r="162" spans="2:11" ht="15" hidden="1" outlineLevel="1" x14ac:dyDescent="0.25">
      <c r="D162"/>
      <c r="E162" s="2"/>
      <c r="F162"/>
      <c r="G162"/>
      <c r="H162" s="40"/>
      <c r="I162" s="26"/>
      <c r="J162" s="36"/>
      <c r="K162" s="26"/>
    </row>
    <row r="163" spans="2:11" ht="15" collapsed="1" x14ac:dyDescent="0.25">
      <c r="B163" s="9" t="s">
        <v>94</v>
      </c>
      <c r="C163" s="9" t="s">
        <v>95</v>
      </c>
      <c r="D163"/>
      <c r="E163" s="2"/>
      <c r="F163"/>
      <c r="G163"/>
      <c r="H163" s="41">
        <f>SUM(G164:G168)</f>
        <v>0</v>
      </c>
      <c r="I163" s="26">
        <f>(H163/1.16)*0.16</f>
        <v>0</v>
      </c>
      <c r="J163" s="53"/>
      <c r="K163" s="26"/>
    </row>
    <row r="164" spans="2:11" ht="15" hidden="1" outlineLevel="1" x14ac:dyDescent="0.25">
      <c r="D164"/>
      <c r="E164" s="2"/>
      <c r="F164"/>
      <c r="G164"/>
      <c r="H164" s="40"/>
      <c r="I164" s="26"/>
      <c r="J164" s="64"/>
      <c r="K164" s="26"/>
    </row>
    <row r="165" spans="2:11" ht="15" hidden="1" outlineLevel="1" x14ac:dyDescent="0.25">
      <c r="D165"/>
      <c r="E165" s="2"/>
      <c r="F165"/>
      <c r="G165" s="53"/>
      <c r="H165" s="40"/>
      <c r="I165" s="26"/>
      <c r="J165" s="65"/>
      <c r="K165" s="26"/>
    </row>
    <row r="166" spans="2:11" ht="15" hidden="1" outlineLevel="1" x14ac:dyDescent="0.25">
      <c r="D166"/>
      <c r="E166" s="2"/>
      <c r="F166"/>
      <c r="G166"/>
      <c r="H166" s="40"/>
      <c r="I166" s="26"/>
      <c r="J166" s="65"/>
      <c r="K166" s="26"/>
    </row>
    <row r="167" spans="2:11" ht="15" hidden="1" outlineLevel="1" x14ac:dyDescent="0.25">
      <c r="D167"/>
      <c r="E167" s="2"/>
      <c r="F167"/>
      <c r="G167" s="53"/>
      <c r="H167" s="40"/>
      <c r="I167" s="26"/>
      <c r="J167" s="65"/>
      <c r="K167" s="26"/>
    </row>
    <row r="168" spans="2:11" ht="15" hidden="1" outlineLevel="1" x14ac:dyDescent="0.25">
      <c r="D168"/>
      <c r="E168" s="2"/>
      <c r="F168"/>
      <c r="G168" s="53"/>
      <c r="H168" s="40"/>
      <c r="I168" s="26"/>
      <c r="J168" s="65"/>
      <c r="K168" s="26"/>
    </row>
    <row r="169" spans="2:11" collapsed="1" x14ac:dyDescent="0.2">
      <c r="B169" s="9" t="s">
        <v>96</v>
      </c>
      <c r="C169" s="9" t="s">
        <v>97</v>
      </c>
      <c r="E169" s="16"/>
      <c r="F169" s="17"/>
      <c r="G169" s="26"/>
      <c r="H169" s="41">
        <f>SUM(G170)</f>
        <v>0</v>
      </c>
      <c r="I169" s="26">
        <f>(H169/1.16)*0.16</f>
        <v>0</v>
      </c>
      <c r="J169" s="36"/>
      <c r="K169" s="26"/>
    </row>
    <row r="170" spans="2:11" ht="15" hidden="1" outlineLevel="1" x14ac:dyDescent="0.25">
      <c r="D170"/>
      <c r="E170" s="2"/>
      <c r="F170"/>
      <c r="G170"/>
      <c r="H170" s="40"/>
      <c r="I170" s="26"/>
      <c r="J170" s="36"/>
      <c r="K170" s="26"/>
    </row>
    <row r="171" spans="2:11" collapsed="1" x14ac:dyDescent="0.2">
      <c r="B171" s="9" t="s">
        <v>98</v>
      </c>
      <c r="C171" s="9" t="s">
        <v>99</v>
      </c>
      <c r="E171" s="16"/>
      <c r="F171" s="17"/>
      <c r="G171" s="26"/>
      <c r="H171" s="41">
        <f>SUM(G172)</f>
        <v>0</v>
      </c>
      <c r="I171" s="26">
        <f>(H171/1.16)*0.16</f>
        <v>0</v>
      </c>
      <c r="J171" s="36"/>
      <c r="K171" s="26"/>
    </row>
    <row r="172" spans="2:11" hidden="1" outlineLevel="1" x14ac:dyDescent="0.2">
      <c r="B172" s="9"/>
      <c r="C172" s="9"/>
      <c r="E172" s="16"/>
      <c r="F172" s="17"/>
      <c r="G172" s="26"/>
      <c r="H172" s="41"/>
      <c r="I172" s="26"/>
      <c r="J172" s="36"/>
      <c r="K172" s="26"/>
    </row>
    <row r="173" spans="2:11" ht="15" collapsed="1" x14ac:dyDescent="0.25">
      <c r="B173" s="9" t="s">
        <v>338</v>
      </c>
      <c r="C173" s="9" t="s">
        <v>339</v>
      </c>
      <c r="E173" s="16"/>
      <c r="F173" s="17"/>
      <c r="G173" s="26"/>
      <c r="H173" s="41">
        <f>SUM(G174:G176)</f>
        <v>26320</v>
      </c>
      <c r="I173" s="26">
        <f>(H173/1.16)*0.16</f>
        <v>3630.344827586207</v>
      </c>
      <c r="J173"/>
      <c r="K173" s="26"/>
    </row>
    <row r="174" spans="2:11" ht="15" outlineLevel="1" x14ac:dyDescent="0.25">
      <c r="B174" s="9"/>
      <c r="C174" s="9"/>
      <c r="D174" t="s">
        <v>340</v>
      </c>
      <c r="E174" s="2">
        <v>42916</v>
      </c>
      <c r="F174" t="s">
        <v>341</v>
      </c>
      <c r="G174" s="26">
        <v>-180</v>
      </c>
      <c r="H174" s="41"/>
      <c r="I174" s="26"/>
      <c r="J174" s="36"/>
      <c r="K174" s="26"/>
    </row>
    <row r="175" spans="2:11" outlineLevel="1" x14ac:dyDescent="0.2">
      <c r="D175" s="6" t="s">
        <v>342</v>
      </c>
      <c r="E175" s="16">
        <v>42846</v>
      </c>
      <c r="F175" s="17" t="s">
        <v>343</v>
      </c>
      <c r="G175" s="26">
        <v>-180</v>
      </c>
      <c r="I175" s="26"/>
      <c r="J175" s="36"/>
      <c r="K175" s="26"/>
    </row>
    <row r="176" spans="2:11" ht="15" outlineLevel="1" x14ac:dyDescent="0.25">
      <c r="D176" t="s">
        <v>503</v>
      </c>
      <c r="E176" s="2">
        <v>43099</v>
      </c>
      <c r="F176">
        <v>2714</v>
      </c>
      <c r="G176" s="53">
        <v>26680</v>
      </c>
      <c r="I176" s="26"/>
      <c r="J176" s="36"/>
      <c r="K176" s="26"/>
    </row>
    <row r="177" spans="2:11" x14ac:dyDescent="0.2">
      <c r="B177" s="9" t="s">
        <v>194</v>
      </c>
      <c r="C177" s="9" t="s">
        <v>195</v>
      </c>
      <c r="E177" s="16"/>
      <c r="F177" s="17"/>
      <c r="G177" s="26"/>
      <c r="H177" s="41">
        <f>SUM(G178:G179)</f>
        <v>0</v>
      </c>
      <c r="I177" s="26">
        <f>(H177/1.16)*0.16</f>
        <v>0</v>
      </c>
      <c r="J177" s="36"/>
      <c r="K177" s="26"/>
    </row>
    <row r="178" spans="2:11" ht="15" hidden="1" outlineLevel="1" x14ac:dyDescent="0.25">
      <c r="D178"/>
      <c r="E178" s="2"/>
      <c r="F178"/>
      <c r="G178" s="53"/>
      <c r="H178" s="6"/>
      <c r="I178" s="26"/>
      <c r="J178" s="65"/>
      <c r="K178" s="26"/>
    </row>
    <row r="179" spans="2:11" ht="15" hidden="1" outlineLevel="1" x14ac:dyDescent="0.25">
      <c r="D179"/>
      <c r="E179" s="2"/>
      <c r="F179"/>
      <c r="G179" s="53"/>
      <c r="H179" s="6"/>
      <c r="I179" s="26"/>
      <c r="J179" s="64"/>
      <c r="K179" s="26"/>
    </row>
    <row r="180" spans="2:11" ht="15" collapsed="1" x14ac:dyDescent="0.25">
      <c r="B180" s="9" t="s">
        <v>199</v>
      </c>
      <c r="C180" s="9" t="s">
        <v>200</v>
      </c>
      <c r="D180"/>
      <c r="E180" s="2"/>
      <c r="F180"/>
      <c r="G180" s="53"/>
      <c r="H180" s="41">
        <f>SUM(G181)</f>
        <v>0</v>
      </c>
      <c r="I180" s="26">
        <f>(H180/1.16)*0.16</f>
        <v>0</v>
      </c>
      <c r="J180" s="36"/>
      <c r="K180" s="26"/>
    </row>
    <row r="181" spans="2:11" ht="15" hidden="1" outlineLevel="1" x14ac:dyDescent="0.25">
      <c r="D181"/>
      <c r="E181" s="2"/>
      <c r="F181"/>
      <c r="G181" s="53"/>
      <c r="H181" s="6"/>
      <c r="I181" s="26"/>
      <c r="J181" s="36"/>
      <c r="K181" s="26"/>
    </row>
    <row r="182" spans="2:11" ht="15" collapsed="1" x14ac:dyDescent="0.25">
      <c r="B182" s="9" t="s">
        <v>203</v>
      </c>
      <c r="C182" s="9" t="s">
        <v>204</v>
      </c>
      <c r="D182"/>
      <c r="E182" s="2"/>
      <c r="F182"/>
      <c r="G182" s="53"/>
      <c r="H182" s="41">
        <f>SUM(G183)</f>
        <v>0</v>
      </c>
      <c r="I182" s="26">
        <f>(H182/1.16)*0.16</f>
        <v>0</v>
      </c>
      <c r="J182" s="66"/>
      <c r="K182" s="26"/>
    </row>
    <row r="183" spans="2:11" ht="15" hidden="1" outlineLevel="1" x14ac:dyDescent="0.25">
      <c r="D183"/>
      <c r="E183" s="2"/>
      <c r="F183"/>
      <c r="G183" s="53"/>
      <c r="H183" s="6"/>
      <c r="I183" s="26"/>
      <c r="J183" s="66"/>
      <c r="K183" s="26"/>
    </row>
    <row r="184" spans="2:11" ht="15" collapsed="1" x14ac:dyDescent="0.25">
      <c r="B184" s="9" t="s">
        <v>271</v>
      </c>
      <c r="C184" s="9" t="s">
        <v>270</v>
      </c>
      <c r="E184" s="16"/>
      <c r="F184" s="17"/>
      <c r="G184" s="26"/>
      <c r="H184" s="41">
        <f>SUM(G185)</f>
        <v>0</v>
      </c>
      <c r="I184" s="26">
        <f>(H184/1.16)*0.16</f>
        <v>0</v>
      </c>
      <c r="J184" s="53"/>
      <c r="K184" s="26"/>
    </row>
    <row r="185" spans="2:11" ht="15" hidden="1" outlineLevel="1" x14ac:dyDescent="0.25">
      <c r="D185"/>
      <c r="E185" s="2"/>
      <c r="F185"/>
      <c r="G185" s="53"/>
      <c r="H185" s="40"/>
      <c r="I185" s="26"/>
      <c r="K185" s="26"/>
    </row>
    <row r="186" spans="2:11" ht="15" collapsed="1" x14ac:dyDescent="0.25">
      <c r="B186" s="9" t="s">
        <v>480</v>
      </c>
      <c r="C186" s="9" t="s">
        <v>481</v>
      </c>
      <c r="D186"/>
      <c r="E186" s="2"/>
      <c r="F186"/>
      <c r="G186" s="53"/>
      <c r="H186" s="41">
        <f>SUM(G187)</f>
        <v>0</v>
      </c>
      <c r="I186" s="26">
        <f>(H186/1.16)*0.16</f>
        <v>0</v>
      </c>
      <c r="K186" s="26"/>
    </row>
    <row r="187" spans="2:11" ht="15" outlineLevel="1" x14ac:dyDescent="0.25">
      <c r="D187"/>
      <c r="E187" s="2"/>
      <c r="F187"/>
      <c r="G187" s="53"/>
      <c r="H187" s="40"/>
      <c r="I187" s="26"/>
      <c r="K187" s="26"/>
    </row>
    <row r="188" spans="2:11" ht="15" x14ac:dyDescent="0.25">
      <c r="B188" s="9" t="s">
        <v>439</v>
      </c>
      <c r="C188" s="9" t="s">
        <v>440</v>
      </c>
      <c r="D188"/>
      <c r="E188" s="2"/>
      <c r="F188"/>
      <c r="G188" s="53"/>
      <c r="H188" s="41">
        <f>SUM(G189)</f>
        <v>313.2</v>
      </c>
      <c r="I188" s="26">
        <f>(H188/1.16)*0.16</f>
        <v>43.2</v>
      </c>
      <c r="K188" s="26"/>
    </row>
    <row r="189" spans="2:11" ht="15" outlineLevel="1" x14ac:dyDescent="0.25">
      <c r="D189" t="s">
        <v>504</v>
      </c>
      <c r="E189" s="2">
        <v>43098</v>
      </c>
      <c r="F189" t="s">
        <v>505</v>
      </c>
      <c r="G189">
        <v>313.2</v>
      </c>
      <c r="H189" s="40"/>
      <c r="I189" s="26"/>
      <c r="K189" s="26"/>
    </row>
    <row r="190" spans="2:11" ht="15" x14ac:dyDescent="0.25">
      <c r="B190" s="9" t="s">
        <v>268</v>
      </c>
      <c r="C190" s="9" t="s">
        <v>267</v>
      </c>
      <c r="E190" s="16"/>
      <c r="F190" s="17"/>
      <c r="G190" s="26"/>
      <c r="H190" s="41">
        <f>SUM(G191)</f>
        <v>0</v>
      </c>
      <c r="I190" s="26">
        <f>(H190/1.16)*0.16</f>
        <v>0</v>
      </c>
      <c r="J190"/>
      <c r="K190" s="26"/>
    </row>
    <row r="191" spans="2:11" ht="15" hidden="1" outlineLevel="1" x14ac:dyDescent="0.25">
      <c r="D191"/>
      <c r="E191" s="2"/>
      <c r="F191"/>
      <c r="G191" s="53"/>
      <c r="H191" s="40"/>
      <c r="I191" s="26"/>
      <c r="J191"/>
      <c r="K191" s="26"/>
    </row>
    <row r="192" spans="2:11" ht="15" collapsed="1" x14ac:dyDescent="0.25">
      <c r="B192" s="9" t="s">
        <v>381</v>
      </c>
      <c r="C192" s="9" t="s">
        <v>382</v>
      </c>
      <c r="E192" s="16"/>
      <c r="F192" s="17"/>
      <c r="G192" s="26"/>
      <c r="H192" s="41">
        <f>SUM(G193)</f>
        <v>0</v>
      </c>
      <c r="I192" s="26">
        <f>(H192/1.16)*0.16</f>
        <v>0</v>
      </c>
      <c r="J192"/>
      <c r="K192" s="26"/>
    </row>
    <row r="193" spans="2:11" ht="15" hidden="1" outlineLevel="1" x14ac:dyDescent="0.25">
      <c r="D193"/>
      <c r="E193" s="2"/>
      <c r="F193"/>
      <c r="G193" s="53"/>
      <c r="H193" s="40"/>
      <c r="I193" s="26"/>
      <c r="J193"/>
      <c r="K193" s="26"/>
    </row>
    <row r="194" spans="2:11" ht="15" collapsed="1" x14ac:dyDescent="0.25">
      <c r="B194" s="9" t="s">
        <v>385</v>
      </c>
      <c r="C194" s="9" t="s">
        <v>386</v>
      </c>
      <c r="E194" s="16"/>
      <c r="F194" s="17"/>
      <c r="G194" s="26"/>
      <c r="H194" s="41">
        <f>SUM(G195:G196)</f>
        <v>38665.89</v>
      </c>
      <c r="I194" s="26">
        <f>(H194/1.16)*0.16</f>
        <v>5333.226206896552</v>
      </c>
      <c r="J194"/>
      <c r="K194" s="26"/>
    </row>
    <row r="195" spans="2:11" ht="15" outlineLevel="1" x14ac:dyDescent="0.25">
      <c r="B195" s="9"/>
      <c r="C195" s="9"/>
      <c r="D195" t="s">
        <v>324</v>
      </c>
      <c r="E195" s="2">
        <v>43067</v>
      </c>
      <c r="F195">
        <v>70</v>
      </c>
      <c r="G195" s="53">
        <v>19333.330000000002</v>
      </c>
      <c r="H195" s="40"/>
      <c r="I195" s="26"/>
      <c r="J195"/>
      <c r="K195" s="26"/>
    </row>
    <row r="196" spans="2:11" ht="15" outlineLevel="1" x14ac:dyDescent="0.25">
      <c r="B196" s="9"/>
      <c r="C196" s="9"/>
      <c r="D196" t="s">
        <v>506</v>
      </c>
      <c r="E196" s="2">
        <v>43098</v>
      </c>
      <c r="F196">
        <v>75</v>
      </c>
      <c r="G196" s="53">
        <v>19332.560000000001</v>
      </c>
      <c r="H196" s="40"/>
      <c r="I196" s="26"/>
      <c r="J196"/>
      <c r="K196" s="26"/>
    </row>
    <row r="197" spans="2:11" ht="15" x14ac:dyDescent="0.25">
      <c r="B197" s="9" t="s">
        <v>443</v>
      </c>
      <c r="C197" s="9" t="s">
        <v>444</v>
      </c>
      <c r="D197"/>
      <c r="E197" s="2"/>
      <c r="F197"/>
      <c r="G197" s="53"/>
      <c r="H197" s="41">
        <f>SUM(G198)</f>
        <v>0</v>
      </c>
      <c r="I197" s="26">
        <f>(H197/1.16)*0.16</f>
        <v>0</v>
      </c>
      <c r="K197" s="26"/>
    </row>
    <row r="198" spans="2:11" ht="15" hidden="1" outlineLevel="1" x14ac:dyDescent="0.25">
      <c r="D198"/>
      <c r="E198" s="2"/>
      <c r="F198"/>
      <c r="G198" s="53"/>
      <c r="H198" s="40"/>
      <c r="I198" s="26"/>
      <c r="K198" s="26"/>
    </row>
    <row r="199" spans="2:11" ht="15" collapsed="1" x14ac:dyDescent="0.25">
      <c r="B199" s="9" t="s">
        <v>507</v>
      </c>
      <c r="C199" s="9" t="s">
        <v>508</v>
      </c>
      <c r="E199" s="16"/>
      <c r="F199" s="17"/>
      <c r="G199" s="26"/>
      <c r="H199" s="41">
        <f>SUM(G200)</f>
        <v>255000</v>
      </c>
      <c r="I199" s="26">
        <f>(H199/1.16)*0.16</f>
        <v>35172.413793103457</v>
      </c>
      <c r="J199"/>
      <c r="K199" s="26"/>
    </row>
    <row r="200" spans="2:11" ht="15" hidden="1" outlineLevel="1" x14ac:dyDescent="0.25">
      <c r="D200" t="s">
        <v>177</v>
      </c>
      <c r="E200" s="2">
        <v>43096</v>
      </c>
      <c r="F200" t="s">
        <v>509</v>
      </c>
      <c r="G200" s="53">
        <v>255000</v>
      </c>
      <c r="H200" s="40"/>
      <c r="I200" s="26"/>
      <c r="J200"/>
      <c r="K200" s="26"/>
    </row>
    <row r="201" spans="2:11" ht="15" collapsed="1" x14ac:dyDescent="0.25">
      <c r="B201" t="s">
        <v>510</v>
      </c>
      <c r="C201" t="s">
        <v>511</v>
      </c>
      <c r="E201" s="16"/>
      <c r="F201" s="17"/>
      <c r="G201" s="26"/>
      <c r="H201" s="41">
        <f>SUM(G202)</f>
        <v>962.8</v>
      </c>
      <c r="I201" s="26">
        <f>(H201/1.16)*0.16</f>
        <v>132.80000000000001</v>
      </c>
      <c r="J201"/>
      <c r="K201" s="26"/>
    </row>
    <row r="202" spans="2:11" ht="15" x14ac:dyDescent="0.25">
      <c r="D202" t="s">
        <v>512</v>
      </c>
      <c r="E202" s="2">
        <v>43099</v>
      </c>
      <c r="F202">
        <v>638</v>
      </c>
      <c r="G202">
        <v>962.8</v>
      </c>
      <c r="H202" s="40"/>
      <c r="I202" s="26"/>
      <c r="J202"/>
      <c r="K202" s="26"/>
    </row>
    <row r="203" spans="2:11" ht="15" x14ac:dyDescent="0.25">
      <c r="F203" s="17"/>
      <c r="H203" s="6"/>
      <c r="I203" s="26"/>
      <c r="J203"/>
      <c r="K203" s="26"/>
    </row>
    <row r="204" spans="2:11" x14ac:dyDescent="0.2">
      <c r="F204" s="55"/>
      <c r="G204" s="54" t="s">
        <v>45</v>
      </c>
      <c r="H204" s="54">
        <f>SUM(H13:H202)</f>
        <v>468509.15</v>
      </c>
      <c r="I204" s="26"/>
      <c r="K204" s="26"/>
    </row>
    <row r="205" spans="2:11" ht="15.75" thickBot="1" x14ac:dyDescent="0.3">
      <c r="F205" s="55"/>
      <c r="G205" s="56" t="s">
        <v>46</v>
      </c>
      <c r="H205" s="57">
        <v>-468498.28</v>
      </c>
      <c r="I205" s="26"/>
      <c r="J205"/>
      <c r="K205" s="26"/>
    </row>
    <row r="206" spans="2:11" ht="13.5" thickTop="1" x14ac:dyDescent="0.2">
      <c r="F206" s="17"/>
      <c r="G206" s="54" t="s">
        <v>47</v>
      </c>
      <c r="H206" s="7">
        <f>+H204+H205</f>
        <v>10.869999999995343</v>
      </c>
    </row>
    <row r="207" spans="2:11" x14ac:dyDescent="0.2">
      <c r="F207" s="17"/>
    </row>
    <row r="208" spans="2:11" ht="15" x14ac:dyDescent="0.25">
      <c r="F208" s="17"/>
      <c r="J208"/>
    </row>
    <row r="209" spans="6:10" x14ac:dyDescent="0.2">
      <c r="F209" s="17"/>
    </row>
    <row r="210" spans="6:10" x14ac:dyDescent="0.2">
      <c r="F210" s="17"/>
    </row>
    <row r="211" spans="6:10" x14ac:dyDescent="0.2">
      <c r="F211" s="17"/>
    </row>
    <row r="212" spans="6:10" x14ac:dyDescent="0.2">
      <c r="F212" s="17"/>
    </row>
    <row r="213" spans="6:10" x14ac:dyDescent="0.2">
      <c r="F213" s="17"/>
    </row>
    <row r="214" spans="6:10" ht="15" x14ac:dyDescent="0.25">
      <c r="F214" s="17"/>
      <c r="J214"/>
    </row>
    <row r="215" spans="6:10" x14ac:dyDescent="0.2">
      <c r="F215" s="17"/>
    </row>
    <row r="216" spans="6:10" ht="15" x14ac:dyDescent="0.25">
      <c r="F216" s="17"/>
      <c r="J216"/>
    </row>
    <row r="217" spans="6:10" ht="15" x14ac:dyDescent="0.25">
      <c r="F217" s="17"/>
      <c r="J217"/>
    </row>
    <row r="218" spans="6:10" ht="15" x14ac:dyDescent="0.25">
      <c r="F218" s="17"/>
      <c r="J218"/>
    </row>
    <row r="219" spans="6:10" ht="15" x14ac:dyDescent="0.25">
      <c r="F219" s="17"/>
      <c r="J219"/>
    </row>
    <row r="220" spans="6:10" x14ac:dyDescent="0.2">
      <c r="F220" s="17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  <c r="J1330" s="36"/>
    </row>
    <row r="1331" spans="6:10" x14ac:dyDescent="0.2">
      <c r="F1331" s="17"/>
      <c r="J1331" s="36"/>
    </row>
    <row r="1332" spans="6:10" x14ac:dyDescent="0.2">
      <c r="F1332" s="17"/>
      <c r="J1332" s="36"/>
    </row>
    <row r="1333" spans="6:10" x14ac:dyDescent="0.2">
      <c r="F1333" s="17"/>
      <c r="J1333" s="36"/>
    </row>
    <row r="1334" spans="6:10" x14ac:dyDescent="0.2">
      <c r="F1334" s="17"/>
      <c r="J1334" s="36"/>
    </row>
    <row r="1335" spans="6:10" x14ac:dyDescent="0.2">
      <c r="F1335" s="17"/>
      <c r="J1335" s="36"/>
    </row>
    <row r="1336" spans="6:10" x14ac:dyDescent="0.2">
      <c r="F1336" s="17"/>
      <c r="J1336" s="36"/>
    </row>
    <row r="1337" spans="6:10" x14ac:dyDescent="0.2">
      <c r="F1337" s="17"/>
      <c r="J1337" s="36"/>
    </row>
    <row r="1338" spans="6:10" x14ac:dyDescent="0.2">
      <c r="F1338" s="17"/>
      <c r="J1338" s="36"/>
    </row>
    <row r="1339" spans="6:10" x14ac:dyDescent="0.2">
      <c r="F1339" s="17"/>
      <c r="J1339" s="36"/>
    </row>
    <row r="1340" spans="6:10" x14ac:dyDescent="0.2">
      <c r="F1340" s="17"/>
      <c r="J1340" s="36"/>
    </row>
    <row r="1341" spans="6:10" x14ac:dyDescent="0.2">
      <c r="F1341" s="17"/>
      <c r="J1341" s="36"/>
    </row>
    <row r="1342" spans="6:10" x14ac:dyDescent="0.2">
      <c r="F1342" s="17"/>
      <c r="J1342" s="36"/>
    </row>
    <row r="1343" spans="6:10" x14ac:dyDescent="0.2">
      <c r="F1343" s="17"/>
      <c r="J1343" s="36"/>
    </row>
    <row r="1344" spans="6:10" x14ac:dyDescent="0.2">
      <c r="F1344" s="17"/>
      <c r="J1344" s="36"/>
    </row>
    <row r="1345" spans="6:10" x14ac:dyDescent="0.2">
      <c r="F1345" s="17"/>
      <c r="J1345" s="36"/>
    </row>
    <row r="1346" spans="6:10" x14ac:dyDescent="0.2">
      <c r="F1346" s="17"/>
      <c r="J1346" s="36"/>
    </row>
    <row r="1347" spans="6:10" x14ac:dyDescent="0.2">
      <c r="F1347" s="17"/>
      <c r="J1347" s="36"/>
    </row>
    <row r="1348" spans="6:10" x14ac:dyDescent="0.2">
      <c r="F1348" s="17"/>
      <c r="J1348" s="36"/>
    </row>
    <row r="1349" spans="6:10" x14ac:dyDescent="0.2">
      <c r="F1349" s="17"/>
      <c r="J1349" s="36"/>
    </row>
    <row r="1350" spans="6:10" x14ac:dyDescent="0.2">
      <c r="F1350" s="17"/>
      <c r="J1350" s="36"/>
    </row>
    <row r="1351" spans="6:10" x14ac:dyDescent="0.2">
      <c r="F1351" s="17"/>
      <c r="J1351" s="36"/>
    </row>
    <row r="1352" spans="6:10" x14ac:dyDescent="0.2">
      <c r="F1352" s="17"/>
      <c r="J1352" s="36"/>
    </row>
    <row r="1353" spans="6:10" x14ac:dyDescent="0.2">
      <c r="F1353" s="17"/>
      <c r="J1353" s="36"/>
    </row>
    <row r="1354" spans="6:10" x14ac:dyDescent="0.2">
      <c r="F1354" s="17"/>
      <c r="J1354" s="36"/>
    </row>
    <row r="1355" spans="6:10" x14ac:dyDescent="0.2">
      <c r="F1355" s="17"/>
    </row>
    <row r="1356" spans="6:10" x14ac:dyDescent="0.2">
      <c r="F1356" s="17"/>
    </row>
    <row r="1357" spans="6:10" x14ac:dyDescent="0.2">
      <c r="F1357" s="17"/>
    </row>
    <row r="1358" spans="6:10" x14ac:dyDescent="0.2">
      <c r="F1358" s="17"/>
    </row>
    <row r="1359" spans="6:10" x14ac:dyDescent="0.2">
      <c r="F1359" s="17"/>
    </row>
    <row r="1360" spans="6:10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  <row r="1620" spans="6:6" x14ac:dyDescent="0.2">
      <c r="F1620" s="17"/>
    </row>
    <row r="1621" spans="6:6" x14ac:dyDescent="0.2">
      <c r="F1621" s="17"/>
    </row>
    <row r="1622" spans="6:6" x14ac:dyDescent="0.2">
      <c r="F1622" s="17"/>
    </row>
    <row r="1623" spans="6:6" x14ac:dyDescent="0.2">
      <c r="F1623" s="17"/>
    </row>
    <row r="1624" spans="6:6" x14ac:dyDescent="0.2">
      <c r="F1624" s="17"/>
    </row>
    <row r="1625" spans="6:6" x14ac:dyDescent="0.2">
      <c r="F1625" s="17"/>
    </row>
    <row r="1626" spans="6:6" x14ac:dyDescent="0.2">
      <c r="F1626" s="17"/>
    </row>
    <row r="1627" spans="6:6" x14ac:dyDescent="0.2">
      <c r="F1627" s="17"/>
    </row>
    <row r="1628" spans="6:6" x14ac:dyDescent="0.2">
      <c r="F1628" s="17"/>
    </row>
    <row r="1629" spans="6:6" x14ac:dyDescent="0.2">
      <c r="F1629" s="17"/>
    </row>
    <row r="1630" spans="6:6" x14ac:dyDescent="0.2">
      <c r="F1630" s="17"/>
    </row>
    <row r="1631" spans="6:6" x14ac:dyDescent="0.2">
      <c r="F1631" s="17"/>
    </row>
    <row r="1632" spans="6:6" x14ac:dyDescent="0.2">
      <c r="F1632" s="17"/>
    </row>
    <row r="1633" spans="6:6" x14ac:dyDescent="0.2">
      <c r="F1633" s="17"/>
    </row>
    <row r="1634" spans="6:6" x14ac:dyDescent="0.2">
      <c r="F1634" s="17"/>
    </row>
    <row r="1635" spans="6:6" x14ac:dyDescent="0.2">
      <c r="F1635" s="17"/>
    </row>
    <row r="1636" spans="6:6" x14ac:dyDescent="0.2">
      <c r="F1636" s="17"/>
    </row>
    <row r="1637" spans="6:6" x14ac:dyDescent="0.2">
      <c r="F1637" s="17"/>
    </row>
    <row r="1638" spans="6:6" x14ac:dyDescent="0.2">
      <c r="F1638" s="17"/>
    </row>
    <row r="1639" spans="6:6" x14ac:dyDescent="0.2">
      <c r="F1639" s="17"/>
    </row>
    <row r="1640" spans="6:6" x14ac:dyDescent="0.2">
      <c r="F1640" s="17"/>
    </row>
    <row r="1641" spans="6:6" x14ac:dyDescent="0.2">
      <c r="F1641" s="17"/>
    </row>
    <row r="1642" spans="6:6" x14ac:dyDescent="0.2">
      <c r="F1642" s="17"/>
    </row>
    <row r="1643" spans="6:6" x14ac:dyDescent="0.2">
      <c r="F1643" s="17"/>
    </row>
    <row r="1644" spans="6:6" x14ac:dyDescent="0.2">
      <c r="F1644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M1571"/>
  <sheetViews>
    <sheetView topLeftCell="A94" workbookViewId="0">
      <selection activeCell="G101" sqref="D101:G10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128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2857.98</v>
      </c>
      <c r="I18" s="20">
        <f>H18/1.16*0.16</f>
        <v>394.2041379310345</v>
      </c>
      <c r="J18" s="21"/>
      <c r="K18" s="26"/>
    </row>
    <row r="19" spans="2:11" ht="15" hidden="1" outlineLevel="1" x14ac:dyDescent="0.25">
      <c r="B19" s="9"/>
      <c r="C19" s="9"/>
      <c r="D19" t="s">
        <v>28</v>
      </c>
      <c r="E19" s="2">
        <v>42781</v>
      </c>
      <c r="F19" t="s">
        <v>129</v>
      </c>
      <c r="G19">
        <v>349.98</v>
      </c>
      <c r="H19" s="28"/>
      <c r="I19" s="20"/>
      <c r="J19" s="21"/>
    </row>
    <row r="20" spans="2:11" ht="15" hidden="1" outlineLevel="1" x14ac:dyDescent="0.25">
      <c r="B20" s="9"/>
      <c r="C20" s="9"/>
      <c r="D20" t="s">
        <v>130</v>
      </c>
      <c r="E20" s="2">
        <v>42781</v>
      </c>
      <c r="F20" t="s">
        <v>131</v>
      </c>
      <c r="G20">
        <v>850</v>
      </c>
      <c r="H20" s="28"/>
      <c r="I20" s="20"/>
      <c r="J20" s="21"/>
    </row>
    <row r="21" spans="2:11" ht="15" hidden="1" outlineLevel="1" x14ac:dyDescent="0.25">
      <c r="B21" s="9"/>
      <c r="C21" s="9"/>
      <c r="D21" t="s">
        <v>132</v>
      </c>
      <c r="E21" s="2">
        <v>42782</v>
      </c>
      <c r="F21" t="s">
        <v>133</v>
      </c>
      <c r="G21" s="53">
        <v>1308</v>
      </c>
      <c r="H21" s="28"/>
      <c r="I21" s="20"/>
      <c r="J21" s="21"/>
    </row>
    <row r="22" spans="2:11" ht="15" hidden="1" outlineLevel="1" x14ac:dyDescent="0.25">
      <c r="B22" s="9"/>
      <c r="C22" s="9"/>
      <c r="D22" t="s">
        <v>134</v>
      </c>
      <c r="E22" s="2">
        <v>42793</v>
      </c>
      <c r="F22" t="s">
        <v>135</v>
      </c>
      <c r="G22">
        <v>350</v>
      </c>
      <c r="H22" s="28"/>
      <c r="I22" s="20"/>
      <c r="J22" s="21"/>
    </row>
    <row r="23" spans="2:11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/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SUM(G32:G34)</f>
        <v>15996.08</v>
      </c>
      <c r="I31" s="20">
        <f>H31/1.16*0.16</f>
        <v>2206.355862068966</v>
      </c>
      <c r="J31" s="31"/>
    </row>
    <row r="32" spans="2:11" ht="15" hidden="1" outlineLevel="1" x14ac:dyDescent="0.25">
      <c r="B32" s="9"/>
      <c r="C32" s="9"/>
      <c r="D32" t="s">
        <v>136</v>
      </c>
      <c r="E32" s="2">
        <v>42767</v>
      </c>
      <c r="F32">
        <v>1326</v>
      </c>
      <c r="G32" s="53">
        <v>6759.83</v>
      </c>
      <c r="H32" s="19"/>
      <c r="I32" s="20"/>
      <c r="J32" s="65" t="s">
        <v>211</v>
      </c>
    </row>
    <row r="33" spans="2:13" ht="15" hidden="1" outlineLevel="1" x14ac:dyDescent="0.25">
      <c r="B33" s="9"/>
      <c r="C33" s="9"/>
      <c r="D33" t="s">
        <v>137</v>
      </c>
      <c r="E33" s="2">
        <v>42786</v>
      </c>
      <c r="F33">
        <v>1376</v>
      </c>
      <c r="G33" s="53">
        <v>2401.65</v>
      </c>
      <c r="H33" s="19"/>
      <c r="I33" s="20"/>
      <c r="J33" s="64" t="s">
        <v>212</v>
      </c>
    </row>
    <row r="34" spans="2:13" ht="15" hidden="1" outlineLevel="1" x14ac:dyDescent="0.25">
      <c r="B34" s="9"/>
      <c r="C34" s="9"/>
      <c r="D34" t="s">
        <v>138</v>
      </c>
      <c r="E34" s="2">
        <v>42794</v>
      </c>
      <c r="F34">
        <v>1404</v>
      </c>
      <c r="G34" s="53">
        <v>6834.6</v>
      </c>
      <c r="H34" s="32"/>
      <c r="I34" s="20"/>
      <c r="J34" s="64" t="s">
        <v>213</v>
      </c>
    </row>
    <row r="35" spans="2:13" ht="15" hidden="1" outlineLevel="1" x14ac:dyDescent="0.25">
      <c r="B35" s="9"/>
      <c r="C35" s="9"/>
      <c r="D35"/>
      <c r="E35" s="2"/>
      <c r="F35"/>
      <c r="G35" s="1"/>
      <c r="H35" s="32"/>
      <c r="I35" s="20"/>
      <c r="J35" s="31"/>
    </row>
    <row r="36" spans="2:13" collapsed="1" x14ac:dyDescent="0.2">
      <c r="B36" s="9" t="s">
        <v>18</v>
      </c>
      <c r="C36" s="9" t="s">
        <v>56</v>
      </c>
      <c r="D36" s="22"/>
      <c r="E36" s="23"/>
      <c r="F36" s="24"/>
      <c r="G36" s="27"/>
      <c r="H36" s="19">
        <f>SUM(G37:G37)</f>
        <v>0</v>
      </c>
      <c r="I36" s="20">
        <f>H36/1.16*0.16</f>
        <v>0</v>
      </c>
      <c r="J36" s="31"/>
    </row>
    <row r="37" spans="2:13" hidden="1" outlineLevel="1" x14ac:dyDescent="0.2">
      <c r="D37" s="22"/>
      <c r="E37" s="23"/>
      <c r="F37" s="22"/>
      <c r="G37" s="29"/>
      <c r="I37" s="28"/>
      <c r="J37" s="31"/>
    </row>
    <row r="38" spans="2:13" collapsed="1" x14ac:dyDescent="0.2">
      <c r="B38" s="9" t="s">
        <v>19</v>
      </c>
      <c r="C38" s="9" t="s">
        <v>57</v>
      </c>
      <c r="D38" s="22"/>
      <c r="E38" s="23"/>
      <c r="F38" s="22"/>
      <c r="G38" s="29"/>
      <c r="H38" s="19">
        <f>SUM(G39:G39)</f>
        <v>0</v>
      </c>
      <c r="I38" s="20">
        <f>H38/1.16*0.16</f>
        <v>0</v>
      </c>
      <c r="J38" s="31"/>
    </row>
    <row r="39" spans="2:13" ht="15" hidden="1" outlineLevel="1" x14ac:dyDescent="0.25">
      <c r="D39"/>
      <c r="E39" s="2"/>
      <c r="F39"/>
      <c r="G39" s="30"/>
      <c r="J39" s="31"/>
    </row>
    <row r="40" spans="2:13" collapsed="1" x14ac:dyDescent="0.2">
      <c r="B40" s="33" t="s">
        <v>20</v>
      </c>
      <c r="C40" s="9" t="s">
        <v>58</v>
      </c>
      <c r="D40" s="22"/>
      <c r="E40" s="23"/>
      <c r="F40" s="22"/>
      <c r="G40" s="29"/>
      <c r="H40" s="19">
        <f>SUM(G41:G41)</f>
        <v>3480</v>
      </c>
      <c r="I40" s="20">
        <f>H40/1.16*0.16</f>
        <v>480</v>
      </c>
      <c r="J40" s="31"/>
    </row>
    <row r="41" spans="2:13" ht="15" hidden="1" outlineLevel="1" x14ac:dyDescent="0.25">
      <c r="D41" t="s">
        <v>139</v>
      </c>
      <c r="E41" s="2">
        <v>42767</v>
      </c>
      <c r="F41">
        <v>1052</v>
      </c>
      <c r="G41" s="53">
        <v>3480</v>
      </c>
      <c r="H41" s="19">
        <f t="shared" ref="H41:H53" si="0">SUM(G42:G42)</f>
        <v>0</v>
      </c>
      <c r="J41" s="64" t="s">
        <v>222</v>
      </c>
    </row>
    <row r="42" spans="2:13" collapsed="1" x14ac:dyDescent="0.2">
      <c r="B42" s="33" t="s">
        <v>21</v>
      </c>
      <c r="C42" s="9" t="s">
        <v>59</v>
      </c>
      <c r="D42" s="22"/>
      <c r="E42" s="23"/>
      <c r="F42" s="22"/>
      <c r="G42" s="29"/>
      <c r="H42" s="19">
        <f>SUM(G43:G44)</f>
        <v>0</v>
      </c>
      <c r="I42" s="20">
        <f>H42/1.16*0.16</f>
        <v>0</v>
      </c>
      <c r="J42" s="31"/>
    </row>
    <row r="43" spans="2:13" ht="15" hidden="1" outlineLevel="1" x14ac:dyDescent="0.25">
      <c r="D43"/>
      <c r="E43" s="2"/>
      <c r="F43"/>
      <c r="G43"/>
      <c r="H43" s="19"/>
    </row>
    <row r="44" spans="2:13" ht="15" hidden="1" outlineLevel="1" x14ac:dyDescent="0.25">
      <c r="D44"/>
      <c r="E44" s="2"/>
      <c r="F44"/>
      <c r="G44"/>
      <c r="H44" s="19"/>
      <c r="J44"/>
      <c r="K44" s="2"/>
      <c r="L44"/>
      <c r="M44"/>
    </row>
    <row r="45" spans="2:13" ht="15" hidden="1" outlineLevel="1" x14ac:dyDescent="0.25">
      <c r="D45"/>
      <c r="E45" s="2"/>
      <c r="F45"/>
      <c r="G45" s="1"/>
      <c r="H45" s="19"/>
      <c r="J45" s="31"/>
    </row>
    <row r="46" spans="2:13" collapsed="1" x14ac:dyDescent="0.2">
      <c r="B46" s="9" t="s">
        <v>60</v>
      </c>
      <c r="C46" s="9" t="s">
        <v>61</v>
      </c>
      <c r="G46" s="8"/>
      <c r="H46" s="19">
        <f t="shared" si="0"/>
        <v>0</v>
      </c>
      <c r="I46" s="20">
        <f>H46/1.16*0.16</f>
        <v>0</v>
      </c>
      <c r="K46" s="7"/>
    </row>
    <row r="47" spans="2:13" ht="15" hidden="1" outlineLevel="1" x14ac:dyDescent="0.25">
      <c r="D47"/>
      <c r="E47" s="2"/>
      <c r="F47"/>
      <c r="G47" s="1"/>
      <c r="H47" s="19">
        <f t="shared" si="0"/>
        <v>0</v>
      </c>
      <c r="K47" s="7"/>
    </row>
    <row r="48" spans="2:13" collapsed="1" x14ac:dyDescent="0.2">
      <c r="B48" s="33" t="s">
        <v>22</v>
      </c>
      <c r="C48" s="9" t="s">
        <v>23</v>
      </c>
      <c r="D48" s="29"/>
      <c r="E48" s="34"/>
      <c r="F48" s="35"/>
      <c r="G48" s="25"/>
      <c r="H48" s="19">
        <f t="shared" si="0"/>
        <v>0</v>
      </c>
      <c r="I48" s="20"/>
      <c r="J48" s="36"/>
      <c r="K48" s="7"/>
    </row>
    <row r="49" spans="2:13" hidden="1" outlineLevel="1" x14ac:dyDescent="0.2">
      <c r="B49" s="33"/>
      <c r="C49" s="9"/>
      <c r="D49" s="29"/>
      <c r="E49" s="34"/>
      <c r="F49" s="35"/>
      <c r="G49" s="25"/>
      <c r="H49" s="19"/>
      <c r="I49" s="20"/>
      <c r="J49" s="36"/>
      <c r="K49" s="7"/>
    </row>
    <row r="50" spans="2:13" collapsed="1" x14ac:dyDescent="0.2">
      <c r="B50" s="59" t="s">
        <v>62</v>
      </c>
      <c r="C50" s="9" t="s">
        <v>35</v>
      </c>
      <c r="D50" s="29"/>
      <c r="E50" s="34"/>
      <c r="F50" s="35"/>
      <c r="G50" s="25"/>
      <c r="H50" s="19">
        <f>SUM(G51:G52)</f>
        <v>2192.4</v>
      </c>
      <c r="I50" s="20">
        <f>H50/1.16*0.16</f>
        <v>302.40000000000003</v>
      </c>
      <c r="J50" s="36"/>
      <c r="K50" s="7"/>
    </row>
    <row r="51" spans="2:13" ht="15" hidden="1" outlineLevel="1" x14ac:dyDescent="0.25">
      <c r="B51" s="33"/>
      <c r="C51" s="9"/>
      <c r="D51" t="s">
        <v>140</v>
      </c>
      <c r="E51" s="2">
        <v>42786</v>
      </c>
      <c r="F51" t="s">
        <v>141</v>
      </c>
      <c r="G51" s="53">
        <v>1392</v>
      </c>
      <c r="I51" s="20"/>
      <c r="J51" s="64" t="s">
        <v>230</v>
      </c>
      <c r="K51" s="7"/>
    </row>
    <row r="52" spans="2:13" ht="15" hidden="1" outlineLevel="1" x14ac:dyDescent="0.25">
      <c r="B52" s="33"/>
      <c r="C52" s="9"/>
      <c r="D52" t="s">
        <v>109</v>
      </c>
      <c r="E52" s="2">
        <v>42766</v>
      </c>
      <c r="F52" t="s">
        <v>110</v>
      </c>
      <c r="G52">
        <v>800.4</v>
      </c>
      <c r="I52" s="20"/>
      <c r="J52" s="65" t="s">
        <v>231</v>
      </c>
      <c r="K52" s="7"/>
    </row>
    <row r="53" spans="2:13" collapsed="1" x14ac:dyDescent="0.2">
      <c r="B53" s="33" t="s">
        <v>24</v>
      </c>
      <c r="C53" s="9" t="s">
        <v>25</v>
      </c>
      <c r="H53" s="19">
        <f t="shared" si="0"/>
        <v>0</v>
      </c>
      <c r="I53" s="20">
        <f>H53/1.16*0.16</f>
        <v>0</v>
      </c>
      <c r="J53" s="38"/>
      <c r="K53" s="7"/>
      <c r="M53" s="16"/>
    </row>
    <row r="54" spans="2:13" hidden="1" outlineLevel="1" x14ac:dyDescent="0.2">
      <c r="B54" s="33"/>
      <c r="C54" s="9"/>
      <c r="D54" s="29"/>
      <c r="E54" s="34"/>
      <c r="F54" s="35"/>
      <c r="G54" s="25"/>
      <c r="H54" s="19"/>
      <c r="I54" s="20"/>
      <c r="J54" s="38"/>
      <c r="K54" s="7"/>
      <c r="M54" s="16"/>
    </row>
    <row r="55" spans="2:13" collapsed="1" x14ac:dyDescent="0.2">
      <c r="B55" s="33" t="s">
        <v>26</v>
      </c>
      <c r="C55" s="9" t="s">
        <v>27</v>
      </c>
      <c r="D55" s="29"/>
      <c r="E55" s="39"/>
      <c r="F55" s="35"/>
      <c r="G55" s="25"/>
      <c r="H55" s="19">
        <f>SUM(G56:G58)</f>
        <v>4112.0200000000004</v>
      </c>
      <c r="I55" s="20">
        <f>(H55/1.16)*0.16</f>
        <v>567.17517241379323</v>
      </c>
      <c r="J55" s="38"/>
      <c r="K55" s="7"/>
      <c r="M55" s="16"/>
    </row>
    <row r="56" spans="2:13" ht="15" hidden="1" outlineLevel="1" x14ac:dyDescent="0.25">
      <c r="B56" s="33"/>
      <c r="C56" s="9"/>
      <c r="D56" t="s">
        <v>63</v>
      </c>
      <c r="E56" s="2">
        <v>42650</v>
      </c>
      <c r="F56" t="s">
        <v>64</v>
      </c>
      <c r="G56" s="1">
        <v>116</v>
      </c>
      <c r="H56" s="18"/>
      <c r="I56" s="20"/>
      <c r="J56" s="65" t="s">
        <v>235</v>
      </c>
      <c r="K56" s="7"/>
      <c r="M56" s="16"/>
    </row>
    <row r="57" spans="2:13" ht="15" hidden="1" outlineLevel="1" x14ac:dyDescent="0.25">
      <c r="B57" s="9"/>
      <c r="C57" s="9"/>
      <c r="D57" t="s">
        <v>28</v>
      </c>
      <c r="E57" s="2">
        <v>42627</v>
      </c>
      <c r="F57" t="s">
        <v>27</v>
      </c>
      <c r="G57" s="30">
        <v>2350.0100000000002</v>
      </c>
      <c r="H57" s="18"/>
      <c r="I57" s="20"/>
      <c r="J57" s="64" t="s">
        <v>236</v>
      </c>
      <c r="K57" s="7"/>
    </row>
    <row r="58" spans="2:13" ht="15" hidden="1" outlineLevel="1" x14ac:dyDescent="0.25">
      <c r="B58" s="9"/>
      <c r="C58" s="9"/>
      <c r="D58" t="s">
        <v>65</v>
      </c>
      <c r="E58" s="2">
        <v>42681</v>
      </c>
      <c r="F58" t="s">
        <v>66</v>
      </c>
      <c r="G58" s="30">
        <v>1646.01</v>
      </c>
      <c r="H58" s="40"/>
      <c r="I58" s="26"/>
      <c r="J58" s="64" t="s">
        <v>237</v>
      </c>
      <c r="K58" s="7"/>
    </row>
    <row r="59" spans="2:13" collapsed="1" x14ac:dyDescent="0.2">
      <c r="B59" s="59" t="s">
        <v>111</v>
      </c>
      <c r="C59" s="9" t="s">
        <v>35</v>
      </c>
      <c r="G59" s="8"/>
      <c r="H59" s="19">
        <f>SUM(G60:G61)</f>
        <v>0</v>
      </c>
      <c r="I59" s="20">
        <f>(H59/1.16)*0.16</f>
        <v>0</v>
      </c>
      <c r="J59" s="38"/>
      <c r="K59" s="7"/>
    </row>
    <row r="60" spans="2:13" ht="15" hidden="1" outlineLevel="1" x14ac:dyDescent="0.25">
      <c r="B60" s="9"/>
      <c r="C60" s="9"/>
      <c r="D60"/>
      <c r="E60" s="2"/>
      <c r="F60"/>
      <c r="G60" s="53"/>
      <c r="H60" s="18"/>
      <c r="I60" s="20"/>
      <c r="J60" s="38"/>
      <c r="K60" s="7"/>
    </row>
    <row r="61" spans="2:13" hidden="1" outlineLevel="1" x14ac:dyDescent="0.2">
      <c r="B61" s="9"/>
      <c r="C61" s="9"/>
      <c r="G61" s="8"/>
      <c r="H61" s="18"/>
      <c r="I61" s="20"/>
      <c r="J61" s="38"/>
      <c r="K61" s="7"/>
    </row>
    <row r="62" spans="2:13" ht="15" collapsed="1" x14ac:dyDescent="0.25">
      <c r="B62" s="9" t="s">
        <v>67</v>
      </c>
      <c r="C62" s="9" t="s">
        <v>68</v>
      </c>
      <c r="D62"/>
      <c r="E62" s="2"/>
      <c r="F62"/>
      <c r="G62" s="30"/>
      <c r="H62" s="41">
        <f>SUM(G63:G64)</f>
        <v>0</v>
      </c>
      <c r="I62" s="26">
        <f>(H62/1.16)*0.16</f>
        <v>0</v>
      </c>
      <c r="J62" s="38"/>
    </row>
    <row r="63" spans="2:13" ht="15" hidden="1" outlineLevel="1" x14ac:dyDescent="0.25">
      <c r="B63" s="42"/>
      <c r="C63" s="42"/>
      <c r="D63"/>
      <c r="E63" s="2"/>
      <c r="F63"/>
      <c r="G63" s="1"/>
      <c r="H63" s="18"/>
      <c r="I63" s="20"/>
      <c r="J63" s="38"/>
    </row>
    <row r="64" spans="2:13" ht="15" hidden="1" outlineLevel="1" x14ac:dyDescent="0.25">
      <c r="B64" s="42"/>
      <c r="C64" s="42"/>
      <c r="D64"/>
      <c r="E64" s="2"/>
      <c r="F64"/>
      <c r="G64" s="30"/>
      <c r="H64" s="18"/>
      <c r="I64" s="20"/>
      <c r="J64" s="38"/>
    </row>
    <row r="65" spans="2:10" collapsed="1" x14ac:dyDescent="0.2">
      <c r="B65" s="9" t="s">
        <v>29</v>
      </c>
      <c r="C65" s="9" t="s">
        <v>30</v>
      </c>
      <c r="D65" s="43"/>
      <c r="E65" s="43"/>
      <c r="F65" s="44"/>
      <c r="G65" s="45"/>
      <c r="H65" s="41">
        <f>SUM(G66:G66)</f>
        <v>0</v>
      </c>
      <c r="I65" s="26">
        <f>(H65/1.16)*0.16</f>
        <v>0</v>
      </c>
      <c r="J65" s="36"/>
    </row>
    <row r="66" spans="2:10" hidden="1" outlineLevel="1" x14ac:dyDescent="0.2">
      <c r="B66" s="42"/>
      <c r="C66" s="42"/>
      <c r="D66" s="22"/>
      <c r="E66" s="23"/>
      <c r="F66" s="24"/>
      <c r="G66" s="37"/>
      <c r="H66" s="40"/>
      <c r="I66" s="26"/>
      <c r="J66" s="36"/>
    </row>
    <row r="67" spans="2:10" collapsed="1" x14ac:dyDescent="0.2">
      <c r="B67" s="9" t="s">
        <v>69</v>
      </c>
      <c r="C67" s="9" t="s">
        <v>70</v>
      </c>
      <c r="D67" s="22"/>
      <c r="E67" s="23"/>
      <c r="F67" s="24"/>
      <c r="G67" s="37"/>
      <c r="H67" s="41">
        <f>SUM(G68:G68)</f>
        <v>0</v>
      </c>
      <c r="I67" s="26">
        <f>(H67/1.16)*0.16</f>
        <v>0</v>
      </c>
      <c r="J67" s="36"/>
    </row>
    <row r="68" spans="2:10" hidden="1" outlineLevel="1" x14ac:dyDescent="0.2">
      <c r="B68" s="42"/>
      <c r="C68" s="42"/>
      <c r="E68" s="16"/>
      <c r="G68" s="8"/>
      <c r="H68" s="40"/>
      <c r="I68" s="26"/>
      <c r="J68" s="36"/>
    </row>
    <row r="69" spans="2:10" collapsed="1" x14ac:dyDescent="0.2">
      <c r="B69" s="9" t="s">
        <v>31</v>
      </c>
      <c r="C69" s="9" t="s">
        <v>32</v>
      </c>
      <c r="D69" s="22"/>
      <c r="E69" s="22"/>
      <c r="F69" s="24"/>
      <c r="G69" s="37"/>
      <c r="H69" s="41">
        <f>SUM(G70:G71)</f>
        <v>26680</v>
      </c>
      <c r="I69" s="26">
        <f>(H69/1.16)*0.16</f>
        <v>3680</v>
      </c>
      <c r="J69" s="36"/>
    </row>
    <row r="70" spans="2:10" ht="15" hidden="1" outlineLevel="1" x14ac:dyDescent="0.25">
      <c r="B70" s="42"/>
      <c r="C70" s="42"/>
      <c r="D70" t="s">
        <v>142</v>
      </c>
      <c r="E70" s="2">
        <v>42779</v>
      </c>
      <c r="F70" t="s">
        <v>143</v>
      </c>
      <c r="G70" s="53">
        <v>26680</v>
      </c>
      <c r="H70" s="40"/>
      <c r="I70" s="26"/>
      <c r="J70" s="64" t="s">
        <v>238</v>
      </c>
    </row>
    <row r="71" spans="2:10" hidden="1" outlineLevel="1" x14ac:dyDescent="0.2">
      <c r="B71" s="42"/>
      <c r="C71" s="42"/>
      <c r="D71" s="22"/>
      <c r="E71" s="23"/>
      <c r="F71" s="24"/>
      <c r="G71" s="37"/>
      <c r="H71" s="40"/>
      <c r="I71" s="26"/>
      <c r="J71" s="36"/>
    </row>
    <row r="72" spans="2:10" collapsed="1" x14ac:dyDescent="0.2">
      <c r="B72" s="9" t="s">
        <v>71</v>
      </c>
      <c r="C72" s="9" t="s">
        <v>72</v>
      </c>
      <c r="D72" s="22"/>
      <c r="E72" s="23"/>
      <c r="F72" s="24"/>
      <c r="G72" s="37"/>
      <c r="H72" s="41">
        <f>SUM(G73)</f>
        <v>0</v>
      </c>
      <c r="I72" s="26">
        <f>(H72/1.16)*0.16</f>
        <v>0</v>
      </c>
      <c r="J72" s="36"/>
    </row>
    <row r="73" spans="2:10" hidden="1" outlineLevel="1" x14ac:dyDescent="0.2">
      <c r="B73" s="9"/>
      <c r="C73" s="9"/>
      <c r="D73" s="22"/>
      <c r="E73" s="23"/>
      <c r="F73" s="24"/>
      <c r="G73" s="37"/>
      <c r="H73" s="41"/>
      <c r="I73" s="26"/>
      <c r="J73" s="36"/>
    </row>
    <row r="74" spans="2:10" collapsed="1" x14ac:dyDescent="0.2">
      <c r="B74" s="9" t="s">
        <v>33</v>
      </c>
      <c r="C74" s="9" t="s">
        <v>73</v>
      </c>
      <c r="D74" s="22"/>
      <c r="E74" s="23"/>
      <c r="F74" s="24"/>
      <c r="G74" s="37"/>
      <c r="H74" s="41">
        <f>SUM(G75)</f>
        <v>500</v>
      </c>
      <c r="I74" s="26">
        <f>(H74/1.16)*0.16</f>
        <v>68.965517241379317</v>
      </c>
      <c r="J74" s="36"/>
    </row>
    <row r="75" spans="2:10" ht="15" hidden="1" outlineLevel="1" x14ac:dyDescent="0.25">
      <c r="B75" s="42"/>
      <c r="C75" s="42"/>
      <c r="D75" t="s">
        <v>144</v>
      </c>
      <c r="E75" s="2">
        <v>42779</v>
      </c>
      <c r="F75" t="s">
        <v>145</v>
      </c>
      <c r="G75">
        <v>500</v>
      </c>
      <c r="H75" s="40"/>
      <c r="I75" s="26"/>
      <c r="J75" s="65" t="s">
        <v>240</v>
      </c>
    </row>
    <row r="76" spans="2:10" collapsed="1" x14ac:dyDescent="0.2">
      <c r="B76" s="9" t="s">
        <v>74</v>
      </c>
      <c r="C76" s="9" t="s">
        <v>75</v>
      </c>
      <c r="D76" s="22"/>
      <c r="E76" s="22"/>
      <c r="F76" s="22"/>
      <c r="G76" s="29"/>
      <c r="H76" s="40">
        <f>+SUM(G77:G79)</f>
        <v>2872</v>
      </c>
      <c r="I76" s="26">
        <f>(H76/1.16)*0.16</f>
        <v>396.13793103448279</v>
      </c>
      <c r="J76" s="36"/>
    </row>
    <row r="77" spans="2:10" ht="15" hidden="1" outlineLevel="1" x14ac:dyDescent="0.25">
      <c r="B77" s="9"/>
      <c r="C77" s="9"/>
      <c r="D77" t="s">
        <v>76</v>
      </c>
      <c r="E77" s="2">
        <v>42649</v>
      </c>
      <c r="F77" t="s">
        <v>77</v>
      </c>
      <c r="G77" s="1">
        <v>939.99</v>
      </c>
      <c r="H77" s="40"/>
      <c r="I77" s="26"/>
      <c r="J77" s="65" t="s">
        <v>243</v>
      </c>
    </row>
    <row r="78" spans="2:10" ht="15" hidden="1" outlineLevel="1" x14ac:dyDescent="0.25">
      <c r="B78" s="9"/>
      <c r="C78" s="9"/>
      <c r="D78" t="s">
        <v>63</v>
      </c>
      <c r="E78" s="2">
        <v>42681</v>
      </c>
      <c r="F78" t="s">
        <v>78</v>
      </c>
      <c r="G78" s="30">
        <v>1066.01</v>
      </c>
      <c r="H78" s="40"/>
      <c r="I78" s="26"/>
      <c r="J78" s="64" t="s">
        <v>244</v>
      </c>
    </row>
    <row r="79" spans="2:10" ht="15" hidden="1" outlineLevel="1" x14ac:dyDescent="0.25">
      <c r="B79" s="42"/>
      <c r="C79" s="42"/>
      <c r="D79" t="s">
        <v>79</v>
      </c>
      <c r="E79" s="2">
        <v>42683</v>
      </c>
      <c r="F79" t="s">
        <v>80</v>
      </c>
      <c r="G79" s="1">
        <v>866</v>
      </c>
      <c r="H79" s="40"/>
      <c r="I79" s="26"/>
      <c r="J79" s="65" t="s">
        <v>245</v>
      </c>
    </row>
    <row r="80" spans="2:10" collapsed="1" x14ac:dyDescent="0.2">
      <c r="B80" s="59" t="s">
        <v>34</v>
      </c>
      <c r="C80" s="9" t="s">
        <v>35</v>
      </c>
      <c r="D80" s="22"/>
      <c r="E80" s="23"/>
      <c r="F80" s="24"/>
      <c r="G80" s="37"/>
      <c r="H80" s="41"/>
      <c r="I80" s="26">
        <f>H80/1.16*0.16</f>
        <v>0</v>
      </c>
      <c r="J80" s="36"/>
    </row>
    <row r="81" spans="2:10" ht="15" hidden="1" outlineLevel="1" x14ac:dyDescent="0.25">
      <c r="B81" s="42"/>
      <c r="C81" s="42"/>
      <c r="D81"/>
      <c r="E81" s="2"/>
      <c r="F81"/>
      <c r="G81" s="30"/>
      <c r="H81" s="40"/>
      <c r="I81" s="26"/>
      <c r="J81" s="36"/>
    </row>
    <row r="82" spans="2:10" ht="15" collapsed="1" x14ac:dyDescent="0.25">
      <c r="B82" s="9" t="s">
        <v>116</v>
      </c>
      <c r="C82" s="9" t="s">
        <v>117</v>
      </c>
      <c r="D82"/>
      <c r="E82" s="2"/>
      <c r="F82"/>
      <c r="G82" s="30"/>
      <c r="H82" s="40">
        <f>+SUM(G83)</f>
        <v>0</v>
      </c>
      <c r="I82" s="26">
        <f>(H82/1.16)*0.16</f>
        <v>0</v>
      </c>
      <c r="J82" s="36"/>
    </row>
    <row r="83" spans="2:10" ht="15" hidden="1" outlineLevel="1" x14ac:dyDescent="0.25">
      <c r="B83" s="42"/>
      <c r="C83" s="42"/>
      <c r="D83"/>
      <c r="E83" s="2"/>
      <c r="F83"/>
      <c r="G83" s="53"/>
      <c r="H83" s="40"/>
      <c r="I83" s="26"/>
      <c r="J83" s="36"/>
    </row>
    <row r="84" spans="2:10" ht="15" collapsed="1" x14ac:dyDescent="0.25">
      <c r="B84" s="9" t="s">
        <v>81</v>
      </c>
      <c r="C84" s="9" t="s">
        <v>82</v>
      </c>
      <c r="D84"/>
      <c r="E84" s="2"/>
      <c r="F84"/>
      <c r="G84" s="1"/>
      <c r="H84" s="41">
        <f>SUM(G85:G86)</f>
        <v>0</v>
      </c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1"/>
      <c r="H85" s="40"/>
      <c r="I85" s="26"/>
      <c r="J85" s="36"/>
    </row>
    <row r="86" spans="2:10" ht="15" hidden="1" outlineLevel="1" x14ac:dyDescent="0.25">
      <c r="B86" s="42"/>
      <c r="C86" s="42"/>
      <c r="D86"/>
      <c r="E86" s="2"/>
      <c r="F86"/>
      <c r="G86" s="30"/>
      <c r="H86" s="40"/>
      <c r="I86" s="26"/>
      <c r="J86" s="36"/>
    </row>
    <row r="87" spans="2:10" collapsed="1" x14ac:dyDescent="0.2">
      <c r="B87" s="9" t="s">
        <v>36</v>
      </c>
      <c r="C87" s="9" t="s">
        <v>37</v>
      </c>
      <c r="D87" s="22"/>
      <c r="E87" s="22"/>
      <c r="F87" s="24"/>
      <c r="G87" s="37"/>
      <c r="H87" s="41"/>
      <c r="I87" s="26"/>
      <c r="J87" s="36"/>
    </row>
    <row r="88" spans="2:10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</row>
    <row r="89" spans="2:10" collapsed="1" x14ac:dyDescent="0.2">
      <c r="B89" s="9" t="s">
        <v>38</v>
      </c>
      <c r="C89" s="9" t="s">
        <v>83</v>
      </c>
      <c r="D89" s="22"/>
      <c r="E89" s="23"/>
      <c r="F89" s="24"/>
      <c r="G89" s="37"/>
      <c r="H89" s="41">
        <f>SUM(G90:G91)</f>
        <v>3082.5</v>
      </c>
      <c r="I89" s="26">
        <f>(H89/1.16)*0.16</f>
        <v>425.17241379310349</v>
      </c>
      <c r="J89" s="36"/>
    </row>
    <row r="90" spans="2:10" ht="15" hidden="1" outlineLevel="1" x14ac:dyDescent="0.25">
      <c r="B90" s="9"/>
      <c r="C90" s="9"/>
      <c r="D90" t="s">
        <v>84</v>
      </c>
      <c r="E90" s="2">
        <v>42660</v>
      </c>
      <c r="F90" t="s">
        <v>85</v>
      </c>
      <c r="G90" s="30">
        <v>1547.21</v>
      </c>
      <c r="H90" s="41"/>
      <c r="I90" s="26"/>
      <c r="J90" s="65" t="s">
        <v>248</v>
      </c>
    </row>
    <row r="91" spans="2:10" ht="15" hidden="1" outlineLevel="1" x14ac:dyDescent="0.25">
      <c r="B91" s="9"/>
      <c r="C91" s="9"/>
      <c r="D91" t="s">
        <v>146</v>
      </c>
      <c r="E91" s="2">
        <v>42786</v>
      </c>
      <c r="F91" t="s">
        <v>147</v>
      </c>
      <c r="G91" s="53">
        <v>1535.29</v>
      </c>
      <c r="H91" s="41"/>
      <c r="I91" s="26"/>
      <c r="J91" s="65" t="s">
        <v>247</v>
      </c>
    </row>
    <row r="92" spans="2:10" collapsed="1" x14ac:dyDescent="0.2">
      <c r="B92" s="9" t="s">
        <v>39</v>
      </c>
      <c r="C92" s="9" t="s">
        <v>40</v>
      </c>
      <c r="D92" s="22"/>
      <c r="E92" s="22"/>
      <c r="F92" s="24"/>
      <c r="G92" s="37"/>
      <c r="H92" s="41">
        <f>SUM(G93:G93)</f>
        <v>47173.21</v>
      </c>
      <c r="I92" s="26">
        <f>(H92/1.16)*0.16</f>
        <v>6506.649655172414</v>
      </c>
      <c r="J92" s="36"/>
    </row>
    <row r="93" spans="2:10" ht="15" hidden="1" outlineLevel="1" x14ac:dyDescent="0.25">
      <c r="B93" s="9"/>
      <c r="C93" s="9"/>
      <c r="D93" t="s">
        <v>148</v>
      </c>
      <c r="E93" s="2">
        <v>42794</v>
      </c>
      <c r="F93" t="s">
        <v>149</v>
      </c>
      <c r="G93" s="53">
        <v>47173.21</v>
      </c>
      <c r="H93" s="41"/>
      <c r="I93" s="26"/>
      <c r="J93" s="64" t="s">
        <v>251</v>
      </c>
    </row>
    <row r="94" spans="2:10" collapsed="1" x14ac:dyDescent="0.2">
      <c r="B94" s="9" t="s">
        <v>41</v>
      </c>
      <c r="C94" s="9" t="s">
        <v>42</v>
      </c>
      <c r="D94" s="22"/>
      <c r="E94" s="22"/>
      <c r="F94" s="24"/>
      <c r="G94" s="37"/>
      <c r="H94" s="41">
        <f>SUM(G95:G97)</f>
        <v>0</v>
      </c>
      <c r="I94" s="26">
        <f>(H94/1.16)*0.16</f>
        <v>0</v>
      </c>
      <c r="J94" s="46"/>
    </row>
    <row r="95" spans="2:10" hidden="1" outlineLevel="1" x14ac:dyDescent="0.2">
      <c r="B95" s="9"/>
      <c r="C95" s="9"/>
      <c r="D95" s="22"/>
      <c r="E95" s="23"/>
      <c r="F95" s="24"/>
      <c r="G95" s="37"/>
      <c r="H95" s="41"/>
      <c r="I95" s="26"/>
      <c r="J95" s="38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collapsed="1" x14ac:dyDescent="0.2">
      <c r="B98" s="9" t="s">
        <v>43</v>
      </c>
      <c r="C98" s="9" t="s">
        <v>44</v>
      </c>
      <c r="G98" s="8"/>
      <c r="H98" s="41">
        <f>SUM(G99:G99)</f>
        <v>0</v>
      </c>
      <c r="I98" s="26">
        <f>(H98/1.16)*0.16</f>
        <v>0</v>
      </c>
      <c r="J98" s="38"/>
    </row>
    <row r="99" spans="2:10" hidden="1" outlineLevel="1" x14ac:dyDescent="0.2">
      <c r="B99" s="9"/>
      <c r="C99" s="9"/>
      <c r="E99" s="16"/>
      <c r="G99" s="47"/>
      <c r="H99" s="41"/>
      <c r="I99" s="26"/>
      <c r="J99" s="36"/>
    </row>
    <row r="100" spans="2:10" collapsed="1" x14ac:dyDescent="0.2">
      <c r="B100" s="9" t="s">
        <v>86</v>
      </c>
      <c r="C100" s="9" t="s">
        <v>87</v>
      </c>
      <c r="D100" s="22"/>
      <c r="E100" s="23"/>
      <c r="F100" s="24"/>
      <c r="G100" s="37"/>
      <c r="H100" s="41">
        <f>SUM(G101:G102)</f>
        <v>3770.63</v>
      </c>
      <c r="I100" s="26">
        <f>(H100/1.16)*0.16</f>
        <v>520.08689655172418</v>
      </c>
      <c r="J100" s="36"/>
    </row>
    <row r="101" spans="2:10" ht="15" outlineLevel="1" x14ac:dyDescent="0.25">
      <c r="B101" s="9"/>
      <c r="C101" s="9"/>
      <c r="D101" t="s">
        <v>150</v>
      </c>
      <c r="E101" s="2">
        <v>42763</v>
      </c>
      <c r="F101" t="s">
        <v>151</v>
      </c>
      <c r="G101" s="53">
        <v>3770.63</v>
      </c>
      <c r="H101" s="41"/>
      <c r="I101" s="26"/>
      <c r="J101" s="65" t="s">
        <v>254</v>
      </c>
    </row>
    <row r="102" spans="2:10" outlineLevel="1" x14ac:dyDescent="0.2">
      <c r="B102" s="9"/>
      <c r="C102" s="9"/>
      <c r="H102" s="41"/>
      <c r="I102" s="26"/>
      <c r="J102" s="36"/>
    </row>
    <row r="103" spans="2:10" x14ac:dyDescent="0.2">
      <c r="B103" s="9" t="s">
        <v>11</v>
      </c>
      <c r="C103" s="9" t="s">
        <v>12</v>
      </c>
      <c r="E103" s="16"/>
      <c r="F103" s="17"/>
      <c r="G103" s="40"/>
      <c r="H103" s="41">
        <f>SUM(G104:G115)</f>
        <v>12000</v>
      </c>
      <c r="I103" s="26">
        <f>(H103/1.16)*0.16</f>
        <v>1655.1724137931035</v>
      </c>
      <c r="J103" s="36"/>
    </row>
    <row r="104" spans="2:10" ht="15" outlineLevel="1" x14ac:dyDescent="0.25">
      <c r="B104" s="9"/>
      <c r="C104" s="9"/>
      <c r="D104" t="s">
        <v>123</v>
      </c>
      <c r="E104" s="2">
        <v>42736</v>
      </c>
      <c r="F104" t="s">
        <v>124</v>
      </c>
      <c r="G104" s="53">
        <v>6000</v>
      </c>
      <c r="H104" s="41"/>
      <c r="I104" s="26"/>
      <c r="J104" s="36"/>
    </row>
    <row r="105" spans="2:10" ht="15" outlineLevel="1" x14ac:dyDescent="0.25">
      <c r="B105" s="9"/>
      <c r="C105" s="9"/>
      <c r="D105" t="s">
        <v>152</v>
      </c>
      <c r="E105" s="2">
        <v>42767</v>
      </c>
      <c r="F105" t="s">
        <v>124</v>
      </c>
      <c r="G105" s="53">
        <v>6000</v>
      </c>
      <c r="H105" s="41"/>
      <c r="I105" s="26"/>
      <c r="J105" s="36"/>
    </row>
    <row r="106" spans="2:10" outlineLevel="1" x14ac:dyDescent="0.2">
      <c r="B106" s="9"/>
      <c r="C106" s="9"/>
      <c r="D106" s="22"/>
      <c r="E106" s="23"/>
      <c r="F106" s="24"/>
      <c r="G106" s="48"/>
      <c r="H106" s="41"/>
      <c r="I106" s="26"/>
      <c r="J106" s="36"/>
    </row>
    <row r="107" spans="2:10" outlineLevel="1" x14ac:dyDescent="0.2">
      <c r="B107" s="9"/>
      <c r="C107" s="9"/>
      <c r="D107" s="49"/>
      <c r="E107" s="50"/>
      <c r="F107" s="49"/>
      <c r="G107" s="48"/>
      <c r="H107" s="41"/>
      <c r="I107" s="26"/>
      <c r="J107" s="36"/>
    </row>
    <row r="108" spans="2:10" outlineLevel="1" x14ac:dyDescent="0.2">
      <c r="B108" s="9"/>
      <c r="C108" s="9"/>
      <c r="D108" s="51"/>
      <c r="E108" s="23"/>
      <c r="F108" s="24"/>
      <c r="G108" s="48"/>
      <c r="H108" s="41"/>
      <c r="I108" s="26"/>
      <c r="J108" s="36"/>
    </row>
    <row r="109" spans="2:10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outlineLevel="1" x14ac:dyDescent="0.2">
      <c r="B111" s="9"/>
      <c r="C111" s="9"/>
      <c r="E111" s="16"/>
      <c r="G111" s="52"/>
      <c r="H111" s="41"/>
      <c r="I111" s="26"/>
      <c r="J111" s="36"/>
    </row>
    <row r="112" spans="2:10" ht="15" outlineLevel="1" x14ac:dyDescent="0.25">
      <c r="B112" s="9"/>
      <c r="C112" s="9"/>
      <c r="D112"/>
      <c r="E112" s="2"/>
      <c r="F112"/>
      <c r="G112" s="53"/>
      <c r="H112" s="41"/>
      <c r="I112" s="26"/>
      <c r="J112" s="36"/>
    </row>
    <row r="113" spans="2:10" ht="15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x14ac:dyDescent="0.25">
      <c r="B116" s="9" t="s">
        <v>88</v>
      </c>
      <c r="C116" s="9" t="s">
        <v>89</v>
      </c>
      <c r="D116"/>
      <c r="E116" s="2"/>
      <c r="F116"/>
      <c r="G116"/>
      <c r="H116" s="41">
        <f>SUM(G117)</f>
        <v>0</v>
      </c>
      <c r="I116" s="26">
        <f>(H116/1.16)*0.16</f>
        <v>0</v>
      </c>
      <c r="J116" s="36"/>
    </row>
    <row r="117" spans="2:10" ht="15" hidden="1" outlineLevel="1" x14ac:dyDescent="0.25">
      <c r="D117"/>
      <c r="E117" s="2"/>
      <c r="F117"/>
      <c r="G117" s="53"/>
      <c r="H117" s="40"/>
      <c r="I117" s="26"/>
      <c r="J117" s="36"/>
    </row>
    <row r="118" spans="2:10" ht="15" collapsed="1" x14ac:dyDescent="0.25">
      <c r="B118" s="9" t="s">
        <v>90</v>
      </c>
      <c r="C118" s="9" t="s">
        <v>91</v>
      </c>
      <c r="D118"/>
      <c r="E118" s="2"/>
      <c r="F118"/>
      <c r="G118" s="53"/>
      <c r="H118" s="41">
        <f>SUM(G119)</f>
        <v>0</v>
      </c>
      <c r="I118" s="26">
        <f>(H118/1.16)*0.16</f>
        <v>0</v>
      </c>
      <c r="J118" s="36"/>
    </row>
    <row r="119" spans="2:10" ht="15" hidden="1" outlineLevel="1" x14ac:dyDescent="0.25">
      <c r="D119"/>
      <c r="E119" s="2"/>
      <c r="F119"/>
      <c r="G119" s="53"/>
      <c r="H119" s="40"/>
      <c r="I119" s="26"/>
      <c r="J119" s="36"/>
    </row>
    <row r="120" spans="2:10" ht="15" hidden="1" outlineLevel="1" x14ac:dyDescent="0.25">
      <c r="D120"/>
      <c r="E120" s="2"/>
      <c r="F120"/>
      <c r="G120" s="53"/>
    </row>
    <row r="121" spans="2:10" ht="15" collapsed="1" x14ac:dyDescent="0.25">
      <c r="B121" s="9" t="s">
        <v>92</v>
      </c>
      <c r="C121" s="9" t="s">
        <v>93</v>
      </c>
      <c r="D121"/>
      <c r="E121" s="2"/>
      <c r="F121"/>
      <c r="G121"/>
      <c r="H121" s="41">
        <f>SUM(G122)</f>
        <v>0</v>
      </c>
      <c r="I121" s="26">
        <f>(H121/1.16)*0.16</f>
        <v>0</v>
      </c>
      <c r="J121" s="36"/>
    </row>
    <row r="122" spans="2:10" ht="15" hidden="1" outlineLevel="1" x14ac:dyDescent="0.25">
      <c r="D122"/>
      <c r="E122" s="2"/>
      <c r="F122"/>
      <c r="G122"/>
      <c r="H122" s="40"/>
      <c r="I122" s="26"/>
      <c r="J122" s="36"/>
    </row>
    <row r="123" spans="2:10" ht="15" collapsed="1" x14ac:dyDescent="0.25">
      <c r="B123" s="9" t="s">
        <v>94</v>
      </c>
      <c r="C123" s="9" t="s">
        <v>95</v>
      </c>
      <c r="D123"/>
      <c r="E123" s="2"/>
      <c r="F123"/>
      <c r="G123"/>
      <c r="H123" s="41">
        <f>SUM(G124)</f>
        <v>436.16</v>
      </c>
      <c r="I123" s="26">
        <f>(H123/1.16)*0.16</f>
        <v>60.160000000000011</v>
      </c>
      <c r="J123" s="36"/>
    </row>
    <row r="124" spans="2:10" ht="15" hidden="1" outlineLevel="1" x14ac:dyDescent="0.25">
      <c r="D124" t="s">
        <v>103</v>
      </c>
      <c r="E124" s="2">
        <v>42767</v>
      </c>
      <c r="F124" t="s">
        <v>153</v>
      </c>
      <c r="G124">
        <v>436.16</v>
      </c>
      <c r="H124" s="40"/>
      <c r="I124" s="26"/>
      <c r="J124" s="64" t="s">
        <v>257</v>
      </c>
    </row>
    <row r="125" spans="2:10" collapsed="1" x14ac:dyDescent="0.2">
      <c r="B125" s="9" t="s">
        <v>96</v>
      </c>
      <c r="C125" s="9" t="s">
        <v>97</v>
      </c>
      <c r="E125" s="16"/>
      <c r="F125" s="17"/>
      <c r="G125" s="26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collapsed="1" x14ac:dyDescent="0.2">
      <c r="B127" s="9" t="s">
        <v>98</v>
      </c>
      <c r="C127" s="9" t="s">
        <v>99</v>
      </c>
      <c r="E127" s="16"/>
      <c r="F127" s="17"/>
      <c r="G127" s="26"/>
      <c r="H127" s="41">
        <f>SUM(G128)</f>
        <v>0</v>
      </c>
      <c r="I127" s="26">
        <f>(H127/1.16)*0.16</f>
        <v>0</v>
      </c>
      <c r="J127" s="36"/>
    </row>
    <row r="128" spans="2:10" ht="15" hidden="1" outlineLevel="1" x14ac:dyDescent="0.25">
      <c r="D128"/>
      <c r="E128" s="2"/>
      <c r="F128"/>
      <c r="G128" s="40"/>
      <c r="I128" s="26"/>
      <c r="J128" s="36"/>
    </row>
    <row r="129" spans="5:10" collapsed="1" x14ac:dyDescent="0.2">
      <c r="E129" s="16"/>
      <c r="F129" s="17"/>
      <c r="G129" s="26"/>
      <c r="H129" s="40"/>
      <c r="I129" s="26"/>
      <c r="J129" s="36"/>
    </row>
    <row r="130" spans="5:10" x14ac:dyDescent="0.2">
      <c r="F130" s="17"/>
      <c r="G130" s="54" t="s">
        <v>45</v>
      </c>
      <c r="H130" s="54">
        <f>SUM(H13:H127)</f>
        <v>125152.98000000001</v>
      </c>
      <c r="I130" s="26"/>
      <c r="J130" s="36"/>
    </row>
    <row r="131" spans="5:10" ht="13.5" thickBot="1" x14ac:dyDescent="0.25">
      <c r="F131" s="55"/>
      <c r="G131" s="56" t="s">
        <v>46</v>
      </c>
      <c r="H131" s="57">
        <v>125153</v>
      </c>
      <c r="I131" s="26"/>
      <c r="J131" s="36"/>
    </row>
    <row r="132" spans="5:10" ht="13.5" thickTop="1" x14ac:dyDescent="0.2">
      <c r="F132" s="55"/>
      <c r="G132" s="54" t="s">
        <v>47</v>
      </c>
      <c r="H132" s="7">
        <f>+H130-H131</f>
        <v>-1.9999999989522621E-2</v>
      </c>
      <c r="I132" s="26"/>
      <c r="J132" s="36"/>
    </row>
    <row r="133" spans="5:10" x14ac:dyDescent="0.2">
      <c r="F133" s="17"/>
      <c r="J133" s="36"/>
    </row>
    <row r="134" spans="5:10" x14ac:dyDescent="0.2">
      <c r="F134" s="17"/>
      <c r="J134" s="36"/>
    </row>
    <row r="135" spans="5:10" x14ac:dyDescent="0.2">
      <c r="F135" s="17"/>
      <c r="J135" s="36"/>
    </row>
    <row r="136" spans="5:10" x14ac:dyDescent="0.2">
      <c r="F136" s="17"/>
      <c r="J136" s="36"/>
    </row>
    <row r="137" spans="5:10" x14ac:dyDescent="0.2">
      <c r="F137" s="17"/>
      <c r="J137" s="36"/>
    </row>
    <row r="138" spans="5:10" x14ac:dyDescent="0.2">
      <c r="F138" s="17"/>
      <c r="J138" s="36"/>
    </row>
    <row r="139" spans="5:10" x14ac:dyDescent="0.2">
      <c r="F139" s="17"/>
      <c r="J139" s="36"/>
    </row>
    <row r="140" spans="5:10" x14ac:dyDescent="0.2">
      <c r="F140" s="17"/>
      <c r="J140" s="36"/>
    </row>
    <row r="141" spans="5:10" x14ac:dyDescent="0.2">
      <c r="F141" s="17"/>
      <c r="J141" s="36"/>
    </row>
    <row r="142" spans="5:10" x14ac:dyDescent="0.2">
      <c r="F142" s="17"/>
      <c r="J142" s="36"/>
    </row>
    <row r="143" spans="5:10" x14ac:dyDescent="0.2">
      <c r="F143" s="17"/>
      <c r="J143" s="36"/>
    </row>
    <row r="144" spans="5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</sheetData>
  <mergeCells count="4">
    <mergeCell ref="C4:J4"/>
    <mergeCell ref="C5:J5"/>
    <mergeCell ref="C6:J6"/>
    <mergeCell ref="C7:J7"/>
  </mergeCells>
  <hyperlinks>
    <hyperlink ref="J32" r:id="rId1"/>
    <hyperlink ref="J33" r:id="rId2"/>
    <hyperlink ref="J34" r:id="rId3"/>
    <hyperlink ref="J41" r:id="rId4"/>
    <hyperlink ref="J51" r:id="rId5"/>
    <hyperlink ref="J52" r:id="rId6"/>
    <hyperlink ref="J56" r:id="rId7"/>
    <hyperlink ref="J57" r:id="rId8"/>
    <hyperlink ref="J58" r:id="rId9"/>
    <hyperlink ref="J70" r:id="rId10"/>
    <hyperlink ref="J75" r:id="rId11"/>
    <hyperlink ref="J77" r:id="rId12"/>
    <hyperlink ref="J78" r:id="rId13"/>
    <hyperlink ref="J79" r:id="rId14"/>
    <hyperlink ref="J91" r:id="rId15"/>
    <hyperlink ref="J90" r:id="rId16"/>
    <hyperlink ref="J93" r:id="rId17"/>
    <hyperlink ref="J101" r:id="rId18"/>
    <hyperlink ref="J124" r:id="rId19"/>
  </hyperlinks>
  <pageMargins left="0.7" right="0.7" top="0.75" bottom="0.75" header="0.3" footer="0.3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1572"/>
  <sheetViews>
    <sheetView topLeftCell="A63" workbookViewId="0">
      <selection activeCell="H133" sqref="H133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154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439.24</v>
      </c>
      <c r="I18" s="20">
        <f>H18/1.16*0.16</f>
        <v>60.584827586206906</v>
      </c>
      <c r="J18" s="21"/>
      <c r="K18" s="26"/>
    </row>
    <row r="19" spans="2:11" ht="15" hidden="1" outlineLevel="1" x14ac:dyDescent="0.25">
      <c r="B19" s="9"/>
      <c r="C19" s="9"/>
      <c r="D19" t="s">
        <v>155</v>
      </c>
      <c r="E19" s="2">
        <v>42823</v>
      </c>
      <c r="F19">
        <v>8520</v>
      </c>
      <c r="G19">
        <v>174</v>
      </c>
      <c r="H19" s="28"/>
      <c r="I19" s="20"/>
      <c r="J19" s="21"/>
    </row>
    <row r="20" spans="2:11" ht="15" hidden="1" outlineLevel="1" x14ac:dyDescent="0.25">
      <c r="B20" s="9"/>
      <c r="C20" s="9"/>
      <c r="D20" t="s">
        <v>156</v>
      </c>
      <c r="E20" s="2">
        <v>42825</v>
      </c>
      <c r="F20">
        <v>54083</v>
      </c>
      <c r="G20">
        <v>81</v>
      </c>
      <c r="H20" s="28"/>
      <c r="I20" s="20"/>
      <c r="J20" s="21"/>
    </row>
    <row r="21" spans="2:11" ht="15" hidden="1" outlineLevel="1" x14ac:dyDescent="0.25">
      <c r="B21" s="9"/>
      <c r="C21" s="9"/>
      <c r="D21" t="s">
        <v>157</v>
      </c>
      <c r="E21" s="2">
        <v>42825</v>
      </c>
      <c r="F21">
        <v>281126</v>
      </c>
      <c r="G21">
        <v>103.24</v>
      </c>
      <c r="H21" s="28"/>
      <c r="I21" s="20"/>
      <c r="J21" s="21"/>
    </row>
    <row r="22" spans="2:11" ht="15" hidden="1" outlineLevel="1" x14ac:dyDescent="0.25">
      <c r="B22" s="9"/>
      <c r="C22" s="9"/>
      <c r="D22" t="s">
        <v>158</v>
      </c>
      <c r="E22" s="2">
        <v>42825</v>
      </c>
      <c r="F22">
        <v>54109</v>
      </c>
      <c r="G22">
        <v>81</v>
      </c>
      <c r="H22" s="28"/>
      <c r="I22" s="20"/>
      <c r="J22" s="21"/>
    </row>
    <row r="23" spans="2:11" hidden="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8146.07</v>
      </c>
      <c r="I31" s="20">
        <f>H31/1.16*0.16</f>
        <v>1123.5958620689655</v>
      </c>
      <c r="J31" s="31"/>
    </row>
    <row r="32" spans="2:11" ht="15" hidden="1" outlineLevel="1" x14ac:dyDescent="0.25">
      <c r="B32" s="9"/>
      <c r="C32" s="9"/>
      <c r="D32" t="s">
        <v>159</v>
      </c>
      <c r="E32" s="2">
        <v>42805</v>
      </c>
      <c r="F32">
        <v>1433</v>
      </c>
      <c r="G32" s="53">
        <v>2128.87</v>
      </c>
      <c r="H32" s="19"/>
      <c r="I32" s="20"/>
      <c r="J32" s="65" t="s">
        <v>214</v>
      </c>
    </row>
    <row r="33" spans="2:13" ht="15" hidden="1" outlineLevel="1" x14ac:dyDescent="0.25">
      <c r="B33" s="9"/>
      <c r="C33" s="9"/>
      <c r="D33" t="s">
        <v>160</v>
      </c>
      <c r="E33" s="2">
        <v>42805</v>
      </c>
      <c r="F33">
        <v>1464</v>
      </c>
      <c r="G33" s="53">
        <v>1063.8</v>
      </c>
      <c r="H33" s="19"/>
      <c r="I33" s="20"/>
      <c r="J33" s="65" t="s">
        <v>215</v>
      </c>
    </row>
    <row r="34" spans="2:13" ht="15" hidden="1" outlineLevel="1" x14ac:dyDescent="0.25">
      <c r="B34" s="9"/>
      <c r="C34" s="9"/>
      <c r="D34" t="s">
        <v>161</v>
      </c>
      <c r="E34" s="2">
        <v>42825</v>
      </c>
      <c r="F34">
        <v>1549</v>
      </c>
      <c r="G34" s="53">
        <v>2117.6</v>
      </c>
      <c r="H34" s="19"/>
      <c r="I34" s="20"/>
      <c r="J34" s="64" t="s">
        <v>218</v>
      </c>
    </row>
    <row r="35" spans="2:13" ht="15" hidden="1" outlineLevel="1" x14ac:dyDescent="0.25">
      <c r="B35" s="9"/>
      <c r="C35" s="9"/>
      <c r="D35" t="s">
        <v>162</v>
      </c>
      <c r="E35" s="2">
        <v>42825</v>
      </c>
      <c r="F35">
        <v>1494</v>
      </c>
      <c r="G35" s="53">
        <v>1773.2</v>
      </c>
      <c r="H35" s="32"/>
      <c r="I35" s="20"/>
      <c r="J35" s="65" t="s">
        <v>216</v>
      </c>
    </row>
    <row r="36" spans="2:13" ht="15" hidden="1" outlineLevel="1" x14ac:dyDescent="0.25">
      <c r="B36" s="9"/>
      <c r="C36" s="9"/>
      <c r="D36" t="s">
        <v>163</v>
      </c>
      <c r="E36" s="2">
        <v>42825</v>
      </c>
      <c r="F36">
        <v>1521</v>
      </c>
      <c r="G36" s="53">
        <v>1062.5999999999999</v>
      </c>
      <c r="H36" s="32"/>
      <c r="I36" s="20"/>
      <c r="J36" s="64" t="s">
        <v>217</v>
      </c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</row>
    <row r="38" spans="2:13" hidden="1" outlineLevel="1" x14ac:dyDescent="0.2">
      <c r="D38" s="22"/>
      <c r="E38" s="23"/>
      <c r="F38" s="22"/>
      <c r="G38" s="29"/>
      <c r="I38" s="28"/>
      <c r="J38" s="31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3480</v>
      </c>
      <c r="I41" s="20">
        <f>H41/1.16*0.16</f>
        <v>480</v>
      </c>
      <c r="J41" s="31"/>
    </row>
    <row r="42" spans="2:13" ht="15" hidden="1" outlineLevel="1" x14ac:dyDescent="0.25">
      <c r="D42" t="s">
        <v>130</v>
      </c>
      <c r="E42" s="2">
        <v>42805</v>
      </c>
      <c r="F42">
        <v>1076</v>
      </c>
      <c r="G42" s="53">
        <v>3480</v>
      </c>
      <c r="H42" s="19">
        <f t="shared" ref="H42:H54" si="0">SUM(G43:G43)</f>
        <v>0</v>
      </c>
      <c r="J42" s="64" t="s">
        <v>223</v>
      </c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1150.24</v>
      </c>
      <c r="I43" s="20">
        <f>H43/1.16*0.16</f>
        <v>158.65379310344829</v>
      </c>
      <c r="J43" s="31"/>
    </row>
    <row r="44" spans="2:13" ht="15" hidden="1" outlineLevel="1" x14ac:dyDescent="0.25">
      <c r="D44" t="s">
        <v>164</v>
      </c>
      <c r="E44" s="2">
        <v>42825</v>
      </c>
      <c r="F44" t="s">
        <v>165</v>
      </c>
      <c r="G44" s="53">
        <v>1150.24</v>
      </c>
      <c r="H44" s="19"/>
      <c r="J44" s="64" t="s">
        <v>226</v>
      </c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 t="shared" si="0"/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 t="shared" si="0"/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 t="shared" si="0"/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59" t="s">
        <v>62</v>
      </c>
      <c r="C51" s="9" t="s">
        <v>35</v>
      </c>
      <c r="D51" s="29"/>
      <c r="E51" s="34"/>
      <c r="F51" s="35"/>
      <c r="G51" s="25"/>
      <c r="H51" s="19">
        <f>SUM(G52:G53)</f>
        <v>1600.8</v>
      </c>
      <c r="I51" s="20">
        <f>H51/1.16*0.16</f>
        <v>220.8</v>
      </c>
      <c r="J51" s="36"/>
      <c r="K51" s="7"/>
    </row>
    <row r="52" spans="2:13" ht="15" hidden="1" outlineLevel="1" x14ac:dyDescent="0.25">
      <c r="B52" s="33"/>
      <c r="C52" s="9"/>
      <c r="D52" t="s">
        <v>125</v>
      </c>
      <c r="E52" s="2">
        <v>42804</v>
      </c>
      <c r="F52" t="s">
        <v>166</v>
      </c>
      <c r="G52">
        <v>800.4</v>
      </c>
      <c r="I52" s="20"/>
      <c r="J52" s="64" t="s">
        <v>232</v>
      </c>
      <c r="K52" s="7"/>
    </row>
    <row r="53" spans="2:13" ht="15" hidden="1" outlineLevel="1" x14ac:dyDescent="0.25">
      <c r="B53" s="33"/>
      <c r="C53" s="9"/>
      <c r="D53" t="s">
        <v>167</v>
      </c>
      <c r="E53" s="2">
        <v>42805</v>
      </c>
      <c r="F53" t="s">
        <v>168</v>
      </c>
      <c r="G53">
        <v>800.4</v>
      </c>
      <c r="I53" s="20"/>
      <c r="J53" s="65" t="s">
        <v>233</v>
      </c>
      <c r="K53" s="7"/>
    </row>
    <row r="54" spans="2:13" collapsed="1" x14ac:dyDescent="0.2">
      <c r="B54" s="33" t="s">
        <v>24</v>
      </c>
      <c r="C54" s="9" t="s">
        <v>25</v>
      </c>
      <c r="H54" s="19">
        <f t="shared" si="0"/>
        <v>0</v>
      </c>
      <c r="I54" s="20">
        <f>H54/1.16*0.16</f>
        <v>0</v>
      </c>
      <c r="J54" s="38"/>
      <c r="K54" s="7"/>
      <c r="M54" s="16"/>
    </row>
    <row r="55" spans="2:13" hidden="1" outlineLevel="1" x14ac:dyDescent="0.2">
      <c r="B55" s="33"/>
      <c r="C55" s="9"/>
      <c r="D55" s="29"/>
      <c r="E55" s="34"/>
      <c r="F55" s="35"/>
      <c r="G55" s="25"/>
      <c r="H55" s="19"/>
      <c r="I55" s="20"/>
      <c r="J55" s="38"/>
      <c r="K55" s="7"/>
      <c r="M55" s="16"/>
    </row>
    <row r="56" spans="2:13" collapsed="1" x14ac:dyDescent="0.2">
      <c r="B56" s="33" t="s">
        <v>26</v>
      </c>
      <c r="C56" s="9" t="s">
        <v>27</v>
      </c>
      <c r="D56" s="29"/>
      <c r="E56" s="39"/>
      <c r="F56" s="35"/>
      <c r="G56" s="25"/>
      <c r="H56" s="19">
        <f>SUM(G57:G59)</f>
        <v>4112.0200000000004</v>
      </c>
      <c r="I56" s="20">
        <f>(H56/1.16)*0.16</f>
        <v>567.17517241379323</v>
      </c>
      <c r="J56" s="38"/>
      <c r="K56" s="7"/>
      <c r="M56" s="16"/>
    </row>
    <row r="57" spans="2:13" ht="15" hidden="1" outlineLevel="1" x14ac:dyDescent="0.25">
      <c r="B57" s="33"/>
      <c r="C57" s="9"/>
      <c r="D57" t="s">
        <v>63</v>
      </c>
      <c r="E57" s="2">
        <v>42650</v>
      </c>
      <c r="F57" t="s">
        <v>64</v>
      </c>
      <c r="G57" s="1">
        <v>116</v>
      </c>
      <c r="H57" s="18"/>
      <c r="I57" s="20"/>
      <c r="J57" s="65" t="s">
        <v>235</v>
      </c>
      <c r="K57" s="7"/>
      <c r="M57" s="16"/>
    </row>
    <row r="58" spans="2:13" ht="15" hidden="1" outlineLevel="1" x14ac:dyDescent="0.25">
      <c r="B58" s="9"/>
      <c r="C58" s="9"/>
      <c r="D58" t="s">
        <v>28</v>
      </c>
      <c r="E58" s="2">
        <v>42627</v>
      </c>
      <c r="F58" t="s">
        <v>27</v>
      </c>
      <c r="G58" s="30">
        <v>2350.0100000000002</v>
      </c>
      <c r="H58" s="18"/>
      <c r="I58" s="20"/>
      <c r="J58" s="64" t="s">
        <v>236</v>
      </c>
      <c r="K58" s="7"/>
    </row>
    <row r="59" spans="2:13" ht="15" hidden="1" outlineLevel="1" x14ac:dyDescent="0.25">
      <c r="B59" s="9"/>
      <c r="C59" s="9"/>
      <c r="D59" t="s">
        <v>65</v>
      </c>
      <c r="E59" s="2">
        <v>42681</v>
      </c>
      <c r="F59" t="s">
        <v>66</v>
      </c>
      <c r="G59" s="30">
        <v>1646.01</v>
      </c>
      <c r="H59" s="40"/>
      <c r="I59" s="26"/>
      <c r="J59" s="64" t="s">
        <v>237</v>
      </c>
      <c r="K59" s="7"/>
    </row>
    <row r="60" spans="2:13" collapsed="1" x14ac:dyDescent="0.2">
      <c r="B60" s="59" t="s">
        <v>111</v>
      </c>
      <c r="C60" s="9" t="s">
        <v>35</v>
      </c>
      <c r="G60" s="8"/>
      <c r="H60" s="19">
        <f>SUM(G61:G62)</f>
        <v>0</v>
      </c>
      <c r="I60" s="20">
        <f>(H60/1.16)*0.16</f>
        <v>0</v>
      </c>
      <c r="J60" s="38"/>
      <c r="K60" s="7"/>
    </row>
    <row r="61" spans="2:13" ht="15" hidden="1" outlineLevel="1" x14ac:dyDescent="0.25">
      <c r="B61" s="9"/>
      <c r="C61" s="9"/>
      <c r="D61"/>
      <c r="E61" s="2"/>
      <c r="F61"/>
      <c r="G61" s="53"/>
      <c r="H61" s="18"/>
      <c r="I61" s="20"/>
      <c r="J61" s="38"/>
      <c r="K61" s="7"/>
    </row>
    <row r="62" spans="2:13" hidden="1" outlineLevel="1" x14ac:dyDescent="0.2">
      <c r="B62" s="9"/>
      <c r="C62" s="9"/>
      <c r="G62" s="8"/>
      <c r="H62" s="18"/>
      <c r="I62" s="20"/>
      <c r="J62" s="38"/>
      <c r="K62" s="7"/>
    </row>
    <row r="63" spans="2:13" ht="15" collapsed="1" x14ac:dyDescent="0.25">
      <c r="B63" s="9" t="s">
        <v>67</v>
      </c>
      <c r="C63" s="9" t="s">
        <v>68</v>
      </c>
      <c r="D63"/>
      <c r="E63" s="2"/>
      <c r="F63"/>
      <c r="G63" s="30"/>
      <c r="H63" s="41">
        <f>SUM(G64:G65)</f>
        <v>0</v>
      </c>
      <c r="I63" s="26">
        <f>(H63/1.16)*0.16</f>
        <v>0</v>
      </c>
      <c r="J63" s="38"/>
    </row>
    <row r="64" spans="2:13" ht="15" hidden="1" outlineLevel="1" x14ac:dyDescent="0.25">
      <c r="B64" s="42"/>
      <c r="C64" s="42"/>
      <c r="D64"/>
      <c r="E64" s="2"/>
      <c r="F64"/>
      <c r="G64" s="1"/>
      <c r="H64" s="18"/>
      <c r="I64" s="20"/>
      <c r="J64" s="38"/>
    </row>
    <row r="65" spans="2:10" ht="15" hidden="1" outlineLevel="1" x14ac:dyDescent="0.25">
      <c r="B65" s="42"/>
      <c r="C65" s="42"/>
      <c r="D65"/>
      <c r="E65" s="2"/>
      <c r="F65"/>
      <c r="G65" s="30"/>
      <c r="H65" s="18"/>
      <c r="I65" s="20"/>
      <c r="J65" s="38"/>
    </row>
    <row r="66" spans="2:10" collapsed="1" x14ac:dyDescent="0.2">
      <c r="B66" s="9" t="s">
        <v>29</v>
      </c>
      <c r="C66" s="9" t="s">
        <v>30</v>
      </c>
      <c r="D66" s="43"/>
      <c r="E66" s="43"/>
      <c r="F66" s="44"/>
      <c r="G66" s="45"/>
      <c r="H66" s="41">
        <f>SUM(G67:G67)</f>
        <v>0</v>
      </c>
      <c r="I66" s="26">
        <f>(H66/1.16)*0.16</f>
        <v>0</v>
      </c>
      <c r="J66" s="36"/>
    </row>
    <row r="67" spans="2:10" hidden="1" outlineLevel="1" x14ac:dyDescent="0.2">
      <c r="B67" s="42"/>
      <c r="C67" s="42"/>
      <c r="D67" s="22"/>
      <c r="E67" s="23"/>
      <c r="F67" s="24"/>
      <c r="G67" s="37"/>
      <c r="H67" s="40"/>
      <c r="I67" s="26"/>
      <c r="J67" s="36"/>
    </row>
    <row r="68" spans="2:10" collapsed="1" x14ac:dyDescent="0.2">
      <c r="B68" s="9" t="s">
        <v>69</v>
      </c>
      <c r="C68" s="9" t="s">
        <v>70</v>
      </c>
      <c r="D68" s="22"/>
      <c r="E68" s="23"/>
      <c r="F68" s="24"/>
      <c r="G68" s="37"/>
      <c r="H68" s="41">
        <f>SUM(G69:G69)</f>
        <v>0</v>
      </c>
      <c r="I68" s="26">
        <f>(H68/1.16)*0.16</f>
        <v>0</v>
      </c>
      <c r="J68" s="36"/>
    </row>
    <row r="69" spans="2:10" hidden="1" outlineLevel="1" x14ac:dyDescent="0.2">
      <c r="B69" s="42"/>
      <c r="C69" s="42"/>
      <c r="E69" s="16"/>
      <c r="G69" s="8"/>
      <c r="H69" s="40"/>
      <c r="I69" s="26"/>
      <c r="J69" s="36"/>
    </row>
    <row r="70" spans="2:10" collapsed="1" x14ac:dyDescent="0.2">
      <c r="B70" s="9" t="s">
        <v>31</v>
      </c>
      <c r="C70" s="9" t="s">
        <v>32</v>
      </c>
      <c r="D70" s="22"/>
      <c r="E70" s="22"/>
      <c r="F70" s="24"/>
      <c r="G70" s="37"/>
      <c r="H70" s="41">
        <f>SUM(G71:G72)</f>
        <v>0</v>
      </c>
      <c r="I70" s="26">
        <f>(H70/1.16)*0.16</f>
        <v>0</v>
      </c>
      <c r="J70" s="36"/>
    </row>
    <row r="71" spans="2:10" ht="15" hidden="1" outlineLevel="1" x14ac:dyDescent="0.25">
      <c r="B71" s="42"/>
      <c r="C71" s="42"/>
      <c r="D71"/>
      <c r="E71" s="2"/>
      <c r="F71"/>
      <c r="G71" s="53"/>
      <c r="H71" s="40"/>
      <c r="I71" s="26"/>
      <c r="J71" s="36"/>
    </row>
    <row r="72" spans="2:10" hidden="1" outlineLevel="1" x14ac:dyDescent="0.2">
      <c r="B72" s="42"/>
      <c r="C72" s="42"/>
      <c r="D72" s="22"/>
      <c r="E72" s="23"/>
      <c r="F72" s="24"/>
      <c r="G72" s="37"/>
      <c r="H72" s="40"/>
      <c r="I72" s="26"/>
      <c r="J72" s="36"/>
    </row>
    <row r="73" spans="2:10" collapsed="1" x14ac:dyDescent="0.2">
      <c r="B73" s="9" t="s">
        <v>71</v>
      </c>
      <c r="C73" s="9" t="s">
        <v>72</v>
      </c>
      <c r="D73" s="22"/>
      <c r="E73" s="23"/>
      <c r="F73" s="24"/>
      <c r="G73" s="37"/>
      <c r="H73" s="41">
        <f>SUM(G74)</f>
        <v>11692.8</v>
      </c>
      <c r="I73" s="26">
        <f>(H73/1.16)*0.16</f>
        <v>1612.8</v>
      </c>
      <c r="J73" s="36"/>
    </row>
    <row r="74" spans="2:10" ht="15" hidden="1" outlineLevel="1" x14ac:dyDescent="0.25">
      <c r="B74" s="9"/>
      <c r="C74" s="9"/>
      <c r="D74" t="s">
        <v>169</v>
      </c>
      <c r="E74" s="2">
        <v>42825</v>
      </c>
      <c r="F74" t="s">
        <v>170</v>
      </c>
      <c r="G74" s="53">
        <v>11692.8</v>
      </c>
      <c r="H74" s="41"/>
      <c r="I74" s="26"/>
      <c r="J74" s="64" t="s">
        <v>239</v>
      </c>
    </row>
    <row r="75" spans="2:10" collapsed="1" x14ac:dyDescent="0.2">
      <c r="B75" s="9" t="s">
        <v>33</v>
      </c>
      <c r="C75" s="9" t="s">
        <v>73</v>
      </c>
      <c r="D75" s="22"/>
      <c r="E75" s="23"/>
      <c r="F75" s="24"/>
      <c r="G75" s="37"/>
      <c r="H75" s="41">
        <f>SUM(G76)</f>
        <v>0</v>
      </c>
      <c r="I75" s="26">
        <f>(H75/1.16)*0.16</f>
        <v>0</v>
      </c>
      <c r="J75" s="36"/>
    </row>
    <row r="76" spans="2:10" ht="15" hidden="1" outlineLevel="1" x14ac:dyDescent="0.25">
      <c r="B76" s="42"/>
      <c r="C76" s="42"/>
      <c r="D76"/>
      <c r="E76" s="2"/>
      <c r="F76"/>
      <c r="G76"/>
      <c r="H76" s="40"/>
      <c r="I76" s="26"/>
      <c r="J76" s="36"/>
    </row>
    <row r="77" spans="2:10" collapsed="1" x14ac:dyDescent="0.2">
      <c r="B77" s="9" t="s">
        <v>74</v>
      </c>
      <c r="C77" s="9" t="s">
        <v>75</v>
      </c>
      <c r="D77" s="22"/>
      <c r="E77" s="22"/>
      <c r="F77" s="22"/>
      <c r="G77" s="29"/>
      <c r="H77" s="40">
        <f>+SUM(G78:G80)</f>
        <v>2872</v>
      </c>
      <c r="I77" s="26">
        <f>(H77/1.16)*0.16</f>
        <v>396.13793103448279</v>
      </c>
      <c r="J77" s="36"/>
    </row>
    <row r="78" spans="2:10" ht="15" hidden="1" outlineLevel="1" x14ac:dyDescent="0.25">
      <c r="B78" s="9"/>
      <c r="C78" s="9"/>
      <c r="D78" t="s">
        <v>76</v>
      </c>
      <c r="E78" s="2">
        <v>42649</v>
      </c>
      <c r="F78" t="s">
        <v>77</v>
      </c>
      <c r="G78" s="1">
        <v>939.99</v>
      </c>
      <c r="H78" s="40"/>
      <c r="I78" s="26"/>
      <c r="J78" s="65" t="s">
        <v>243</v>
      </c>
    </row>
    <row r="79" spans="2:10" ht="15" hidden="1" outlineLevel="1" x14ac:dyDescent="0.25">
      <c r="B79" s="9"/>
      <c r="C79" s="9"/>
      <c r="D79" t="s">
        <v>63</v>
      </c>
      <c r="E79" s="2">
        <v>42681</v>
      </c>
      <c r="F79" t="s">
        <v>78</v>
      </c>
      <c r="G79" s="30">
        <v>1066.01</v>
      </c>
      <c r="H79" s="40"/>
      <c r="I79" s="26"/>
      <c r="J79" s="64" t="s">
        <v>244</v>
      </c>
    </row>
    <row r="80" spans="2:10" ht="15" hidden="1" outlineLevel="1" x14ac:dyDescent="0.25">
      <c r="B80" s="42"/>
      <c r="C80" s="42"/>
      <c r="D80" t="s">
        <v>79</v>
      </c>
      <c r="E80" s="2">
        <v>42683</v>
      </c>
      <c r="F80" t="s">
        <v>80</v>
      </c>
      <c r="G80" s="1">
        <v>866</v>
      </c>
      <c r="H80" s="40"/>
      <c r="I80" s="26"/>
      <c r="J80" s="65" t="s">
        <v>245</v>
      </c>
    </row>
    <row r="81" spans="2:10" collapsed="1" x14ac:dyDescent="0.2">
      <c r="B81" s="59" t="s">
        <v>34</v>
      </c>
      <c r="C81" s="9" t="s">
        <v>35</v>
      </c>
      <c r="D81" s="22"/>
      <c r="E81" s="23"/>
      <c r="F81" s="24"/>
      <c r="G81" s="37"/>
      <c r="H81" s="41"/>
      <c r="I81" s="26">
        <f>H81/1.16*0.16</f>
        <v>0</v>
      </c>
      <c r="J81" s="36"/>
    </row>
    <row r="82" spans="2:10" ht="15" hidden="1" outlineLevel="1" x14ac:dyDescent="0.25">
      <c r="B82" s="42"/>
      <c r="C82" s="42"/>
      <c r="D82"/>
      <c r="E82" s="2"/>
      <c r="F82"/>
      <c r="G82" s="30"/>
      <c r="H82" s="40"/>
      <c r="I82" s="26"/>
      <c r="J82" s="36"/>
    </row>
    <row r="83" spans="2:10" ht="15" collapsed="1" x14ac:dyDescent="0.25">
      <c r="B83" s="9" t="s">
        <v>116</v>
      </c>
      <c r="C83" s="9" t="s">
        <v>117</v>
      </c>
      <c r="D83"/>
      <c r="E83" s="2"/>
      <c r="F83"/>
      <c r="G83" s="30"/>
      <c r="H83" s="40">
        <f>+SUM(G84)</f>
        <v>0</v>
      </c>
      <c r="I83" s="26">
        <f>(H83/1.16)*0.16</f>
        <v>0</v>
      </c>
      <c r="J83" s="36"/>
    </row>
    <row r="84" spans="2:10" ht="15" hidden="1" outlineLevel="1" x14ac:dyDescent="0.25">
      <c r="B84" s="42"/>
      <c r="C84" s="42"/>
      <c r="D84"/>
      <c r="E84" s="2"/>
      <c r="F84"/>
      <c r="G84" s="53"/>
      <c r="H84" s="40"/>
      <c r="I84" s="26"/>
      <c r="J84" s="36"/>
    </row>
    <row r="85" spans="2:10" ht="15" collapsed="1" x14ac:dyDescent="0.25">
      <c r="B85" s="9" t="s">
        <v>81</v>
      </c>
      <c r="C85" s="9" t="s">
        <v>82</v>
      </c>
      <c r="D85"/>
      <c r="E85" s="2"/>
      <c r="F85"/>
      <c r="G85" s="1"/>
      <c r="H85" s="41">
        <f>SUM(G86:G87)</f>
        <v>0</v>
      </c>
      <c r="I85" s="26">
        <f>H85/1.16*0.16</f>
        <v>0</v>
      </c>
      <c r="J85" s="36"/>
    </row>
    <row r="86" spans="2:10" ht="15" hidden="1" outlineLevel="1" x14ac:dyDescent="0.25">
      <c r="B86" s="42"/>
      <c r="C86" s="42"/>
      <c r="D86"/>
      <c r="E86" s="2"/>
      <c r="F86"/>
      <c r="G86" s="1"/>
      <c r="H86" s="40"/>
      <c r="I86" s="26"/>
      <c r="J86" s="36"/>
    </row>
    <row r="87" spans="2:10" ht="15" hidden="1" outlineLevel="1" x14ac:dyDescent="0.25">
      <c r="B87" s="42"/>
      <c r="C87" s="42"/>
      <c r="D87"/>
      <c r="E87" s="2"/>
      <c r="F87"/>
      <c r="G87" s="30"/>
      <c r="H87" s="40"/>
      <c r="I87" s="26"/>
      <c r="J87" s="36"/>
    </row>
    <row r="88" spans="2:10" collapsed="1" x14ac:dyDescent="0.2">
      <c r="B88" s="9" t="s">
        <v>36</v>
      </c>
      <c r="C88" s="9" t="s">
        <v>37</v>
      </c>
      <c r="D88" s="22"/>
      <c r="E88" s="22"/>
      <c r="F88" s="24"/>
      <c r="G88" s="37"/>
      <c r="H88" s="41"/>
      <c r="I88" s="26"/>
      <c r="J88" s="36"/>
    </row>
    <row r="89" spans="2:10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</row>
    <row r="90" spans="2:10" collapsed="1" x14ac:dyDescent="0.2">
      <c r="B90" s="9" t="s">
        <v>38</v>
      </c>
      <c r="C90" s="9" t="s">
        <v>83</v>
      </c>
      <c r="D90" s="22"/>
      <c r="E90" s="23"/>
      <c r="F90" s="24"/>
      <c r="G90" s="37"/>
      <c r="H90" s="41">
        <f>SUM(G91:G92)</f>
        <v>1547.21</v>
      </c>
      <c r="I90" s="26">
        <f>(H90/1.16)*0.16</f>
        <v>213.40827586206899</v>
      </c>
      <c r="J90" s="36"/>
    </row>
    <row r="91" spans="2:10" ht="15" hidden="1" outlineLevel="1" x14ac:dyDescent="0.25">
      <c r="B91" s="9"/>
      <c r="C91" s="9"/>
      <c r="D91" t="s">
        <v>84</v>
      </c>
      <c r="E91" s="2">
        <v>42660</v>
      </c>
      <c r="F91" t="s">
        <v>85</v>
      </c>
      <c r="G91" s="30">
        <v>1547.21</v>
      </c>
      <c r="H91" s="41"/>
      <c r="I91" s="26"/>
      <c r="J91" s="65" t="s">
        <v>248</v>
      </c>
    </row>
    <row r="92" spans="2:10" ht="15" hidden="1" outlineLevel="1" x14ac:dyDescent="0.25">
      <c r="B92" s="9"/>
      <c r="C92" s="9"/>
      <c r="D92"/>
      <c r="E92" s="2"/>
      <c r="F92"/>
      <c r="G92" s="53"/>
      <c r="H92" s="41"/>
      <c r="I92" s="26"/>
      <c r="J92" s="36"/>
    </row>
    <row r="93" spans="2:10" collapsed="1" x14ac:dyDescent="0.2">
      <c r="B93" s="9" t="s">
        <v>39</v>
      </c>
      <c r="C93" s="9" t="s">
        <v>40</v>
      </c>
      <c r="D93" s="22"/>
      <c r="E93" s="22"/>
      <c r="F93" s="24"/>
      <c r="G93" s="37"/>
      <c r="H93" s="41">
        <f>SUM(G94:G94)</f>
        <v>43452.82</v>
      </c>
      <c r="I93" s="26">
        <f>(H93/1.16)*0.16</f>
        <v>5993.4924137931039</v>
      </c>
      <c r="J93" s="36"/>
    </row>
    <row r="94" spans="2:10" ht="15" hidden="1" outlineLevel="1" x14ac:dyDescent="0.25">
      <c r="B94" s="9"/>
      <c r="C94" s="9"/>
      <c r="D94" t="s">
        <v>171</v>
      </c>
      <c r="E94" s="2">
        <v>42824</v>
      </c>
      <c r="F94" t="s">
        <v>172</v>
      </c>
      <c r="G94" s="53">
        <v>43452.82</v>
      </c>
      <c r="H94" s="41"/>
      <c r="I94" s="26"/>
      <c r="J94" s="64" t="s">
        <v>252</v>
      </c>
    </row>
    <row r="95" spans="2:10" collapsed="1" x14ac:dyDescent="0.2">
      <c r="B95" s="9" t="s">
        <v>41</v>
      </c>
      <c r="C95" s="9" t="s">
        <v>42</v>
      </c>
      <c r="D95" s="22"/>
      <c r="E95" s="22"/>
      <c r="F95" s="24"/>
      <c r="G95" s="37"/>
      <c r="H95" s="41">
        <f>SUM(G96:G98)</f>
        <v>0</v>
      </c>
      <c r="I95" s="26">
        <f>(H95/1.16)*0.16</f>
        <v>0</v>
      </c>
      <c r="J95" s="46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hidden="1" outlineLevel="1" x14ac:dyDescent="0.2">
      <c r="B98" s="9"/>
      <c r="C98" s="9"/>
      <c r="D98" s="22"/>
      <c r="E98" s="23"/>
      <c r="F98" s="24"/>
      <c r="G98" s="37"/>
      <c r="H98" s="41"/>
      <c r="I98" s="26"/>
      <c r="J98" s="38"/>
    </row>
    <row r="99" spans="2:10" collapsed="1" x14ac:dyDescent="0.2">
      <c r="B99" s="9" t="s">
        <v>43</v>
      </c>
      <c r="C99" s="9" t="s">
        <v>44</v>
      </c>
      <c r="G99" s="8"/>
      <c r="H99" s="41">
        <f>SUM(G100:G100)</f>
        <v>0</v>
      </c>
      <c r="I99" s="26">
        <f>(H99/1.16)*0.16</f>
        <v>0</v>
      </c>
      <c r="J99" s="38"/>
    </row>
    <row r="100" spans="2:10" hidden="1" outlineLevel="1" x14ac:dyDescent="0.2">
      <c r="B100" s="9"/>
      <c r="C100" s="9"/>
      <c r="E100" s="16"/>
      <c r="G100" s="47"/>
      <c r="H100" s="41"/>
      <c r="I100" s="26"/>
      <c r="J100" s="36"/>
    </row>
    <row r="101" spans="2:10" collapsed="1" x14ac:dyDescent="0.2">
      <c r="B101" s="9" t="s">
        <v>86</v>
      </c>
      <c r="C101" s="9" t="s">
        <v>87</v>
      </c>
      <c r="D101" s="22"/>
      <c r="E101" s="23"/>
      <c r="F101" s="24"/>
      <c r="G101" s="37"/>
      <c r="H101" s="41">
        <f>SUM(G102:G103)</f>
        <v>0</v>
      </c>
      <c r="I101" s="26">
        <f>(H101/1.16)*0.16</f>
        <v>0</v>
      </c>
      <c r="J101" s="36"/>
    </row>
    <row r="102" spans="2:10" ht="15" hidden="1" outlineLevel="1" x14ac:dyDescent="0.25">
      <c r="B102" s="9"/>
      <c r="C102" s="9"/>
      <c r="D102"/>
      <c r="E102" s="2"/>
      <c r="F102"/>
      <c r="G102" s="53"/>
      <c r="H102" s="41"/>
      <c r="I102" s="26"/>
      <c r="J102" s="36"/>
    </row>
    <row r="103" spans="2:10" hidden="1" outlineLevel="1" x14ac:dyDescent="0.2">
      <c r="B103" s="9"/>
      <c r="C103" s="9"/>
      <c r="H103" s="41"/>
      <c r="I103" s="26"/>
      <c r="J103" s="36"/>
    </row>
    <row r="104" spans="2:10" collapsed="1" x14ac:dyDescent="0.2">
      <c r="B104" s="9" t="s">
        <v>11</v>
      </c>
      <c r="C104" s="9" t="s">
        <v>12</v>
      </c>
      <c r="E104" s="16"/>
      <c r="F104" s="17"/>
      <c r="G104" s="40"/>
      <c r="H104" s="41">
        <f>SUM(G105:G116)</f>
        <v>18000</v>
      </c>
      <c r="I104" s="26">
        <f>(H104/1.16)*0.16</f>
        <v>2482.7586206896553</v>
      </c>
      <c r="J104" s="36"/>
    </row>
    <row r="105" spans="2:10" ht="15" hidden="1" outlineLevel="1" x14ac:dyDescent="0.25">
      <c r="B105" s="9"/>
      <c r="C105" s="9"/>
      <c r="D105" t="s">
        <v>123</v>
      </c>
      <c r="E105" s="2">
        <v>42736</v>
      </c>
      <c r="F105" t="s">
        <v>124</v>
      </c>
      <c r="G105" s="53">
        <v>6000</v>
      </c>
      <c r="H105" s="41"/>
      <c r="I105" s="26"/>
      <c r="J105" s="36"/>
    </row>
    <row r="106" spans="2:10" ht="15" hidden="1" outlineLevel="1" x14ac:dyDescent="0.25">
      <c r="B106" s="9"/>
      <c r="C106" s="9"/>
      <c r="D106" t="s">
        <v>152</v>
      </c>
      <c r="E106" s="2">
        <v>42767</v>
      </c>
      <c r="F106" t="s">
        <v>124</v>
      </c>
      <c r="G106" s="53">
        <v>6000</v>
      </c>
      <c r="H106" s="41"/>
      <c r="I106" s="26"/>
      <c r="J106" s="36"/>
    </row>
    <row r="107" spans="2:10" ht="15" hidden="1" outlineLevel="1" x14ac:dyDescent="0.25">
      <c r="B107" s="9"/>
      <c r="C107" s="9"/>
      <c r="D107" t="s">
        <v>173</v>
      </c>
      <c r="E107" s="2">
        <v>42795</v>
      </c>
      <c r="F107" t="s">
        <v>124</v>
      </c>
      <c r="G107" s="53">
        <v>6000</v>
      </c>
      <c r="H107" s="41"/>
      <c r="I107" s="26"/>
      <c r="J107" s="36"/>
    </row>
    <row r="108" spans="2:10" hidden="1" outlineLevel="1" x14ac:dyDescent="0.2">
      <c r="B108" s="9"/>
      <c r="C108" s="9"/>
      <c r="D108" s="49"/>
      <c r="E108" s="50"/>
      <c r="F108" s="49"/>
      <c r="G108" s="48"/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D111" s="51"/>
      <c r="E111" s="23"/>
      <c r="F111" s="24"/>
      <c r="G111" s="48"/>
      <c r="H111" s="41"/>
      <c r="I111" s="26"/>
      <c r="J111" s="36"/>
    </row>
    <row r="112" spans="2:10" hidden="1" outlineLevel="1" x14ac:dyDescent="0.2">
      <c r="B112" s="9"/>
      <c r="C112" s="9"/>
      <c r="E112" s="16"/>
      <c r="G112" s="52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collapsed="1" x14ac:dyDescent="0.25">
      <c r="B117" s="9" t="s">
        <v>88</v>
      </c>
      <c r="C117" s="9" t="s">
        <v>89</v>
      </c>
      <c r="D117"/>
      <c r="E117" s="2"/>
      <c r="F117"/>
      <c r="G117"/>
      <c r="H117" s="41">
        <f>SUM(G118)</f>
        <v>0</v>
      </c>
      <c r="I117" s="26">
        <f>(H117/1.16)*0.16</f>
        <v>0</v>
      </c>
      <c r="J117" s="36"/>
    </row>
    <row r="118" spans="2:10" ht="15" hidden="1" outlineLevel="1" x14ac:dyDescent="0.25">
      <c r="D118"/>
      <c r="E118" s="2"/>
      <c r="F118"/>
      <c r="G118" s="53"/>
      <c r="H118" s="40"/>
      <c r="I118" s="26"/>
      <c r="J118" s="36"/>
    </row>
    <row r="119" spans="2:10" ht="15" collapsed="1" x14ac:dyDescent="0.25">
      <c r="B119" s="9" t="s">
        <v>90</v>
      </c>
      <c r="C119" s="9" t="s">
        <v>91</v>
      </c>
      <c r="D119"/>
      <c r="E119" s="2"/>
      <c r="F119"/>
      <c r="G119" s="53"/>
      <c r="H119" s="41">
        <f>SUM(G120)</f>
        <v>0</v>
      </c>
      <c r="I119" s="26">
        <f>(H119/1.16)*0.16</f>
        <v>0</v>
      </c>
      <c r="J119" s="36"/>
    </row>
    <row r="120" spans="2:10" ht="15" hidden="1" outlineLevel="1" x14ac:dyDescent="0.25">
      <c r="D120"/>
      <c r="E120" s="2"/>
      <c r="F120"/>
      <c r="G120" s="53"/>
      <c r="H120" s="40"/>
      <c r="I120" s="26"/>
      <c r="J120" s="36"/>
    </row>
    <row r="121" spans="2:10" ht="15" hidden="1" outlineLevel="1" x14ac:dyDescent="0.25">
      <c r="D121"/>
      <c r="E121" s="2"/>
      <c r="F121"/>
      <c r="G121" s="53"/>
    </row>
    <row r="122" spans="2:10" ht="15" collapsed="1" x14ac:dyDescent="0.25">
      <c r="B122" s="9" t="s">
        <v>92</v>
      </c>
      <c r="C122" s="9" t="s">
        <v>93</v>
      </c>
      <c r="D122"/>
      <c r="E122" s="2"/>
      <c r="F122"/>
      <c r="G122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/>
      <c r="H123" s="40"/>
      <c r="I123" s="26"/>
      <c r="J123" s="36"/>
    </row>
    <row r="124" spans="2:10" ht="15" collapsed="1" x14ac:dyDescent="0.25">
      <c r="B124" s="9" t="s">
        <v>94</v>
      </c>
      <c r="C124" s="9" t="s">
        <v>95</v>
      </c>
      <c r="D124"/>
      <c r="E124" s="2"/>
      <c r="F124"/>
      <c r="G124"/>
      <c r="H124" s="41">
        <f>SUM(G125)</f>
        <v>396.14</v>
      </c>
      <c r="I124" s="26">
        <f>(H124/1.16)*0.16</f>
        <v>54.64</v>
      </c>
      <c r="J124" s="36"/>
    </row>
    <row r="125" spans="2:10" ht="15" hidden="1" outlineLevel="1" x14ac:dyDescent="0.25">
      <c r="D125" t="s">
        <v>174</v>
      </c>
      <c r="E125" s="2">
        <v>42824</v>
      </c>
      <c r="F125" t="s">
        <v>175</v>
      </c>
      <c r="G125">
        <v>396.14</v>
      </c>
      <c r="H125" s="40"/>
      <c r="I125" s="26"/>
      <c r="J125" s="64" t="s">
        <v>258</v>
      </c>
    </row>
    <row r="126" spans="2:10" collapsed="1" x14ac:dyDescent="0.2">
      <c r="B126" s="9" t="s">
        <v>96</v>
      </c>
      <c r="C126" s="9" t="s">
        <v>97</v>
      </c>
      <c r="E126" s="16"/>
      <c r="F126" s="17"/>
      <c r="G126" s="26"/>
      <c r="H126" s="41">
        <f>SUM(G127)</f>
        <v>0</v>
      </c>
      <c r="I126" s="26">
        <f>(H126/1.16)*0.16</f>
        <v>0</v>
      </c>
      <c r="J126" s="36"/>
    </row>
    <row r="127" spans="2:10" ht="15" hidden="1" outlineLevel="1" x14ac:dyDescent="0.25">
      <c r="D127"/>
      <c r="E127" s="2"/>
      <c r="F127"/>
      <c r="G127"/>
      <c r="H127" s="40"/>
      <c r="I127" s="26"/>
      <c r="J127" s="36"/>
    </row>
    <row r="128" spans="2:10" collapsed="1" x14ac:dyDescent="0.2">
      <c r="B128" s="9" t="s">
        <v>98</v>
      </c>
      <c r="C128" s="9" t="s">
        <v>99</v>
      </c>
      <c r="E128" s="16"/>
      <c r="F128" s="17"/>
      <c r="G128" s="26"/>
      <c r="H128" s="41">
        <f>SUM(G129)</f>
        <v>0</v>
      </c>
      <c r="I128" s="26">
        <f>(H128/1.16)*0.16</f>
        <v>0</v>
      </c>
      <c r="J128" s="36"/>
    </row>
    <row r="129" spans="4:10" ht="15" hidden="1" outlineLevel="1" x14ac:dyDescent="0.25">
      <c r="D129"/>
      <c r="E129" s="2"/>
      <c r="F129"/>
      <c r="G129" s="40"/>
      <c r="I129" s="26"/>
      <c r="J129" s="36"/>
    </row>
    <row r="130" spans="4:10" collapsed="1" x14ac:dyDescent="0.2">
      <c r="E130" s="16"/>
      <c r="F130" s="17"/>
      <c r="G130" s="26"/>
      <c r="H130" s="40"/>
      <c r="I130" s="26"/>
      <c r="J130" s="36"/>
    </row>
    <row r="131" spans="4:10" x14ac:dyDescent="0.2">
      <c r="F131" s="17"/>
      <c r="G131" s="54" t="s">
        <v>45</v>
      </c>
      <c r="H131" s="54">
        <f>SUM(H13:H128)</f>
        <v>96889.34</v>
      </c>
      <c r="I131" s="26"/>
      <c r="J131" s="36"/>
    </row>
    <row r="132" spans="4:10" ht="13.5" thickBot="1" x14ac:dyDescent="0.25">
      <c r="F132" s="55"/>
      <c r="G132" s="56" t="s">
        <v>46</v>
      </c>
      <c r="H132" s="57">
        <v>96889.36</v>
      </c>
      <c r="I132" s="26"/>
      <c r="J132" s="36"/>
    </row>
    <row r="133" spans="4:10" ht="13.5" thickTop="1" x14ac:dyDescent="0.2">
      <c r="F133" s="55"/>
      <c r="G133" s="54" t="s">
        <v>47</v>
      </c>
      <c r="H133" s="7">
        <f>+H131-H132</f>
        <v>-2.0000000004074536E-2</v>
      </c>
      <c r="I133" s="26"/>
      <c r="J133" s="36"/>
    </row>
    <row r="134" spans="4:10" x14ac:dyDescent="0.2">
      <c r="F134" s="17"/>
      <c r="J134" s="36"/>
    </row>
    <row r="135" spans="4:10" x14ac:dyDescent="0.2">
      <c r="F135" s="17"/>
      <c r="J135" s="36"/>
    </row>
    <row r="136" spans="4:10" x14ac:dyDescent="0.2">
      <c r="F136" s="17"/>
      <c r="J136" s="36"/>
    </row>
    <row r="137" spans="4:10" x14ac:dyDescent="0.2">
      <c r="F137" s="17"/>
      <c r="J137" s="36"/>
    </row>
    <row r="138" spans="4:10" x14ac:dyDescent="0.2">
      <c r="F138" s="17"/>
      <c r="J138" s="36"/>
    </row>
    <row r="139" spans="4:10" x14ac:dyDescent="0.2">
      <c r="F139" s="17"/>
      <c r="J139" s="36"/>
    </row>
    <row r="140" spans="4:10" x14ac:dyDescent="0.2">
      <c r="F140" s="17"/>
      <c r="J140" s="36"/>
    </row>
    <row r="141" spans="4:10" x14ac:dyDescent="0.2">
      <c r="F141" s="17"/>
      <c r="J141" s="36"/>
    </row>
    <row r="142" spans="4:10" x14ac:dyDescent="0.2">
      <c r="F142" s="17"/>
      <c r="J142" s="36"/>
    </row>
    <row r="143" spans="4:10" x14ac:dyDescent="0.2">
      <c r="F143" s="17"/>
      <c r="J143" s="36"/>
    </row>
    <row r="144" spans="4:10" x14ac:dyDescent="0.2">
      <c r="F144" s="17"/>
      <c r="J144" s="36"/>
    </row>
    <row r="145" spans="6:10" x14ac:dyDescent="0.2">
      <c r="F145" s="17"/>
      <c r="J145" s="36"/>
    </row>
    <row r="146" spans="6:10" x14ac:dyDescent="0.2">
      <c r="F146" s="17"/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</row>
    <row r="1284" spans="6:10" x14ac:dyDescent="0.2">
      <c r="F1284" s="17"/>
    </row>
    <row r="1285" spans="6:10" x14ac:dyDescent="0.2">
      <c r="F1285" s="17"/>
    </row>
    <row r="1286" spans="6:10" x14ac:dyDescent="0.2">
      <c r="F1286" s="17"/>
    </row>
    <row r="1287" spans="6:10" x14ac:dyDescent="0.2">
      <c r="F1287" s="17"/>
    </row>
    <row r="1288" spans="6:10" x14ac:dyDescent="0.2">
      <c r="F1288" s="17"/>
    </row>
    <row r="1289" spans="6:10" x14ac:dyDescent="0.2">
      <c r="F1289" s="17"/>
    </row>
    <row r="1290" spans="6:10" x14ac:dyDescent="0.2">
      <c r="F1290" s="17"/>
    </row>
    <row r="1291" spans="6:10" x14ac:dyDescent="0.2">
      <c r="F1291" s="17"/>
    </row>
    <row r="1292" spans="6:10" x14ac:dyDescent="0.2">
      <c r="F1292" s="17"/>
    </row>
    <row r="1293" spans="6:10" x14ac:dyDescent="0.2">
      <c r="F1293" s="17"/>
    </row>
    <row r="1294" spans="6:10" x14ac:dyDescent="0.2">
      <c r="F1294" s="17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</sheetData>
  <mergeCells count="4">
    <mergeCell ref="C4:J4"/>
    <mergeCell ref="C5:J5"/>
    <mergeCell ref="C6:J6"/>
    <mergeCell ref="C7:J7"/>
  </mergeCells>
  <hyperlinks>
    <hyperlink ref="J32" r:id="rId1"/>
    <hyperlink ref="J33" r:id="rId2"/>
    <hyperlink ref="J35" r:id="rId3"/>
    <hyperlink ref="J36" r:id="rId4"/>
    <hyperlink ref="J34" r:id="rId5"/>
    <hyperlink ref="J42" r:id="rId6"/>
    <hyperlink ref="J44" r:id="rId7"/>
    <hyperlink ref="J52" r:id="rId8"/>
    <hyperlink ref="J53" r:id="rId9"/>
    <hyperlink ref="J57" r:id="rId10"/>
    <hyperlink ref="J58" r:id="rId11"/>
    <hyperlink ref="J59" r:id="rId12"/>
    <hyperlink ref="J74" r:id="rId13"/>
    <hyperlink ref="J78" r:id="rId14"/>
    <hyperlink ref="J79" r:id="rId15"/>
    <hyperlink ref="J80" r:id="rId16"/>
    <hyperlink ref="J91" r:id="rId17"/>
    <hyperlink ref="J94" r:id="rId18"/>
    <hyperlink ref="J125" r:id="rId19"/>
  </hyperlinks>
  <pageMargins left="0.7" right="0.7" top="0.75" bottom="0.75" header="0.3" footer="0.3"/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M1584"/>
  <sheetViews>
    <sheetView topLeftCell="A63" workbookViewId="0">
      <selection activeCell="A133" sqref="A133:XFD133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1.1406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154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68">
        <f>SUM(G19:G28)</f>
        <v>2777.6800000000003</v>
      </c>
      <c r="I18" s="20">
        <f>H18/1.16*0.16</f>
        <v>383.12827586206907</v>
      </c>
      <c r="J18" s="21"/>
      <c r="K18" s="26"/>
    </row>
    <row r="19" spans="2:11" ht="15" outlineLevel="1" x14ac:dyDescent="0.25">
      <c r="B19" s="9"/>
      <c r="C19" s="9"/>
      <c r="D19" t="s">
        <v>176</v>
      </c>
      <c r="E19" s="2">
        <v>42855</v>
      </c>
      <c r="F19">
        <v>10643</v>
      </c>
      <c r="G19">
        <v>690.14</v>
      </c>
      <c r="H19" s="28"/>
      <c r="I19" s="20"/>
      <c r="J19" s="21"/>
    </row>
    <row r="20" spans="2:11" ht="15" outlineLevel="1" x14ac:dyDescent="0.25">
      <c r="B20" s="9"/>
      <c r="C20" s="9"/>
      <c r="D20" t="s">
        <v>177</v>
      </c>
      <c r="E20" s="2">
        <v>42855</v>
      </c>
      <c r="F20">
        <v>10644</v>
      </c>
      <c r="G20">
        <v>301.60000000000002</v>
      </c>
      <c r="H20" s="28"/>
      <c r="I20" s="20"/>
      <c r="J20" s="21"/>
    </row>
    <row r="21" spans="2:11" ht="15" outlineLevel="1" x14ac:dyDescent="0.25">
      <c r="B21" s="9"/>
      <c r="C21" s="9"/>
      <c r="D21" t="s">
        <v>303</v>
      </c>
      <c r="E21" s="2">
        <v>42855</v>
      </c>
      <c r="F21">
        <v>10666</v>
      </c>
      <c r="G21">
        <v>1785.94</v>
      </c>
      <c r="H21" s="28"/>
      <c r="I21" s="20"/>
      <c r="J21" s="21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</row>
    <row r="23" spans="2:11" outlineLevel="1" x14ac:dyDescent="0.2">
      <c r="B23" s="9"/>
      <c r="C23" s="9"/>
      <c r="D23" s="22"/>
      <c r="E23" s="23"/>
      <c r="F23" s="22"/>
      <c r="G23" s="27"/>
      <c r="H23" s="28"/>
      <c r="I23" s="20"/>
      <c r="J23" s="21"/>
    </row>
    <row r="24" spans="2:11" ht="15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7508.8399999999992</v>
      </c>
      <c r="I31" s="20">
        <f>H31/1.16*0.16</f>
        <v>1035.7020689655174</v>
      </c>
      <c r="J31" s="31"/>
    </row>
    <row r="32" spans="2:11" ht="15" hidden="1" outlineLevel="1" x14ac:dyDescent="0.25">
      <c r="B32" s="9"/>
      <c r="C32" s="9"/>
      <c r="D32" t="s">
        <v>178</v>
      </c>
      <c r="E32" s="2">
        <v>42842</v>
      </c>
      <c r="F32">
        <v>1577</v>
      </c>
      <c r="G32" s="53">
        <v>3084.92</v>
      </c>
      <c r="H32" s="19"/>
      <c r="I32" s="20"/>
      <c r="J32" s="65" t="s">
        <v>219</v>
      </c>
    </row>
    <row r="33" spans="2:13" ht="15" hidden="1" outlineLevel="1" x14ac:dyDescent="0.25">
      <c r="B33" s="9"/>
      <c r="C33" s="9"/>
      <c r="D33" t="s">
        <v>179</v>
      </c>
      <c r="E33" s="2">
        <v>42855</v>
      </c>
      <c r="F33">
        <v>1630</v>
      </c>
      <c r="G33" s="53">
        <v>3716.72</v>
      </c>
      <c r="H33" s="19"/>
      <c r="I33" s="20"/>
      <c r="J33" s="65" t="s">
        <v>264</v>
      </c>
    </row>
    <row r="34" spans="2:13" ht="15" hidden="1" outlineLevel="1" x14ac:dyDescent="0.25">
      <c r="B34" s="9"/>
      <c r="C34" s="9"/>
      <c r="D34" t="s">
        <v>180</v>
      </c>
      <c r="E34" s="2">
        <v>42855</v>
      </c>
      <c r="F34">
        <v>1658</v>
      </c>
      <c r="G34">
        <v>707.2</v>
      </c>
      <c r="H34" s="19"/>
      <c r="I34" s="20"/>
      <c r="J34" s="64" t="s">
        <v>265</v>
      </c>
    </row>
    <row r="35" spans="2:13" ht="15" hidden="1" outlineLevel="1" x14ac:dyDescent="0.25">
      <c r="B35" s="9"/>
      <c r="C35" s="9"/>
      <c r="D35"/>
      <c r="E35" s="2"/>
      <c r="F35"/>
      <c r="G35" s="53"/>
      <c r="H35" s="32"/>
      <c r="I35" s="20"/>
      <c r="J35" s="31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6177.39</v>
      </c>
      <c r="I37" s="20">
        <f>H37/1.16*0.16</f>
        <v>852.05379310344847</v>
      </c>
      <c r="J37" s="31"/>
    </row>
    <row r="38" spans="2:13" ht="15" hidden="1" outlineLevel="1" x14ac:dyDescent="0.25">
      <c r="D38" t="s">
        <v>181</v>
      </c>
      <c r="E38" s="2">
        <v>42855</v>
      </c>
      <c r="F38" t="s">
        <v>182</v>
      </c>
      <c r="G38" s="53">
        <v>6177.39</v>
      </c>
      <c r="I38" s="28"/>
      <c r="J38" s="65" t="s">
        <v>220</v>
      </c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0</v>
      </c>
      <c r="I41" s="20">
        <f>H41/1.16*0.16</f>
        <v>0</v>
      </c>
      <c r="J41" s="31"/>
    </row>
    <row r="42" spans="2:13" ht="15" hidden="1" outlineLevel="1" x14ac:dyDescent="0.25">
      <c r="D42"/>
      <c r="E42" s="2"/>
      <c r="F42"/>
      <c r="G42" s="53"/>
      <c r="H42" s="19">
        <f t="shared" ref="H42:H54" si="0">SUM(G43:G43)</f>
        <v>0</v>
      </c>
      <c r="J42" s="31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</row>
    <row r="44" spans="2:13" ht="15" hidden="1" outlineLevel="1" x14ac:dyDescent="0.25">
      <c r="D44"/>
      <c r="E44" s="2"/>
      <c r="F44"/>
      <c r="G44" s="53"/>
      <c r="H44" s="19"/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 t="shared" si="0"/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 t="shared" si="0"/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 t="shared" si="0"/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59" t="s">
        <v>62</v>
      </c>
      <c r="C51" s="9" t="s">
        <v>35</v>
      </c>
      <c r="D51" s="29"/>
      <c r="E51" s="34"/>
      <c r="F51" s="35"/>
      <c r="G51" s="25"/>
      <c r="H51" s="19">
        <f>SUM(G52:G53)</f>
        <v>1392</v>
      </c>
      <c r="I51" s="20">
        <f>H51/1.16*0.16</f>
        <v>192</v>
      </c>
      <c r="J51" s="36"/>
      <c r="K51" s="7"/>
    </row>
    <row r="52" spans="2:13" ht="15" hidden="1" outlineLevel="1" x14ac:dyDescent="0.25">
      <c r="B52" s="33"/>
      <c r="C52" s="9"/>
      <c r="D52" t="s">
        <v>183</v>
      </c>
      <c r="E52" s="2">
        <v>42842</v>
      </c>
      <c r="F52" t="s">
        <v>184</v>
      </c>
      <c r="G52" s="53">
        <v>1392</v>
      </c>
      <c r="I52" s="20"/>
      <c r="J52" s="65" t="s">
        <v>234</v>
      </c>
      <c r="K52" s="7"/>
    </row>
    <row r="53" spans="2:13" ht="15" hidden="1" outlineLevel="1" x14ac:dyDescent="0.25">
      <c r="B53" s="33"/>
      <c r="C53" s="9"/>
      <c r="D53"/>
      <c r="E53" s="2"/>
      <c r="F53"/>
      <c r="G53"/>
      <c r="I53" s="20"/>
      <c r="J53" s="36"/>
      <c r="K53" s="7"/>
    </row>
    <row r="54" spans="2:13" collapsed="1" x14ac:dyDescent="0.2">
      <c r="B54" s="33" t="s">
        <v>24</v>
      </c>
      <c r="C54" s="9" t="s">
        <v>25</v>
      </c>
      <c r="H54" s="19">
        <f t="shared" si="0"/>
        <v>0</v>
      </c>
      <c r="I54" s="20">
        <f>H54/1.16*0.16</f>
        <v>0</v>
      </c>
      <c r="J54" s="38"/>
      <c r="K54" s="7"/>
      <c r="M54" s="16"/>
    </row>
    <row r="55" spans="2:13" hidden="1" outlineLevel="1" x14ac:dyDescent="0.2">
      <c r="B55" s="33"/>
      <c r="C55" s="9"/>
      <c r="D55" s="29"/>
      <c r="E55" s="34"/>
      <c r="F55" s="35"/>
      <c r="G55" s="25"/>
      <c r="H55" s="19"/>
      <c r="I55" s="20"/>
      <c r="J55" s="38"/>
      <c r="K55" s="7"/>
      <c r="M55" s="16"/>
    </row>
    <row r="56" spans="2:13" collapsed="1" x14ac:dyDescent="0.2">
      <c r="B56" s="33" t="s">
        <v>26</v>
      </c>
      <c r="C56" s="9" t="s">
        <v>27</v>
      </c>
      <c r="D56" s="29"/>
      <c r="E56" s="39"/>
      <c r="F56" s="35"/>
      <c r="G56" s="25"/>
      <c r="H56" s="19">
        <f>SUM(G57:G59)</f>
        <v>4112.0200000000004</v>
      </c>
      <c r="I56" s="20">
        <f>(H56/1.16)*0.16</f>
        <v>567.17517241379323</v>
      </c>
      <c r="J56" s="38"/>
      <c r="K56" s="7"/>
      <c r="M56" s="16"/>
    </row>
    <row r="57" spans="2:13" ht="15" hidden="1" outlineLevel="1" x14ac:dyDescent="0.25">
      <c r="B57" s="33"/>
      <c r="C57" s="9"/>
      <c r="D57" t="s">
        <v>63</v>
      </c>
      <c r="E57" s="2">
        <v>42650</v>
      </c>
      <c r="F57" t="s">
        <v>64</v>
      </c>
      <c r="G57" s="1">
        <v>116</v>
      </c>
      <c r="H57" s="18"/>
      <c r="I57" s="20"/>
      <c r="J57" s="65" t="s">
        <v>235</v>
      </c>
      <c r="K57" s="7"/>
      <c r="M57" s="16"/>
    </row>
    <row r="58" spans="2:13" ht="15" hidden="1" outlineLevel="1" x14ac:dyDescent="0.25">
      <c r="B58" s="9"/>
      <c r="C58" s="9"/>
      <c r="D58" t="s">
        <v>28</v>
      </c>
      <c r="E58" s="2">
        <v>42627</v>
      </c>
      <c r="F58" t="s">
        <v>27</v>
      </c>
      <c r="G58" s="30">
        <v>2350.0100000000002</v>
      </c>
      <c r="H58" s="18"/>
      <c r="I58" s="20"/>
      <c r="J58" s="64" t="s">
        <v>236</v>
      </c>
      <c r="K58" s="7"/>
    </row>
    <row r="59" spans="2:13" ht="15" hidden="1" outlineLevel="1" x14ac:dyDescent="0.25">
      <c r="B59" s="9"/>
      <c r="C59" s="9"/>
      <c r="D59" t="s">
        <v>65</v>
      </c>
      <c r="E59" s="2">
        <v>42681</v>
      </c>
      <c r="F59" t="s">
        <v>66</v>
      </c>
      <c r="G59" s="30">
        <v>1646.01</v>
      </c>
      <c r="H59" s="40"/>
      <c r="I59" s="26"/>
      <c r="J59" s="64" t="s">
        <v>237</v>
      </c>
      <c r="K59" s="7"/>
    </row>
    <row r="60" spans="2:13" collapsed="1" x14ac:dyDescent="0.2">
      <c r="B60" s="59" t="s">
        <v>111</v>
      </c>
      <c r="C60" s="9" t="s">
        <v>35</v>
      </c>
      <c r="G60" s="8"/>
      <c r="H60" s="19">
        <f>SUM(G61:G62)</f>
        <v>0</v>
      </c>
      <c r="I60" s="20">
        <f>(H60/1.16)*0.16</f>
        <v>0</v>
      </c>
      <c r="J60" s="38"/>
      <c r="K60" s="7"/>
    </row>
    <row r="61" spans="2:13" ht="15" hidden="1" outlineLevel="1" x14ac:dyDescent="0.25">
      <c r="B61" s="9"/>
      <c r="C61" s="9"/>
      <c r="D61"/>
      <c r="E61" s="2"/>
      <c r="F61"/>
      <c r="G61" s="53"/>
      <c r="H61" s="18"/>
      <c r="I61" s="20"/>
      <c r="J61" s="38"/>
      <c r="K61" s="7"/>
    </row>
    <row r="62" spans="2:13" hidden="1" outlineLevel="1" x14ac:dyDescent="0.2">
      <c r="B62" s="9"/>
      <c r="C62" s="9"/>
      <c r="G62" s="8"/>
      <c r="H62" s="18"/>
      <c r="I62" s="20"/>
      <c r="J62" s="38"/>
      <c r="K62" s="7"/>
    </row>
    <row r="63" spans="2:13" ht="15" collapsed="1" x14ac:dyDescent="0.25">
      <c r="B63" s="9" t="s">
        <v>67</v>
      </c>
      <c r="C63" s="9" t="s">
        <v>68</v>
      </c>
      <c r="D63"/>
      <c r="E63" s="2"/>
      <c r="F63"/>
      <c r="G63" s="30"/>
      <c r="H63" s="41">
        <f>SUM(G64:G65)</f>
        <v>0</v>
      </c>
      <c r="I63" s="26">
        <f>(H63/1.16)*0.16</f>
        <v>0</v>
      </c>
      <c r="J63" s="38"/>
    </row>
    <row r="64" spans="2:13" ht="15" hidden="1" outlineLevel="1" x14ac:dyDescent="0.25">
      <c r="B64" s="42"/>
      <c r="C64" s="42"/>
      <c r="D64"/>
      <c r="E64" s="2"/>
      <c r="F64"/>
      <c r="G64" s="1"/>
      <c r="H64" s="18"/>
      <c r="I64" s="20"/>
      <c r="J64" s="38"/>
    </row>
    <row r="65" spans="2:10" ht="15" hidden="1" outlineLevel="1" x14ac:dyDescent="0.25">
      <c r="B65" s="42"/>
      <c r="C65" s="42"/>
      <c r="D65"/>
      <c r="E65" s="2"/>
      <c r="F65"/>
      <c r="G65" s="30"/>
      <c r="H65" s="18"/>
      <c r="I65" s="20"/>
      <c r="J65" s="38"/>
    </row>
    <row r="66" spans="2:10" collapsed="1" x14ac:dyDescent="0.2">
      <c r="B66" s="9" t="s">
        <v>29</v>
      </c>
      <c r="C66" s="9" t="s">
        <v>30</v>
      </c>
      <c r="D66" s="43"/>
      <c r="E66" s="43"/>
      <c r="F66" s="44"/>
      <c r="G66" s="45"/>
      <c r="H66" s="41">
        <f>SUM(G67:G67)</f>
        <v>0</v>
      </c>
      <c r="I66" s="26">
        <f>(H66/1.16)*0.16</f>
        <v>0</v>
      </c>
      <c r="J66" s="36"/>
    </row>
    <row r="67" spans="2:10" hidden="1" outlineLevel="1" x14ac:dyDescent="0.2">
      <c r="B67" s="42"/>
      <c r="C67" s="42"/>
      <c r="D67" s="22"/>
      <c r="E67" s="23"/>
      <c r="F67" s="24"/>
      <c r="G67" s="37"/>
      <c r="H67" s="40"/>
      <c r="I67" s="26"/>
      <c r="J67" s="36"/>
    </row>
    <row r="68" spans="2:10" collapsed="1" x14ac:dyDescent="0.2">
      <c r="B68" s="9" t="s">
        <v>69</v>
      </c>
      <c r="C68" s="9" t="s">
        <v>70</v>
      </c>
      <c r="D68" s="22"/>
      <c r="E68" s="23"/>
      <c r="F68" s="24"/>
      <c r="G68" s="37"/>
      <c r="H68" s="41">
        <f>SUM(G69:G69)</f>
        <v>0</v>
      </c>
      <c r="I68" s="26">
        <f>(H68/1.16)*0.16</f>
        <v>0</v>
      </c>
      <c r="J68" s="36"/>
    </row>
    <row r="69" spans="2:10" hidden="1" outlineLevel="1" x14ac:dyDescent="0.2">
      <c r="B69" s="42"/>
      <c r="C69" s="42"/>
      <c r="E69" s="16"/>
      <c r="G69" s="8"/>
      <c r="H69" s="40"/>
      <c r="I69" s="26"/>
      <c r="J69" s="36"/>
    </row>
    <row r="70" spans="2:10" collapsed="1" x14ac:dyDescent="0.2">
      <c r="B70" s="9" t="s">
        <v>31</v>
      </c>
      <c r="C70" s="9" t="s">
        <v>32</v>
      </c>
      <c r="D70" s="22"/>
      <c r="E70" s="22"/>
      <c r="F70" s="24"/>
      <c r="G70" s="37"/>
      <c r="H70" s="41">
        <f>SUM(G71:G72)</f>
        <v>0</v>
      </c>
      <c r="I70" s="26">
        <f>(H70/1.16)*0.16</f>
        <v>0</v>
      </c>
      <c r="J70" s="36"/>
    </row>
    <row r="71" spans="2:10" ht="15" hidden="1" outlineLevel="1" x14ac:dyDescent="0.25">
      <c r="B71" s="42"/>
      <c r="C71" s="42"/>
      <c r="D71"/>
      <c r="E71" s="2"/>
      <c r="F71"/>
      <c r="G71" s="53"/>
      <c r="H71" s="40"/>
      <c r="I71" s="26"/>
      <c r="J71" s="36"/>
    </row>
    <row r="72" spans="2:10" hidden="1" outlineLevel="1" x14ac:dyDescent="0.2">
      <c r="B72" s="42"/>
      <c r="C72" s="42"/>
      <c r="D72" s="22"/>
      <c r="E72" s="23"/>
      <c r="F72" s="24"/>
      <c r="G72" s="37"/>
      <c r="H72" s="40"/>
      <c r="I72" s="26"/>
      <c r="J72" s="36"/>
    </row>
    <row r="73" spans="2:10" collapsed="1" x14ac:dyDescent="0.2">
      <c r="B73" s="9" t="s">
        <v>71</v>
      </c>
      <c r="C73" s="9" t="s">
        <v>72</v>
      </c>
      <c r="D73" s="22"/>
      <c r="E73" s="23"/>
      <c r="F73" s="24"/>
      <c r="G73" s="37"/>
      <c r="H73" s="41">
        <f>SUM(G74)</f>
        <v>0</v>
      </c>
      <c r="I73" s="26">
        <f>(H73/1.16)*0.16</f>
        <v>0</v>
      </c>
      <c r="J73" s="36"/>
    </row>
    <row r="74" spans="2:10" ht="15" hidden="1" outlineLevel="1" x14ac:dyDescent="0.25">
      <c r="B74" s="9"/>
      <c r="C74" s="9"/>
      <c r="D74"/>
      <c r="E74" s="2"/>
      <c r="F74"/>
      <c r="G74" s="53"/>
      <c r="H74" s="41"/>
      <c r="I74" s="26"/>
      <c r="J74" s="36"/>
    </row>
    <row r="75" spans="2:10" collapsed="1" x14ac:dyDescent="0.2">
      <c r="B75" s="9" t="s">
        <v>33</v>
      </c>
      <c r="C75" s="9" t="s">
        <v>73</v>
      </c>
      <c r="D75" s="22"/>
      <c r="E75" s="23"/>
      <c r="F75" s="24"/>
      <c r="G75" s="37"/>
      <c r="H75" s="41">
        <f>SUM(G76)</f>
        <v>500</v>
      </c>
      <c r="I75" s="26">
        <f>(H75/1.16)*0.16</f>
        <v>68.965517241379317</v>
      </c>
      <c r="J75" s="36"/>
    </row>
    <row r="76" spans="2:10" ht="15" hidden="1" outlineLevel="1" x14ac:dyDescent="0.25">
      <c r="B76" s="42"/>
      <c r="C76" s="42"/>
      <c r="D76" s="2">
        <v>42842</v>
      </c>
      <c r="E76" t="s">
        <v>185</v>
      </c>
      <c r="F76">
        <v>1</v>
      </c>
      <c r="G76">
        <v>500</v>
      </c>
      <c r="H76" s="40"/>
      <c r="I76" s="26"/>
      <c r="J76" s="64" t="s">
        <v>242</v>
      </c>
    </row>
    <row r="77" spans="2:10" collapsed="1" x14ac:dyDescent="0.2">
      <c r="B77" s="9" t="s">
        <v>74</v>
      </c>
      <c r="C77" s="9" t="s">
        <v>75</v>
      </c>
      <c r="D77" s="22"/>
      <c r="E77" s="22"/>
      <c r="F77" s="22"/>
      <c r="G77" s="29"/>
      <c r="H77" s="40">
        <f>+SUM(G78:G80)</f>
        <v>2872</v>
      </c>
      <c r="I77" s="26">
        <f>(H77/1.16)*0.16</f>
        <v>396.13793103448279</v>
      </c>
      <c r="J77" s="36"/>
    </row>
    <row r="78" spans="2:10" ht="15" hidden="1" outlineLevel="1" x14ac:dyDescent="0.25">
      <c r="B78" s="9"/>
      <c r="C78" s="9"/>
      <c r="D78" t="s">
        <v>76</v>
      </c>
      <c r="E78" s="2">
        <v>42649</v>
      </c>
      <c r="F78" t="s">
        <v>77</v>
      </c>
      <c r="G78" s="1">
        <v>939.99</v>
      </c>
      <c r="H78" s="40"/>
      <c r="I78" s="26"/>
      <c r="J78" s="65" t="s">
        <v>243</v>
      </c>
    </row>
    <row r="79" spans="2:10" ht="15" hidden="1" outlineLevel="1" x14ac:dyDescent="0.25">
      <c r="B79" s="9"/>
      <c r="C79" s="9"/>
      <c r="D79" t="s">
        <v>63</v>
      </c>
      <c r="E79" s="2">
        <v>42681</v>
      </c>
      <c r="F79" t="s">
        <v>78</v>
      </c>
      <c r="G79" s="30">
        <v>1066.01</v>
      </c>
      <c r="H79" s="40"/>
      <c r="I79" s="26"/>
      <c r="J79" s="64" t="s">
        <v>244</v>
      </c>
    </row>
    <row r="80" spans="2:10" ht="15" hidden="1" outlineLevel="1" x14ac:dyDescent="0.25">
      <c r="B80" s="42"/>
      <c r="C80" s="42"/>
      <c r="D80" t="s">
        <v>79</v>
      </c>
      <c r="E80" s="2">
        <v>42683</v>
      </c>
      <c r="F80" t="s">
        <v>80</v>
      </c>
      <c r="G80" s="1">
        <v>866</v>
      </c>
      <c r="H80" s="40"/>
      <c r="I80" s="26"/>
      <c r="J80" s="65" t="s">
        <v>245</v>
      </c>
    </row>
    <row r="81" spans="2:10" collapsed="1" x14ac:dyDescent="0.2">
      <c r="B81" s="59" t="s">
        <v>34</v>
      </c>
      <c r="C81" s="9" t="s">
        <v>35</v>
      </c>
      <c r="D81" s="22"/>
      <c r="E81" s="23"/>
      <c r="F81" s="24"/>
      <c r="G81" s="37"/>
      <c r="H81" s="41"/>
      <c r="I81" s="26">
        <f>H81/1.16*0.16</f>
        <v>0</v>
      </c>
      <c r="J81" s="36"/>
    </row>
    <row r="82" spans="2:10" ht="15" hidden="1" outlineLevel="1" x14ac:dyDescent="0.25">
      <c r="B82" s="42"/>
      <c r="C82" s="42"/>
      <c r="D82"/>
      <c r="E82" s="2"/>
      <c r="F82"/>
      <c r="G82" s="30"/>
      <c r="H82" s="40"/>
      <c r="I82" s="26"/>
      <c r="J82" s="36"/>
    </row>
    <row r="83" spans="2:10" ht="15" collapsed="1" x14ac:dyDescent="0.25">
      <c r="B83" s="9" t="s">
        <v>116</v>
      </c>
      <c r="C83" s="9" t="s">
        <v>117</v>
      </c>
      <c r="D83"/>
      <c r="E83" s="2"/>
      <c r="F83"/>
      <c r="G83" s="30"/>
      <c r="H83" s="40">
        <f>+SUM(G84)</f>
        <v>0</v>
      </c>
      <c r="I83" s="26">
        <f>(H83/1.16)*0.16</f>
        <v>0</v>
      </c>
      <c r="J83" s="36"/>
    </row>
    <row r="84" spans="2:10" ht="15" hidden="1" outlineLevel="1" x14ac:dyDescent="0.25">
      <c r="B84" s="42"/>
      <c r="C84" s="42"/>
      <c r="D84"/>
      <c r="E84" s="2"/>
      <c r="F84"/>
      <c r="G84" s="53"/>
      <c r="H84" s="40"/>
      <c r="I84" s="26"/>
      <c r="J84" s="36"/>
    </row>
    <row r="85" spans="2:10" ht="15" collapsed="1" x14ac:dyDescent="0.25">
      <c r="B85" s="9" t="s">
        <v>81</v>
      </c>
      <c r="C85" s="9" t="s">
        <v>82</v>
      </c>
      <c r="D85"/>
      <c r="E85" s="2"/>
      <c r="F85"/>
      <c r="G85" s="1"/>
      <c r="H85" s="41">
        <f>SUM(G86:G87)</f>
        <v>0</v>
      </c>
      <c r="I85" s="26">
        <f>H85/1.16*0.16</f>
        <v>0</v>
      </c>
      <c r="J85" s="36"/>
    </row>
    <row r="86" spans="2:10" ht="15" hidden="1" outlineLevel="1" x14ac:dyDescent="0.25">
      <c r="B86" s="42"/>
      <c r="C86" s="42"/>
      <c r="D86"/>
      <c r="E86" s="2"/>
      <c r="F86"/>
      <c r="G86" s="1"/>
      <c r="H86" s="40"/>
      <c r="I86" s="26"/>
      <c r="J86" s="36"/>
    </row>
    <row r="87" spans="2:10" ht="15" hidden="1" outlineLevel="1" x14ac:dyDescent="0.25">
      <c r="B87" s="42"/>
      <c r="C87" s="42"/>
      <c r="D87"/>
      <c r="E87" s="2"/>
      <c r="F87"/>
      <c r="G87" s="30"/>
      <c r="H87" s="40"/>
      <c r="I87" s="26"/>
      <c r="J87" s="36"/>
    </row>
    <row r="88" spans="2:10" collapsed="1" x14ac:dyDescent="0.2">
      <c r="B88" s="9" t="s">
        <v>36</v>
      </c>
      <c r="C88" s="9" t="s">
        <v>37</v>
      </c>
      <c r="D88" s="22"/>
      <c r="E88" s="22"/>
      <c r="F88" s="24"/>
      <c r="G88" s="37"/>
      <c r="H88" s="41"/>
      <c r="I88" s="26"/>
      <c r="J88" s="36"/>
    </row>
    <row r="89" spans="2:10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</row>
    <row r="90" spans="2:10" collapsed="1" x14ac:dyDescent="0.2">
      <c r="B90" s="9" t="s">
        <v>38</v>
      </c>
      <c r="C90" s="9" t="s">
        <v>83</v>
      </c>
      <c r="D90" s="22"/>
      <c r="E90" s="23"/>
      <c r="F90" s="24"/>
      <c r="G90" s="37"/>
      <c r="H90" s="41">
        <f>SUM(G91:G92)</f>
        <v>2150.41</v>
      </c>
      <c r="I90" s="26">
        <f>(H90/1.16)*0.16</f>
        <v>296.60827586206898</v>
      </c>
      <c r="J90" s="36"/>
    </row>
    <row r="91" spans="2:10" ht="15" hidden="1" outlineLevel="1" x14ac:dyDescent="0.25">
      <c r="B91" s="9"/>
      <c r="C91" s="9"/>
      <c r="D91" t="s">
        <v>84</v>
      </c>
      <c r="E91" s="2">
        <v>42660</v>
      </c>
      <c r="F91" t="s">
        <v>85</v>
      </c>
      <c r="G91" s="30">
        <v>1547.21</v>
      </c>
      <c r="H91" s="41"/>
      <c r="I91" s="26"/>
      <c r="J91" s="65" t="s">
        <v>248</v>
      </c>
    </row>
    <row r="92" spans="2:10" ht="15" hidden="1" outlineLevel="1" x14ac:dyDescent="0.25">
      <c r="B92" s="9"/>
      <c r="C92" s="9"/>
      <c r="D92" t="s">
        <v>28</v>
      </c>
      <c r="E92" s="2">
        <v>42842</v>
      </c>
      <c r="F92" t="s">
        <v>186</v>
      </c>
      <c r="G92">
        <v>603.20000000000005</v>
      </c>
      <c r="H92" s="41"/>
      <c r="I92" s="26"/>
      <c r="J92" s="64" t="s">
        <v>249</v>
      </c>
    </row>
    <row r="93" spans="2:10" collapsed="1" x14ac:dyDescent="0.2">
      <c r="B93" s="9" t="s">
        <v>39</v>
      </c>
      <c r="C93" s="9" t="s">
        <v>40</v>
      </c>
      <c r="D93" s="22"/>
      <c r="E93" s="22"/>
      <c r="F93" s="24"/>
      <c r="G93" s="37"/>
      <c r="H93" s="41">
        <f>SUM(G94:G94)</f>
        <v>49746.11</v>
      </c>
      <c r="I93" s="26">
        <f>(H93/1.16)*0.16</f>
        <v>6861.5324137931038</v>
      </c>
      <c r="J93" s="36"/>
    </row>
    <row r="94" spans="2:10" ht="15" hidden="1" outlineLevel="1" x14ac:dyDescent="0.25">
      <c r="B94" s="9"/>
      <c r="C94" s="9"/>
      <c r="D94" t="s">
        <v>187</v>
      </c>
      <c r="E94" s="2">
        <v>42855</v>
      </c>
      <c r="F94" t="s">
        <v>188</v>
      </c>
      <c r="G94" s="53">
        <v>49746.11</v>
      </c>
      <c r="H94" s="41"/>
      <c r="I94" s="26"/>
      <c r="J94" s="64"/>
    </row>
    <row r="95" spans="2:10" collapsed="1" x14ac:dyDescent="0.2">
      <c r="B95" s="9" t="s">
        <v>41</v>
      </c>
      <c r="C95" s="9" t="s">
        <v>42</v>
      </c>
      <c r="D95" s="22"/>
      <c r="E95" s="22"/>
      <c r="F95" s="24"/>
      <c r="G95" s="37"/>
      <c r="H95" s="41">
        <f>SUM(G96:G98)</f>
        <v>0</v>
      </c>
      <c r="I95" s="26">
        <f>(H95/1.16)*0.16</f>
        <v>0</v>
      </c>
      <c r="J95" s="46"/>
    </row>
    <row r="96" spans="2:10" hidden="1" outlineLevel="1" x14ac:dyDescent="0.2">
      <c r="B96" s="9"/>
      <c r="C96" s="9"/>
      <c r="D96" s="22"/>
      <c r="E96" s="23"/>
      <c r="F96" s="24"/>
      <c r="G96" s="37"/>
      <c r="H96" s="41"/>
      <c r="I96" s="26"/>
      <c r="J96" s="38"/>
    </row>
    <row r="97" spans="2:10" hidden="1" outlineLevel="1" x14ac:dyDescent="0.2">
      <c r="B97" s="9"/>
      <c r="C97" s="9"/>
      <c r="D97" s="22"/>
      <c r="E97" s="23"/>
      <c r="F97" s="24"/>
      <c r="G97" s="37"/>
      <c r="H97" s="41"/>
      <c r="I97" s="26"/>
      <c r="J97" s="38"/>
    </row>
    <row r="98" spans="2:10" hidden="1" outlineLevel="1" x14ac:dyDescent="0.2">
      <c r="B98" s="9"/>
      <c r="C98" s="9"/>
      <c r="D98" s="22"/>
      <c r="E98" s="23"/>
      <c r="F98" s="24"/>
      <c r="G98" s="37"/>
      <c r="H98" s="41"/>
      <c r="I98" s="26"/>
      <c r="J98" s="38"/>
    </row>
    <row r="99" spans="2:10" collapsed="1" x14ac:dyDescent="0.2">
      <c r="B99" s="9" t="s">
        <v>43</v>
      </c>
      <c r="C99" s="9" t="s">
        <v>44</v>
      </c>
      <c r="G99" s="8"/>
      <c r="H99" s="41">
        <f>SUM(G100:G100)</f>
        <v>0</v>
      </c>
      <c r="I99" s="26">
        <f>(H99/1.16)*0.16</f>
        <v>0</v>
      </c>
      <c r="J99" s="38"/>
    </row>
    <row r="100" spans="2:10" hidden="1" outlineLevel="1" x14ac:dyDescent="0.2">
      <c r="B100" s="9"/>
      <c r="C100" s="9"/>
      <c r="E100" s="16"/>
      <c r="G100" s="47"/>
      <c r="H100" s="41"/>
      <c r="I100" s="26"/>
      <c r="J100" s="36"/>
    </row>
    <row r="101" spans="2:10" collapsed="1" x14ac:dyDescent="0.2">
      <c r="B101" s="9" t="s">
        <v>86</v>
      </c>
      <c r="C101" s="9" t="s">
        <v>87</v>
      </c>
      <c r="D101" s="22"/>
      <c r="E101" s="23"/>
      <c r="F101" s="24"/>
      <c r="G101" s="37"/>
      <c r="H101" s="41">
        <f>SUM(G102:G103)</f>
        <v>3286.55</v>
      </c>
      <c r="I101" s="26">
        <f>(H101/1.16)*0.16</f>
        <v>453.31724137931042</v>
      </c>
      <c r="J101" s="36"/>
    </row>
    <row r="102" spans="2:10" ht="15" hidden="1" outlineLevel="1" x14ac:dyDescent="0.25">
      <c r="B102" s="9"/>
      <c r="C102" s="9"/>
      <c r="D102" t="s">
        <v>130</v>
      </c>
      <c r="E102" s="2">
        <v>42842</v>
      </c>
      <c r="F102" t="s">
        <v>189</v>
      </c>
      <c r="G102" s="53">
        <v>3286.55</v>
      </c>
      <c r="H102" s="41"/>
      <c r="I102" s="26"/>
      <c r="J102" s="64" t="s">
        <v>255</v>
      </c>
    </row>
    <row r="103" spans="2:10" hidden="1" outlineLevel="1" x14ac:dyDescent="0.2">
      <c r="B103" s="9"/>
      <c r="C103" s="9"/>
      <c r="H103" s="41"/>
      <c r="I103" s="26"/>
      <c r="J103" s="36"/>
    </row>
    <row r="104" spans="2:10" collapsed="1" x14ac:dyDescent="0.2">
      <c r="B104" s="9" t="s">
        <v>11</v>
      </c>
      <c r="C104" s="9" t="s">
        <v>12</v>
      </c>
      <c r="E104" s="16"/>
      <c r="F104" s="17"/>
      <c r="G104" s="40"/>
      <c r="H104" s="41">
        <f>SUM(G105:G116)</f>
        <v>24000</v>
      </c>
      <c r="I104" s="26">
        <f>(H104/1.16)*0.16</f>
        <v>3310.344827586207</v>
      </c>
      <c r="J104" s="36"/>
    </row>
    <row r="105" spans="2:10" ht="15" hidden="1" outlineLevel="1" x14ac:dyDescent="0.25">
      <c r="B105" s="9"/>
      <c r="C105" s="9"/>
      <c r="D105" t="s">
        <v>123</v>
      </c>
      <c r="E105" s="2">
        <v>42736</v>
      </c>
      <c r="F105" t="s">
        <v>124</v>
      </c>
      <c r="G105" s="53">
        <v>6000</v>
      </c>
      <c r="H105" s="41"/>
      <c r="I105" s="26"/>
      <c r="J105" s="36"/>
    </row>
    <row r="106" spans="2:10" ht="15" hidden="1" outlineLevel="1" x14ac:dyDescent="0.25">
      <c r="B106" s="9"/>
      <c r="C106" s="9"/>
      <c r="D106" t="s">
        <v>152</v>
      </c>
      <c r="E106" s="2">
        <v>42767</v>
      </c>
      <c r="F106" t="s">
        <v>124</v>
      </c>
      <c r="G106" s="53">
        <v>6000</v>
      </c>
      <c r="H106" s="41"/>
      <c r="I106" s="26"/>
      <c r="J106" s="36"/>
    </row>
    <row r="107" spans="2:10" ht="15" hidden="1" outlineLevel="1" x14ac:dyDescent="0.25">
      <c r="B107" s="9"/>
      <c r="C107" s="9"/>
      <c r="D107" t="s">
        <v>173</v>
      </c>
      <c r="E107" s="2">
        <v>42795</v>
      </c>
      <c r="F107" t="s">
        <v>124</v>
      </c>
      <c r="G107" s="53">
        <v>6000</v>
      </c>
      <c r="H107" s="41"/>
      <c r="I107" s="26"/>
      <c r="J107" s="36"/>
    </row>
    <row r="108" spans="2:10" ht="15" hidden="1" outlineLevel="1" x14ac:dyDescent="0.25">
      <c r="B108" s="9"/>
      <c r="C108" s="9"/>
      <c r="D108" t="s">
        <v>173</v>
      </c>
      <c r="E108" s="2">
        <v>42826</v>
      </c>
      <c r="F108" t="s">
        <v>124</v>
      </c>
      <c r="G108" s="53">
        <v>6000</v>
      </c>
      <c r="H108" s="41"/>
      <c r="I108" s="26"/>
      <c r="J108" s="36"/>
    </row>
    <row r="109" spans="2:10" hidden="1" outlineLevel="1" x14ac:dyDescent="0.2">
      <c r="B109" s="9"/>
      <c r="C109" s="9"/>
      <c r="D109" s="51"/>
      <c r="E109" s="23"/>
      <c r="F109" s="24"/>
      <c r="G109" s="48"/>
      <c r="H109" s="41"/>
      <c r="I109" s="26"/>
      <c r="J109" s="36"/>
    </row>
    <row r="110" spans="2:10" hidden="1" outlineLevel="1" x14ac:dyDescent="0.2">
      <c r="B110" s="9"/>
      <c r="C110" s="9"/>
      <c r="D110" s="51"/>
      <c r="E110" s="23"/>
      <c r="F110" s="24"/>
      <c r="G110" s="48"/>
      <c r="H110" s="41"/>
      <c r="I110" s="26"/>
      <c r="J110" s="36"/>
    </row>
    <row r="111" spans="2:10" hidden="1" outlineLevel="1" x14ac:dyDescent="0.2">
      <c r="B111" s="9"/>
      <c r="C111" s="9"/>
      <c r="D111" s="51"/>
      <c r="E111" s="23"/>
      <c r="F111" s="24"/>
      <c r="G111" s="48"/>
      <c r="H111" s="41"/>
      <c r="I111" s="26"/>
      <c r="J111" s="36"/>
    </row>
    <row r="112" spans="2:10" hidden="1" outlineLevel="1" x14ac:dyDescent="0.2">
      <c r="B112" s="9"/>
      <c r="C112" s="9"/>
      <c r="E112" s="16"/>
      <c r="G112" s="52"/>
      <c r="H112" s="41"/>
      <c r="I112" s="26"/>
      <c r="J112" s="36"/>
    </row>
    <row r="113" spans="2:10" ht="15" hidden="1" outlineLevel="1" x14ac:dyDescent="0.25">
      <c r="B113" s="9"/>
      <c r="C113" s="9"/>
      <c r="D113"/>
      <c r="E113" s="2"/>
      <c r="F113"/>
      <c r="G113" s="53"/>
      <c r="H113" s="41"/>
      <c r="I113" s="26"/>
      <c r="J113" s="36"/>
    </row>
    <row r="114" spans="2:10" ht="15" hidden="1" outlineLevel="1" x14ac:dyDescent="0.25">
      <c r="B114" s="9"/>
      <c r="C114" s="9"/>
      <c r="D114"/>
      <c r="E114" s="2"/>
      <c r="F114"/>
      <c r="G114" s="53"/>
      <c r="H114" s="41"/>
      <c r="I114" s="26"/>
      <c r="J114" s="36"/>
    </row>
    <row r="115" spans="2:10" ht="15" hidden="1" outlineLevel="1" x14ac:dyDescent="0.25">
      <c r="B115" s="9"/>
      <c r="C115" s="9"/>
      <c r="D115"/>
      <c r="E115" s="2"/>
      <c r="F115"/>
      <c r="G115" s="53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collapsed="1" x14ac:dyDescent="0.25">
      <c r="B117" s="9" t="s">
        <v>88</v>
      </c>
      <c r="C117" s="9" t="s">
        <v>89</v>
      </c>
      <c r="D117"/>
      <c r="E117" s="2"/>
      <c r="F117"/>
      <c r="G117"/>
      <c r="H117" s="41">
        <f>SUM(G118)</f>
        <v>0</v>
      </c>
      <c r="I117" s="26">
        <f>(H117/1.16)*0.16</f>
        <v>0</v>
      </c>
      <c r="J117" s="36"/>
    </row>
    <row r="118" spans="2:10" ht="15" hidden="1" outlineLevel="1" x14ac:dyDescent="0.25">
      <c r="D118"/>
      <c r="E118" s="2"/>
      <c r="F118"/>
      <c r="G118" s="53"/>
      <c r="H118" s="40"/>
      <c r="I118" s="26"/>
      <c r="J118" s="36"/>
    </row>
    <row r="119" spans="2:10" ht="15" collapsed="1" x14ac:dyDescent="0.25">
      <c r="B119" s="9" t="s">
        <v>90</v>
      </c>
      <c r="C119" s="9" t="s">
        <v>91</v>
      </c>
      <c r="D119"/>
      <c r="E119" s="2"/>
      <c r="F119"/>
      <c r="G119" s="53"/>
      <c r="H119" s="41">
        <f>SUM(G120)</f>
        <v>0</v>
      </c>
      <c r="I119" s="26">
        <f>(H119/1.16)*0.16</f>
        <v>0</v>
      </c>
      <c r="J119" s="36"/>
    </row>
    <row r="120" spans="2:10" ht="15" hidden="1" outlineLevel="1" x14ac:dyDescent="0.25">
      <c r="D120"/>
      <c r="E120" s="2"/>
      <c r="F120"/>
      <c r="G120" s="53"/>
      <c r="H120" s="40"/>
      <c r="I120" s="26"/>
      <c r="J120" s="36"/>
    </row>
    <row r="121" spans="2:10" ht="15" hidden="1" outlineLevel="1" x14ac:dyDescent="0.25">
      <c r="D121"/>
      <c r="E121" s="2"/>
      <c r="F121"/>
      <c r="G121" s="53"/>
    </row>
    <row r="122" spans="2:10" ht="15" collapsed="1" x14ac:dyDescent="0.25">
      <c r="B122" s="9" t="s">
        <v>92</v>
      </c>
      <c r="C122" s="9" t="s">
        <v>93</v>
      </c>
      <c r="D122"/>
      <c r="E122" s="2"/>
      <c r="F122"/>
      <c r="G122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/>
      <c r="H123" s="40"/>
      <c r="I123" s="26"/>
      <c r="J123" s="36"/>
    </row>
    <row r="124" spans="2:10" ht="15" collapsed="1" x14ac:dyDescent="0.25">
      <c r="B124" s="9" t="s">
        <v>94</v>
      </c>
      <c r="C124" s="9" t="s">
        <v>95</v>
      </c>
      <c r="D124"/>
      <c r="E124" s="2"/>
      <c r="F124"/>
      <c r="G124"/>
      <c r="H124" s="41">
        <f>SUM(G125:G127)</f>
        <v>1876.5900000000001</v>
      </c>
      <c r="I124" s="26">
        <f>(H124/1.16)*0.16</f>
        <v>258.84000000000003</v>
      </c>
      <c r="J124" s="36"/>
    </row>
    <row r="125" spans="2:10" ht="15" hidden="1" outlineLevel="1" x14ac:dyDescent="0.25">
      <c r="D125" t="s">
        <v>174</v>
      </c>
      <c r="E125" s="2">
        <v>42824</v>
      </c>
      <c r="F125" t="s">
        <v>175</v>
      </c>
      <c r="G125">
        <v>396.14</v>
      </c>
      <c r="H125" s="40"/>
      <c r="I125" s="26"/>
      <c r="J125" s="64" t="s">
        <v>258</v>
      </c>
    </row>
    <row r="126" spans="2:10" ht="15" hidden="1" outlineLevel="1" x14ac:dyDescent="0.25">
      <c r="D126" t="s">
        <v>190</v>
      </c>
      <c r="E126" s="2">
        <v>42844</v>
      </c>
      <c r="F126" t="s">
        <v>191</v>
      </c>
      <c r="G126">
        <v>650.24</v>
      </c>
      <c r="H126" s="40"/>
      <c r="I126" s="26"/>
      <c r="J126" s="65" t="s">
        <v>259</v>
      </c>
    </row>
    <row r="127" spans="2:10" ht="15" hidden="1" outlineLevel="1" x14ac:dyDescent="0.25">
      <c r="D127" t="s">
        <v>192</v>
      </c>
      <c r="E127" s="2">
        <v>42849</v>
      </c>
      <c r="F127" t="s">
        <v>193</v>
      </c>
      <c r="G127">
        <v>830.21</v>
      </c>
      <c r="H127" s="40"/>
      <c r="I127" s="26"/>
      <c r="J127" s="65" t="s">
        <v>260</v>
      </c>
    </row>
    <row r="128" spans="2:10" collapsed="1" x14ac:dyDescent="0.2">
      <c r="B128" s="9" t="s">
        <v>96</v>
      </c>
      <c r="C128" s="9" t="s">
        <v>97</v>
      </c>
      <c r="E128" s="16"/>
      <c r="F128" s="17"/>
      <c r="G128" s="26"/>
      <c r="H128" s="41">
        <f>SUM(G129)</f>
        <v>0</v>
      </c>
      <c r="I128" s="26">
        <f>(H128/1.16)*0.16</f>
        <v>0</v>
      </c>
      <c r="J128" s="36"/>
    </row>
    <row r="129" spans="2:10" ht="15" hidden="1" outlineLevel="1" x14ac:dyDescent="0.25">
      <c r="D129"/>
      <c r="E129" s="2"/>
      <c r="F129"/>
      <c r="G129"/>
      <c r="H129" s="40"/>
      <c r="I129" s="26"/>
      <c r="J129" s="36"/>
    </row>
    <row r="130" spans="2:10" collapsed="1" x14ac:dyDescent="0.2">
      <c r="B130" s="9" t="s">
        <v>98</v>
      </c>
      <c r="C130" s="9" t="s">
        <v>99</v>
      </c>
      <c r="E130" s="16"/>
      <c r="F130" s="17"/>
      <c r="G130" s="26"/>
      <c r="H130" s="41">
        <f>SUM(G131)</f>
        <v>0</v>
      </c>
      <c r="I130" s="26">
        <f>(H130/1.16)*0.16</f>
        <v>0</v>
      </c>
      <c r="J130" s="36"/>
    </row>
    <row r="131" spans="2:10" ht="15" hidden="1" outlineLevel="1" x14ac:dyDescent="0.25">
      <c r="D131"/>
      <c r="E131" s="2"/>
      <c r="F131"/>
      <c r="G131" s="40"/>
      <c r="I131" s="26"/>
      <c r="J131" s="36"/>
    </row>
    <row r="132" spans="2:10" ht="15" collapsed="1" x14ac:dyDescent="0.25">
      <c r="B132" s="9" t="s">
        <v>304</v>
      </c>
      <c r="C132" s="9" t="s">
        <v>305</v>
      </c>
      <c r="D132"/>
      <c r="E132" s="2"/>
      <c r="F132"/>
      <c r="G132" s="40"/>
      <c r="H132" s="41">
        <f>SUM(G133)</f>
        <v>-180</v>
      </c>
      <c r="I132" s="26"/>
      <c r="J132" s="36"/>
    </row>
    <row r="133" spans="2:10" ht="15" outlineLevel="1" x14ac:dyDescent="0.25">
      <c r="D133" t="s">
        <v>306</v>
      </c>
      <c r="E133" s="2"/>
      <c r="F133"/>
      <c r="G133" s="40">
        <v>-180</v>
      </c>
      <c r="I133" s="26"/>
      <c r="J133" s="36"/>
    </row>
    <row r="134" spans="2:10" x14ac:dyDescent="0.2">
      <c r="B134" s="9" t="s">
        <v>194</v>
      </c>
      <c r="C134" s="9" t="s">
        <v>195</v>
      </c>
      <c r="E134" s="16"/>
      <c r="F134" s="17"/>
      <c r="G134" s="26"/>
      <c r="H134" s="41">
        <f>SUM(G135:G136)</f>
        <v>8607.2000000000007</v>
      </c>
      <c r="I134" s="26">
        <f>(H134/1.16)*0.16</f>
        <v>1187.2000000000003</v>
      </c>
      <c r="J134" s="36"/>
    </row>
    <row r="135" spans="2:10" ht="15" outlineLevel="1" x14ac:dyDescent="0.25">
      <c r="D135" t="s">
        <v>196</v>
      </c>
      <c r="E135" s="2">
        <v>42842</v>
      </c>
      <c r="F135" t="s">
        <v>197</v>
      </c>
      <c r="G135" s="53">
        <v>1647.2</v>
      </c>
      <c r="H135" s="6"/>
      <c r="I135" s="26"/>
      <c r="J135" s="65" t="s">
        <v>261</v>
      </c>
    </row>
    <row r="136" spans="2:10" ht="15" outlineLevel="1" x14ac:dyDescent="0.25">
      <c r="D136" t="s">
        <v>159</v>
      </c>
      <c r="E136" s="2">
        <v>42842</v>
      </c>
      <c r="F136" t="s">
        <v>198</v>
      </c>
      <c r="G136" s="53">
        <v>6960</v>
      </c>
      <c r="H136" s="6"/>
      <c r="I136" s="26"/>
      <c r="J136" s="64" t="s">
        <v>262</v>
      </c>
    </row>
    <row r="137" spans="2:10" ht="15" x14ac:dyDescent="0.25">
      <c r="B137" s="9" t="s">
        <v>199</v>
      </c>
      <c r="C137" s="9" t="s">
        <v>200</v>
      </c>
      <c r="D137"/>
      <c r="E137" s="2"/>
      <c r="F137"/>
      <c r="G137" s="53"/>
      <c r="H137" s="41">
        <f>SUM(G138)</f>
        <v>270000</v>
      </c>
      <c r="I137" s="26">
        <f>(H137/1.16)*0.16</f>
        <v>37241.379310344833</v>
      </c>
      <c r="J137" s="36"/>
    </row>
    <row r="138" spans="2:10" ht="15" hidden="1" outlineLevel="1" x14ac:dyDescent="0.25">
      <c r="D138" t="s">
        <v>201</v>
      </c>
      <c r="E138" s="2">
        <v>42852</v>
      </c>
      <c r="F138" t="s">
        <v>202</v>
      </c>
      <c r="G138" s="53">
        <v>270000</v>
      </c>
      <c r="H138" s="6"/>
      <c r="I138" s="26"/>
      <c r="J138" s="36"/>
    </row>
    <row r="139" spans="2:10" ht="15" collapsed="1" x14ac:dyDescent="0.25">
      <c r="B139" s="9" t="s">
        <v>203</v>
      </c>
      <c r="C139" s="9" t="s">
        <v>204</v>
      </c>
      <c r="D139"/>
      <c r="E139" s="2"/>
      <c r="F139"/>
      <c r="G139" s="53"/>
      <c r="H139" s="41">
        <f>SUM(G140)</f>
        <v>19193.59</v>
      </c>
      <c r="I139" s="26">
        <f>(H139/1.16)*0.16</f>
        <v>2647.3917241379309</v>
      </c>
      <c r="J139" s="36"/>
    </row>
    <row r="140" spans="2:10" ht="15" outlineLevel="1" x14ac:dyDescent="0.25">
      <c r="D140" t="s">
        <v>205</v>
      </c>
      <c r="E140" s="2">
        <v>42855</v>
      </c>
      <c r="F140" t="s">
        <v>206</v>
      </c>
      <c r="G140" s="53">
        <v>19193.59</v>
      </c>
      <c r="H140" s="6"/>
      <c r="I140" s="26"/>
      <c r="J140" s="62" t="s">
        <v>263</v>
      </c>
    </row>
    <row r="141" spans="2:10" x14ac:dyDescent="0.2">
      <c r="B141" s="9" t="s">
        <v>300</v>
      </c>
      <c r="C141" s="9" t="s">
        <v>301</v>
      </c>
      <c r="E141" s="69"/>
      <c r="F141" s="17"/>
      <c r="G141" s="26"/>
      <c r="H141" s="41">
        <f>SUM(G142)</f>
        <v>6325.84</v>
      </c>
      <c r="I141" s="26">
        <f>(H141/1.16)*0.16</f>
        <v>872.52965517241398</v>
      </c>
      <c r="J141" s="36"/>
    </row>
    <row r="142" spans="2:10" hidden="1" outlineLevel="1" x14ac:dyDescent="0.2">
      <c r="D142" s="6" t="s">
        <v>302</v>
      </c>
      <c r="E142" s="16">
        <v>42855</v>
      </c>
      <c r="F142" s="69">
        <v>3443780</v>
      </c>
      <c r="G142" s="26">
        <v>6325.84</v>
      </c>
      <c r="H142" s="40"/>
      <c r="I142" s="26"/>
      <c r="J142" s="36"/>
    </row>
    <row r="143" spans="2:10" collapsed="1" x14ac:dyDescent="0.2">
      <c r="F143" s="17"/>
      <c r="H143" s="6"/>
      <c r="I143" s="26"/>
      <c r="J143" s="36"/>
    </row>
    <row r="144" spans="2:10" x14ac:dyDescent="0.2">
      <c r="F144" s="55"/>
      <c r="G144" s="54" t="s">
        <v>45</v>
      </c>
      <c r="H144" s="54">
        <f>SUM(H13:H141)</f>
        <v>410346.22000000003</v>
      </c>
      <c r="I144" s="26"/>
      <c r="J144" s="36"/>
    </row>
    <row r="145" spans="6:10" ht="13.5" thickBot="1" x14ac:dyDescent="0.25">
      <c r="F145" s="55"/>
      <c r="G145" s="56" t="s">
        <v>46</v>
      </c>
      <c r="H145" s="57">
        <v>410346.23999999999</v>
      </c>
      <c r="I145" s="26"/>
      <c r="J145" s="36"/>
    </row>
    <row r="146" spans="6:10" ht="13.5" thickTop="1" x14ac:dyDescent="0.2">
      <c r="F146" s="17"/>
      <c r="G146" s="54" t="s">
        <v>47</v>
      </c>
      <c r="H146" s="7">
        <f>+H144-H145</f>
        <v>-1.9999999960418791E-2</v>
      </c>
      <c r="J146" s="36"/>
    </row>
    <row r="147" spans="6:10" x14ac:dyDescent="0.2">
      <c r="F147" s="17"/>
      <c r="J147" s="36"/>
    </row>
    <row r="148" spans="6:10" x14ac:dyDescent="0.2">
      <c r="F148" s="17"/>
      <c r="J148" s="36"/>
    </row>
    <row r="149" spans="6:10" x14ac:dyDescent="0.2">
      <c r="F149" s="17"/>
      <c r="J149" s="36"/>
    </row>
    <row r="150" spans="6:10" x14ac:dyDescent="0.2">
      <c r="F150" s="17"/>
      <c r="J150" s="36"/>
    </row>
    <row r="151" spans="6:10" x14ac:dyDescent="0.2">
      <c r="F151" s="17"/>
      <c r="J151" s="36"/>
    </row>
    <row r="152" spans="6:10" x14ac:dyDescent="0.2">
      <c r="F152" s="17"/>
      <c r="J152" s="36"/>
    </row>
    <row r="153" spans="6:10" x14ac:dyDescent="0.2">
      <c r="F153" s="17"/>
      <c r="J153" s="36"/>
    </row>
    <row r="154" spans="6:10" x14ac:dyDescent="0.2">
      <c r="F154" s="17"/>
      <c r="J154" s="36"/>
    </row>
    <row r="155" spans="6:10" x14ac:dyDescent="0.2">
      <c r="F155" s="17"/>
      <c r="J155" s="36"/>
    </row>
    <row r="156" spans="6:10" x14ac:dyDescent="0.2">
      <c r="F156" s="17"/>
      <c r="J156" s="36"/>
    </row>
    <row r="157" spans="6:10" x14ac:dyDescent="0.2">
      <c r="F157" s="17"/>
      <c r="J157" s="36"/>
    </row>
    <row r="158" spans="6:10" x14ac:dyDescent="0.2">
      <c r="F158" s="17"/>
      <c r="J158" s="36"/>
    </row>
    <row r="159" spans="6:10" x14ac:dyDescent="0.2">
      <c r="F159" s="17"/>
      <c r="J159" s="36"/>
    </row>
    <row r="160" spans="6:10" x14ac:dyDescent="0.2">
      <c r="F160" s="17"/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</row>
    <row r="1296" spans="6:10" x14ac:dyDescent="0.2">
      <c r="F1296" s="17"/>
    </row>
    <row r="1297" spans="6:6" x14ac:dyDescent="0.2">
      <c r="F1297" s="17"/>
    </row>
    <row r="1298" spans="6:6" x14ac:dyDescent="0.2">
      <c r="F1298" s="17"/>
    </row>
    <row r="1299" spans="6:6" x14ac:dyDescent="0.2">
      <c r="F1299" s="17"/>
    </row>
    <row r="1300" spans="6:6" x14ac:dyDescent="0.2">
      <c r="F1300" s="17"/>
    </row>
    <row r="1301" spans="6:6" x14ac:dyDescent="0.2">
      <c r="F1301" s="17"/>
    </row>
    <row r="1302" spans="6:6" x14ac:dyDescent="0.2">
      <c r="F1302" s="17"/>
    </row>
    <row r="1303" spans="6:6" x14ac:dyDescent="0.2">
      <c r="F1303" s="17"/>
    </row>
    <row r="1304" spans="6:6" x14ac:dyDescent="0.2">
      <c r="F1304" s="17"/>
    </row>
    <row r="1305" spans="6:6" x14ac:dyDescent="0.2">
      <c r="F1305" s="17"/>
    </row>
    <row r="1306" spans="6:6" x14ac:dyDescent="0.2">
      <c r="F1306" s="17"/>
    </row>
    <row r="1307" spans="6:6" x14ac:dyDescent="0.2">
      <c r="F1307" s="17"/>
    </row>
    <row r="1308" spans="6:6" x14ac:dyDescent="0.2">
      <c r="F1308" s="17"/>
    </row>
    <row r="1309" spans="6:6" x14ac:dyDescent="0.2">
      <c r="F1309" s="17"/>
    </row>
    <row r="1310" spans="6:6" x14ac:dyDescent="0.2">
      <c r="F1310" s="17"/>
    </row>
    <row r="1311" spans="6:6" x14ac:dyDescent="0.2">
      <c r="F1311" s="17"/>
    </row>
    <row r="1312" spans="6:6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</sheetData>
  <mergeCells count="4">
    <mergeCell ref="C4:J4"/>
    <mergeCell ref="C5:J5"/>
    <mergeCell ref="C6:J6"/>
    <mergeCell ref="C7:J7"/>
  </mergeCells>
  <hyperlinks>
    <hyperlink ref="J32" r:id="rId1"/>
    <hyperlink ref="J38" r:id="rId2"/>
    <hyperlink ref="J52" r:id="rId3"/>
    <hyperlink ref="J57" r:id="rId4"/>
    <hyperlink ref="J58" r:id="rId5"/>
    <hyperlink ref="J59" r:id="rId6"/>
    <hyperlink ref="J76" r:id="rId7"/>
    <hyperlink ref="J78" r:id="rId8"/>
    <hyperlink ref="J79" r:id="rId9"/>
    <hyperlink ref="J80" r:id="rId10"/>
    <hyperlink ref="J91" r:id="rId11"/>
    <hyperlink ref="J92" r:id="rId12"/>
    <hyperlink ref="J102" r:id="rId13"/>
    <hyperlink ref="J125" r:id="rId14"/>
    <hyperlink ref="J126" r:id="rId15"/>
    <hyperlink ref="J127" r:id="rId16"/>
    <hyperlink ref="J135" r:id="rId17"/>
    <hyperlink ref="J136" r:id="rId18"/>
    <hyperlink ref="J140" r:id="rId19"/>
    <hyperlink ref="J33" r:id="rId20"/>
    <hyperlink ref="J34" r:id="rId21"/>
  </hyperlinks>
  <pageMargins left="0.7" right="0.7" top="0.75" bottom="0.75" header="0.3" footer="0.3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1598"/>
  <sheetViews>
    <sheetView topLeftCell="A66" workbookViewId="0">
      <selection activeCell="D138" sqref="D138:G138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299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collapsed="1" x14ac:dyDescent="0.2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3345.17</v>
      </c>
      <c r="I18" s="20">
        <f>H18/1.16*0.16</f>
        <v>461.40275862068972</v>
      </c>
      <c r="J18" s="21"/>
      <c r="K18" s="26"/>
    </row>
    <row r="19" spans="2:11" ht="15" outlineLevel="1" x14ac:dyDescent="0.25">
      <c r="B19" s="9"/>
      <c r="C19" s="9"/>
      <c r="D19" t="s">
        <v>298</v>
      </c>
      <c r="E19" s="2">
        <v>42859</v>
      </c>
      <c r="F19">
        <v>97857</v>
      </c>
      <c r="G19">
        <v>700</v>
      </c>
      <c r="H19" s="28"/>
      <c r="I19" s="20"/>
      <c r="J19" s="21"/>
    </row>
    <row r="20" spans="2:11" ht="15" outlineLevel="1" x14ac:dyDescent="0.25">
      <c r="B20" s="9"/>
      <c r="C20" s="9"/>
      <c r="D20" t="s">
        <v>297</v>
      </c>
      <c r="E20" s="2">
        <v>42872</v>
      </c>
      <c r="F20">
        <v>2693</v>
      </c>
      <c r="G20">
        <v>250</v>
      </c>
      <c r="H20" s="28"/>
      <c r="I20" s="20"/>
      <c r="J20" s="21"/>
    </row>
    <row r="21" spans="2:11" ht="15" outlineLevel="1" x14ac:dyDescent="0.25">
      <c r="B21" s="9"/>
      <c r="C21" s="9"/>
      <c r="D21" t="s">
        <v>296</v>
      </c>
      <c r="E21" s="2">
        <v>42872</v>
      </c>
      <c r="F21">
        <v>101191</v>
      </c>
      <c r="G21">
        <v>26.81</v>
      </c>
      <c r="H21" s="28"/>
      <c r="I21" s="20"/>
      <c r="J21" s="21"/>
    </row>
    <row r="22" spans="2:11" ht="15" outlineLevel="1" x14ac:dyDescent="0.25">
      <c r="B22" s="9"/>
      <c r="C22" s="9"/>
      <c r="D22" t="s">
        <v>15</v>
      </c>
      <c r="E22" s="2">
        <v>42881</v>
      </c>
      <c r="F22" t="s">
        <v>295</v>
      </c>
      <c r="G22" s="53">
        <v>1266.3599999999999</v>
      </c>
      <c r="H22" s="28"/>
      <c r="I22" s="20"/>
      <c r="J22" s="21"/>
    </row>
    <row r="23" spans="2:11" ht="15" outlineLevel="1" x14ac:dyDescent="0.25">
      <c r="B23" s="9"/>
      <c r="C23" s="9"/>
      <c r="D23" t="s">
        <v>294</v>
      </c>
      <c r="E23" s="2">
        <v>42882</v>
      </c>
      <c r="F23">
        <v>58748</v>
      </c>
      <c r="G23" s="53">
        <v>1102</v>
      </c>
      <c r="H23" s="28"/>
      <c r="I23" s="20"/>
      <c r="J23" s="21"/>
    </row>
    <row r="24" spans="2:11" ht="15" outlineLevel="1" x14ac:dyDescent="0.25">
      <c r="B24" s="9"/>
      <c r="C24" s="9"/>
      <c r="D24"/>
      <c r="E24" s="2"/>
      <c r="F24"/>
      <c r="G24" s="1"/>
      <c r="H24" s="18"/>
      <c r="I24" s="20"/>
      <c r="J24" s="21"/>
    </row>
    <row r="25" spans="2:11" ht="15" outlineLevel="1" x14ac:dyDescent="0.25">
      <c r="B25" s="9"/>
      <c r="C25" s="9"/>
      <c r="D25" s="29"/>
      <c r="E25" s="2"/>
      <c r="F25"/>
      <c r="G25" s="27"/>
      <c r="H25" s="18"/>
      <c r="I25" s="20"/>
      <c r="J25" s="21"/>
    </row>
    <row r="26" spans="2:11" ht="15" outlineLevel="1" x14ac:dyDescent="0.25">
      <c r="B26" s="9"/>
      <c r="C26" s="9"/>
      <c r="D26"/>
      <c r="E26" s="2"/>
      <c r="F26"/>
      <c r="G26" s="1"/>
      <c r="H26" s="18"/>
      <c r="I26" s="20"/>
      <c r="J26" s="21"/>
    </row>
    <row r="27" spans="2:11" ht="15" outlineLevel="1" x14ac:dyDescent="0.25">
      <c r="B27" s="9"/>
      <c r="C27" s="9"/>
      <c r="D27"/>
      <c r="E27" s="2"/>
      <c r="F27"/>
      <c r="G27" s="1"/>
      <c r="H27" s="18"/>
      <c r="I27" s="20"/>
      <c r="J27" s="21"/>
    </row>
    <row r="28" spans="2:11" ht="15" outlineLevel="1" x14ac:dyDescent="0.25">
      <c r="B28" s="9"/>
      <c r="C28" s="9"/>
      <c r="D28"/>
      <c r="E28" s="2"/>
      <c r="F28"/>
      <c r="G28" s="1"/>
      <c r="H28" s="18"/>
      <c r="I28" s="20"/>
      <c r="J28" s="21"/>
    </row>
    <row r="29" spans="2:1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</row>
    <row r="31" spans="2:11" collapsed="1" x14ac:dyDescent="0.2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10027.4</v>
      </c>
      <c r="I31" s="20">
        <f>H31/1.16*0.16</f>
        <v>1383.089655172414</v>
      </c>
      <c r="J31" s="31"/>
    </row>
    <row r="32" spans="2:11" ht="15" hidden="1" outlineLevel="1" x14ac:dyDescent="0.25">
      <c r="B32" s="9"/>
      <c r="C32" s="9"/>
      <c r="D32" t="s">
        <v>190</v>
      </c>
      <c r="E32" s="2">
        <v>42871</v>
      </c>
      <c r="F32">
        <v>1712</v>
      </c>
      <c r="G32" s="53">
        <v>1056</v>
      </c>
      <c r="H32" s="19"/>
      <c r="I32" s="20"/>
      <c r="J32" s="65"/>
    </row>
    <row r="33" spans="2:13" ht="15" hidden="1" outlineLevel="1" x14ac:dyDescent="0.25">
      <c r="B33" s="9"/>
      <c r="C33" s="9"/>
      <c r="D33" t="s">
        <v>293</v>
      </c>
      <c r="E33" s="2">
        <v>42885</v>
      </c>
      <c r="F33">
        <v>1741</v>
      </c>
      <c r="G33" s="53">
        <v>8971.4</v>
      </c>
      <c r="H33" s="19"/>
      <c r="I33" s="20"/>
      <c r="J33" s="65"/>
    </row>
    <row r="34" spans="2:13" ht="15" hidden="1" outlineLevel="1" x14ac:dyDescent="0.25">
      <c r="B34" s="9"/>
      <c r="C34" s="9"/>
      <c r="D34"/>
      <c r="E34" s="2"/>
      <c r="F34"/>
      <c r="G34"/>
      <c r="H34" s="19"/>
      <c r="I34" s="20"/>
      <c r="J34" s="64"/>
    </row>
    <row r="35" spans="2:13" ht="15" hidden="1" outlineLevel="1" x14ac:dyDescent="0.25">
      <c r="B35" s="9"/>
      <c r="C35" s="9"/>
      <c r="D35"/>
      <c r="E35" s="2"/>
      <c r="F35"/>
      <c r="G35" s="53"/>
      <c r="H35" s="32"/>
      <c r="I35" s="20"/>
      <c r="J35" s="31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</row>
    <row r="38" spans="2:13" ht="15" hidden="1" outlineLevel="1" x14ac:dyDescent="0.25">
      <c r="D38"/>
      <c r="E38" s="2"/>
      <c r="F38"/>
      <c r="G38" s="53"/>
      <c r="I38" s="28"/>
      <c r="J38" s="65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</row>
    <row r="40" spans="2:13" ht="15" hidden="1" outlineLevel="1" x14ac:dyDescent="0.25">
      <c r="D40"/>
      <c r="E40" s="2"/>
      <c r="F40"/>
      <c r="G40" s="30"/>
      <c r="J40" s="31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3480</v>
      </c>
      <c r="I41" s="20">
        <f>H41/1.16*0.16</f>
        <v>480</v>
      </c>
      <c r="J41" s="31"/>
    </row>
    <row r="42" spans="2:13" ht="15" hidden="1" outlineLevel="1" x14ac:dyDescent="0.25">
      <c r="D42" t="s">
        <v>292</v>
      </c>
      <c r="E42" s="2">
        <v>42858</v>
      </c>
      <c r="F42">
        <v>1118</v>
      </c>
      <c r="G42" s="53">
        <v>3480</v>
      </c>
      <c r="H42" s="19">
        <f>SUM(G43:G43)</f>
        <v>0</v>
      </c>
      <c r="J42" s="31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</row>
    <row r="44" spans="2:13" ht="15" hidden="1" outlineLevel="1" x14ac:dyDescent="0.25">
      <c r="D44"/>
      <c r="E44" s="2"/>
      <c r="F44"/>
      <c r="G44" s="53"/>
      <c r="H44" s="19"/>
    </row>
    <row r="45" spans="2:13" ht="15" hidden="1" outlineLevel="1" x14ac:dyDescent="0.25">
      <c r="D45"/>
      <c r="E45" s="2"/>
      <c r="F45"/>
      <c r="G45"/>
      <c r="H45" s="19"/>
      <c r="J45"/>
      <c r="K45" s="2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</row>
    <row r="47" spans="2:13" collapsed="1" x14ac:dyDescent="0.2">
      <c r="B47" s="9" t="s">
        <v>60</v>
      </c>
      <c r="C47" s="9" t="s">
        <v>61</v>
      </c>
      <c r="G47" s="8"/>
      <c r="H47" s="19">
        <f>SUM(G48:G48)</f>
        <v>0</v>
      </c>
      <c r="I47" s="20">
        <f>H47/1.16*0.16</f>
        <v>0</v>
      </c>
      <c r="K47" s="7"/>
    </row>
    <row r="48" spans="2:13" ht="15" hidden="1" outlineLevel="1" x14ac:dyDescent="0.25">
      <c r="D48"/>
      <c r="E48" s="2"/>
      <c r="F48"/>
      <c r="G48" s="1"/>
      <c r="H48" s="19">
        <f>SUM(G49:G49)</f>
        <v>0</v>
      </c>
      <c r="K48" s="7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>SUM(G50:G50)</f>
        <v>0</v>
      </c>
      <c r="I49" s="20"/>
      <c r="J49" s="36"/>
      <c r="K49" s="7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7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SUM(G52:G53)</f>
        <v>14676.32</v>
      </c>
      <c r="I51" s="20"/>
      <c r="J51" s="36"/>
      <c r="K51" s="7"/>
    </row>
    <row r="52" spans="2:13" ht="15" outlineLevel="1" x14ac:dyDescent="0.25">
      <c r="B52" s="33"/>
      <c r="C52" s="9"/>
      <c r="D52" t="s">
        <v>289</v>
      </c>
      <c r="E52" s="2">
        <v>42885</v>
      </c>
      <c r="F52" t="s">
        <v>288</v>
      </c>
      <c r="G52" s="53">
        <v>1969.68</v>
      </c>
      <c r="H52" s="19"/>
      <c r="I52" s="20"/>
      <c r="J52" s="36"/>
      <c r="K52" s="7"/>
    </row>
    <row r="53" spans="2:13" ht="15" outlineLevel="1" x14ac:dyDescent="0.25">
      <c r="B53" s="33"/>
      <c r="C53" s="9"/>
      <c r="D53" t="s">
        <v>319</v>
      </c>
      <c r="E53" s="2">
        <v>42885</v>
      </c>
      <c r="F53" t="s">
        <v>320</v>
      </c>
      <c r="G53" s="53">
        <v>12706.64</v>
      </c>
      <c r="H53" s="19"/>
      <c r="I53" s="20"/>
      <c r="J53" s="36"/>
      <c r="K53" s="7"/>
    </row>
    <row r="54" spans="2:13" x14ac:dyDescent="0.2">
      <c r="B54" s="59" t="s">
        <v>62</v>
      </c>
      <c r="C54" s="9" t="s">
        <v>35</v>
      </c>
      <c r="D54" s="29"/>
      <c r="E54" s="34"/>
      <c r="F54" s="35"/>
      <c r="G54" s="25"/>
      <c r="H54" s="19">
        <f>SUM(G55:G56)</f>
        <v>1392</v>
      </c>
      <c r="I54" s="20">
        <f>H54/1.16*0.16</f>
        <v>192</v>
      </c>
      <c r="J54" s="36"/>
      <c r="K54" s="7"/>
    </row>
    <row r="55" spans="2:13" ht="15" hidden="1" outlineLevel="1" x14ac:dyDescent="0.25">
      <c r="B55" s="33"/>
      <c r="C55" s="9"/>
      <c r="D55" t="s">
        <v>55</v>
      </c>
      <c r="E55" s="2">
        <v>42865</v>
      </c>
      <c r="F55" t="s">
        <v>287</v>
      </c>
      <c r="G55" s="53">
        <v>1392</v>
      </c>
      <c r="I55" s="20"/>
      <c r="J55" s="65"/>
      <c r="K55" s="7"/>
    </row>
    <row r="56" spans="2:13" ht="15" hidden="1" outlineLevel="1" x14ac:dyDescent="0.25">
      <c r="B56" s="33"/>
      <c r="C56" s="9"/>
      <c r="D56"/>
      <c r="E56" s="2"/>
      <c r="F56"/>
      <c r="G56"/>
      <c r="I56" s="20"/>
      <c r="J56" s="36"/>
      <c r="K56" s="7"/>
    </row>
    <row r="57" spans="2:13" collapsed="1" x14ac:dyDescent="0.2">
      <c r="B57" s="33" t="s">
        <v>24</v>
      </c>
      <c r="C57" s="9" t="s">
        <v>25</v>
      </c>
      <c r="H57" s="19">
        <f>SUM(G58:G58)</f>
        <v>0</v>
      </c>
      <c r="I57" s="20">
        <f>H57/1.16*0.16</f>
        <v>0</v>
      </c>
      <c r="J57" s="38"/>
      <c r="K57" s="7"/>
      <c r="M57" s="16"/>
    </row>
    <row r="58" spans="2:13" hidden="1" outlineLevel="1" x14ac:dyDescent="0.2">
      <c r="B58" s="33"/>
      <c r="C58" s="9"/>
      <c r="D58" s="29"/>
      <c r="E58" s="34"/>
      <c r="F58" s="35"/>
      <c r="G58" s="25"/>
      <c r="H58" s="19"/>
      <c r="I58" s="20"/>
      <c r="J58" s="38"/>
      <c r="K58" s="7"/>
      <c r="M58" s="16"/>
    </row>
    <row r="59" spans="2:13" collapsed="1" x14ac:dyDescent="0.2">
      <c r="B59" s="33" t="s">
        <v>26</v>
      </c>
      <c r="C59" s="9" t="s">
        <v>27</v>
      </c>
      <c r="D59" s="29"/>
      <c r="E59" s="39"/>
      <c r="F59" s="35"/>
      <c r="G59" s="25"/>
      <c r="H59" s="19">
        <f>SUM(G60:G62)</f>
        <v>4112.0200000000004</v>
      </c>
      <c r="I59" s="20">
        <f>(H59/1.16)*0.16</f>
        <v>567.17517241379323</v>
      </c>
      <c r="J59" s="38"/>
      <c r="K59" s="7"/>
      <c r="M59" s="16"/>
    </row>
    <row r="60" spans="2:13" ht="15" hidden="1" outlineLevel="1" x14ac:dyDescent="0.25">
      <c r="B60" s="33"/>
      <c r="C60" s="9"/>
      <c r="D60" t="s">
        <v>63</v>
      </c>
      <c r="E60" s="2">
        <v>42650</v>
      </c>
      <c r="F60" t="s">
        <v>64</v>
      </c>
      <c r="G60" s="1">
        <v>116</v>
      </c>
      <c r="H60" s="18"/>
      <c r="I60" s="20"/>
      <c r="J60" s="65" t="s">
        <v>235</v>
      </c>
      <c r="K60" s="7"/>
      <c r="M60" s="16"/>
    </row>
    <row r="61" spans="2:13" ht="15" hidden="1" outlineLevel="1" x14ac:dyDescent="0.25">
      <c r="B61" s="9"/>
      <c r="C61" s="9"/>
      <c r="D61" t="s">
        <v>28</v>
      </c>
      <c r="E61" s="2">
        <v>42627</v>
      </c>
      <c r="F61" t="s">
        <v>27</v>
      </c>
      <c r="G61" s="30">
        <v>2350.0100000000002</v>
      </c>
      <c r="H61" s="18"/>
      <c r="I61" s="20"/>
      <c r="J61" s="64" t="s">
        <v>236</v>
      </c>
      <c r="K61" s="7"/>
    </row>
    <row r="62" spans="2:13" ht="15" hidden="1" outlineLevel="1" x14ac:dyDescent="0.25">
      <c r="B62" s="9"/>
      <c r="C62" s="9"/>
      <c r="D62" t="s">
        <v>65</v>
      </c>
      <c r="E62" s="2">
        <v>42681</v>
      </c>
      <c r="F62" t="s">
        <v>66</v>
      </c>
      <c r="G62" s="30">
        <v>1646.01</v>
      </c>
      <c r="H62" s="40"/>
      <c r="I62" s="26"/>
      <c r="J62" s="64" t="s">
        <v>237</v>
      </c>
      <c r="K62" s="7"/>
    </row>
    <row r="63" spans="2:13" collapsed="1" x14ac:dyDescent="0.2">
      <c r="B63" s="59" t="s">
        <v>111</v>
      </c>
      <c r="C63" s="9" t="s">
        <v>35</v>
      </c>
      <c r="G63" s="8"/>
      <c r="H63" s="19">
        <f>SUM(G64:G65)</f>
        <v>0</v>
      </c>
      <c r="I63" s="20">
        <f>(H63/1.16)*0.16</f>
        <v>0</v>
      </c>
      <c r="J63" s="38"/>
      <c r="K63" s="7"/>
    </row>
    <row r="64" spans="2:13" ht="15" hidden="1" outlineLevel="1" x14ac:dyDescent="0.25">
      <c r="B64" s="9"/>
      <c r="C64" s="9"/>
      <c r="D64"/>
      <c r="E64" s="2"/>
      <c r="F64"/>
      <c r="G64" s="53"/>
      <c r="H64" s="18"/>
      <c r="I64" s="20"/>
      <c r="J64" s="38"/>
      <c r="K64" s="7"/>
    </row>
    <row r="65" spans="2:11" hidden="1" outlineLevel="1" x14ac:dyDescent="0.2">
      <c r="B65" s="9"/>
      <c r="C65" s="9"/>
      <c r="G65" s="8"/>
      <c r="H65" s="18"/>
      <c r="I65" s="20"/>
      <c r="J65" s="38"/>
      <c r="K65" s="7"/>
    </row>
    <row r="66" spans="2:11" ht="15" collapsed="1" x14ac:dyDescent="0.25">
      <c r="B66" s="9" t="s">
        <v>67</v>
      </c>
      <c r="C66" s="9" t="s">
        <v>68</v>
      </c>
      <c r="D66"/>
      <c r="E66" s="2"/>
      <c r="F66"/>
      <c r="G66" s="30"/>
      <c r="H66" s="41">
        <f>SUM(G67:G68)</f>
        <v>0</v>
      </c>
      <c r="I66" s="26">
        <f>(H66/1.16)*0.16</f>
        <v>0</v>
      </c>
      <c r="J66" s="38"/>
    </row>
    <row r="67" spans="2:11" ht="15" hidden="1" outlineLevel="1" x14ac:dyDescent="0.25">
      <c r="B67" s="42"/>
      <c r="C67" s="42"/>
      <c r="D67"/>
      <c r="E67" s="2"/>
      <c r="F67"/>
      <c r="G67" s="1"/>
      <c r="H67" s="18"/>
      <c r="I67" s="20"/>
      <c r="J67" s="38"/>
    </row>
    <row r="68" spans="2:11" ht="15" hidden="1" outlineLevel="1" x14ac:dyDescent="0.25">
      <c r="B68" s="42"/>
      <c r="C68" s="42"/>
      <c r="D68"/>
      <c r="E68" s="2"/>
      <c r="F68"/>
      <c r="G68" s="30"/>
      <c r="H68" s="18"/>
      <c r="I68" s="20"/>
      <c r="J68" s="38"/>
    </row>
    <row r="69" spans="2:11" collapsed="1" x14ac:dyDescent="0.2">
      <c r="B69" s="9" t="s">
        <v>29</v>
      </c>
      <c r="C69" s="9" t="s">
        <v>30</v>
      </c>
      <c r="D69" s="43"/>
      <c r="E69" s="43"/>
      <c r="F69" s="44"/>
      <c r="G69" s="45"/>
      <c r="H69" s="41">
        <f>SUM(G70:G70)</f>
        <v>0</v>
      </c>
      <c r="I69" s="26">
        <f>(H69/1.16)*0.16</f>
        <v>0</v>
      </c>
      <c r="J69" s="36"/>
    </row>
    <row r="70" spans="2:11" hidden="1" outlineLevel="1" x14ac:dyDescent="0.2">
      <c r="B70" s="42"/>
      <c r="C70" s="42"/>
      <c r="D70" s="22"/>
      <c r="E70" s="23"/>
      <c r="F70" s="24"/>
      <c r="G70" s="37"/>
      <c r="H70" s="40"/>
      <c r="I70" s="26"/>
      <c r="J70" s="36"/>
    </row>
    <row r="71" spans="2:11" collapsed="1" x14ac:dyDescent="0.2">
      <c r="B71" s="9" t="s">
        <v>69</v>
      </c>
      <c r="C71" s="9" t="s">
        <v>70</v>
      </c>
      <c r="D71" s="22"/>
      <c r="E71" s="23"/>
      <c r="F71" s="24"/>
      <c r="G71" s="37"/>
      <c r="H71" s="41">
        <f>SUM(G72:G72)</f>
        <v>0</v>
      </c>
      <c r="I71" s="26">
        <f>(H71/1.16)*0.16</f>
        <v>0</v>
      </c>
      <c r="J71" s="36"/>
    </row>
    <row r="72" spans="2:11" hidden="1" outlineLevel="1" x14ac:dyDescent="0.2">
      <c r="B72" s="42"/>
      <c r="C72" s="42"/>
      <c r="E72" s="16"/>
      <c r="G72" s="8"/>
      <c r="H72" s="40"/>
      <c r="I72" s="26"/>
      <c r="J72" s="36"/>
    </row>
    <row r="73" spans="2:11" collapsed="1" x14ac:dyDescent="0.2">
      <c r="B73" s="9" t="s">
        <v>31</v>
      </c>
      <c r="C73" s="9" t="s">
        <v>32</v>
      </c>
      <c r="D73" s="22"/>
      <c r="E73" s="22"/>
      <c r="F73" s="24"/>
      <c r="G73" s="37"/>
      <c r="H73" s="41">
        <f>SUM(G74:G75)</f>
        <v>12657.69</v>
      </c>
      <c r="I73" s="26">
        <f>(H73/1.16)*0.16</f>
        <v>1745.8882758620693</v>
      </c>
      <c r="J73" s="36"/>
    </row>
    <row r="74" spans="2:11" ht="15" hidden="1" outlineLevel="1" x14ac:dyDescent="0.25">
      <c r="B74" s="42"/>
      <c r="C74" s="42"/>
      <c r="D74" t="s">
        <v>286</v>
      </c>
      <c r="E74" s="2">
        <v>42871</v>
      </c>
      <c r="F74" t="s">
        <v>285</v>
      </c>
      <c r="G74" s="53">
        <v>12657.69</v>
      </c>
      <c r="H74" s="40"/>
      <c r="I74" s="26"/>
      <c r="J74" s="36"/>
    </row>
    <row r="75" spans="2:11" hidden="1" outlineLevel="1" x14ac:dyDescent="0.2">
      <c r="B75" s="42"/>
      <c r="C75" s="42"/>
      <c r="D75" s="22"/>
      <c r="E75" s="23"/>
      <c r="F75" s="24"/>
      <c r="G75" s="37"/>
      <c r="H75" s="40"/>
      <c r="I75" s="26"/>
      <c r="J75" s="36"/>
    </row>
    <row r="76" spans="2:11" collapsed="1" x14ac:dyDescent="0.2">
      <c r="B76" s="9" t="s">
        <v>71</v>
      </c>
      <c r="C76" s="9" t="s">
        <v>72</v>
      </c>
      <c r="D76" s="22"/>
      <c r="E76" s="23"/>
      <c r="F76" s="24"/>
      <c r="G76" s="37"/>
      <c r="H76" s="41">
        <f>SUM(G77)</f>
        <v>0</v>
      </c>
      <c r="I76" s="26">
        <f>(H76/1.16)*0.16</f>
        <v>0</v>
      </c>
      <c r="J76" s="36"/>
    </row>
    <row r="77" spans="2:11" ht="15" hidden="1" outlineLevel="1" x14ac:dyDescent="0.25">
      <c r="B77" s="9"/>
      <c r="C77" s="9"/>
      <c r="D77"/>
      <c r="E77" s="2"/>
      <c r="F77"/>
      <c r="G77" s="53"/>
      <c r="H77" s="41"/>
      <c r="I77" s="26"/>
      <c r="J77" s="36"/>
    </row>
    <row r="78" spans="2:11" collapsed="1" x14ac:dyDescent="0.2">
      <c r="B78" s="9" t="s">
        <v>33</v>
      </c>
      <c r="C78" s="9" t="s">
        <v>73</v>
      </c>
      <c r="D78" s="22"/>
      <c r="E78" s="23"/>
      <c r="F78" s="24"/>
      <c r="G78" s="37"/>
      <c r="H78" s="41">
        <f>SUM(G79)</f>
        <v>500</v>
      </c>
      <c r="I78" s="26">
        <f>(H78/1.16)*0.16</f>
        <v>68.965517241379317</v>
      </c>
      <c r="J78" s="36"/>
    </row>
    <row r="79" spans="2:11" ht="15" hidden="1" outlineLevel="1" x14ac:dyDescent="0.25">
      <c r="B79" s="42"/>
      <c r="C79" s="42"/>
      <c r="D79" t="s">
        <v>140</v>
      </c>
      <c r="E79" s="2">
        <v>42871</v>
      </c>
      <c r="F79" t="s">
        <v>284</v>
      </c>
      <c r="G79">
        <v>500</v>
      </c>
      <c r="H79" s="40"/>
      <c r="I79" s="26"/>
      <c r="J79" s="64"/>
    </row>
    <row r="80" spans="2:11" collapsed="1" x14ac:dyDescent="0.2">
      <c r="B80" s="9" t="s">
        <v>74</v>
      </c>
      <c r="C80" s="9" t="s">
        <v>75</v>
      </c>
      <c r="D80" s="22"/>
      <c r="E80" s="22"/>
      <c r="F80" s="22"/>
      <c r="G80" s="29"/>
      <c r="H80" s="40">
        <f>+SUM(G81:G83)</f>
        <v>2872</v>
      </c>
      <c r="I80" s="26">
        <f>(H80/1.16)*0.16</f>
        <v>396.13793103448279</v>
      </c>
      <c r="J80" s="36"/>
    </row>
    <row r="81" spans="2:10" ht="15" hidden="1" outlineLevel="1" x14ac:dyDescent="0.25">
      <c r="B81" s="9"/>
      <c r="C81" s="9"/>
      <c r="D81" t="s">
        <v>76</v>
      </c>
      <c r="E81" s="2">
        <v>42649</v>
      </c>
      <c r="F81" t="s">
        <v>77</v>
      </c>
      <c r="G81" s="1">
        <v>939.99</v>
      </c>
      <c r="H81" s="40"/>
      <c r="I81" s="26"/>
      <c r="J81" s="65" t="s">
        <v>243</v>
      </c>
    </row>
    <row r="82" spans="2:10" ht="15" hidden="1" outlineLevel="1" x14ac:dyDescent="0.25">
      <c r="B82" s="9"/>
      <c r="C82" s="9"/>
      <c r="D82" t="s">
        <v>63</v>
      </c>
      <c r="E82" s="2">
        <v>42681</v>
      </c>
      <c r="F82" t="s">
        <v>78</v>
      </c>
      <c r="G82" s="30">
        <v>1066.01</v>
      </c>
      <c r="H82" s="40"/>
      <c r="I82" s="26"/>
      <c r="J82" s="64" t="s">
        <v>244</v>
      </c>
    </row>
    <row r="83" spans="2:10" ht="15" hidden="1" outlineLevel="1" x14ac:dyDescent="0.25">
      <c r="B83" s="42"/>
      <c r="C83" s="42"/>
      <c r="D83" t="s">
        <v>79</v>
      </c>
      <c r="E83" s="2">
        <v>42683</v>
      </c>
      <c r="F83" t="s">
        <v>80</v>
      </c>
      <c r="G83" s="1">
        <v>866</v>
      </c>
      <c r="H83" s="40"/>
      <c r="I83" s="26"/>
      <c r="J83" s="65" t="s">
        <v>245</v>
      </c>
    </row>
    <row r="84" spans="2:10" collapsed="1" x14ac:dyDescent="0.2">
      <c r="B84" s="59" t="s">
        <v>34</v>
      </c>
      <c r="C84" s="9" t="s">
        <v>35</v>
      </c>
      <c r="D84" s="22"/>
      <c r="E84" s="23"/>
      <c r="F84" s="24"/>
      <c r="G84" s="37"/>
      <c r="H84" s="41"/>
      <c r="I84" s="26">
        <f>H84/1.16*0.16</f>
        <v>0</v>
      </c>
      <c r="J84" s="36"/>
    </row>
    <row r="85" spans="2:10" ht="15" hidden="1" outlineLevel="1" x14ac:dyDescent="0.25">
      <c r="B85" s="42"/>
      <c r="C85" s="42"/>
      <c r="D85"/>
      <c r="E85" s="2"/>
      <c r="F85"/>
      <c r="G85" s="30"/>
      <c r="H85" s="40"/>
      <c r="I85" s="26"/>
      <c r="J85" s="36"/>
    </row>
    <row r="86" spans="2:10" ht="15" collapsed="1" x14ac:dyDescent="0.25">
      <c r="B86" s="9" t="s">
        <v>116</v>
      </c>
      <c r="C86" s="9" t="s">
        <v>117</v>
      </c>
      <c r="D86"/>
      <c r="E86" s="2"/>
      <c r="F86"/>
      <c r="G86" s="30"/>
      <c r="H86" s="40">
        <f>+SUM(G87)</f>
        <v>0</v>
      </c>
      <c r="I86" s="26">
        <f>(H86/1.16)*0.16</f>
        <v>0</v>
      </c>
      <c r="J86" s="36"/>
    </row>
    <row r="87" spans="2:10" ht="15" hidden="1" outlineLevel="1" x14ac:dyDescent="0.25">
      <c r="B87" s="42"/>
      <c r="C87" s="42"/>
      <c r="D87"/>
      <c r="E87" s="2"/>
      <c r="F87"/>
      <c r="G87" s="53"/>
      <c r="H87" s="40"/>
      <c r="I87" s="26"/>
      <c r="J87" s="36"/>
    </row>
    <row r="88" spans="2:10" ht="15" collapsed="1" x14ac:dyDescent="0.25">
      <c r="B88" s="9" t="s">
        <v>81</v>
      </c>
      <c r="C88" s="9" t="s">
        <v>82</v>
      </c>
      <c r="D88"/>
      <c r="E88" s="2"/>
      <c r="F88"/>
      <c r="G88" s="1"/>
      <c r="H88" s="41">
        <f>SUM(G89:G90)</f>
        <v>0</v>
      </c>
      <c r="I88" s="26">
        <f>H88/1.16*0.16</f>
        <v>0</v>
      </c>
      <c r="J88" s="36"/>
    </row>
    <row r="89" spans="2:10" ht="15" hidden="1" outlineLevel="1" x14ac:dyDescent="0.25">
      <c r="B89" s="42"/>
      <c r="C89" s="42"/>
      <c r="D89"/>
      <c r="E89" s="2"/>
      <c r="F89"/>
      <c r="G89" s="1"/>
      <c r="H89" s="40"/>
      <c r="I89" s="26"/>
      <c r="J89" s="36"/>
    </row>
    <row r="90" spans="2:10" ht="15" hidden="1" outlineLevel="1" x14ac:dyDescent="0.25">
      <c r="B90" s="42"/>
      <c r="C90" s="42"/>
      <c r="D90"/>
      <c r="E90" s="2"/>
      <c r="F90"/>
      <c r="G90" s="30"/>
      <c r="H90" s="40"/>
      <c r="I90" s="26"/>
      <c r="J90" s="36"/>
    </row>
    <row r="91" spans="2:10" collapsed="1" x14ac:dyDescent="0.2">
      <c r="B91" s="9" t="s">
        <v>36</v>
      </c>
      <c r="C91" s="9" t="s">
        <v>37</v>
      </c>
      <c r="D91" s="22"/>
      <c r="E91" s="22"/>
      <c r="F91" s="24"/>
      <c r="G91" s="37"/>
      <c r="H91" s="41"/>
      <c r="I91" s="26"/>
      <c r="J91" s="36"/>
    </row>
    <row r="92" spans="2:10" hidden="1" outlineLevel="1" x14ac:dyDescent="0.2">
      <c r="B92" s="9"/>
      <c r="C92" s="9"/>
      <c r="D92" s="22"/>
      <c r="E92" s="23"/>
      <c r="F92" s="24"/>
      <c r="G92" s="37"/>
      <c r="H92" s="41"/>
      <c r="I92" s="26"/>
      <c r="J92" s="36"/>
    </row>
    <row r="93" spans="2:10" collapsed="1" x14ac:dyDescent="0.2">
      <c r="B93" s="9" t="s">
        <v>38</v>
      </c>
      <c r="C93" s="9" t="s">
        <v>83</v>
      </c>
      <c r="D93" s="22"/>
      <c r="E93" s="23"/>
      <c r="F93" s="24"/>
      <c r="G93" s="37"/>
      <c r="H93" s="41">
        <f>SUM(G94:G95)</f>
        <v>2854.44</v>
      </c>
      <c r="I93" s="26">
        <f>(H93/1.16)*0.16</f>
        <v>393.71586206896558</v>
      </c>
      <c r="J93" s="36"/>
    </row>
    <row r="94" spans="2:10" ht="15" hidden="1" outlineLevel="1" x14ac:dyDescent="0.25">
      <c r="B94" s="9"/>
      <c r="C94" s="9"/>
      <c r="D94" t="s">
        <v>84</v>
      </c>
      <c r="E94" s="2">
        <v>42660</v>
      </c>
      <c r="F94" t="s">
        <v>85</v>
      </c>
      <c r="G94" s="30">
        <v>1547.21</v>
      </c>
      <c r="H94" s="41"/>
      <c r="I94" s="26"/>
      <c r="J94" s="65" t="s">
        <v>248</v>
      </c>
    </row>
    <row r="95" spans="2:10" ht="15" hidden="1" outlineLevel="1" x14ac:dyDescent="0.25">
      <c r="B95" s="9"/>
      <c r="C95" s="9"/>
      <c r="D95" t="s">
        <v>283</v>
      </c>
      <c r="E95" s="2">
        <v>42885</v>
      </c>
      <c r="F95" t="s">
        <v>282</v>
      </c>
      <c r="G95" s="53">
        <v>1307.23</v>
      </c>
      <c r="H95" s="41"/>
      <c r="I95" s="26"/>
      <c r="J95" s="64"/>
    </row>
    <row r="96" spans="2:10" collapsed="1" x14ac:dyDescent="0.2">
      <c r="B96" s="9" t="s">
        <v>39</v>
      </c>
      <c r="C96" s="9" t="s">
        <v>40</v>
      </c>
      <c r="D96" s="22"/>
      <c r="E96" s="22"/>
      <c r="F96" s="24"/>
      <c r="G96" s="37"/>
      <c r="H96" s="41">
        <f>SUM(G97:G97)</f>
        <v>91831.53</v>
      </c>
      <c r="I96" s="26">
        <f>(H96/1.16)*0.16</f>
        <v>12666.417931034484</v>
      </c>
      <c r="J96" s="36"/>
    </row>
    <row r="97" spans="2:10" ht="15" hidden="1" outlineLevel="1" x14ac:dyDescent="0.25">
      <c r="B97" s="9"/>
      <c r="C97" s="9"/>
      <c r="D97" t="s">
        <v>281</v>
      </c>
      <c r="E97" s="2">
        <v>42886</v>
      </c>
      <c r="F97" t="s">
        <v>280</v>
      </c>
      <c r="G97" s="53">
        <v>91831.53</v>
      </c>
      <c r="H97" s="41"/>
      <c r="I97" s="26"/>
      <c r="J97" s="64"/>
    </row>
    <row r="98" spans="2:10" collapsed="1" x14ac:dyDescent="0.2">
      <c r="B98" s="9" t="s">
        <v>41</v>
      </c>
      <c r="C98" s="9" t="s">
        <v>42</v>
      </c>
      <c r="D98" s="22"/>
      <c r="E98" s="22"/>
      <c r="F98" s="24"/>
      <c r="G98" s="37"/>
      <c r="H98" s="41">
        <f>SUM(G99:G101)</f>
        <v>0</v>
      </c>
      <c r="I98" s="26">
        <f>(H98/1.16)*0.16</f>
        <v>0</v>
      </c>
      <c r="J98" s="46"/>
    </row>
    <row r="99" spans="2:10" hidden="1" outlineLevel="1" x14ac:dyDescent="0.2">
      <c r="B99" s="9"/>
      <c r="C99" s="9"/>
      <c r="D99" s="22"/>
      <c r="E99" s="23"/>
      <c r="F99" s="24"/>
      <c r="G99" s="37"/>
      <c r="H99" s="41"/>
      <c r="I99" s="26"/>
      <c r="J99" s="38"/>
    </row>
    <row r="100" spans="2:10" hidden="1" outlineLevel="1" x14ac:dyDescent="0.2">
      <c r="B100" s="9"/>
      <c r="C100" s="9"/>
      <c r="D100" s="22"/>
      <c r="E100" s="23"/>
      <c r="F100" s="24"/>
      <c r="G100" s="37"/>
      <c r="H100" s="41"/>
      <c r="I100" s="26"/>
      <c r="J100" s="38"/>
    </row>
    <row r="101" spans="2:10" hidden="1" outlineLevel="1" x14ac:dyDescent="0.2">
      <c r="B101" s="9"/>
      <c r="C101" s="9"/>
      <c r="D101" s="22"/>
      <c r="E101" s="23"/>
      <c r="F101" s="24"/>
      <c r="G101" s="37"/>
      <c r="H101" s="41"/>
      <c r="I101" s="26"/>
      <c r="J101" s="38"/>
    </row>
    <row r="102" spans="2:10" collapsed="1" x14ac:dyDescent="0.2">
      <c r="B102" s="9" t="s">
        <v>43</v>
      </c>
      <c r="C102" s="9" t="s">
        <v>44</v>
      </c>
      <c r="G102" s="8"/>
      <c r="H102" s="41">
        <f>SUM(G103:G103)</f>
        <v>0</v>
      </c>
      <c r="I102" s="26">
        <f>(H102/1.16)*0.16</f>
        <v>0</v>
      </c>
      <c r="J102" s="38"/>
    </row>
    <row r="103" spans="2:10" hidden="1" outlineLevel="1" x14ac:dyDescent="0.2">
      <c r="B103" s="9"/>
      <c r="C103" s="9"/>
      <c r="E103" s="16"/>
      <c r="G103" s="47"/>
      <c r="H103" s="41"/>
      <c r="I103" s="26"/>
      <c r="J103" s="36"/>
    </row>
    <row r="104" spans="2:10" collapsed="1" x14ac:dyDescent="0.2">
      <c r="B104" s="9" t="s">
        <v>86</v>
      </c>
      <c r="C104" s="9" t="s">
        <v>87</v>
      </c>
      <c r="D104" s="22"/>
      <c r="E104" s="23"/>
      <c r="F104" s="24"/>
      <c r="G104" s="37"/>
      <c r="H104" s="41">
        <f>SUM(G105:G106)</f>
        <v>3184.46</v>
      </c>
      <c r="I104" s="26">
        <f>(H104/1.16)*0.16</f>
        <v>439.23586206896562</v>
      </c>
      <c r="J104" s="36"/>
    </row>
    <row r="105" spans="2:10" ht="15" hidden="1" outlineLevel="1" x14ac:dyDescent="0.25">
      <c r="B105" s="9"/>
      <c r="C105" s="9"/>
      <c r="D105" t="s">
        <v>279</v>
      </c>
      <c r="E105" s="2">
        <v>42858</v>
      </c>
      <c r="F105" t="s">
        <v>278</v>
      </c>
      <c r="G105" s="53">
        <v>3184.46</v>
      </c>
      <c r="H105" s="41"/>
      <c r="I105" s="26"/>
      <c r="J105" s="64"/>
    </row>
    <row r="106" spans="2:10" hidden="1" outlineLevel="1" x14ac:dyDescent="0.2">
      <c r="B106" s="9"/>
      <c r="C106" s="9"/>
      <c r="H106" s="41"/>
      <c r="I106" s="26"/>
      <c r="J106" s="36"/>
    </row>
    <row r="107" spans="2:10" collapsed="1" x14ac:dyDescent="0.2">
      <c r="B107" s="9" t="s">
        <v>11</v>
      </c>
      <c r="C107" s="9" t="s">
        <v>12</v>
      </c>
      <c r="E107" s="16"/>
      <c r="F107" s="17"/>
      <c r="G107" s="40"/>
      <c r="H107" s="41">
        <f>SUM(G108:G119)</f>
        <v>30000</v>
      </c>
      <c r="I107" s="26">
        <f>(H107/1.16)*0.16</f>
        <v>4137.9310344827591</v>
      </c>
      <c r="J107" s="36"/>
    </row>
    <row r="108" spans="2:10" ht="15" hidden="1" outlineLevel="1" x14ac:dyDescent="0.25">
      <c r="B108" s="9"/>
      <c r="C108" s="9"/>
      <c r="D108" t="s">
        <v>123</v>
      </c>
      <c r="E108" s="2">
        <v>42736</v>
      </c>
      <c r="F108" t="s">
        <v>124</v>
      </c>
      <c r="G108" s="53">
        <v>6000</v>
      </c>
      <c r="H108" s="41"/>
      <c r="I108" s="26"/>
      <c r="J108" s="36"/>
    </row>
    <row r="109" spans="2:10" ht="15" hidden="1" outlineLevel="1" x14ac:dyDescent="0.25">
      <c r="B109" s="9"/>
      <c r="C109" s="9"/>
      <c r="D109" t="s">
        <v>152</v>
      </c>
      <c r="E109" s="2">
        <v>42767</v>
      </c>
      <c r="F109" t="s">
        <v>124</v>
      </c>
      <c r="G109" s="53">
        <v>6000</v>
      </c>
      <c r="H109" s="41"/>
      <c r="I109" s="26"/>
      <c r="J109" s="36"/>
    </row>
    <row r="110" spans="2:10" ht="15" hidden="1" outlineLevel="1" x14ac:dyDescent="0.25">
      <c r="B110" s="9"/>
      <c r="C110" s="9"/>
      <c r="D110" t="s">
        <v>173</v>
      </c>
      <c r="E110" s="2">
        <v>42795</v>
      </c>
      <c r="F110" t="s">
        <v>124</v>
      </c>
      <c r="G110" s="53">
        <v>6000</v>
      </c>
      <c r="H110" s="41"/>
      <c r="I110" s="26"/>
      <c r="J110" s="36"/>
    </row>
    <row r="111" spans="2:10" ht="15" hidden="1" outlineLevel="1" x14ac:dyDescent="0.25">
      <c r="B111" s="9"/>
      <c r="C111" s="9"/>
      <c r="D111" t="s">
        <v>173</v>
      </c>
      <c r="E111" s="2">
        <v>42826</v>
      </c>
      <c r="F111" t="s">
        <v>124</v>
      </c>
      <c r="G111" s="53">
        <v>6000</v>
      </c>
      <c r="H111" s="41"/>
      <c r="I111" s="26"/>
      <c r="J111" s="36"/>
    </row>
    <row r="112" spans="2:10" ht="15" hidden="1" outlineLevel="1" x14ac:dyDescent="0.25">
      <c r="B112" s="9"/>
      <c r="C112" s="9"/>
      <c r="D112" t="s">
        <v>173</v>
      </c>
      <c r="E112" s="2">
        <v>42856</v>
      </c>
      <c r="F112" t="s">
        <v>124</v>
      </c>
      <c r="G112" s="53">
        <v>6000</v>
      </c>
      <c r="H112" s="41"/>
      <c r="I112" s="26"/>
      <c r="J112" s="36"/>
    </row>
    <row r="113" spans="2:10" hidden="1" outlineLevel="1" x14ac:dyDescent="0.2">
      <c r="B113" s="9"/>
      <c r="C113" s="9"/>
      <c r="D113" s="67"/>
      <c r="E113" s="23"/>
      <c r="F113" s="24"/>
      <c r="G113" s="48"/>
      <c r="H113" s="41"/>
      <c r="I113" s="26"/>
      <c r="J113" s="36"/>
    </row>
    <row r="114" spans="2:10" hidden="1" outlineLevel="1" x14ac:dyDescent="0.2">
      <c r="B114" s="9"/>
      <c r="C114" s="9"/>
      <c r="D114" s="67"/>
      <c r="E114" s="23"/>
      <c r="F114" s="24"/>
      <c r="G114" s="48"/>
      <c r="H114" s="41"/>
      <c r="I114" s="26"/>
      <c r="J114" s="36"/>
    </row>
    <row r="115" spans="2:10" hidden="1" outlineLevel="1" x14ac:dyDescent="0.2">
      <c r="B115" s="9"/>
      <c r="C115" s="9"/>
      <c r="E115" s="16"/>
      <c r="G115" s="52"/>
      <c r="H115" s="41"/>
      <c r="I115" s="26"/>
      <c r="J115" s="36"/>
    </row>
    <row r="116" spans="2:10" ht="15" hidden="1" outlineLevel="1" x14ac:dyDescent="0.25">
      <c r="B116" s="9"/>
      <c r="C116" s="9"/>
      <c r="D116"/>
      <c r="E116" s="2"/>
      <c r="F116"/>
      <c r="G116" s="53"/>
      <c r="H116" s="41"/>
      <c r="I116" s="26"/>
      <c r="J116" s="36"/>
    </row>
    <row r="117" spans="2:10" ht="15" hidden="1" outlineLevel="1" x14ac:dyDescent="0.25">
      <c r="B117" s="9"/>
      <c r="C117" s="9"/>
      <c r="D117"/>
      <c r="E117" s="2"/>
      <c r="F117"/>
      <c r="G117" s="53"/>
      <c r="H117" s="41"/>
      <c r="I117" s="26"/>
      <c r="J117" s="36"/>
    </row>
    <row r="118" spans="2:10" ht="15" hidden="1" outlineLevel="1" x14ac:dyDescent="0.25">
      <c r="B118" s="9"/>
      <c r="C118" s="9"/>
      <c r="D118"/>
      <c r="E118" s="2"/>
      <c r="F118"/>
      <c r="G118" s="53"/>
      <c r="H118" s="41"/>
      <c r="I118" s="26"/>
      <c r="J118" s="36"/>
    </row>
    <row r="119" spans="2:10" ht="15" hidden="1" outlineLevel="1" x14ac:dyDescent="0.25">
      <c r="B119" s="9"/>
      <c r="C119" s="9"/>
      <c r="D119"/>
      <c r="E119" s="2"/>
      <c r="F119"/>
      <c r="G119" s="53"/>
      <c r="H119" s="41"/>
      <c r="I119" s="26"/>
      <c r="J119" s="36"/>
    </row>
    <row r="120" spans="2:10" ht="15" collapsed="1" x14ac:dyDescent="0.25">
      <c r="B120" s="9" t="s">
        <v>88</v>
      </c>
      <c r="C120" s="9" t="s">
        <v>89</v>
      </c>
      <c r="D120"/>
      <c r="E120" s="2"/>
      <c r="F120"/>
      <c r="G120"/>
      <c r="H120" s="41">
        <f>SUM(G121)</f>
        <v>0</v>
      </c>
      <c r="I120" s="26">
        <f>(H120/1.16)*0.16</f>
        <v>0</v>
      </c>
      <c r="J120" s="36"/>
    </row>
    <row r="121" spans="2:10" ht="15" hidden="1" outlineLevel="1" x14ac:dyDescent="0.25">
      <c r="D121"/>
      <c r="E121" s="2"/>
      <c r="F121"/>
      <c r="G121" s="53"/>
      <c r="H121" s="40"/>
      <c r="I121" s="26"/>
      <c r="J121" s="36"/>
    </row>
    <row r="122" spans="2:10" ht="15" collapsed="1" x14ac:dyDescent="0.25">
      <c r="B122" s="9" t="s">
        <v>90</v>
      </c>
      <c r="C122" s="9" t="s">
        <v>91</v>
      </c>
      <c r="D122"/>
      <c r="E122" s="2"/>
      <c r="F122"/>
      <c r="G122" s="53"/>
      <c r="H122" s="41">
        <f>SUM(G123)</f>
        <v>0</v>
      </c>
      <c r="I122" s="26">
        <f>(H122/1.16)*0.16</f>
        <v>0</v>
      </c>
      <c r="J122" s="36"/>
    </row>
    <row r="123" spans="2:10" ht="15" hidden="1" outlineLevel="1" x14ac:dyDescent="0.25">
      <c r="D123"/>
      <c r="E123" s="2"/>
      <c r="F123"/>
      <c r="G123" s="53"/>
      <c r="H123" s="40"/>
      <c r="I123" s="26"/>
      <c r="J123" s="36"/>
    </row>
    <row r="124" spans="2:10" ht="15" hidden="1" outlineLevel="1" x14ac:dyDescent="0.25">
      <c r="D124"/>
      <c r="E124" s="2"/>
      <c r="F124"/>
      <c r="G124" s="53"/>
    </row>
    <row r="125" spans="2:10" ht="15" collapsed="1" x14ac:dyDescent="0.25">
      <c r="B125" s="9" t="s">
        <v>92</v>
      </c>
      <c r="C125" s="9" t="s">
        <v>93</v>
      </c>
      <c r="D125"/>
      <c r="E125" s="2"/>
      <c r="F125"/>
      <c r="G125"/>
      <c r="H125" s="41">
        <f>SUM(G126)</f>
        <v>0</v>
      </c>
      <c r="I125" s="26">
        <f>(H125/1.16)*0.16</f>
        <v>0</v>
      </c>
      <c r="J125" s="36"/>
    </row>
    <row r="126" spans="2:10" ht="15" hidden="1" outlineLevel="1" x14ac:dyDescent="0.25">
      <c r="D126"/>
      <c r="E126" s="2"/>
      <c r="F126"/>
      <c r="G126"/>
      <c r="H126" s="40"/>
      <c r="I126" s="26"/>
      <c r="J126" s="36"/>
    </row>
    <row r="127" spans="2:10" ht="15" collapsed="1" x14ac:dyDescent="0.25">
      <c r="B127" s="9" t="s">
        <v>94</v>
      </c>
      <c r="C127" s="9" t="s">
        <v>95</v>
      </c>
      <c r="D127"/>
      <c r="E127" s="2"/>
      <c r="F127"/>
      <c r="G127"/>
      <c r="H127" s="41">
        <f>SUM(G128:G132)</f>
        <v>4748.09</v>
      </c>
      <c r="I127" s="26">
        <f>(H127/1.16)*0.16</f>
        <v>654.90896551724143</v>
      </c>
      <c r="J127" s="36"/>
    </row>
    <row r="128" spans="2:10" ht="15" hidden="1" outlineLevel="1" x14ac:dyDescent="0.25">
      <c r="D128" t="s">
        <v>174</v>
      </c>
      <c r="E128" s="2">
        <v>42824</v>
      </c>
      <c r="F128" t="s">
        <v>175</v>
      </c>
      <c r="G128">
        <v>396.14</v>
      </c>
      <c r="H128" s="40"/>
      <c r="I128" s="26"/>
      <c r="J128" s="64" t="s">
        <v>258</v>
      </c>
    </row>
    <row r="129" spans="2:10" ht="15" hidden="1" outlineLevel="1" x14ac:dyDescent="0.25">
      <c r="D129" t="s">
        <v>190</v>
      </c>
      <c r="E129" s="2">
        <v>42844</v>
      </c>
      <c r="F129" t="s">
        <v>191</v>
      </c>
      <c r="G129">
        <v>650.24</v>
      </c>
      <c r="H129" s="40"/>
      <c r="I129" s="26"/>
      <c r="J129" s="65" t="s">
        <v>259</v>
      </c>
    </row>
    <row r="130" spans="2:10" ht="15" hidden="1" outlineLevel="1" x14ac:dyDescent="0.25">
      <c r="D130" t="s">
        <v>192</v>
      </c>
      <c r="E130" s="2">
        <v>42849</v>
      </c>
      <c r="F130" t="s">
        <v>193</v>
      </c>
      <c r="G130">
        <v>830.21</v>
      </c>
      <c r="H130" s="40"/>
      <c r="I130" s="26"/>
      <c r="J130" s="65" t="s">
        <v>260</v>
      </c>
    </row>
    <row r="131" spans="2:10" ht="15" hidden="1" outlineLevel="1" x14ac:dyDescent="0.25">
      <c r="D131" t="s">
        <v>277</v>
      </c>
      <c r="E131" s="2">
        <v>42859</v>
      </c>
      <c r="F131" t="s">
        <v>276</v>
      </c>
      <c r="G131" s="53">
        <v>1479</v>
      </c>
      <c r="H131" s="40"/>
      <c r="I131" s="26"/>
      <c r="J131" s="65"/>
    </row>
    <row r="132" spans="2:10" ht="15" hidden="1" outlineLevel="1" x14ac:dyDescent="0.25">
      <c r="D132" t="s">
        <v>275</v>
      </c>
      <c r="E132" s="2">
        <v>42879</v>
      </c>
      <c r="F132" t="s">
        <v>274</v>
      </c>
      <c r="G132" s="53">
        <v>1392.5</v>
      </c>
      <c r="H132" s="40"/>
      <c r="I132" s="26"/>
      <c r="J132" s="65"/>
    </row>
    <row r="133" spans="2:10" collapsed="1" x14ac:dyDescent="0.2">
      <c r="B133" s="9" t="s">
        <v>96</v>
      </c>
      <c r="C133" s="9" t="s">
        <v>97</v>
      </c>
      <c r="E133" s="16"/>
      <c r="F133" s="17"/>
      <c r="G133" s="26"/>
      <c r="H133" s="41">
        <f>SUM(G134)</f>
        <v>0</v>
      </c>
      <c r="I133" s="26">
        <f>(H133/1.16)*0.16</f>
        <v>0</v>
      </c>
      <c r="J133" s="36"/>
    </row>
    <row r="134" spans="2:10" ht="15" hidden="1" outlineLevel="1" x14ac:dyDescent="0.25">
      <c r="D134"/>
      <c r="E134" s="2"/>
      <c r="F134"/>
      <c r="G134"/>
      <c r="H134" s="40"/>
      <c r="I134" s="26"/>
      <c r="J134" s="36"/>
    </row>
    <row r="135" spans="2:10" collapsed="1" x14ac:dyDescent="0.2">
      <c r="B135" s="9" t="s">
        <v>98</v>
      </c>
      <c r="C135" s="9" t="s">
        <v>99</v>
      </c>
      <c r="E135" s="16"/>
      <c r="F135" s="17"/>
      <c r="G135" s="26"/>
      <c r="H135" s="41">
        <f>SUM(G139)</f>
        <v>0</v>
      </c>
      <c r="I135" s="26">
        <f>(H135/1.16)*0.16</f>
        <v>0</v>
      </c>
      <c r="J135" s="36"/>
    </row>
    <row r="136" spans="2:10" x14ac:dyDescent="0.2">
      <c r="B136" s="9"/>
      <c r="C136" s="9"/>
      <c r="E136" s="16"/>
      <c r="F136" s="17"/>
      <c r="G136" s="26"/>
      <c r="H136" s="41"/>
      <c r="I136" s="26"/>
      <c r="J136" s="36"/>
    </row>
    <row r="137" spans="2:10" x14ac:dyDescent="0.2">
      <c r="B137" s="9" t="s">
        <v>338</v>
      </c>
      <c r="C137" s="9" t="s">
        <v>339</v>
      </c>
      <c r="E137" s="16"/>
      <c r="F137" s="17"/>
      <c r="G137" s="26"/>
      <c r="H137" s="41">
        <f>SUM(G138)</f>
        <v>-180</v>
      </c>
      <c r="I137" s="26">
        <f>(H137/1.16)*0.16</f>
        <v>-24.827586206896555</v>
      </c>
      <c r="J137" s="36"/>
    </row>
    <row r="138" spans="2:10" x14ac:dyDescent="0.2">
      <c r="B138" s="9"/>
      <c r="C138" s="9"/>
      <c r="D138" s="6" t="s">
        <v>342</v>
      </c>
      <c r="E138" s="16">
        <v>42846</v>
      </c>
      <c r="F138" s="17" t="s">
        <v>343</v>
      </c>
      <c r="G138" s="26">
        <v>-180</v>
      </c>
      <c r="H138" s="41"/>
      <c r="I138" s="26"/>
      <c r="J138" s="36"/>
    </row>
    <row r="139" spans="2:10" ht="15" outlineLevel="1" x14ac:dyDescent="0.25">
      <c r="D139"/>
      <c r="E139" s="2"/>
      <c r="F139"/>
      <c r="G139" s="40"/>
      <c r="I139" s="26"/>
      <c r="J139" s="36"/>
    </row>
    <row r="140" spans="2:10" x14ac:dyDescent="0.2">
      <c r="B140" s="9" t="s">
        <v>194</v>
      </c>
      <c r="C140" s="9" t="s">
        <v>195</v>
      </c>
      <c r="E140" s="16"/>
      <c r="F140" s="17"/>
      <c r="G140" s="26"/>
      <c r="H140" s="41">
        <f>SUM(G141:G142)</f>
        <v>2030</v>
      </c>
      <c r="I140" s="26">
        <f>(H140/1.16)*0.16</f>
        <v>280.00000000000006</v>
      </c>
      <c r="J140" s="36"/>
    </row>
    <row r="141" spans="2:10" ht="15" hidden="1" outlineLevel="1" x14ac:dyDescent="0.25">
      <c r="D141" t="s">
        <v>273</v>
      </c>
      <c r="E141" s="2">
        <v>42871</v>
      </c>
      <c r="F141" t="s">
        <v>272</v>
      </c>
      <c r="G141" s="53">
        <v>2030</v>
      </c>
      <c r="H141" s="6"/>
      <c r="I141" s="26"/>
      <c r="J141" s="65"/>
    </row>
    <row r="142" spans="2:10" ht="15" hidden="1" outlineLevel="1" x14ac:dyDescent="0.25">
      <c r="D142"/>
      <c r="E142" s="2"/>
      <c r="F142"/>
      <c r="G142" s="53"/>
      <c r="H142" s="6"/>
      <c r="I142" s="26"/>
      <c r="J142" s="64"/>
    </row>
    <row r="143" spans="2:10" ht="15" collapsed="1" x14ac:dyDescent="0.25">
      <c r="B143" s="9" t="s">
        <v>199</v>
      </c>
      <c r="C143" s="9" t="s">
        <v>200</v>
      </c>
      <c r="D143"/>
      <c r="E143" s="2"/>
      <c r="F143"/>
      <c r="G143" s="53"/>
      <c r="H143" s="41">
        <f>SUM(G144)</f>
        <v>0</v>
      </c>
      <c r="I143" s="26">
        <f>(H143/1.16)*0.16</f>
        <v>0</v>
      </c>
      <c r="J143" s="36"/>
    </row>
    <row r="144" spans="2:10" ht="15" hidden="1" outlineLevel="1" x14ac:dyDescent="0.25">
      <c r="D144"/>
      <c r="E144" s="2"/>
      <c r="F144"/>
      <c r="G144" s="53"/>
      <c r="H144" s="6"/>
      <c r="I144" s="26"/>
      <c r="J144" s="36"/>
    </row>
    <row r="145" spans="2:10" ht="15" collapsed="1" x14ac:dyDescent="0.25">
      <c r="B145" s="9" t="s">
        <v>203</v>
      </c>
      <c r="C145" s="9" t="s">
        <v>204</v>
      </c>
      <c r="D145"/>
      <c r="E145" s="2"/>
      <c r="F145"/>
      <c r="G145" s="53"/>
      <c r="H145" s="41">
        <f>SUM(G146)</f>
        <v>0</v>
      </c>
      <c r="I145" s="26">
        <f>(H145/1.16)*0.16</f>
        <v>0</v>
      </c>
      <c r="J145" s="66"/>
    </row>
    <row r="146" spans="2:10" ht="15" hidden="1" outlineLevel="1" x14ac:dyDescent="0.25">
      <c r="D146"/>
      <c r="E146" s="2"/>
      <c r="F146"/>
      <c r="G146" s="53"/>
      <c r="H146" s="6"/>
      <c r="I146" s="26"/>
      <c r="J146" s="66"/>
    </row>
    <row r="147" spans="2:10" collapsed="1" x14ac:dyDescent="0.2">
      <c r="B147" s="9" t="s">
        <v>271</v>
      </c>
      <c r="C147" s="9" t="s">
        <v>270</v>
      </c>
      <c r="E147" s="16"/>
      <c r="F147" s="17"/>
      <c r="G147" s="26"/>
      <c r="H147" s="41">
        <f>SUM(G148)</f>
        <v>17400</v>
      </c>
      <c r="I147" s="26">
        <f>(H147/1.16)*0.16</f>
        <v>2400.0000000000005</v>
      </c>
      <c r="J147" s="36"/>
    </row>
    <row r="148" spans="2:10" ht="15" x14ac:dyDescent="0.25">
      <c r="D148" t="s">
        <v>269</v>
      </c>
      <c r="E148" s="2">
        <v>42858</v>
      </c>
      <c r="F148">
        <v>3379</v>
      </c>
      <c r="G148" s="53">
        <v>17400</v>
      </c>
      <c r="H148" s="40"/>
      <c r="I148" s="26"/>
      <c r="J148" s="36"/>
    </row>
    <row r="149" spans="2:10" x14ac:dyDescent="0.2">
      <c r="B149" s="9" t="s">
        <v>268</v>
      </c>
      <c r="C149" s="9" t="s">
        <v>267</v>
      </c>
      <c r="E149" s="16"/>
      <c r="F149" s="17"/>
      <c r="G149" s="26"/>
      <c r="H149" s="41">
        <f>SUM(G150)</f>
        <v>32347.759999999998</v>
      </c>
      <c r="I149" s="26">
        <f>(H149/1.16)*0.16</f>
        <v>4461.76</v>
      </c>
      <c r="J149" s="36"/>
    </row>
    <row r="150" spans="2:10" ht="15" x14ac:dyDescent="0.25">
      <c r="D150" t="s">
        <v>266</v>
      </c>
      <c r="E150" s="2">
        <v>42885</v>
      </c>
      <c r="F150">
        <v>29</v>
      </c>
      <c r="G150" s="53">
        <v>32347.759999999998</v>
      </c>
      <c r="H150" s="40"/>
      <c r="I150" s="26"/>
      <c r="J150" s="36"/>
    </row>
    <row r="151" spans="2:10" x14ac:dyDescent="0.2">
      <c r="E151" s="16"/>
      <c r="F151" s="17"/>
      <c r="G151" s="26"/>
      <c r="H151" s="40"/>
      <c r="I151" s="26"/>
      <c r="J151" s="36"/>
    </row>
    <row r="152" spans="2:10" x14ac:dyDescent="0.2">
      <c r="E152" s="16"/>
      <c r="F152" s="17"/>
      <c r="G152" s="26"/>
      <c r="H152" s="40"/>
      <c r="I152" s="26"/>
      <c r="J152" s="36"/>
    </row>
    <row r="153" spans="2:10" x14ac:dyDescent="0.2">
      <c r="E153" s="16"/>
      <c r="F153" s="17"/>
      <c r="G153" s="26"/>
      <c r="H153" s="40"/>
      <c r="I153" s="26"/>
      <c r="J153" s="36"/>
    </row>
    <row r="154" spans="2:10" x14ac:dyDescent="0.2">
      <c r="E154" s="16"/>
      <c r="F154" s="17"/>
      <c r="G154" s="26"/>
      <c r="H154" s="40"/>
      <c r="I154" s="26"/>
      <c r="J154" s="36"/>
    </row>
    <row r="155" spans="2:10" x14ac:dyDescent="0.2">
      <c r="E155" s="16"/>
      <c r="F155" s="17"/>
      <c r="G155" s="26"/>
      <c r="H155" s="40"/>
      <c r="I155" s="26"/>
      <c r="J155" s="36"/>
    </row>
    <row r="156" spans="2:10" x14ac:dyDescent="0.2">
      <c r="E156" s="16"/>
      <c r="F156" s="17"/>
      <c r="G156" s="26"/>
      <c r="H156" s="40"/>
      <c r="I156" s="26"/>
      <c r="J156" s="36"/>
    </row>
    <row r="157" spans="2:10" x14ac:dyDescent="0.2">
      <c r="F157" s="17"/>
      <c r="H157" s="6"/>
      <c r="I157" s="26"/>
      <c r="J157" s="36"/>
    </row>
    <row r="158" spans="2:10" x14ac:dyDescent="0.2">
      <c r="F158" s="55"/>
      <c r="G158" s="54" t="s">
        <v>45</v>
      </c>
      <c r="H158" s="54">
        <f>SUM(H13:H149)</f>
        <v>237278.88</v>
      </c>
      <c r="I158" s="26"/>
      <c r="J158" s="36"/>
    </row>
    <row r="159" spans="2:10" ht="13.5" thickBot="1" x14ac:dyDescent="0.25">
      <c r="F159" s="55"/>
      <c r="G159" s="56" t="s">
        <v>46</v>
      </c>
      <c r="H159" s="57">
        <v>224752.24</v>
      </c>
      <c r="I159" s="26"/>
      <c r="J159" s="36"/>
    </row>
    <row r="160" spans="2:10" ht="13.5" thickTop="1" x14ac:dyDescent="0.2">
      <c r="F160" s="17"/>
      <c r="G160" s="54" t="s">
        <v>47</v>
      </c>
      <c r="H160" s="7">
        <f>+H158-H159</f>
        <v>12526.640000000014</v>
      </c>
      <c r="J160" s="36"/>
    </row>
    <row r="161" spans="6:10" x14ac:dyDescent="0.2">
      <c r="F161" s="17"/>
      <c r="J161" s="36"/>
    </row>
    <row r="162" spans="6:10" x14ac:dyDescent="0.2">
      <c r="F162" s="17"/>
      <c r="J162" s="36"/>
    </row>
    <row r="163" spans="6:10" x14ac:dyDescent="0.2">
      <c r="F163" s="17"/>
      <c r="J163" s="36"/>
    </row>
    <row r="164" spans="6:10" x14ac:dyDescent="0.2">
      <c r="F164" s="17"/>
      <c r="J164" s="36"/>
    </row>
    <row r="165" spans="6:10" x14ac:dyDescent="0.2">
      <c r="F165" s="17"/>
      <c r="J165" s="36"/>
    </row>
    <row r="166" spans="6:10" x14ac:dyDescent="0.2">
      <c r="F166" s="17"/>
      <c r="J166" s="36"/>
    </row>
    <row r="167" spans="6:10" x14ac:dyDescent="0.2">
      <c r="F167" s="17"/>
      <c r="J167" s="36"/>
    </row>
    <row r="168" spans="6:10" x14ac:dyDescent="0.2">
      <c r="F168" s="17"/>
      <c r="J168" s="36"/>
    </row>
    <row r="169" spans="6:10" x14ac:dyDescent="0.2">
      <c r="F169" s="17"/>
      <c r="J169" s="36"/>
    </row>
    <row r="170" spans="6:10" x14ac:dyDescent="0.2">
      <c r="F170" s="17"/>
      <c r="J170" s="36"/>
    </row>
    <row r="171" spans="6:10" x14ac:dyDescent="0.2">
      <c r="F171" s="17"/>
      <c r="J171" s="36"/>
    </row>
    <row r="172" spans="6:10" x14ac:dyDescent="0.2">
      <c r="F172" s="17"/>
      <c r="J172" s="36"/>
    </row>
    <row r="173" spans="6:10" x14ac:dyDescent="0.2">
      <c r="F173" s="17"/>
      <c r="J173" s="36"/>
    </row>
    <row r="174" spans="6:10" x14ac:dyDescent="0.2">
      <c r="F174" s="17"/>
      <c r="J174" s="36"/>
    </row>
    <row r="175" spans="6:10" x14ac:dyDescent="0.2">
      <c r="F175" s="17"/>
      <c r="J175" s="36"/>
    </row>
    <row r="176" spans="6:10" x14ac:dyDescent="0.2">
      <c r="F176" s="17"/>
      <c r="J176" s="36"/>
    </row>
    <row r="177" spans="6:10" x14ac:dyDescent="0.2">
      <c r="F177" s="17"/>
      <c r="J177" s="36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</row>
    <row r="1310" spans="6:10" x14ac:dyDescent="0.2">
      <c r="F1310" s="17"/>
    </row>
    <row r="1311" spans="6:10" x14ac:dyDescent="0.2">
      <c r="F1311" s="17"/>
    </row>
    <row r="1312" spans="6:10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</sheetData>
  <mergeCells count="4">
    <mergeCell ref="C4:J4"/>
    <mergeCell ref="C5:J5"/>
    <mergeCell ref="C6:J6"/>
    <mergeCell ref="C7:J7"/>
  </mergeCells>
  <hyperlinks>
    <hyperlink ref="J60" r:id="rId1"/>
    <hyperlink ref="J61" r:id="rId2"/>
    <hyperlink ref="J62" r:id="rId3"/>
    <hyperlink ref="J81" r:id="rId4"/>
    <hyperlink ref="J82" r:id="rId5"/>
    <hyperlink ref="J83" r:id="rId6"/>
    <hyperlink ref="J94" r:id="rId7"/>
    <hyperlink ref="J128" r:id="rId8"/>
    <hyperlink ref="J129" r:id="rId9"/>
    <hyperlink ref="J130" r:id="rId10"/>
  </hyperlinks>
  <pageMargins left="0.7" right="0.7" top="0.75" bottom="0.75" header="0.3" footer="0.3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M1601"/>
  <sheetViews>
    <sheetView topLeftCell="A51" workbookViewId="0">
      <selection activeCell="G141" sqref="G14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347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 s="25"/>
      <c r="H18" s="19">
        <f>SUM(G19:G28)</f>
        <v>1104.9000000000001</v>
      </c>
      <c r="I18" s="20">
        <f>H18/1.16*0.16</f>
        <v>152.40000000000003</v>
      </c>
      <c r="J18" s="53"/>
      <c r="K18" s="26"/>
    </row>
    <row r="19" spans="2:11" ht="15" hidden="1" outlineLevel="1" x14ac:dyDescent="0.25">
      <c r="B19" s="9"/>
      <c r="C19" s="9"/>
      <c r="D19" t="s">
        <v>307</v>
      </c>
      <c r="E19" s="2">
        <v>42909</v>
      </c>
      <c r="F19" t="s">
        <v>308</v>
      </c>
      <c r="G19">
        <v>79.900000000000006</v>
      </c>
      <c r="H19" s="28"/>
      <c r="I19" s="20"/>
      <c r="J19" s="21"/>
      <c r="K19" s="26"/>
    </row>
    <row r="20" spans="2:11" ht="15" hidden="1" outlineLevel="1" x14ac:dyDescent="0.25">
      <c r="B20" s="9"/>
      <c r="C20" s="9"/>
      <c r="D20" t="s">
        <v>309</v>
      </c>
      <c r="E20" s="2">
        <v>42913</v>
      </c>
      <c r="F20" t="s">
        <v>310</v>
      </c>
      <c r="G20">
        <v>109.78</v>
      </c>
      <c r="H20" s="28"/>
      <c r="I20" s="20"/>
      <c r="J20" s="21"/>
      <c r="K20" s="26"/>
    </row>
    <row r="21" spans="2:11" ht="15" hidden="1" outlineLevel="1" x14ac:dyDescent="0.25">
      <c r="B21" s="9"/>
      <c r="C21" s="9"/>
      <c r="D21" t="s">
        <v>311</v>
      </c>
      <c r="E21" s="2">
        <v>42915</v>
      </c>
      <c r="F21" t="s">
        <v>312</v>
      </c>
      <c r="G21">
        <v>335.22</v>
      </c>
      <c r="H21" s="28"/>
      <c r="I21" s="20"/>
      <c r="J21" s="21"/>
      <c r="K21" s="26"/>
    </row>
    <row r="22" spans="2:11" ht="15" hidden="1" outlineLevel="1" x14ac:dyDescent="0.25">
      <c r="B22" s="9"/>
      <c r="C22" s="9"/>
      <c r="D22" t="s">
        <v>313</v>
      </c>
      <c r="E22" s="2">
        <v>42915</v>
      </c>
      <c r="F22" t="s">
        <v>314</v>
      </c>
      <c r="G22">
        <v>174</v>
      </c>
      <c r="H22" s="28"/>
      <c r="I22" s="20"/>
      <c r="J22" s="21"/>
      <c r="K22" s="26"/>
    </row>
    <row r="23" spans="2:11" ht="15" hidden="1" outlineLevel="1" x14ac:dyDescent="0.25">
      <c r="B23" s="9"/>
      <c r="C23" s="9"/>
      <c r="D23" t="s">
        <v>315</v>
      </c>
      <c r="E23" s="2">
        <v>42915</v>
      </c>
      <c r="F23" t="s">
        <v>316</v>
      </c>
      <c r="G23">
        <v>406</v>
      </c>
      <c r="H23" s="28"/>
      <c r="I23" s="20"/>
      <c r="J23" s="21"/>
      <c r="K23" s="26"/>
    </row>
    <row r="24" spans="2:11" ht="15" hidden="1" outlineLevel="1" x14ac:dyDescent="0.25">
      <c r="B24" s="9"/>
      <c r="C24" s="9"/>
      <c r="D24"/>
      <c r="E24" s="2"/>
      <c r="F24"/>
      <c r="G24" s="1"/>
      <c r="H24" s="18"/>
      <c r="I24" s="20"/>
      <c r="J24" s="21"/>
      <c r="K24" s="26"/>
    </row>
    <row r="25" spans="2:11" ht="15" hidden="1" outlineLevel="1" x14ac:dyDescent="0.25">
      <c r="B25" s="9"/>
      <c r="C25" s="9"/>
      <c r="D25" s="29"/>
      <c r="E25" s="2"/>
      <c r="F25"/>
      <c r="G25" s="27"/>
      <c r="H25" s="18"/>
      <c r="I25" s="20"/>
      <c r="J25" s="21"/>
      <c r="K25" s="26"/>
    </row>
    <row r="26" spans="2:11" ht="15" hidden="1" outlineLevel="1" x14ac:dyDescent="0.25">
      <c r="B26" s="9"/>
      <c r="C26" s="9"/>
      <c r="D26"/>
      <c r="E26" s="2"/>
      <c r="F26"/>
      <c r="G26" s="1"/>
      <c r="H26" s="18"/>
      <c r="I26" s="20"/>
      <c r="J26" s="21"/>
      <c r="K26" s="26"/>
    </row>
    <row r="27" spans="2:11" ht="15" hidden="1" outlineLevel="1" x14ac:dyDescent="0.25">
      <c r="B27" s="9"/>
      <c r="C27" s="9"/>
      <c r="D27"/>
      <c r="E27" s="2"/>
      <c r="F27"/>
      <c r="G27" s="1"/>
      <c r="H27" s="18"/>
      <c r="I27" s="20"/>
      <c r="J27" s="21"/>
      <c r="K27" s="26"/>
    </row>
    <row r="28" spans="2:11" ht="15" hidden="1" outlineLevel="1" x14ac:dyDescent="0.25">
      <c r="B28" s="9"/>
      <c r="C28" s="9"/>
      <c r="D28"/>
      <c r="E28" s="2"/>
      <c r="F28"/>
      <c r="G28" s="1"/>
      <c r="H28" s="18"/>
      <c r="I28" s="20"/>
      <c r="J28" s="21"/>
      <c r="K28" s="26"/>
    </row>
    <row r="29" spans="2:11" collapsed="1" x14ac:dyDescent="0.2">
      <c r="B29" s="9" t="s">
        <v>53</v>
      </c>
      <c r="C29" s="9" t="s">
        <v>54</v>
      </c>
      <c r="D29" s="22"/>
      <c r="E29" s="23"/>
      <c r="F29" s="24"/>
      <c r="G29" s="27"/>
      <c r="H29" s="19">
        <f>SUM(G30)</f>
        <v>0</v>
      </c>
      <c r="I29" s="20">
        <f>H29/1.16*0.16</f>
        <v>0</v>
      </c>
      <c r="J29" s="21"/>
      <c r="K29" s="26"/>
    </row>
    <row r="30" spans="2:11" ht="15" hidden="1" outlineLevel="1" x14ac:dyDescent="0.25">
      <c r="B30" s="9"/>
      <c r="D30"/>
      <c r="E30" s="2"/>
      <c r="F30"/>
      <c r="G30" s="30"/>
      <c r="H30" s="18"/>
      <c r="I30" s="20"/>
      <c r="J30" s="21"/>
      <c r="K30" s="26"/>
    </row>
    <row r="31" spans="2:11" ht="15" collapsed="1" x14ac:dyDescent="0.25">
      <c r="B31" s="9" t="s">
        <v>16</v>
      </c>
      <c r="C31" s="9" t="s">
        <v>17</v>
      </c>
      <c r="D31" s="22"/>
      <c r="E31" s="23"/>
      <c r="F31" s="24"/>
      <c r="G31" s="27"/>
      <c r="H31" s="19">
        <f>SUM(G32:G36)</f>
        <v>22246.45</v>
      </c>
      <c r="I31" s="20">
        <f>H31/1.16*0.16</f>
        <v>3068.4758620689659</v>
      </c>
      <c r="J31" s="53"/>
      <c r="K31" s="26"/>
    </row>
    <row r="32" spans="2:11" ht="15" hidden="1" outlineLevel="1" x14ac:dyDescent="0.25">
      <c r="B32" s="9"/>
      <c r="C32" s="9"/>
      <c r="D32" t="s">
        <v>293</v>
      </c>
      <c r="E32" s="2">
        <v>42885</v>
      </c>
      <c r="F32">
        <v>1741</v>
      </c>
      <c r="G32" s="53">
        <v>8971.4</v>
      </c>
      <c r="H32" s="19"/>
      <c r="I32" s="20"/>
      <c r="J32" s="65"/>
      <c r="K32" s="26"/>
    </row>
    <row r="33" spans="2:13" ht="15" hidden="1" outlineLevel="1" x14ac:dyDescent="0.25">
      <c r="B33" s="9"/>
      <c r="C33" s="9"/>
      <c r="D33" t="s">
        <v>317</v>
      </c>
      <c r="E33" s="2">
        <v>42903</v>
      </c>
      <c r="F33">
        <v>1814</v>
      </c>
      <c r="G33" s="53">
        <v>5735.15</v>
      </c>
      <c r="H33" s="19"/>
      <c r="I33" s="20"/>
      <c r="J33" s="65"/>
      <c r="K33" s="26"/>
    </row>
    <row r="34" spans="2:13" ht="15" hidden="1" outlineLevel="1" x14ac:dyDescent="0.25">
      <c r="B34" s="9"/>
      <c r="C34" s="9"/>
      <c r="D34" t="s">
        <v>318</v>
      </c>
      <c r="E34" s="2">
        <v>42903</v>
      </c>
      <c r="F34">
        <v>1839</v>
      </c>
      <c r="G34" s="53">
        <v>5269</v>
      </c>
      <c r="H34" s="19"/>
      <c r="I34" s="20"/>
      <c r="J34" s="64"/>
      <c r="K34" s="26"/>
    </row>
    <row r="35" spans="2:13" ht="15" hidden="1" outlineLevel="1" x14ac:dyDescent="0.25">
      <c r="B35" s="9"/>
      <c r="C35" s="9"/>
      <c r="D35" t="s">
        <v>294</v>
      </c>
      <c r="E35" s="2">
        <v>42912</v>
      </c>
      <c r="F35">
        <v>1864</v>
      </c>
      <c r="G35" s="53">
        <v>2270.9</v>
      </c>
      <c r="H35" s="32"/>
      <c r="I35" s="20"/>
      <c r="J35" s="31"/>
      <c r="K35" s="26"/>
    </row>
    <row r="36" spans="2:13" ht="15" hidden="1" outlineLevel="1" x14ac:dyDescent="0.25">
      <c r="B36" s="9"/>
      <c r="C36" s="9"/>
      <c r="D36"/>
      <c r="E36" s="2"/>
      <c r="F36"/>
      <c r="G36" s="53"/>
      <c r="H36" s="32"/>
      <c r="I36" s="20"/>
      <c r="J36" s="31"/>
      <c r="K36" s="26"/>
    </row>
    <row r="37" spans="2:13" collapsed="1" x14ac:dyDescent="0.2">
      <c r="B37" s="9" t="s">
        <v>18</v>
      </c>
      <c r="C37" s="9" t="s">
        <v>56</v>
      </c>
      <c r="D37" s="22"/>
      <c r="E37" s="23"/>
      <c r="F37" s="24"/>
      <c r="G37" s="27"/>
      <c r="H37" s="19">
        <f>SUM(G38:G38)</f>
        <v>0</v>
      </c>
      <c r="I37" s="20">
        <f>H37/1.16*0.16</f>
        <v>0</v>
      </c>
      <c r="J37" s="31"/>
      <c r="K37" s="26"/>
    </row>
    <row r="38" spans="2:13" ht="15" hidden="1" outlineLevel="1" x14ac:dyDescent="0.25">
      <c r="D38"/>
      <c r="E38" s="2"/>
      <c r="F38"/>
      <c r="G38" s="53"/>
      <c r="I38" s="28"/>
      <c r="J38" s="65"/>
      <c r="K38" s="26"/>
    </row>
    <row r="39" spans="2:13" collapsed="1" x14ac:dyDescent="0.2">
      <c r="B39" s="9" t="s">
        <v>19</v>
      </c>
      <c r="C39" s="9" t="s">
        <v>57</v>
      </c>
      <c r="D39" s="22"/>
      <c r="E39" s="23"/>
      <c r="F39" s="22"/>
      <c r="G39" s="29"/>
      <c r="H39" s="19">
        <f>SUM(G40:G40)</f>
        <v>0</v>
      </c>
      <c r="I39" s="20">
        <f>H39/1.16*0.16</f>
        <v>0</v>
      </c>
      <c r="J39" s="31"/>
      <c r="K39" s="26"/>
    </row>
    <row r="40" spans="2:13" ht="15" hidden="1" outlineLevel="1" x14ac:dyDescent="0.25">
      <c r="D40"/>
      <c r="E40" s="2"/>
      <c r="F40"/>
      <c r="G40" s="30"/>
      <c r="J40" s="31"/>
      <c r="K40" s="26"/>
    </row>
    <row r="41" spans="2:13" collapsed="1" x14ac:dyDescent="0.2">
      <c r="B41" s="33" t="s">
        <v>20</v>
      </c>
      <c r="C41" s="9" t="s">
        <v>58</v>
      </c>
      <c r="D41" s="22"/>
      <c r="E41" s="23"/>
      <c r="F41" s="22"/>
      <c r="G41" s="29"/>
      <c r="H41" s="19">
        <f>SUM(G42:G42)</f>
        <v>0</v>
      </c>
      <c r="I41" s="20">
        <f>H41/1.16*0.16</f>
        <v>0</v>
      </c>
      <c r="J41" s="31"/>
      <c r="K41" s="26"/>
    </row>
    <row r="42" spans="2:13" ht="15" hidden="1" outlineLevel="1" x14ac:dyDescent="0.25">
      <c r="D42"/>
      <c r="E42" s="2"/>
      <c r="F42"/>
      <c r="G42" s="53"/>
      <c r="H42" s="19">
        <f>SUM(G43:G43)</f>
        <v>0</v>
      </c>
      <c r="J42" s="31"/>
      <c r="K42" s="26"/>
    </row>
    <row r="43" spans="2:13" collapsed="1" x14ac:dyDescent="0.2">
      <c r="B43" s="33" t="s">
        <v>21</v>
      </c>
      <c r="C43" s="9" t="s">
        <v>59</v>
      </c>
      <c r="D43" s="22"/>
      <c r="E43" s="23"/>
      <c r="F43" s="22"/>
      <c r="G43" s="29"/>
      <c r="H43" s="19">
        <f>SUM(G44:G45)</f>
        <v>0</v>
      </c>
      <c r="I43" s="20">
        <f>H43/1.16*0.16</f>
        <v>0</v>
      </c>
      <c r="J43" s="31"/>
      <c r="K43" s="26"/>
    </row>
    <row r="44" spans="2:13" ht="15" hidden="1" outlineLevel="1" x14ac:dyDescent="0.25">
      <c r="D44"/>
      <c r="E44" s="2"/>
      <c r="F44"/>
      <c r="G44" s="53"/>
      <c r="H44" s="19"/>
      <c r="K44" s="26"/>
    </row>
    <row r="45" spans="2:13" ht="15" hidden="1" outlineLevel="1" x14ac:dyDescent="0.25">
      <c r="D45"/>
      <c r="E45" s="2"/>
      <c r="F45"/>
      <c r="G45"/>
      <c r="H45" s="19"/>
      <c r="J45"/>
      <c r="K45" s="26"/>
      <c r="L45"/>
      <c r="M45"/>
    </row>
    <row r="46" spans="2:13" ht="15" hidden="1" outlineLevel="1" x14ac:dyDescent="0.25">
      <c r="D46"/>
      <c r="E46" s="2"/>
      <c r="F46"/>
      <c r="G46" s="1"/>
      <c r="H46" s="19"/>
      <c r="J46" s="31"/>
      <c r="K46" s="26"/>
    </row>
    <row r="47" spans="2:13" collapsed="1" x14ac:dyDescent="0.2">
      <c r="B47" s="9" t="s">
        <v>60</v>
      </c>
      <c r="C47" s="9" t="s">
        <v>61</v>
      </c>
      <c r="G47" s="8"/>
      <c r="H47" s="19">
        <f>SUM(G48:G48)</f>
        <v>0</v>
      </c>
      <c r="I47" s="20">
        <f>H47/1.16*0.16</f>
        <v>0</v>
      </c>
      <c r="K47" s="26"/>
    </row>
    <row r="48" spans="2:13" ht="15" hidden="1" outlineLevel="1" x14ac:dyDescent="0.25">
      <c r="D48"/>
      <c r="E48" s="2"/>
      <c r="F48"/>
      <c r="G48" s="1"/>
      <c r="H48" s="19">
        <f>SUM(G49:G49)</f>
        <v>0</v>
      </c>
      <c r="K48" s="26"/>
    </row>
    <row r="49" spans="2:13" collapsed="1" x14ac:dyDescent="0.2">
      <c r="B49" s="33" t="s">
        <v>22</v>
      </c>
      <c r="C49" s="9" t="s">
        <v>23</v>
      </c>
      <c r="D49" s="29"/>
      <c r="E49" s="34"/>
      <c r="F49" s="35"/>
      <c r="G49" s="25"/>
      <c r="H49" s="19">
        <f>SUM(G50:G50)</f>
        <v>0</v>
      </c>
      <c r="I49" s="20"/>
      <c r="J49" s="36"/>
      <c r="K49" s="26"/>
    </row>
    <row r="50" spans="2:13" hidden="1" outlineLevel="1" x14ac:dyDescent="0.2">
      <c r="B50" s="33"/>
      <c r="C50" s="9"/>
      <c r="D50" s="29"/>
      <c r="E50" s="34"/>
      <c r="F50" s="35"/>
      <c r="G50" s="25"/>
      <c r="H50" s="19"/>
      <c r="I50" s="20"/>
      <c r="J50" s="36"/>
      <c r="K50" s="26"/>
    </row>
    <row r="51" spans="2:13" collapsed="1" x14ac:dyDescent="0.2">
      <c r="B51" s="33" t="s">
        <v>291</v>
      </c>
      <c r="C51" s="9" t="s">
        <v>290</v>
      </c>
      <c r="D51" s="29"/>
      <c r="E51" s="34"/>
      <c r="F51" s="35"/>
      <c r="G51" s="25"/>
      <c r="H51" s="19">
        <f>SUM(G52:G52)</f>
        <v>0</v>
      </c>
      <c r="I51" s="20"/>
      <c r="J51" s="36"/>
      <c r="K51" s="26"/>
    </row>
    <row r="52" spans="2:13" ht="15" hidden="1" outlineLevel="1" x14ac:dyDescent="0.25">
      <c r="B52" s="33"/>
      <c r="C52" s="9"/>
      <c r="D52"/>
      <c r="E52" s="2"/>
      <c r="F52"/>
      <c r="G52" s="53"/>
      <c r="H52" s="19"/>
      <c r="I52" s="20"/>
      <c r="J52" s="36"/>
      <c r="K52" s="26"/>
    </row>
    <row r="53" spans="2:13" ht="15" collapsed="1" x14ac:dyDescent="0.25">
      <c r="B53" s="59" t="s">
        <v>62</v>
      </c>
      <c r="C53" s="9" t="s">
        <v>35</v>
      </c>
      <c r="D53" s="29"/>
      <c r="E53" s="34"/>
      <c r="F53" s="35"/>
      <c r="G53" s="25"/>
      <c r="H53" s="19">
        <f>SUM(G54:G55)</f>
        <v>1392</v>
      </c>
      <c r="I53" s="20">
        <f>H53/1.16*0.16</f>
        <v>192</v>
      </c>
      <c r="J53" s="53"/>
      <c r="K53" s="26"/>
    </row>
    <row r="54" spans="2:13" ht="15" hidden="1" outlineLevel="1" x14ac:dyDescent="0.25">
      <c r="B54" s="33"/>
      <c r="C54" s="9"/>
      <c r="D54" t="s">
        <v>321</v>
      </c>
      <c r="E54" s="2">
        <v>42900</v>
      </c>
      <c r="F54" t="s">
        <v>322</v>
      </c>
      <c r="G54" s="53">
        <v>1392</v>
      </c>
      <c r="I54" s="20"/>
      <c r="J54" s="65"/>
      <c r="K54" s="26"/>
    </row>
    <row r="55" spans="2:13" ht="15" hidden="1" outlineLevel="1" x14ac:dyDescent="0.25">
      <c r="B55" s="33"/>
      <c r="C55" s="9"/>
      <c r="D55"/>
      <c r="E55" s="2"/>
      <c r="F55"/>
      <c r="G55"/>
      <c r="I55" s="20"/>
      <c r="J55" s="36"/>
      <c r="K55" s="26"/>
    </row>
    <row r="56" spans="2:13" collapsed="1" x14ac:dyDescent="0.2">
      <c r="B56" s="33" t="s">
        <v>24</v>
      </c>
      <c r="C56" s="9" t="s">
        <v>25</v>
      </c>
      <c r="H56" s="19">
        <f>SUM(G57:G57)</f>
        <v>0</v>
      </c>
      <c r="I56" s="20">
        <f>H56/1.16*0.16</f>
        <v>0</v>
      </c>
      <c r="J56" s="38"/>
      <c r="K56" s="26"/>
      <c r="M56" s="16"/>
    </row>
    <row r="57" spans="2:13" hidden="1" outlineLevel="1" x14ac:dyDescent="0.2">
      <c r="B57" s="33"/>
      <c r="C57" s="9"/>
      <c r="D57" s="29"/>
      <c r="E57" s="34"/>
      <c r="F57" s="35"/>
      <c r="G57" s="25"/>
      <c r="H57" s="19"/>
      <c r="I57" s="20"/>
      <c r="J57" s="38"/>
      <c r="K57" s="26"/>
      <c r="M57" s="16"/>
    </row>
    <row r="58" spans="2:13" ht="15" collapsed="1" x14ac:dyDescent="0.25">
      <c r="B58" s="33" t="s">
        <v>26</v>
      </c>
      <c r="C58" s="9" t="s">
        <v>27</v>
      </c>
      <c r="D58" s="29"/>
      <c r="E58" s="39"/>
      <c r="F58" s="35"/>
      <c r="G58" s="25"/>
      <c r="H58" s="19">
        <f>SUM(G59:G61)</f>
        <v>4112.0200000000004</v>
      </c>
      <c r="I58" s="20">
        <f>(H58/1.16)*0.16</f>
        <v>567.17517241379323</v>
      </c>
      <c r="J58" s="53"/>
      <c r="K58" s="26"/>
      <c r="M58" s="16"/>
    </row>
    <row r="59" spans="2:13" ht="15" hidden="1" outlineLevel="1" x14ac:dyDescent="0.25">
      <c r="B59" s="33"/>
      <c r="C59" s="9"/>
      <c r="D59" t="s">
        <v>63</v>
      </c>
      <c r="E59" s="2">
        <v>42650</v>
      </c>
      <c r="F59" t="s">
        <v>64</v>
      </c>
      <c r="G59" s="1">
        <v>116</v>
      </c>
      <c r="H59" s="18"/>
      <c r="I59" s="20"/>
      <c r="J59" s="65"/>
      <c r="K59" s="26"/>
      <c r="M59" s="16"/>
    </row>
    <row r="60" spans="2:13" ht="15" hidden="1" outlineLevel="1" x14ac:dyDescent="0.25">
      <c r="B60" s="9"/>
      <c r="C60" s="9"/>
      <c r="D60" t="s">
        <v>28</v>
      </c>
      <c r="E60" s="2">
        <v>42627</v>
      </c>
      <c r="F60" t="s">
        <v>27</v>
      </c>
      <c r="G60" s="30">
        <v>2350.0100000000002</v>
      </c>
      <c r="H60" s="18"/>
      <c r="I60" s="20"/>
      <c r="J60" s="64"/>
      <c r="K60" s="26"/>
    </row>
    <row r="61" spans="2:13" ht="15" hidden="1" outlineLevel="1" x14ac:dyDescent="0.25">
      <c r="B61" s="9"/>
      <c r="C61" s="9"/>
      <c r="D61" t="s">
        <v>65</v>
      </c>
      <c r="E61" s="2">
        <v>42681</v>
      </c>
      <c r="F61" t="s">
        <v>66</v>
      </c>
      <c r="G61" s="30">
        <v>1646.01</v>
      </c>
      <c r="H61" s="40"/>
      <c r="I61" s="26"/>
      <c r="J61" s="64"/>
      <c r="K61" s="26"/>
    </row>
    <row r="62" spans="2:13" collapsed="1" x14ac:dyDescent="0.2">
      <c r="B62" s="59" t="s">
        <v>111</v>
      </c>
      <c r="C62" s="9" t="s">
        <v>35</v>
      </c>
      <c r="G62" s="8"/>
      <c r="H62" s="19">
        <f>SUM(G63:G64)</f>
        <v>0</v>
      </c>
      <c r="I62" s="20">
        <f>(H62/1.16)*0.16</f>
        <v>0</v>
      </c>
      <c r="J62" s="38"/>
      <c r="K62" s="26"/>
    </row>
    <row r="63" spans="2:13" ht="15" hidden="1" outlineLevel="1" x14ac:dyDescent="0.25">
      <c r="B63" s="9"/>
      <c r="C63" s="9"/>
      <c r="D63"/>
      <c r="E63" s="2"/>
      <c r="F63"/>
      <c r="G63" s="53"/>
      <c r="H63" s="18"/>
      <c r="I63" s="20"/>
      <c r="J63" s="38"/>
      <c r="K63" s="26"/>
    </row>
    <row r="64" spans="2:13" hidden="1" outlineLevel="1" x14ac:dyDescent="0.2">
      <c r="B64" s="9"/>
      <c r="C64" s="9"/>
      <c r="G64" s="8"/>
      <c r="H64" s="18"/>
      <c r="I64" s="20"/>
      <c r="J64" s="38"/>
      <c r="K64" s="26"/>
    </row>
    <row r="65" spans="2:11" ht="15" collapsed="1" x14ac:dyDescent="0.25">
      <c r="B65" s="9" t="s">
        <v>67</v>
      </c>
      <c r="C65" s="9" t="s">
        <v>68</v>
      </c>
      <c r="D65"/>
      <c r="E65" s="2"/>
      <c r="F65"/>
      <c r="G65" s="30"/>
      <c r="H65" s="41">
        <f>SUM(G66:G67)</f>
        <v>0</v>
      </c>
      <c r="I65" s="26">
        <f>(H65/1.16)*0.16</f>
        <v>0</v>
      </c>
      <c r="J65" s="38"/>
      <c r="K65" s="26"/>
    </row>
    <row r="66" spans="2:11" ht="15" hidden="1" outlineLevel="1" x14ac:dyDescent="0.25">
      <c r="B66" s="42"/>
      <c r="C66" s="42"/>
      <c r="D66"/>
      <c r="E66" s="2"/>
      <c r="F66"/>
      <c r="G66" s="1"/>
      <c r="H66" s="18"/>
      <c r="I66" s="20"/>
      <c r="J66" s="38"/>
      <c r="K66" s="26"/>
    </row>
    <row r="67" spans="2:11" ht="15" hidden="1" outlineLevel="1" x14ac:dyDescent="0.25">
      <c r="B67" s="42"/>
      <c r="C67" s="42"/>
      <c r="D67"/>
      <c r="E67" s="2"/>
      <c r="F67"/>
      <c r="G67" s="30"/>
      <c r="H67" s="18"/>
      <c r="I67" s="20"/>
      <c r="J67" s="38"/>
      <c r="K67" s="26"/>
    </row>
    <row r="68" spans="2:11" collapsed="1" x14ac:dyDescent="0.2">
      <c r="B68" s="9" t="s">
        <v>29</v>
      </c>
      <c r="C68" s="9" t="s">
        <v>30</v>
      </c>
      <c r="D68" s="43"/>
      <c r="E68" s="43"/>
      <c r="F68" s="44"/>
      <c r="G68" s="45"/>
      <c r="H68" s="41">
        <f>SUM(G69:G69)</f>
        <v>0</v>
      </c>
      <c r="I68" s="26">
        <f>(H68/1.16)*0.16</f>
        <v>0</v>
      </c>
      <c r="J68" s="36"/>
      <c r="K68" s="26"/>
    </row>
    <row r="69" spans="2:11" hidden="1" outlineLevel="1" x14ac:dyDescent="0.2">
      <c r="B69" s="42"/>
      <c r="C69" s="42"/>
      <c r="D69" s="22"/>
      <c r="E69" s="23"/>
      <c r="F69" s="24"/>
      <c r="G69" s="37"/>
      <c r="H69" s="40"/>
      <c r="I69" s="26"/>
      <c r="J69" s="36"/>
      <c r="K69" s="26"/>
    </row>
    <row r="70" spans="2:11" collapsed="1" x14ac:dyDescent="0.2">
      <c r="B70" s="9" t="s">
        <v>69</v>
      </c>
      <c r="C70" s="9" t="s">
        <v>70</v>
      </c>
      <c r="D70" s="22"/>
      <c r="E70" s="23"/>
      <c r="F70" s="24"/>
      <c r="G70" s="37"/>
      <c r="H70" s="41">
        <f>SUM(G71:G71)</f>
        <v>0</v>
      </c>
      <c r="I70" s="26">
        <f>(H70/1.16)*0.16</f>
        <v>0</v>
      </c>
      <c r="J70" s="36"/>
      <c r="K70" s="26"/>
    </row>
    <row r="71" spans="2:11" hidden="1" outlineLevel="1" x14ac:dyDescent="0.2">
      <c r="B71" s="42"/>
      <c r="C71" s="42"/>
      <c r="E71" s="16"/>
      <c r="G71" s="8"/>
      <c r="H71" s="40"/>
      <c r="I71" s="26"/>
      <c r="J71" s="36"/>
      <c r="K71" s="26"/>
    </row>
    <row r="72" spans="2:11" collapsed="1" x14ac:dyDescent="0.2">
      <c r="B72" s="9" t="s">
        <v>31</v>
      </c>
      <c r="C72" s="9" t="s">
        <v>32</v>
      </c>
      <c r="D72" s="22"/>
      <c r="E72" s="22"/>
      <c r="F72" s="24"/>
      <c r="G72" s="37"/>
      <c r="H72" s="41">
        <f>SUM(G73:G74)</f>
        <v>0</v>
      </c>
      <c r="I72" s="26">
        <f>(H72/1.16)*0.16</f>
        <v>0</v>
      </c>
      <c r="J72" s="36"/>
      <c r="K72" s="26"/>
    </row>
    <row r="73" spans="2:11" ht="15" hidden="1" outlineLevel="1" x14ac:dyDescent="0.25">
      <c r="B73" s="42"/>
      <c r="C73" s="42"/>
      <c r="D73"/>
      <c r="E73" s="2"/>
      <c r="F73"/>
      <c r="G73" s="53"/>
      <c r="H73" s="40"/>
      <c r="I73" s="26"/>
      <c r="J73" s="36"/>
      <c r="K73" s="26"/>
    </row>
    <row r="74" spans="2:11" hidden="1" outlineLevel="1" x14ac:dyDescent="0.2">
      <c r="B74" s="42"/>
      <c r="C74" s="42"/>
      <c r="D74" s="22"/>
      <c r="E74" s="23"/>
      <c r="F74" s="24"/>
      <c r="G74" s="37"/>
      <c r="H74" s="40"/>
      <c r="I74" s="26"/>
      <c r="J74" s="36"/>
      <c r="K74" s="26"/>
    </row>
    <row r="75" spans="2:11" collapsed="1" x14ac:dyDescent="0.2">
      <c r="B75" s="9" t="s">
        <v>71</v>
      </c>
      <c r="C75" s="9" t="s">
        <v>72</v>
      </c>
      <c r="D75" s="22"/>
      <c r="E75" s="23"/>
      <c r="F75" s="24"/>
      <c r="G75" s="37"/>
      <c r="H75" s="41">
        <f>SUM(G76)</f>
        <v>0</v>
      </c>
      <c r="I75" s="26">
        <f>(H75/1.16)*0.16</f>
        <v>0</v>
      </c>
      <c r="J75" s="36"/>
      <c r="K75" s="26"/>
    </row>
    <row r="76" spans="2:11" ht="15" hidden="1" outlineLevel="1" x14ac:dyDescent="0.25">
      <c r="B76" s="9"/>
      <c r="C76" s="9"/>
      <c r="D76"/>
      <c r="E76" s="2"/>
      <c r="F76"/>
      <c r="G76" s="53"/>
      <c r="H76" s="41"/>
      <c r="I76" s="26"/>
      <c r="J76" s="36"/>
      <c r="K76" s="26"/>
    </row>
    <row r="77" spans="2:11" collapsed="1" x14ac:dyDescent="0.2">
      <c r="B77" s="9" t="s">
        <v>33</v>
      </c>
      <c r="C77" s="9" t="s">
        <v>73</v>
      </c>
      <c r="D77" s="22"/>
      <c r="E77" s="23"/>
      <c r="F77" s="24"/>
      <c r="G77" s="37"/>
      <c r="H77" s="41">
        <f>SUM(G78)</f>
        <v>0</v>
      </c>
      <c r="I77" s="26">
        <f>(H77/1.16)*0.16</f>
        <v>0</v>
      </c>
      <c r="J77" s="36"/>
      <c r="K77" s="26"/>
    </row>
    <row r="78" spans="2:11" ht="15" hidden="1" outlineLevel="1" x14ac:dyDescent="0.25">
      <c r="B78" s="42"/>
      <c r="C78" s="42"/>
      <c r="D78"/>
      <c r="E78" s="2"/>
      <c r="F78"/>
      <c r="G78"/>
      <c r="H78" s="40"/>
      <c r="I78" s="26"/>
      <c r="J78" s="64"/>
      <c r="K78" s="26"/>
    </row>
    <row r="79" spans="2:11" ht="15" collapsed="1" x14ac:dyDescent="0.25">
      <c r="B79" s="9" t="s">
        <v>74</v>
      </c>
      <c r="C79" s="9" t="s">
        <v>75</v>
      </c>
      <c r="D79" s="22"/>
      <c r="E79" s="22"/>
      <c r="F79" s="22"/>
      <c r="G79" s="29"/>
      <c r="H79" s="40">
        <f>+SUM(G80:G82)</f>
        <v>2872</v>
      </c>
      <c r="I79" s="26">
        <f>(H79/1.16)*0.16</f>
        <v>396.13793103448279</v>
      </c>
      <c r="J79" s="53"/>
      <c r="K79" s="26"/>
    </row>
    <row r="80" spans="2:11" ht="15" hidden="1" outlineLevel="1" x14ac:dyDescent="0.25">
      <c r="B80" s="9"/>
      <c r="C80" s="9"/>
      <c r="D80" t="s">
        <v>76</v>
      </c>
      <c r="E80" s="2">
        <v>42649</v>
      </c>
      <c r="F80" t="s">
        <v>77</v>
      </c>
      <c r="G80" s="1">
        <v>939.99</v>
      </c>
      <c r="H80" s="40"/>
      <c r="I80" s="26"/>
      <c r="J80" s="65"/>
      <c r="K80" s="26"/>
    </row>
    <row r="81" spans="2:11" ht="15" hidden="1" outlineLevel="1" x14ac:dyDescent="0.25">
      <c r="B81" s="9"/>
      <c r="C81" s="9"/>
      <c r="D81" t="s">
        <v>63</v>
      </c>
      <c r="E81" s="2">
        <v>42681</v>
      </c>
      <c r="F81" t="s">
        <v>78</v>
      </c>
      <c r="G81" s="30">
        <v>1066.01</v>
      </c>
      <c r="H81" s="40"/>
      <c r="I81" s="26"/>
      <c r="J81" s="64"/>
      <c r="K81" s="26"/>
    </row>
    <row r="82" spans="2:11" ht="15" hidden="1" outlineLevel="1" x14ac:dyDescent="0.25">
      <c r="B82" s="42"/>
      <c r="C82" s="42"/>
      <c r="D82" t="s">
        <v>79</v>
      </c>
      <c r="E82" s="2">
        <v>42683</v>
      </c>
      <c r="F82" t="s">
        <v>80</v>
      </c>
      <c r="G82" s="1">
        <v>866</v>
      </c>
      <c r="H82" s="40"/>
      <c r="I82" s="26"/>
      <c r="J82" s="65"/>
      <c r="K82" s="26"/>
    </row>
    <row r="83" spans="2:11" collapsed="1" x14ac:dyDescent="0.2">
      <c r="B83" s="59" t="s">
        <v>34</v>
      </c>
      <c r="C83" s="9" t="s">
        <v>35</v>
      </c>
      <c r="D83" s="22"/>
      <c r="E83" s="23"/>
      <c r="F83" s="24"/>
      <c r="G83" s="37"/>
      <c r="H83" s="41"/>
      <c r="I83" s="26">
        <f>H83/1.16*0.16</f>
        <v>0</v>
      </c>
      <c r="J83" s="36"/>
      <c r="K83" s="26"/>
    </row>
    <row r="84" spans="2:11" ht="15" hidden="1" outlineLevel="1" x14ac:dyDescent="0.25">
      <c r="B84" s="42"/>
      <c r="C84" s="42"/>
      <c r="D84"/>
      <c r="E84" s="2"/>
      <c r="F84"/>
      <c r="G84" s="30"/>
      <c r="H84" s="40"/>
      <c r="I84" s="26"/>
      <c r="J84" s="36"/>
      <c r="K84" s="26"/>
    </row>
    <row r="85" spans="2:11" ht="15" collapsed="1" x14ac:dyDescent="0.25">
      <c r="B85" s="9" t="s">
        <v>116</v>
      </c>
      <c r="C85" s="9" t="s">
        <v>117</v>
      </c>
      <c r="D85"/>
      <c r="E85" s="2"/>
      <c r="F85"/>
      <c r="G85" s="30"/>
      <c r="H85" s="40">
        <f>+SUM(G86)</f>
        <v>0</v>
      </c>
      <c r="I85" s="26">
        <f>(H85/1.16)*0.16</f>
        <v>0</v>
      </c>
      <c r="J85" s="36"/>
      <c r="K85" s="26"/>
    </row>
    <row r="86" spans="2:11" ht="15" hidden="1" outlineLevel="1" x14ac:dyDescent="0.25">
      <c r="B86" s="42"/>
      <c r="C86" s="42"/>
      <c r="D86"/>
      <c r="E86" s="2"/>
      <c r="F86"/>
      <c r="G86" s="53"/>
      <c r="H86" s="40"/>
      <c r="I86" s="26"/>
      <c r="J86" s="36"/>
      <c r="K86" s="26"/>
    </row>
    <row r="87" spans="2:11" ht="15" collapsed="1" x14ac:dyDescent="0.25">
      <c r="B87" s="9" t="s">
        <v>81</v>
      </c>
      <c r="C87" s="9" t="s">
        <v>82</v>
      </c>
      <c r="D87"/>
      <c r="E87" s="2"/>
      <c r="F87"/>
      <c r="G87" s="1"/>
      <c r="H87" s="41">
        <f>SUM(G88:G89)</f>
        <v>0</v>
      </c>
      <c r="I87" s="26">
        <f>H87/1.16*0.16</f>
        <v>0</v>
      </c>
      <c r="J87" s="36"/>
      <c r="K87" s="26"/>
    </row>
    <row r="88" spans="2:11" ht="15" hidden="1" outlineLevel="1" x14ac:dyDescent="0.25">
      <c r="B88" s="42"/>
      <c r="C88" s="42"/>
      <c r="D88"/>
      <c r="E88" s="2"/>
      <c r="F88"/>
      <c r="G88" s="1"/>
      <c r="H88" s="40"/>
      <c r="I88" s="26"/>
      <c r="J88" s="36"/>
      <c r="K88" s="26"/>
    </row>
    <row r="89" spans="2:11" ht="15" hidden="1" outlineLevel="1" x14ac:dyDescent="0.25">
      <c r="B89" s="42"/>
      <c r="C89" s="42"/>
      <c r="D89"/>
      <c r="E89" s="2"/>
      <c r="F89"/>
      <c r="G89" s="30"/>
      <c r="H89" s="40"/>
      <c r="I89" s="26"/>
      <c r="J89" s="36"/>
      <c r="K89" s="26"/>
    </row>
    <row r="90" spans="2:11" collapsed="1" x14ac:dyDescent="0.2">
      <c r="B90" s="9" t="s">
        <v>36</v>
      </c>
      <c r="C90" s="9" t="s">
        <v>37</v>
      </c>
      <c r="D90" s="22"/>
      <c r="E90" s="22"/>
      <c r="F90" s="24"/>
      <c r="G90" s="37"/>
      <c r="H90" s="41"/>
      <c r="I90" s="26"/>
      <c r="J90" s="36"/>
      <c r="K90" s="26"/>
    </row>
    <row r="91" spans="2:11" hidden="1" outlineLevel="1" x14ac:dyDescent="0.2">
      <c r="B91" s="9"/>
      <c r="C91" s="9"/>
      <c r="D91" s="22"/>
      <c r="E91" s="23"/>
      <c r="F91" s="24"/>
      <c r="G91" s="37"/>
      <c r="H91" s="41"/>
      <c r="I91" s="26"/>
      <c r="J91" s="36"/>
      <c r="K91" s="26"/>
    </row>
    <row r="92" spans="2:11" ht="15" collapsed="1" x14ac:dyDescent="0.25">
      <c r="B92" s="9" t="s">
        <v>38</v>
      </c>
      <c r="C92" s="9" t="s">
        <v>83</v>
      </c>
      <c r="D92" s="22"/>
      <c r="E92" s="23"/>
      <c r="F92" s="24"/>
      <c r="G92" s="37"/>
      <c r="H92" s="41">
        <f>SUM(G93:G97)</f>
        <v>6482.75</v>
      </c>
      <c r="I92" s="26">
        <f>(H92/1.16)*0.16</f>
        <v>894.17241379310349</v>
      </c>
      <c r="J92" s="53"/>
      <c r="K92" s="26"/>
    </row>
    <row r="93" spans="2:11" ht="15" hidden="1" outlineLevel="1" x14ac:dyDescent="0.25">
      <c r="B93" s="9"/>
      <c r="C93" s="9"/>
      <c r="D93" t="s">
        <v>84</v>
      </c>
      <c r="E93" s="2">
        <v>42660</v>
      </c>
      <c r="F93" t="s">
        <v>85</v>
      </c>
      <c r="G93" s="30">
        <v>1547.21</v>
      </c>
      <c r="H93" s="41"/>
      <c r="I93" s="26"/>
      <c r="J93" s="65"/>
      <c r="K93" s="26"/>
    </row>
    <row r="94" spans="2:11" ht="15" hidden="1" outlineLevel="1" x14ac:dyDescent="0.25">
      <c r="B94" s="9"/>
      <c r="C94" s="9"/>
      <c r="D94" t="s">
        <v>283</v>
      </c>
      <c r="E94" s="2">
        <v>42885</v>
      </c>
      <c r="F94" t="s">
        <v>282</v>
      </c>
      <c r="G94" s="53">
        <v>1307.23</v>
      </c>
      <c r="H94" s="41"/>
      <c r="I94" s="26"/>
      <c r="J94" s="65"/>
      <c r="K94" s="26"/>
    </row>
    <row r="95" spans="2:11" ht="15" hidden="1" outlineLevel="1" x14ac:dyDescent="0.25">
      <c r="B95" s="9"/>
      <c r="C95" s="9"/>
      <c r="D95" t="s">
        <v>201</v>
      </c>
      <c r="E95" s="2">
        <v>42903</v>
      </c>
      <c r="F95" t="s">
        <v>323</v>
      </c>
      <c r="G95">
        <v>485.45</v>
      </c>
      <c r="H95" s="41"/>
      <c r="I95" s="26"/>
      <c r="J95" s="65"/>
      <c r="K95" s="26"/>
    </row>
    <row r="96" spans="2:11" ht="15" hidden="1" outlineLevel="1" x14ac:dyDescent="0.25">
      <c r="B96" s="9"/>
      <c r="C96" s="9"/>
      <c r="D96" t="s">
        <v>324</v>
      </c>
      <c r="E96" s="2">
        <v>42909</v>
      </c>
      <c r="F96" t="s">
        <v>325</v>
      </c>
      <c r="G96">
        <v>452.4</v>
      </c>
      <c r="H96" s="41"/>
      <c r="I96" s="26"/>
      <c r="J96" s="65"/>
      <c r="K96" s="26"/>
    </row>
    <row r="97" spans="2:11" ht="15" hidden="1" outlineLevel="1" x14ac:dyDescent="0.25">
      <c r="B97" s="9"/>
      <c r="C97" s="9"/>
      <c r="D97" t="s">
        <v>326</v>
      </c>
      <c r="E97" s="2">
        <v>42909</v>
      </c>
      <c r="F97" t="s">
        <v>327</v>
      </c>
      <c r="G97" s="53">
        <v>2690.46</v>
      </c>
      <c r="H97" s="41"/>
      <c r="I97" s="26"/>
      <c r="J97" s="65"/>
      <c r="K97" s="26"/>
    </row>
    <row r="98" spans="2:11" hidden="1" outlineLevel="1" x14ac:dyDescent="0.2">
      <c r="B98" s="9"/>
      <c r="C98" s="9"/>
      <c r="H98" s="41"/>
      <c r="I98" s="26"/>
      <c r="J98" s="64"/>
      <c r="K98" s="26"/>
    </row>
    <row r="99" spans="2:11" ht="15" collapsed="1" x14ac:dyDescent="0.25">
      <c r="B99" s="9" t="s">
        <v>39</v>
      </c>
      <c r="C99" s="9" t="s">
        <v>40</v>
      </c>
      <c r="D99" s="22"/>
      <c r="E99" s="22"/>
      <c r="F99" s="24"/>
      <c r="G99" s="37"/>
      <c r="H99" s="41">
        <f>SUM(G100:G100)</f>
        <v>93007.61</v>
      </c>
      <c r="I99" s="26">
        <f>(H99/1.16)*0.16</f>
        <v>12828.635862068968</v>
      </c>
      <c r="J99" s="53"/>
      <c r="K99" s="26"/>
    </row>
    <row r="100" spans="2:11" ht="15" hidden="1" outlineLevel="1" x14ac:dyDescent="0.25">
      <c r="B100" s="9"/>
      <c r="C100" s="9"/>
      <c r="D100" t="s">
        <v>328</v>
      </c>
      <c r="E100" s="2">
        <v>42916</v>
      </c>
      <c r="F100" t="s">
        <v>329</v>
      </c>
      <c r="G100" s="53">
        <v>93007.61</v>
      </c>
      <c r="H100" s="41"/>
      <c r="I100" s="26"/>
      <c r="J100" s="64"/>
      <c r="K100" s="26"/>
    </row>
    <row r="101" spans="2:11" collapsed="1" x14ac:dyDescent="0.2">
      <c r="B101" s="9" t="s">
        <v>41</v>
      </c>
      <c r="C101" s="9" t="s">
        <v>42</v>
      </c>
      <c r="D101" s="22"/>
      <c r="E101" s="22"/>
      <c r="F101" s="24"/>
      <c r="G101" s="37"/>
      <c r="H101" s="41">
        <f>SUM(G102:G104)</f>
        <v>0</v>
      </c>
      <c r="I101" s="26">
        <f>(H101/1.16)*0.16</f>
        <v>0</v>
      </c>
      <c r="J101" s="46"/>
      <c r="K101" s="26"/>
    </row>
    <row r="102" spans="2:11" hidden="1" outlineLevel="1" x14ac:dyDescent="0.2">
      <c r="B102" s="9"/>
      <c r="C102" s="9"/>
      <c r="D102" s="22"/>
      <c r="E102" s="23"/>
      <c r="F102" s="24"/>
      <c r="G102" s="37"/>
      <c r="H102" s="41"/>
      <c r="I102" s="26"/>
      <c r="J102" s="38"/>
      <c r="K102" s="26"/>
    </row>
    <row r="103" spans="2:11" hidden="1" outlineLevel="1" x14ac:dyDescent="0.2">
      <c r="B103" s="9"/>
      <c r="C103" s="9"/>
      <c r="D103" s="22"/>
      <c r="E103" s="23"/>
      <c r="F103" s="24"/>
      <c r="G103" s="37"/>
      <c r="H103" s="41"/>
      <c r="I103" s="26"/>
      <c r="J103" s="38"/>
      <c r="K103" s="26"/>
    </row>
    <row r="104" spans="2:11" hidden="1" outlineLevel="1" x14ac:dyDescent="0.2">
      <c r="B104" s="9"/>
      <c r="C104" s="9"/>
      <c r="D104" s="22"/>
      <c r="E104" s="23"/>
      <c r="F104" s="24"/>
      <c r="G104" s="37"/>
      <c r="H104" s="41"/>
      <c r="I104" s="26"/>
      <c r="J104" s="38"/>
      <c r="K104" s="26"/>
    </row>
    <row r="105" spans="2:11" collapsed="1" x14ac:dyDescent="0.2">
      <c r="B105" s="9" t="s">
        <v>43</v>
      </c>
      <c r="C105" s="9" t="s">
        <v>44</v>
      </c>
      <c r="G105" s="8"/>
      <c r="H105" s="41">
        <f>SUM(G106:G106)</f>
        <v>0</v>
      </c>
      <c r="I105" s="26">
        <f>(H105/1.16)*0.16</f>
        <v>0</v>
      </c>
      <c r="J105" s="38"/>
      <c r="K105" s="26"/>
    </row>
    <row r="106" spans="2:11" hidden="1" outlineLevel="1" x14ac:dyDescent="0.2">
      <c r="B106" s="9"/>
      <c r="C106" s="9"/>
      <c r="E106" s="16"/>
      <c r="G106" s="47"/>
      <c r="H106" s="41"/>
      <c r="I106" s="26"/>
      <c r="J106" s="36"/>
      <c r="K106" s="26"/>
    </row>
    <row r="107" spans="2:11" ht="15" collapsed="1" x14ac:dyDescent="0.25">
      <c r="B107" s="9" t="s">
        <v>86</v>
      </c>
      <c r="C107" s="9" t="s">
        <v>87</v>
      </c>
      <c r="D107" s="22"/>
      <c r="E107" s="23"/>
      <c r="F107" s="24"/>
      <c r="G107" s="37"/>
      <c r="H107" s="41">
        <f>SUM(G108:G109)</f>
        <v>3054.6</v>
      </c>
      <c r="I107" s="26">
        <f>(H107/1.16)*0.16</f>
        <v>421.3241379310345</v>
      </c>
      <c r="J107" s="53"/>
      <c r="K107" s="26"/>
    </row>
    <row r="108" spans="2:11" ht="15" hidden="1" outlineLevel="1" x14ac:dyDescent="0.25">
      <c r="B108" s="9"/>
      <c r="C108" s="9"/>
      <c r="D108" t="s">
        <v>330</v>
      </c>
      <c r="E108" s="2">
        <v>42903</v>
      </c>
      <c r="F108" t="s">
        <v>331</v>
      </c>
      <c r="G108" s="53">
        <v>3054.6</v>
      </c>
      <c r="H108" s="41"/>
      <c r="I108" s="26"/>
      <c r="J108" s="64"/>
      <c r="K108" s="26"/>
    </row>
    <row r="109" spans="2:11" hidden="1" outlineLevel="1" x14ac:dyDescent="0.2">
      <c r="B109" s="9"/>
      <c r="C109" s="9"/>
      <c r="H109" s="41"/>
      <c r="I109" s="26"/>
      <c r="J109" s="36"/>
      <c r="K109" s="26"/>
    </row>
    <row r="110" spans="2:11" ht="15" collapsed="1" x14ac:dyDescent="0.25">
      <c r="B110" s="9" t="s">
        <v>11</v>
      </c>
      <c r="C110" s="9" t="s">
        <v>12</v>
      </c>
      <c r="E110" s="16"/>
      <c r="F110" s="17"/>
      <c r="G110" s="40"/>
      <c r="H110" s="41">
        <f>SUM(G111:G122)</f>
        <v>36000</v>
      </c>
      <c r="I110" s="26">
        <f>(H110/1.16)*0.16</f>
        <v>4965.5172413793107</v>
      </c>
      <c r="J110" s="53"/>
      <c r="K110" s="26"/>
    </row>
    <row r="111" spans="2:11" ht="15" hidden="1" outlineLevel="1" x14ac:dyDescent="0.25">
      <c r="B111" s="9"/>
      <c r="C111" s="9"/>
      <c r="D111" t="s">
        <v>123</v>
      </c>
      <c r="E111" s="2">
        <v>42736</v>
      </c>
      <c r="F111" t="s">
        <v>124</v>
      </c>
      <c r="G111" s="53">
        <v>6000</v>
      </c>
      <c r="H111" s="41"/>
      <c r="I111" s="26"/>
      <c r="J111" s="36"/>
      <c r="K111" s="26"/>
    </row>
    <row r="112" spans="2:11" ht="15" hidden="1" outlineLevel="1" x14ac:dyDescent="0.25">
      <c r="B112" s="9"/>
      <c r="C112" s="9"/>
      <c r="D112" t="s">
        <v>152</v>
      </c>
      <c r="E112" s="2">
        <v>42767</v>
      </c>
      <c r="F112" t="s">
        <v>124</v>
      </c>
      <c r="G112" s="53">
        <v>6000</v>
      </c>
      <c r="H112" s="41"/>
      <c r="I112" s="26"/>
      <c r="J112" s="36"/>
      <c r="K112" s="26"/>
    </row>
    <row r="113" spans="2:11" ht="15" hidden="1" outlineLevel="1" x14ac:dyDescent="0.25">
      <c r="B113" s="9"/>
      <c r="C113" s="9"/>
      <c r="D113" t="s">
        <v>173</v>
      </c>
      <c r="E113" s="2">
        <v>42795</v>
      </c>
      <c r="F113" t="s">
        <v>124</v>
      </c>
      <c r="G113" s="53">
        <v>6000</v>
      </c>
      <c r="H113" s="41"/>
      <c r="I113" s="26"/>
      <c r="J113" s="36"/>
      <c r="K113" s="26"/>
    </row>
    <row r="114" spans="2:11" ht="15" hidden="1" outlineLevel="1" x14ac:dyDescent="0.25">
      <c r="B114" s="9"/>
      <c r="C114" s="9"/>
      <c r="D114" t="s">
        <v>173</v>
      </c>
      <c r="E114" s="2">
        <v>42826</v>
      </c>
      <c r="F114" t="s">
        <v>124</v>
      </c>
      <c r="G114" s="53">
        <v>6000</v>
      </c>
      <c r="H114" s="41"/>
      <c r="I114" s="26"/>
      <c r="J114" s="36"/>
      <c r="K114" s="26"/>
    </row>
    <row r="115" spans="2:11" ht="15" hidden="1" outlineLevel="1" x14ac:dyDescent="0.25">
      <c r="B115" s="9"/>
      <c r="C115" s="9"/>
      <c r="D115" t="s">
        <v>173</v>
      </c>
      <c r="E115" s="2">
        <v>42856</v>
      </c>
      <c r="F115" t="s">
        <v>124</v>
      </c>
      <c r="G115" s="53">
        <v>6000</v>
      </c>
      <c r="H115" s="41"/>
      <c r="I115" s="26"/>
      <c r="J115" s="36"/>
      <c r="K115" s="26"/>
    </row>
    <row r="116" spans="2:11" ht="15" hidden="1" outlineLevel="1" x14ac:dyDescent="0.25">
      <c r="B116" s="9"/>
      <c r="C116" s="9"/>
      <c r="D116" t="s">
        <v>173</v>
      </c>
      <c r="E116" s="2">
        <v>42887</v>
      </c>
      <c r="F116" t="s">
        <v>124</v>
      </c>
      <c r="G116" s="53">
        <v>6000</v>
      </c>
      <c r="H116" s="41"/>
      <c r="I116" s="26"/>
      <c r="J116" s="36"/>
      <c r="K116" s="26"/>
    </row>
    <row r="117" spans="2:11" hidden="1" outlineLevel="1" x14ac:dyDescent="0.2">
      <c r="B117" s="9"/>
      <c r="C117" s="9"/>
      <c r="D117" s="67"/>
      <c r="E117" s="23"/>
      <c r="F117" s="24"/>
      <c r="G117" s="48"/>
      <c r="H117" s="41"/>
      <c r="I117" s="26"/>
      <c r="J117" s="36"/>
      <c r="K117" s="26"/>
    </row>
    <row r="118" spans="2:11" hidden="1" outlineLevel="1" x14ac:dyDescent="0.2">
      <c r="B118" s="9"/>
      <c r="C118" s="9"/>
      <c r="E118" s="16"/>
      <c r="G118" s="52"/>
      <c r="H118" s="41"/>
      <c r="I118" s="26"/>
      <c r="J118" s="36"/>
      <c r="K118" s="26"/>
    </row>
    <row r="119" spans="2:11" ht="15" hidden="1" outlineLevel="1" x14ac:dyDescent="0.25">
      <c r="B119" s="9"/>
      <c r="C119" s="9"/>
      <c r="D119"/>
      <c r="E119" s="2"/>
      <c r="F119"/>
      <c r="G119" s="53"/>
      <c r="H119" s="41"/>
      <c r="I119" s="26"/>
      <c r="J119" s="36"/>
      <c r="K119" s="26"/>
    </row>
    <row r="120" spans="2:11" ht="15" hidden="1" outlineLevel="1" x14ac:dyDescent="0.25">
      <c r="B120" s="9"/>
      <c r="C120" s="9"/>
      <c r="D120"/>
      <c r="E120" s="2"/>
      <c r="F120"/>
      <c r="G120" s="53"/>
      <c r="H120" s="41"/>
      <c r="I120" s="26"/>
      <c r="J120" s="36"/>
      <c r="K120" s="26"/>
    </row>
    <row r="121" spans="2:11" ht="15" hidden="1" outlineLevel="1" x14ac:dyDescent="0.25">
      <c r="B121" s="9"/>
      <c r="C121" s="9"/>
      <c r="D121"/>
      <c r="E121" s="2"/>
      <c r="F121"/>
      <c r="G121" s="53"/>
      <c r="H121" s="41"/>
      <c r="I121" s="26"/>
      <c r="J121" s="36"/>
      <c r="K121" s="26"/>
    </row>
    <row r="122" spans="2:11" ht="15" hidden="1" outlineLevel="1" x14ac:dyDescent="0.25">
      <c r="B122" s="9"/>
      <c r="C122" s="9"/>
      <c r="D122"/>
      <c r="E122" s="2"/>
      <c r="F122"/>
      <c r="G122" s="53"/>
      <c r="H122" s="41"/>
      <c r="I122" s="26"/>
      <c r="J122" s="36"/>
      <c r="K122" s="26"/>
    </row>
    <row r="123" spans="2:11" ht="15" collapsed="1" x14ac:dyDescent="0.25">
      <c r="B123" s="9" t="s">
        <v>88</v>
      </c>
      <c r="C123" s="9" t="s">
        <v>89</v>
      </c>
      <c r="D123"/>
      <c r="E123" s="2"/>
      <c r="F123"/>
      <c r="G123"/>
      <c r="H123" s="41">
        <f>SUM(G124)</f>
        <v>0</v>
      </c>
      <c r="I123" s="26">
        <f>(H123/1.16)*0.16</f>
        <v>0</v>
      </c>
      <c r="J123" s="36"/>
      <c r="K123" s="26"/>
    </row>
    <row r="124" spans="2:11" ht="15" hidden="1" outlineLevel="1" x14ac:dyDescent="0.25">
      <c r="D124"/>
      <c r="E124" s="2"/>
      <c r="F124"/>
      <c r="G124" s="53"/>
      <c r="H124" s="40"/>
      <c r="I124" s="26"/>
      <c r="J124" s="36"/>
      <c r="K124" s="26"/>
    </row>
    <row r="125" spans="2:11" ht="15" collapsed="1" x14ac:dyDescent="0.25">
      <c r="B125" s="9" t="s">
        <v>90</v>
      </c>
      <c r="C125" s="9" t="s">
        <v>91</v>
      </c>
      <c r="D125"/>
      <c r="E125" s="2"/>
      <c r="F125"/>
      <c r="G125" s="53"/>
      <c r="H125" s="41">
        <f>SUM(G126)</f>
        <v>-11635.8</v>
      </c>
      <c r="I125" s="26">
        <f>(H125/1.16)*0.16</f>
        <v>-1604.937931034483</v>
      </c>
      <c r="J125" s="53"/>
      <c r="K125" s="26"/>
    </row>
    <row r="126" spans="2:11" ht="15" hidden="1" outlineLevel="1" x14ac:dyDescent="0.25">
      <c r="D126" t="s">
        <v>332</v>
      </c>
      <c r="E126" s="2">
        <v>42916</v>
      </c>
      <c r="F126" t="s">
        <v>333</v>
      </c>
      <c r="G126" s="53">
        <v>-11635.8</v>
      </c>
      <c r="H126" s="40"/>
      <c r="I126" s="26"/>
      <c r="J126" s="36"/>
      <c r="K126" s="26"/>
    </row>
    <row r="127" spans="2:11" ht="15" hidden="1" outlineLevel="1" x14ac:dyDescent="0.25">
      <c r="D127"/>
      <c r="E127" s="2"/>
      <c r="F127"/>
      <c r="G127" s="53"/>
      <c r="K127" s="26"/>
    </row>
    <row r="128" spans="2:11" ht="15" collapsed="1" x14ac:dyDescent="0.25">
      <c r="B128" s="9" t="s">
        <v>92</v>
      </c>
      <c r="C128" s="9" t="s">
        <v>93</v>
      </c>
      <c r="D128"/>
      <c r="E128" s="2"/>
      <c r="F128"/>
      <c r="G128"/>
      <c r="H128" s="41">
        <f>SUM(G129)</f>
        <v>0</v>
      </c>
      <c r="I128" s="26">
        <f>(H128/1.16)*0.16</f>
        <v>0</v>
      </c>
      <c r="J128" s="36"/>
      <c r="K128" s="26"/>
    </row>
    <row r="129" spans="2:11" ht="15" hidden="1" outlineLevel="1" x14ac:dyDescent="0.25">
      <c r="D129"/>
      <c r="E129" s="2"/>
      <c r="F129"/>
      <c r="G129"/>
      <c r="H129" s="40"/>
      <c r="I129" s="26"/>
      <c r="J129" s="36"/>
      <c r="K129" s="26"/>
    </row>
    <row r="130" spans="2:11" ht="15" collapsed="1" x14ac:dyDescent="0.25">
      <c r="B130" s="9" t="s">
        <v>94</v>
      </c>
      <c r="C130" s="9" t="s">
        <v>95</v>
      </c>
      <c r="D130"/>
      <c r="E130" s="2"/>
      <c r="F130"/>
      <c r="G130"/>
      <c r="H130" s="41">
        <f>SUM(G131:G135)</f>
        <v>2851.8499999999995</v>
      </c>
      <c r="I130" s="26">
        <f>(H130/1.16)*0.16</f>
        <v>393.35862068965514</v>
      </c>
      <c r="J130" s="53"/>
      <c r="K130" s="26"/>
    </row>
    <row r="131" spans="2:11" ht="15" hidden="1" outlineLevel="1" x14ac:dyDescent="0.25">
      <c r="D131" t="s">
        <v>192</v>
      </c>
      <c r="E131" s="2">
        <v>42849</v>
      </c>
      <c r="F131" t="s">
        <v>193</v>
      </c>
      <c r="G131">
        <v>830.21</v>
      </c>
      <c r="H131" s="40"/>
      <c r="I131" s="26"/>
      <c r="J131" s="64"/>
      <c r="K131" s="26"/>
    </row>
    <row r="132" spans="2:11" ht="15" hidden="1" outlineLevel="1" x14ac:dyDescent="0.25">
      <c r="D132" t="s">
        <v>334</v>
      </c>
      <c r="E132" s="2">
        <v>42907</v>
      </c>
      <c r="F132" t="s">
        <v>335</v>
      </c>
      <c r="G132" s="53">
        <v>1266.3599999999999</v>
      </c>
      <c r="H132" s="40"/>
      <c r="I132" s="26"/>
      <c r="J132" s="65"/>
      <c r="K132" s="26"/>
    </row>
    <row r="133" spans="2:11" ht="15" hidden="1" outlineLevel="1" x14ac:dyDescent="0.25">
      <c r="D133" t="s">
        <v>336</v>
      </c>
      <c r="E133" s="2">
        <v>42907</v>
      </c>
      <c r="F133" t="s">
        <v>337</v>
      </c>
      <c r="G133">
        <v>755.28</v>
      </c>
      <c r="H133" s="40"/>
      <c r="I133" s="26"/>
      <c r="J133" s="65"/>
      <c r="K133" s="26"/>
    </row>
    <row r="134" spans="2:11" ht="15" hidden="1" outlineLevel="1" x14ac:dyDescent="0.25">
      <c r="D134"/>
      <c r="E134" s="2"/>
      <c r="F134"/>
      <c r="G134" s="53"/>
      <c r="H134" s="40"/>
      <c r="I134" s="26"/>
      <c r="J134" s="65"/>
      <c r="K134" s="26"/>
    </row>
    <row r="135" spans="2:11" ht="15" hidden="1" outlineLevel="1" x14ac:dyDescent="0.25">
      <c r="D135"/>
      <c r="E135" s="2"/>
      <c r="F135"/>
      <c r="G135" s="53"/>
      <c r="H135" s="40"/>
      <c r="I135" s="26"/>
      <c r="J135" s="65"/>
      <c r="K135" s="26"/>
    </row>
    <row r="136" spans="2:11" collapsed="1" x14ac:dyDescent="0.2">
      <c r="B136" s="9" t="s">
        <v>96</v>
      </c>
      <c r="C136" s="9" t="s">
        <v>97</v>
      </c>
      <c r="E136" s="16"/>
      <c r="F136" s="17"/>
      <c r="G136" s="26"/>
      <c r="H136" s="41">
        <f>SUM(G137)</f>
        <v>0</v>
      </c>
      <c r="I136" s="26">
        <f>(H136/1.16)*0.16</f>
        <v>0</v>
      </c>
      <c r="J136" s="36"/>
      <c r="K136" s="26"/>
    </row>
    <row r="137" spans="2:11" ht="15" hidden="1" outlineLevel="1" x14ac:dyDescent="0.25">
      <c r="D137"/>
      <c r="E137" s="2"/>
      <c r="F137"/>
      <c r="G137"/>
      <c r="H137" s="40"/>
      <c r="I137" s="26"/>
      <c r="J137" s="36"/>
      <c r="K137" s="26"/>
    </row>
    <row r="138" spans="2:11" collapsed="1" x14ac:dyDescent="0.2">
      <c r="B138" s="9" t="s">
        <v>98</v>
      </c>
      <c r="C138" s="9" t="s">
        <v>99</v>
      </c>
      <c r="E138" s="16"/>
      <c r="F138" s="17"/>
      <c r="G138" s="26"/>
      <c r="H138" s="41">
        <f>SUM(G139)</f>
        <v>0</v>
      </c>
      <c r="I138" s="26">
        <f>(H138/1.16)*0.16</f>
        <v>0</v>
      </c>
      <c r="J138" s="36"/>
      <c r="K138" s="26"/>
    </row>
    <row r="139" spans="2:11" x14ac:dyDescent="0.2">
      <c r="B139" s="9"/>
      <c r="C139" s="9"/>
      <c r="E139" s="16"/>
      <c r="F139" s="17"/>
      <c r="G139" s="26"/>
      <c r="H139" s="41"/>
      <c r="I139" s="26"/>
      <c r="J139" s="36"/>
      <c r="K139" s="26"/>
    </row>
    <row r="140" spans="2:11" ht="15" x14ac:dyDescent="0.25">
      <c r="B140" s="9" t="s">
        <v>338</v>
      </c>
      <c r="C140" s="9" t="s">
        <v>339</v>
      </c>
      <c r="E140" s="16"/>
      <c r="F140" s="17"/>
      <c r="G140" s="26"/>
      <c r="H140" s="41">
        <f>SUM(G141:G142)</f>
        <v>-360</v>
      </c>
      <c r="I140" s="26">
        <f>(H140/1.16)*0.16</f>
        <v>-49.65517241379311</v>
      </c>
      <c r="J140"/>
      <c r="K140" s="26"/>
    </row>
    <row r="141" spans="2:11" ht="15" x14ac:dyDescent="0.25">
      <c r="B141" s="9"/>
      <c r="C141" s="9"/>
      <c r="D141" t="s">
        <v>340</v>
      </c>
      <c r="E141" s="2">
        <v>42916</v>
      </c>
      <c r="F141" t="s">
        <v>341</v>
      </c>
      <c r="G141" s="26">
        <v>-180</v>
      </c>
      <c r="H141" s="41"/>
      <c r="I141" s="26"/>
      <c r="J141" s="36"/>
      <c r="K141" s="26"/>
    </row>
    <row r="142" spans="2:11" hidden="1" outlineLevel="1" x14ac:dyDescent="0.2">
      <c r="D142" s="6" t="s">
        <v>342</v>
      </c>
      <c r="E142" s="16">
        <v>42846</v>
      </c>
      <c r="F142" s="17" t="s">
        <v>343</v>
      </c>
      <c r="G142" s="26">
        <v>-180</v>
      </c>
      <c r="I142" s="26"/>
      <c r="J142" s="36"/>
      <c r="K142" s="26"/>
    </row>
    <row r="143" spans="2:11" collapsed="1" x14ac:dyDescent="0.2">
      <c r="B143" s="9" t="s">
        <v>194</v>
      </c>
      <c r="C143" s="9" t="s">
        <v>195</v>
      </c>
      <c r="E143" s="16"/>
      <c r="F143" s="17"/>
      <c r="G143" s="26"/>
      <c r="H143" s="41">
        <f>SUM(G144:G145)</f>
        <v>0</v>
      </c>
      <c r="I143" s="26">
        <f>(H143/1.16)*0.16</f>
        <v>0</v>
      </c>
      <c r="J143" s="36"/>
      <c r="K143" s="26"/>
    </row>
    <row r="144" spans="2:11" ht="15" hidden="1" outlineLevel="1" x14ac:dyDescent="0.25">
      <c r="D144"/>
      <c r="E144" s="2"/>
      <c r="F144"/>
      <c r="G144" s="53"/>
      <c r="H144" s="6"/>
      <c r="I144" s="26"/>
      <c r="J144" s="65"/>
      <c r="K144" s="26"/>
    </row>
    <row r="145" spans="2:11" ht="15" hidden="1" outlineLevel="1" x14ac:dyDescent="0.25">
      <c r="D145"/>
      <c r="E145" s="2"/>
      <c r="F145"/>
      <c r="G145" s="53"/>
      <c r="H145" s="6"/>
      <c r="I145" s="26"/>
      <c r="J145" s="64"/>
      <c r="K145" s="26"/>
    </row>
    <row r="146" spans="2:11" ht="15" collapsed="1" x14ac:dyDescent="0.25">
      <c r="B146" s="9" t="s">
        <v>199</v>
      </c>
      <c r="C146" s="9" t="s">
        <v>200</v>
      </c>
      <c r="D146"/>
      <c r="E146" s="2"/>
      <c r="F146"/>
      <c r="G146" s="53"/>
      <c r="H146" s="41">
        <f>SUM(G147)</f>
        <v>0</v>
      </c>
      <c r="I146" s="26">
        <f>(H146/1.16)*0.16</f>
        <v>0</v>
      </c>
      <c r="J146" s="36"/>
      <c r="K146" s="26"/>
    </row>
    <row r="147" spans="2:11" ht="15" hidden="1" outlineLevel="1" x14ac:dyDescent="0.25">
      <c r="D147"/>
      <c r="E147" s="2"/>
      <c r="F147"/>
      <c r="G147" s="53"/>
      <c r="H147" s="6"/>
      <c r="I147" s="26"/>
      <c r="J147" s="36"/>
      <c r="K147" s="26"/>
    </row>
    <row r="148" spans="2:11" ht="15" collapsed="1" x14ac:dyDescent="0.25">
      <c r="B148" s="9" t="s">
        <v>203</v>
      </c>
      <c r="C148" s="9" t="s">
        <v>204</v>
      </c>
      <c r="D148"/>
      <c r="E148" s="2"/>
      <c r="F148"/>
      <c r="G148" s="53"/>
      <c r="H148" s="41">
        <f>SUM(G149)</f>
        <v>0</v>
      </c>
      <c r="I148" s="26">
        <f>(H148/1.16)*0.16</f>
        <v>0</v>
      </c>
      <c r="J148" s="66"/>
      <c r="K148" s="26"/>
    </row>
    <row r="149" spans="2:11" ht="15" hidden="1" outlineLevel="1" x14ac:dyDescent="0.25">
      <c r="D149"/>
      <c r="E149" s="2"/>
      <c r="F149"/>
      <c r="G149" s="53"/>
      <c r="H149" s="6"/>
      <c r="I149" s="26"/>
      <c r="J149" s="66"/>
      <c r="K149" s="26"/>
    </row>
    <row r="150" spans="2:11" ht="15" collapsed="1" x14ac:dyDescent="0.25">
      <c r="B150" s="9" t="s">
        <v>271</v>
      </c>
      <c r="C150" s="9" t="s">
        <v>270</v>
      </c>
      <c r="E150" s="16"/>
      <c r="F150" s="17"/>
      <c r="G150" s="26"/>
      <c r="H150" s="41">
        <f>SUM(G151)</f>
        <v>17400</v>
      </c>
      <c r="I150" s="26">
        <f>(H150/1.16)*0.16</f>
        <v>2400.0000000000005</v>
      </c>
      <c r="J150" s="53"/>
      <c r="K150" s="26"/>
    </row>
    <row r="151" spans="2:11" ht="15" x14ac:dyDescent="0.25">
      <c r="D151" t="s">
        <v>269</v>
      </c>
      <c r="E151" s="2">
        <v>42858</v>
      </c>
      <c r="F151">
        <v>3379</v>
      </c>
      <c r="G151" s="53">
        <v>17400</v>
      </c>
      <c r="H151" s="40"/>
      <c r="I151" s="26"/>
      <c r="K151" s="26"/>
    </row>
    <row r="152" spans="2:11" ht="15" x14ac:dyDescent="0.25">
      <c r="B152" s="9" t="s">
        <v>268</v>
      </c>
      <c r="C152" s="9" t="s">
        <v>267</v>
      </c>
      <c r="E152" s="16"/>
      <c r="F152" s="17"/>
      <c r="G152" s="26"/>
      <c r="H152" s="41">
        <f>SUM(G153)</f>
        <v>0</v>
      </c>
      <c r="I152" s="26">
        <f>(H152/1.16)*0.16</f>
        <v>0</v>
      </c>
      <c r="J152"/>
      <c r="K152" s="26"/>
    </row>
    <row r="153" spans="2:11" ht="15" x14ac:dyDescent="0.25">
      <c r="D153"/>
      <c r="E153" s="2"/>
      <c r="F153"/>
      <c r="G153" s="53"/>
      <c r="H153" s="40"/>
      <c r="I153" s="26"/>
      <c r="J153"/>
      <c r="K153" s="26"/>
    </row>
    <row r="154" spans="2:11" ht="15" x14ac:dyDescent="0.25">
      <c r="B154" s="9" t="s">
        <v>344</v>
      </c>
      <c r="C154" s="9" t="s">
        <v>345</v>
      </c>
      <c r="E154" s="16"/>
      <c r="F154" s="17"/>
      <c r="G154" s="26"/>
      <c r="H154" s="41">
        <f>SUM(G155)</f>
        <v>545.20000000000005</v>
      </c>
      <c r="I154" s="26">
        <f>(H154/1.16)*0.16</f>
        <v>75.200000000000017</v>
      </c>
      <c r="J154"/>
      <c r="K154" s="26"/>
    </row>
    <row r="155" spans="2:11" ht="15" x14ac:dyDescent="0.25">
      <c r="D155" t="s">
        <v>346</v>
      </c>
      <c r="E155" s="2">
        <v>42903</v>
      </c>
      <c r="F155">
        <v>3246</v>
      </c>
      <c r="G155">
        <v>545.20000000000005</v>
      </c>
      <c r="H155" s="40"/>
      <c r="I155" s="26"/>
      <c r="J155"/>
      <c r="K155" s="26"/>
    </row>
    <row r="156" spans="2:11" ht="15" x14ac:dyDescent="0.25">
      <c r="E156" s="16"/>
      <c r="F156" s="17"/>
      <c r="G156" s="26"/>
      <c r="H156" s="40"/>
      <c r="I156" s="26"/>
      <c r="J156"/>
      <c r="K156" s="26"/>
    </row>
    <row r="157" spans="2:11" x14ac:dyDescent="0.2">
      <c r="E157" s="16"/>
      <c r="F157" s="17"/>
      <c r="G157" s="26"/>
      <c r="H157" s="40"/>
      <c r="I157" s="26"/>
      <c r="K157" s="26"/>
    </row>
    <row r="158" spans="2:11" x14ac:dyDescent="0.2">
      <c r="E158" s="16"/>
      <c r="F158" s="17"/>
      <c r="G158" s="26"/>
      <c r="H158" s="40"/>
      <c r="I158" s="26"/>
      <c r="K158" s="26"/>
    </row>
    <row r="159" spans="2:11" ht="15" x14ac:dyDescent="0.25">
      <c r="E159" s="16"/>
      <c r="F159" s="17"/>
      <c r="G159" s="26"/>
      <c r="H159" s="40"/>
      <c r="I159" s="26"/>
      <c r="J159"/>
      <c r="K159" s="26"/>
    </row>
    <row r="160" spans="2:11" ht="15" x14ac:dyDescent="0.25">
      <c r="F160" s="17"/>
      <c r="H160" s="6"/>
      <c r="I160" s="26"/>
      <c r="J160"/>
      <c r="K160" s="26"/>
    </row>
    <row r="161" spans="6:11" x14ac:dyDescent="0.2">
      <c r="F161" s="55"/>
      <c r="G161" s="54" t="s">
        <v>45</v>
      </c>
      <c r="H161" s="54">
        <f>SUM(H13:H154)</f>
        <v>179073.58000000005</v>
      </c>
      <c r="I161" s="26"/>
      <c r="K161" s="26"/>
    </row>
    <row r="162" spans="6:11" ht="15.75" thickBot="1" x14ac:dyDescent="0.3">
      <c r="F162" s="55"/>
      <c r="G162" s="56" t="s">
        <v>46</v>
      </c>
      <c r="H162" s="57">
        <v>179075.33</v>
      </c>
      <c r="I162" s="26"/>
      <c r="J162"/>
      <c r="K162" s="26"/>
    </row>
    <row r="163" spans="6:11" ht="13.5" thickTop="1" x14ac:dyDescent="0.2">
      <c r="F163" s="17"/>
      <c r="G163" s="54" t="s">
        <v>47</v>
      </c>
      <c r="H163" s="7">
        <f>+H161-H162</f>
        <v>-1.7499999999417923</v>
      </c>
    </row>
    <row r="164" spans="6:11" x14ac:dyDescent="0.2">
      <c r="F164" s="17"/>
    </row>
    <row r="165" spans="6:11" ht="15" x14ac:dyDescent="0.25">
      <c r="F165" s="17"/>
      <c r="J165"/>
    </row>
    <row r="166" spans="6:11" x14ac:dyDescent="0.2">
      <c r="F166" s="17"/>
    </row>
    <row r="167" spans="6:11" x14ac:dyDescent="0.2">
      <c r="F167" s="17"/>
    </row>
    <row r="168" spans="6:11" x14ac:dyDescent="0.2">
      <c r="F168" s="17"/>
    </row>
    <row r="169" spans="6:11" x14ac:dyDescent="0.2">
      <c r="F169" s="17"/>
    </row>
    <row r="170" spans="6:11" x14ac:dyDescent="0.2">
      <c r="F170" s="17"/>
    </row>
    <row r="171" spans="6:11" ht="15" x14ac:dyDescent="0.25">
      <c r="F171" s="17"/>
      <c r="J171"/>
    </row>
    <row r="172" spans="6:11" x14ac:dyDescent="0.2">
      <c r="F172" s="17"/>
    </row>
    <row r="173" spans="6:11" ht="15" x14ac:dyDescent="0.25">
      <c r="F173" s="17"/>
      <c r="J173"/>
    </row>
    <row r="174" spans="6:11" ht="15" x14ac:dyDescent="0.25">
      <c r="F174" s="17"/>
      <c r="J174"/>
    </row>
    <row r="175" spans="6:11" ht="15" x14ac:dyDescent="0.25">
      <c r="F175" s="17"/>
      <c r="J175"/>
    </row>
    <row r="176" spans="6:11" ht="15" x14ac:dyDescent="0.25">
      <c r="F176" s="17"/>
      <c r="J176"/>
    </row>
    <row r="177" spans="6:10" x14ac:dyDescent="0.2">
      <c r="F177" s="17"/>
    </row>
    <row r="178" spans="6:10" x14ac:dyDescent="0.2">
      <c r="F178" s="17"/>
      <c r="J178" s="36"/>
    </row>
    <row r="179" spans="6:10" x14ac:dyDescent="0.2">
      <c r="F179" s="17"/>
      <c r="J179" s="36"/>
    </row>
    <row r="180" spans="6:10" x14ac:dyDescent="0.2">
      <c r="F180" s="17"/>
      <c r="J180" s="36"/>
    </row>
    <row r="181" spans="6:10" x14ac:dyDescent="0.2">
      <c r="F181" s="17"/>
      <c r="J181" s="36"/>
    </row>
    <row r="182" spans="6:10" x14ac:dyDescent="0.2">
      <c r="F182" s="17"/>
      <c r="J182" s="36"/>
    </row>
    <row r="183" spans="6:10" x14ac:dyDescent="0.2">
      <c r="F183" s="17"/>
      <c r="J183" s="36"/>
    </row>
    <row r="184" spans="6:10" x14ac:dyDescent="0.2">
      <c r="F184" s="17"/>
      <c r="J184" s="36"/>
    </row>
    <row r="185" spans="6:10" x14ac:dyDescent="0.2">
      <c r="F185" s="17"/>
      <c r="J185" s="36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</row>
    <row r="1313" spans="6:6" x14ac:dyDescent="0.2">
      <c r="F1313" s="17"/>
    </row>
    <row r="1314" spans="6:6" x14ac:dyDescent="0.2">
      <c r="F1314" s="17"/>
    </row>
    <row r="1315" spans="6:6" x14ac:dyDescent="0.2">
      <c r="F1315" s="17"/>
    </row>
    <row r="1316" spans="6:6" x14ac:dyDescent="0.2">
      <c r="F1316" s="17"/>
    </row>
    <row r="1317" spans="6:6" x14ac:dyDescent="0.2">
      <c r="F1317" s="17"/>
    </row>
    <row r="1318" spans="6:6" x14ac:dyDescent="0.2">
      <c r="F1318" s="17"/>
    </row>
    <row r="1319" spans="6:6" x14ac:dyDescent="0.2">
      <c r="F1319" s="17"/>
    </row>
    <row r="1320" spans="6:6" x14ac:dyDescent="0.2">
      <c r="F1320" s="17"/>
    </row>
    <row r="1321" spans="6:6" x14ac:dyDescent="0.2">
      <c r="F1321" s="17"/>
    </row>
    <row r="1322" spans="6:6" x14ac:dyDescent="0.2">
      <c r="F1322" s="17"/>
    </row>
    <row r="1323" spans="6:6" x14ac:dyDescent="0.2">
      <c r="F1323" s="17"/>
    </row>
    <row r="1324" spans="6:6" x14ac:dyDescent="0.2">
      <c r="F1324" s="17"/>
    </row>
    <row r="1325" spans="6:6" x14ac:dyDescent="0.2">
      <c r="F1325" s="17"/>
    </row>
    <row r="1326" spans="6:6" x14ac:dyDescent="0.2">
      <c r="F1326" s="17"/>
    </row>
    <row r="1327" spans="6:6" x14ac:dyDescent="0.2">
      <c r="F1327" s="17"/>
    </row>
    <row r="1328" spans="6:6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1609"/>
  <sheetViews>
    <sheetView topLeftCell="A128" workbookViewId="0">
      <selection activeCell="D167" sqref="D167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347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idden="1" outlineLevel="1" x14ac:dyDescent="0.2">
      <c r="B16" s="9"/>
      <c r="C16" s="9"/>
      <c r="G16" s="8"/>
      <c r="H16" s="19"/>
      <c r="I16" s="20">
        <f>H16/1.16*0.16</f>
        <v>0</v>
      </c>
      <c r="J16" s="21"/>
    </row>
    <row r="17" spans="2:11" hidden="1" outlineLevel="1" x14ac:dyDescent="0.2">
      <c r="B17" s="9"/>
      <c r="C17" s="9"/>
      <c r="G17" s="8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 s="25"/>
      <c r="H18" s="19">
        <f>SUM(G19:G29)</f>
        <v>5507.5399999999991</v>
      </c>
      <c r="I18" s="20">
        <f>H18/1.16*0.16</f>
        <v>759.66068965517229</v>
      </c>
      <c r="J18" s="53"/>
      <c r="K18" s="26"/>
    </row>
    <row r="19" spans="2:11" ht="15" outlineLevel="1" x14ac:dyDescent="0.25">
      <c r="B19" s="9"/>
      <c r="C19" s="9"/>
      <c r="D19" t="s">
        <v>307</v>
      </c>
      <c r="E19" s="2">
        <v>42909</v>
      </c>
      <c r="F19" t="s">
        <v>308</v>
      </c>
      <c r="G19">
        <v>79.900000000000006</v>
      </c>
      <c r="H19" s="28"/>
      <c r="I19" s="20"/>
      <c r="J19" s="21"/>
      <c r="K19" s="26"/>
    </row>
    <row r="20" spans="2:11" ht="15" outlineLevel="1" x14ac:dyDescent="0.25">
      <c r="B20" s="9"/>
      <c r="C20" s="9"/>
      <c r="D20" t="s">
        <v>309</v>
      </c>
      <c r="E20" s="2">
        <v>42913</v>
      </c>
      <c r="F20" t="s">
        <v>310</v>
      </c>
      <c r="G20">
        <v>109.78</v>
      </c>
      <c r="H20" s="28"/>
      <c r="I20" s="20"/>
      <c r="J20" s="21"/>
      <c r="K20" s="26"/>
    </row>
    <row r="21" spans="2:11" ht="15" outlineLevel="1" x14ac:dyDescent="0.25">
      <c r="B21" s="9"/>
      <c r="C21" s="9"/>
      <c r="D21" t="s">
        <v>311</v>
      </c>
      <c r="E21" s="2">
        <v>42915</v>
      </c>
      <c r="F21" t="s">
        <v>312</v>
      </c>
      <c r="G21">
        <v>335.22</v>
      </c>
      <c r="H21" s="28"/>
      <c r="I21" s="20"/>
      <c r="J21" s="21"/>
      <c r="K21" s="26"/>
    </row>
    <row r="22" spans="2:11" ht="15" outlineLevel="1" x14ac:dyDescent="0.25">
      <c r="B22" s="9"/>
      <c r="C22" s="9"/>
      <c r="D22" t="s">
        <v>313</v>
      </c>
      <c r="E22" s="2">
        <v>42915</v>
      </c>
      <c r="F22" t="s">
        <v>314</v>
      </c>
      <c r="G22">
        <v>174</v>
      </c>
      <c r="H22" s="28"/>
      <c r="I22" s="20"/>
      <c r="J22" s="21"/>
      <c r="K22" s="26"/>
    </row>
    <row r="23" spans="2:11" ht="15" outlineLevel="1" x14ac:dyDescent="0.25">
      <c r="B23" s="9"/>
      <c r="C23" s="9"/>
      <c r="D23" t="s">
        <v>315</v>
      </c>
      <c r="E23" s="2">
        <v>42915</v>
      </c>
      <c r="F23" t="s">
        <v>316</v>
      </c>
      <c r="G23">
        <v>406</v>
      </c>
      <c r="H23" s="28"/>
      <c r="I23" s="20"/>
      <c r="J23" s="21"/>
      <c r="K23" s="26"/>
    </row>
    <row r="24" spans="2:11" ht="15" outlineLevel="1" x14ac:dyDescent="0.25">
      <c r="B24" s="9"/>
      <c r="C24" s="9"/>
      <c r="D24" t="s">
        <v>348</v>
      </c>
      <c r="E24" s="2">
        <v>42921</v>
      </c>
      <c r="F24" t="s">
        <v>349</v>
      </c>
      <c r="G24">
        <v>69.989999999999995</v>
      </c>
      <c r="H24" s="18"/>
      <c r="I24" s="20"/>
      <c r="J24" s="21"/>
      <c r="K24" s="26"/>
    </row>
    <row r="25" spans="2:11" ht="15" outlineLevel="1" x14ac:dyDescent="0.25">
      <c r="B25" s="9"/>
      <c r="C25" s="9"/>
      <c r="D25" t="s">
        <v>350</v>
      </c>
      <c r="E25" s="2">
        <v>42933</v>
      </c>
      <c r="F25" t="s">
        <v>351</v>
      </c>
      <c r="G25" s="53">
        <v>1921.19</v>
      </c>
      <c r="H25" s="18"/>
      <c r="I25" s="20"/>
      <c r="J25" s="21"/>
      <c r="K25" s="26"/>
    </row>
    <row r="26" spans="2:11" ht="15" outlineLevel="1" x14ac:dyDescent="0.25">
      <c r="B26" s="9"/>
      <c r="C26" s="9"/>
      <c r="D26" t="s">
        <v>352</v>
      </c>
      <c r="E26" s="2">
        <v>42933</v>
      </c>
      <c r="F26">
        <v>1026635</v>
      </c>
      <c r="G26">
        <v>119.99</v>
      </c>
      <c r="H26" s="18"/>
      <c r="I26" s="20"/>
      <c r="J26" s="21"/>
      <c r="K26" s="26"/>
    </row>
    <row r="27" spans="2:11" ht="15" outlineLevel="1" x14ac:dyDescent="0.25">
      <c r="B27" s="9"/>
      <c r="C27" s="9"/>
      <c r="D27" t="s">
        <v>353</v>
      </c>
      <c r="E27" s="2">
        <v>42933</v>
      </c>
      <c r="F27"/>
      <c r="G27">
        <v>197.2</v>
      </c>
      <c r="H27" s="18"/>
      <c r="I27" s="20"/>
      <c r="J27" s="21"/>
      <c r="K27" s="26"/>
    </row>
    <row r="28" spans="2:11" ht="15" outlineLevel="1" x14ac:dyDescent="0.25">
      <c r="B28" s="9"/>
      <c r="C28" s="9"/>
      <c r="D28" t="s">
        <v>354</v>
      </c>
      <c r="E28" s="2">
        <v>42944</v>
      </c>
      <c r="F28">
        <v>1568</v>
      </c>
      <c r="G28" s="53">
        <v>1243.69</v>
      </c>
      <c r="H28" s="18"/>
      <c r="I28" s="20"/>
      <c r="J28" s="21"/>
      <c r="K28" s="26"/>
    </row>
    <row r="29" spans="2:11" ht="15" outlineLevel="1" x14ac:dyDescent="0.25">
      <c r="B29" s="9"/>
      <c r="C29" s="9"/>
      <c r="D29" t="s">
        <v>358</v>
      </c>
      <c r="E29" s="2">
        <v>42926</v>
      </c>
      <c r="F29">
        <v>256776</v>
      </c>
      <c r="G29">
        <v>850.58</v>
      </c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12749.800000000001</v>
      </c>
      <c r="I32" s="20">
        <f>H32/1.16*0.16</f>
        <v>1758.5931034482762</v>
      </c>
      <c r="J32" s="53"/>
      <c r="K32" s="26"/>
    </row>
    <row r="33" spans="2:13" ht="15" outlineLevel="1" x14ac:dyDescent="0.25">
      <c r="B33" s="9"/>
      <c r="C33" s="9"/>
      <c r="D33" t="s">
        <v>286</v>
      </c>
      <c r="E33" s="2">
        <v>42933</v>
      </c>
      <c r="F33">
        <v>1915</v>
      </c>
      <c r="G33" s="53">
        <v>3474.8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355</v>
      </c>
      <c r="E34" s="2">
        <v>42933</v>
      </c>
      <c r="F34">
        <v>1791</v>
      </c>
      <c r="G34" s="53">
        <v>4582.8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336</v>
      </c>
      <c r="E35" s="2">
        <v>42944</v>
      </c>
      <c r="F35">
        <v>1962</v>
      </c>
      <c r="G35" s="53">
        <v>3997.8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164</v>
      </c>
      <c r="E36" s="2">
        <v>42944</v>
      </c>
      <c r="F36">
        <v>1989</v>
      </c>
      <c r="G36">
        <v>694.4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850.58</v>
      </c>
      <c r="I52" s="20">
        <f>H52/1.16*0.16</f>
        <v>117.32137931034484</v>
      </c>
      <c r="J52" s="36"/>
      <c r="K52" s="26"/>
    </row>
    <row r="53" spans="2:13" ht="15" hidden="1" outlineLevel="1" x14ac:dyDescent="0.25">
      <c r="B53" s="33"/>
      <c r="C53" s="9"/>
      <c r="D53" t="s">
        <v>358</v>
      </c>
      <c r="E53" s="2">
        <v>42926</v>
      </c>
      <c r="F53">
        <v>256776</v>
      </c>
      <c r="G53">
        <v>850.58</v>
      </c>
      <c r="H53" s="19"/>
      <c r="I53" s="20"/>
      <c r="J53" s="36"/>
      <c r="K53" s="26"/>
    </row>
    <row r="54" spans="2:13" collapsed="1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5312.8</v>
      </c>
      <c r="I54" s="20"/>
      <c r="J54" s="36"/>
      <c r="K54" s="26"/>
    </row>
    <row r="55" spans="2:13" ht="15" hidden="1" outlineLevel="1" x14ac:dyDescent="0.25">
      <c r="B55" s="33"/>
      <c r="C55" s="9"/>
      <c r="D55" t="s">
        <v>359</v>
      </c>
      <c r="E55" s="2">
        <v>42944</v>
      </c>
      <c r="F55" t="s">
        <v>360</v>
      </c>
      <c r="G55" s="53">
        <v>5312.8</v>
      </c>
      <c r="H55" s="19"/>
      <c r="I55" s="20"/>
      <c r="J55" s="36"/>
      <c r="K55" s="26"/>
    </row>
    <row r="56" spans="2:13" ht="15" collapsed="1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759</v>
      </c>
      <c r="I56" s="20">
        <f>H56/1.16*0.16</f>
        <v>104.68965517241381</v>
      </c>
      <c r="J56" s="36"/>
      <c r="K56" s="26"/>
    </row>
    <row r="57" spans="2:13" ht="15" outlineLevel="1" x14ac:dyDescent="0.25">
      <c r="B57" s="33"/>
      <c r="C57" s="9"/>
      <c r="D57" t="s">
        <v>146</v>
      </c>
      <c r="E57" s="2">
        <v>42933</v>
      </c>
      <c r="F57" t="s">
        <v>362</v>
      </c>
      <c r="G57">
        <v>759</v>
      </c>
      <c r="H57" s="19"/>
      <c r="I57" s="20"/>
      <c r="J57" s="36"/>
      <c r="K57" s="26"/>
    </row>
    <row r="58" spans="2:13" ht="15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8908.7999999999993</v>
      </c>
      <c r="I73" s="26">
        <f>(H73/1.16)*0.16</f>
        <v>1228.8</v>
      </c>
      <c r="J73" s="36"/>
      <c r="K73" s="26"/>
    </row>
    <row r="74" spans="2:11" ht="15" outlineLevel="1" x14ac:dyDescent="0.25">
      <c r="B74" s="42"/>
      <c r="C74" s="42"/>
      <c r="D74" t="s">
        <v>140</v>
      </c>
      <c r="E74" s="2">
        <v>42933</v>
      </c>
      <c r="F74">
        <v>4417</v>
      </c>
      <c r="G74" s="53">
        <v>4060</v>
      </c>
      <c r="H74" s="40"/>
      <c r="I74" s="26"/>
      <c r="J74" s="36"/>
      <c r="K74" s="26"/>
    </row>
    <row r="75" spans="2:11" ht="15" outlineLevel="1" x14ac:dyDescent="0.25">
      <c r="B75" s="42"/>
      <c r="C75" s="42"/>
      <c r="D75" t="s">
        <v>334</v>
      </c>
      <c r="E75" s="2">
        <v>42944</v>
      </c>
      <c r="F75">
        <v>4463</v>
      </c>
      <c r="G75" s="53">
        <v>4176</v>
      </c>
      <c r="H75" s="40"/>
      <c r="I75" s="26"/>
      <c r="J75" s="36"/>
      <c r="K75" s="26"/>
    </row>
    <row r="76" spans="2:11" ht="15" outlineLevel="1" x14ac:dyDescent="0.25">
      <c r="B76" s="42"/>
      <c r="C76" s="42"/>
      <c r="D76" t="s">
        <v>364</v>
      </c>
      <c r="E76" s="2">
        <v>42944</v>
      </c>
      <c r="F76">
        <v>4457</v>
      </c>
      <c r="G76">
        <v>672.8</v>
      </c>
      <c r="H76" s="40"/>
      <c r="I76" s="26"/>
      <c r="J76" s="36"/>
      <c r="K76" s="26"/>
    </row>
    <row r="77" spans="2:1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0</v>
      </c>
      <c r="I79" s="26">
        <f>(H79/1.16)*0.16</f>
        <v>0</v>
      </c>
      <c r="J79" s="36"/>
      <c r="K79" s="26"/>
    </row>
    <row r="80" spans="2:11" ht="15" hidden="1" outlineLevel="1" x14ac:dyDescent="0.25">
      <c r="B80" s="42"/>
      <c r="C80" s="42"/>
      <c r="D80"/>
      <c r="E80" s="2"/>
      <c r="F80"/>
      <c r="G80" s="53"/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collapsed="1" x14ac:dyDescent="0.2">
      <c r="B82" s="9" t="s">
        <v>71</v>
      </c>
      <c r="C82" s="9" t="s">
        <v>72</v>
      </c>
      <c r="D82" s="22"/>
      <c r="E82" s="23"/>
      <c r="F82" s="24"/>
      <c r="G82" s="37"/>
      <c r="H82" s="41">
        <f>SUM(G83)</f>
        <v>0</v>
      </c>
      <c r="I82" s="26">
        <f>(H82/1.16)*0.16</f>
        <v>0</v>
      </c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collapsed="1" x14ac:dyDescent="0.2">
      <c r="B84" s="9" t="s">
        <v>33</v>
      </c>
      <c r="C84" s="9" t="s">
        <v>73</v>
      </c>
      <c r="D84" s="22"/>
      <c r="E84" s="23"/>
      <c r="F84" s="24"/>
      <c r="G84" s="37"/>
      <c r="H84" s="41">
        <f>SUM(G85)</f>
        <v>500</v>
      </c>
      <c r="I84" s="26">
        <f>(H84/1.16)*0.16</f>
        <v>68.965517241379317</v>
      </c>
      <c r="J84" s="36"/>
      <c r="K84" s="26"/>
    </row>
    <row r="85" spans="2:11" ht="15" outlineLevel="1" x14ac:dyDescent="0.25">
      <c r="B85" s="42"/>
      <c r="C85" s="42"/>
      <c r="D85" t="s">
        <v>137</v>
      </c>
      <c r="E85" s="2">
        <v>42933</v>
      </c>
      <c r="F85" t="s">
        <v>365</v>
      </c>
      <c r="G85">
        <v>500</v>
      </c>
      <c r="H85" s="6"/>
      <c r="I85" s="26"/>
      <c r="J85" s="64"/>
      <c r="K85" s="26"/>
    </row>
    <row r="86" spans="2:11" ht="15" x14ac:dyDescent="0.25">
      <c r="B86" s="9" t="s">
        <v>74</v>
      </c>
      <c r="C86" s="9" t="s">
        <v>75</v>
      </c>
      <c r="D86" s="22"/>
      <c r="E86" s="22"/>
      <c r="F86" s="22"/>
      <c r="G86" s="29"/>
      <c r="H86" s="40">
        <f>+SUM(G87:G89)</f>
        <v>2872</v>
      </c>
      <c r="I86" s="26">
        <f>(H86/1.16)*0.16</f>
        <v>396.13793103448279</v>
      </c>
      <c r="J86" s="53"/>
      <c r="K86" s="26"/>
    </row>
    <row r="87" spans="2:11" ht="15" hidden="1" outlineLevel="1" x14ac:dyDescent="0.25">
      <c r="B87" s="9"/>
      <c r="C87" s="9"/>
      <c r="D87" t="s">
        <v>76</v>
      </c>
      <c r="E87" s="2">
        <v>42649</v>
      </c>
      <c r="F87" t="s">
        <v>77</v>
      </c>
      <c r="G87" s="1">
        <v>939.99</v>
      </c>
      <c r="H87" s="40"/>
      <c r="I87" s="26"/>
      <c r="J87" s="65"/>
      <c r="K87" s="26"/>
    </row>
    <row r="88" spans="2:11" ht="15" hidden="1" outlineLevel="1" x14ac:dyDescent="0.25">
      <c r="B88" s="9"/>
      <c r="C88" s="9"/>
      <c r="D88" t="s">
        <v>63</v>
      </c>
      <c r="E88" s="2">
        <v>42681</v>
      </c>
      <c r="F88" t="s">
        <v>78</v>
      </c>
      <c r="G88" s="30">
        <v>1066.01</v>
      </c>
      <c r="H88" s="40"/>
      <c r="I88" s="26"/>
      <c r="J88" s="64"/>
      <c r="K88" s="26"/>
    </row>
    <row r="89" spans="2:11" ht="15" hidden="1" outlineLevel="1" x14ac:dyDescent="0.25">
      <c r="B89" s="42"/>
      <c r="C89" s="42"/>
      <c r="D89" t="s">
        <v>79</v>
      </c>
      <c r="E89" s="2">
        <v>42683</v>
      </c>
      <c r="F89" t="s">
        <v>80</v>
      </c>
      <c r="G89" s="1">
        <v>866</v>
      </c>
      <c r="H89" s="40"/>
      <c r="I89" s="26"/>
      <c r="J89" s="65"/>
      <c r="K89" s="26"/>
    </row>
    <row r="90" spans="2:11" collapsed="1" x14ac:dyDescent="0.2">
      <c r="B90" s="59" t="s">
        <v>34</v>
      </c>
      <c r="C90" s="9" t="s">
        <v>35</v>
      </c>
      <c r="D90" s="22"/>
      <c r="E90" s="23"/>
      <c r="F90" s="24"/>
      <c r="G90" s="37"/>
      <c r="H90" s="41"/>
      <c r="I90" s="26">
        <f>H90/1.16*0.16</f>
        <v>0</v>
      </c>
      <c r="J90" s="36"/>
      <c r="K90" s="26"/>
    </row>
    <row r="91" spans="2:11" ht="15" hidden="1" outlineLevel="1" x14ac:dyDescent="0.25">
      <c r="B91" s="42"/>
      <c r="C91" s="42"/>
      <c r="D91"/>
      <c r="E91" s="2"/>
      <c r="F91"/>
      <c r="G91" s="30"/>
      <c r="H91" s="40"/>
      <c r="I91" s="26"/>
      <c r="J91" s="36"/>
      <c r="K91" s="26"/>
    </row>
    <row r="92" spans="2:11" ht="15" collapsed="1" x14ac:dyDescent="0.25">
      <c r="B92" s="9" t="s">
        <v>116</v>
      </c>
      <c r="C92" s="9" t="s">
        <v>117</v>
      </c>
      <c r="D92"/>
      <c r="E92" s="2"/>
      <c r="F92"/>
      <c r="G92" s="30"/>
      <c r="H92" s="70">
        <f>+SUM(G93)</f>
        <v>6960</v>
      </c>
      <c r="I92" s="26">
        <f>(H92/1.16)*0.16</f>
        <v>960</v>
      </c>
      <c r="J92" s="36"/>
      <c r="K92" s="26"/>
    </row>
    <row r="93" spans="2:11" ht="15" outlineLevel="1" x14ac:dyDescent="0.25">
      <c r="B93" s="42"/>
      <c r="C93" s="42"/>
      <c r="D93" t="s">
        <v>366</v>
      </c>
      <c r="E93" s="2">
        <v>42947</v>
      </c>
      <c r="F93" t="s">
        <v>367</v>
      </c>
      <c r="G93" s="53">
        <v>6960</v>
      </c>
      <c r="H93" s="40"/>
      <c r="I93" s="26"/>
      <c r="J93" s="36"/>
      <c r="K93" s="26"/>
    </row>
    <row r="94" spans="2:11" ht="15" x14ac:dyDescent="0.25">
      <c r="B94" s="9" t="s">
        <v>81</v>
      </c>
      <c r="C94" s="9" t="s">
        <v>82</v>
      </c>
      <c r="D94"/>
      <c r="E94" s="2"/>
      <c r="F94"/>
      <c r="G94" s="1"/>
      <c r="H94" s="41">
        <f>SUM(G95:G96)</f>
        <v>0</v>
      </c>
      <c r="I94" s="26">
        <f>H94/1.16*0.16</f>
        <v>0</v>
      </c>
      <c r="J94" s="36"/>
      <c r="K94" s="26"/>
    </row>
    <row r="95" spans="2:11" ht="15" hidden="1" outlineLevel="1" x14ac:dyDescent="0.25">
      <c r="B95" s="42"/>
      <c r="C95" s="42"/>
      <c r="D95"/>
      <c r="E95" s="2"/>
      <c r="F95"/>
      <c r="G95" s="1"/>
      <c r="H95" s="40"/>
      <c r="I95" s="26"/>
      <c r="J95" s="36"/>
      <c r="K95" s="26"/>
    </row>
    <row r="96" spans="2:11" ht="15" hidden="1" outlineLevel="1" x14ac:dyDescent="0.25">
      <c r="B96" s="42"/>
      <c r="C96" s="42"/>
      <c r="D96"/>
      <c r="E96" s="2"/>
      <c r="F96"/>
      <c r="G96" s="30"/>
      <c r="H96" s="40"/>
      <c r="I96" s="26"/>
      <c r="J96" s="36"/>
      <c r="K96" s="26"/>
    </row>
    <row r="97" spans="2:11" collapsed="1" x14ac:dyDescent="0.2">
      <c r="B97" s="9" t="s">
        <v>36</v>
      </c>
      <c r="C97" s="9" t="s">
        <v>37</v>
      </c>
      <c r="D97" s="22"/>
      <c r="E97" s="22"/>
      <c r="F97" s="24"/>
      <c r="G97" s="37"/>
      <c r="H97" s="41"/>
      <c r="I97" s="26"/>
      <c r="J97" s="36"/>
      <c r="K97" s="26"/>
    </row>
    <row r="98" spans="2:11" outlineLevel="1" x14ac:dyDescent="0.2">
      <c r="B98" s="9"/>
      <c r="C98" s="9"/>
      <c r="D98" s="22"/>
      <c r="E98" s="23"/>
      <c r="F98" s="24"/>
      <c r="G98" s="37"/>
      <c r="H98" s="41"/>
      <c r="I98" s="26"/>
      <c r="J98" s="36"/>
      <c r="K98" s="26"/>
    </row>
    <row r="99" spans="2:11" ht="15" x14ac:dyDescent="0.25">
      <c r="B99" s="9" t="s">
        <v>38</v>
      </c>
      <c r="C99" s="9" t="s">
        <v>83</v>
      </c>
      <c r="D99" s="22"/>
      <c r="E99" s="23"/>
      <c r="F99" s="24"/>
      <c r="G99" s="37"/>
      <c r="H99" s="41">
        <f>SUM(G100:G104)</f>
        <v>1547.21</v>
      </c>
      <c r="I99" s="26">
        <f>(H99/1.16)*0.16</f>
        <v>213.40827586206899</v>
      </c>
      <c r="J99" s="53"/>
      <c r="K99" s="26"/>
    </row>
    <row r="100" spans="2:11" ht="15" outlineLevel="1" x14ac:dyDescent="0.25">
      <c r="B100" s="9"/>
      <c r="C100" s="9"/>
      <c r="D100" t="s">
        <v>84</v>
      </c>
      <c r="E100" s="2">
        <v>42660</v>
      </c>
      <c r="F100" t="s">
        <v>85</v>
      </c>
      <c r="G100" s="30">
        <v>1547.21</v>
      </c>
      <c r="H100" s="41"/>
      <c r="I100" s="26"/>
      <c r="J100" s="65"/>
      <c r="K100" s="26"/>
    </row>
    <row r="101" spans="2:11" ht="15" outlineLevel="1" x14ac:dyDescent="0.25">
      <c r="B101" s="9"/>
      <c r="C101" s="9"/>
      <c r="D101"/>
      <c r="E101" s="2"/>
      <c r="F101"/>
      <c r="G101" s="53"/>
      <c r="H101" s="41"/>
      <c r="I101" s="26"/>
      <c r="J101" s="65"/>
      <c r="K101" s="26"/>
    </row>
    <row r="102" spans="2:11" ht="15" outlineLevel="1" x14ac:dyDescent="0.25">
      <c r="B102" s="9"/>
      <c r="C102" s="9"/>
      <c r="D102"/>
      <c r="E102" s="2"/>
      <c r="F102"/>
      <c r="G102"/>
      <c r="H102" s="41"/>
      <c r="I102" s="26"/>
      <c r="J102" s="65"/>
      <c r="K102" s="26"/>
    </row>
    <row r="103" spans="2:11" ht="15" outlineLevel="1" x14ac:dyDescent="0.25">
      <c r="B103" s="9"/>
      <c r="C103" s="9"/>
      <c r="D103"/>
      <c r="E103" s="2"/>
      <c r="F103"/>
      <c r="G103"/>
      <c r="H103" s="41"/>
      <c r="I103" s="26"/>
      <c r="J103" s="65"/>
      <c r="K103" s="26"/>
    </row>
    <row r="104" spans="2:11" ht="15" outlineLevel="1" x14ac:dyDescent="0.25">
      <c r="B104" s="9"/>
      <c r="C104" s="9"/>
      <c r="D104"/>
      <c r="E104" s="2"/>
      <c r="F104"/>
      <c r="G104" s="53"/>
      <c r="H104" s="41"/>
      <c r="I104" s="26"/>
      <c r="J104" s="65"/>
      <c r="K104" s="26"/>
    </row>
    <row r="105" spans="2:11" outlineLevel="1" x14ac:dyDescent="0.2">
      <c r="B105" s="9"/>
      <c r="C105" s="9"/>
      <c r="H105" s="41"/>
      <c r="I105" s="26"/>
      <c r="J105" s="64"/>
      <c r="K105" s="26"/>
    </row>
    <row r="106" spans="2:11" ht="15" x14ac:dyDescent="0.25">
      <c r="B106" s="9" t="s">
        <v>39</v>
      </c>
      <c r="C106" s="9" t="s">
        <v>40</v>
      </c>
      <c r="D106" s="22"/>
      <c r="E106" s="22"/>
      <c r="F106" s="24"/>
      <c r="G106" s="37"/>
      <c r="H106" s="41">
        <f>SUM(G107:G107)</f>
        <v>98208.34</v>
      </c>
      <c r="I106" s="26">
        <f>(H106/1.16)*0.16</f>
        <v>13545.977931034484</v>
      </c>
      <c r="J106" s="53"/>
      <c r="K106" s="26"/>
    </row>
    <row r="107" spans="2:11" ht="15" outlineLevel="1" x14ac:dyDescent="0.25">
      <c r="B107" s="9"/>
      <c r="C107" s="9"/>
      <c r="D107" t="s">
        <v>368</v>
      </c>
      <c r="E107" s="2">
        <v>42946</v>
      </c>
      <c r="F107" t="s">
        <v>369</v>
      </c>
      <c r="G107" s="53">
        <v>98208.34</v>
      </c>
      <c r="H107" s="41"/>
      <c r="I107" s="26"/>
      <c r="J107" s="64"/>
      <c r="K107" s="26"/>
    </row>
    <row r="108" spans="2:11" x14ac:dyDescent="0.2">
      <c r="B108" s="9" t="s">
        <v>41</v>
      </c>
      <c r="C108" s="9" t="s">
        <v>42</v>
      </c>
      <c r="D108" s="22"/>
      <c r="E108" s="22"/>
      <c r="F108" s="24"/>
      <c r="G108" s="37"/>
      <c r="H108" s="41">
        <f>SUM(G109:G111)</f>
        <v>0</v>
      </c>
      <c r="I108" s="26">
        <f>(H108/1.16)*0.16</f>
        <v>0</v>
      </c>
      <c r="J108" s="46"/>
      <c r="K108" s="26"/>
    </row>
    <row r="109" spans="2:11" hidden="1" outlineLevel="1" x14ac:dyDescent="0.2">
      <c r="B109" s="9"/>
      <c r="C109" s="9"/>
      <c r="D109" s="22"/>
      <c r="E109" s="23"/>
      <c r="F109" s="24"/>
      <c r="G109" s="37"/>
      <c r="H109" s="41"/>
      <c r="I109" s="26"/>
      <c r="J109" s="38"/>
      <c r="K109" s="26"/>
    </row>
    <row r="110" spans="2:11" hidden="1" outlineLevel="1" x14ac:dyDescent="0.2">
      <c r="B110" s="9"/>
      <c r="C110" s="9"/>
      <c r="D110" s="22"/>
      <c r="E110" s="23"/>
      <c r="F110" s="24"/>
      <c r="G110" s="37"/>
      <c r="H110" s="41"/>
      <c r="I110" s="26"/>
      <c r="J110" s="38"/>
      <c r="K110" s="26"/>
    </row>
    <row r="111" spans="2:11" hidden="1" outlineLevel="1" x14ac:dyDescent="0.2">
      <c r="B111" s="9"/>
      <c r="C111" s="9"/>
      <c r="D111" s="22"/>
      <c r="E111" s="23"/>
      <c r="F111" s="24"/>
      <c r="G111" s="37"/>
      <c r="H111" s="41"/>
      <c r="I111" s="26"/>
      <c r="J111" s="38"/>
      <c r="K111" s="26"/>
    </row>
    <row r="112" spans="2:11" collapsed="1" x14ac:dyDescent="0.2">
      <c r="B112" s="9" t="s">
        <v>43</v>
      </c>
      <c r="C112" s="9" t="s">
        <v>44</v>
      </c>
      <c r="G112" s="8"/>
      <c r="H112" s="41">
        <f>SUM(G113:G113)</f>
        <v>0</v>
      </c>
      <c r="I112" s="26">
        <f>(H112/1.16)*0.16</f>
        <v>0</v>
      </c>
      <c r="J112" s="38"/>
      <c r="K112" s="26"/>
    </row>
    <row r="113" spans="2:11" hidden="1" outlineLevel="1" x14ac:dyDescent="0.2">
      <c r="B113" s="9"/>
      <c r="C113" s="9"/>
      <c r="E113" s="16"/>
      <c r="G113" s="47"/>
      <c r="H113" s="41"/>
      <c r="I113" s="26"/>
      <c r="J113" s="36"/>
      <c r="K113" s="26"/>
    </row>
    <row r="114" spans="2:11" ht="15" collapsed="1" x14ac:dyDescent="0.25">
      <c r="B114" s="9" t="s">
        <v>86</v>
      </c>
      <c r="C114" s="9" t="s">
        <v>87</v>
      </c>
      <c r="D114" s="22"/>
      <c r="E114" s="23"/>
      <c r="F114" s="24"/>
      <c r="G114" s="37"/>
      <c r="H114" s="41">
        <f>SUM(G115:G116)</f>
        <v>2875.44</v>
      </c>
      <c r="I114" s="26">
        <f>(H114/1.16)*0.16</f>
        <v>396.61241379310349</v>
      </c>
      <c r="J114" s="53"/>
      <c r="K114" s="26"/>
    </row>
    <row r="115" spans="2:11" ht="15" outlineLevel="1" x14ac:dyDescent="0.25">
      <c r="B115" s="9"/>
      <c r="C115" s="9"/>
      <c r="D115" t="s">
        <v>370</v>
      </c>
      <c r="E115" s="2">
        <v>42933</v>
      </c>
      <c r="F115" t="s">
        <v>371</v>
      </c>
      <c r="G115" s="53">
        <v>2875.44</v>
      </c>
      <c r="H115" s="41"/>
      <c r="I115" s="26"/>
      <c r="J115" s="64"/>
      <c r="K115" s="26"/>
    </row>
    <row r="116" spans="2:11" outlineLevel="1" x14ac:dyDescent="0.2">
      <c r="B116" s="9"/>
      <c r="C116" s="9"/>
      <c r="H116" s="41"/>
      <c r="I116" s="26"/>
      <c r="J116" s="36"/>
      <c r="K116" s="26"/>
    </row>
    <row r="117" spans="2:11" ht="15" x14ac:dyDescent="0.25">
      <c r="B117" s="9" t="s">
        <v>11</v>
      </c>
      <c r="C117" s="9" t="s">
        <v>12</v>
      </c>
      <c r="E117" s="16"/>
      <c r="F117" s="17"/>
      <c r="G117" s="40"/>
      <c r="H117" s="41">
        <f>SUM(G118:G129)</f>
        <v>42000</v>
      </c>
      <c r="I117" s="26">
        <f>(H117/1.16)*0.16</f>
        <v>5793.1034482758623</v>
      </c>
      <c r="J117" s="53"/>
      <c r="K117" s="26"/>
    </row>
    <row r="118" spans="2:11" ht="15" outlineLevel="1" x14ac:dyDescent="0.25">
      <c r="B118" s="9"/>
      <c r="C118" s="9"/>
      <c r="D118" t="s">
        <v>123</v>
      </c>
      <c r="E118" s="2">
        <v>42736</v>
      </c>
      <c r="F118" t="s">
        <v>124</v>
      </c>
      <c r="G118" s="53">
        <v>6000</v>
      </c>
      <c r="H118" s="41"/>
      <c r="I118" s="26"/>
      <c r="J118" s="36"/>
      <c r="K118" s="26"/>
    </row>
    <row r="119" spans="2:11" ht="15" outlineLevel="1" x14ac:dyDescent="0.25">
      <c r="B119" s="9"/>
      <c r="C119" s="9"/>
      <c r="D119" t="s">
        <v>152</v>
      </c>
      <c r="E119" s="2">
        <v>42767</v>
      </c>
      <c r="F119" t="s">
        <v>124</v>
      </c>
      <c r="G119" s="53">
        <v>6000</v>
      </c>
      <c r="H119" s="41"/>
      <c r="I119" s="26"/>
      <c r="J119" s="36"/>
      <c r="K119" s="26"/>
    </row>
    <row r="120" spans="2:11" ht="15" outlineLevel="1" x14ac:dyDescent="0.25">
      <c r="B120" s="9"/>
      <c r="C120" s="9"/>
      <c r="D120" t="s">
        <v>173</v>
      </c>
      <c r="E120" s="2">
        <v>42795</v>
      </c>
      <c r="F120" t="s">
        <v>124</v>
      </c>
      <c r="G120" s="53">
        <v>6000</v>
      </c>
      <c r="H120" s="41"/>
      <c r="I120" s="26"/>
      <c r="J120" s="36"/>
      <c r="K120" s="26"/>
    </row>
    <row r="121" spans="2:11" ht="15" outlineLevel="1" x14ac:dyDescent="0.25">
      <c r="B121" s="9"/>
      <c r="C121" s="9"/>
      <c r="D121" t="s">
        <v>173</v>
      </c>
      <c r="E121" s="2">
        <v>42826</v>
      </c>
      <c r="F121" t="s">
        <v>124</v>
      </c>
      <c r="G121" s="53">
        <v>6000</v>
      </c>
      <c r="H121" s="41"/>
      <c r="I121" s="26"/>
      <c r="J121" s="36"/>
      <c r="K121" s="26"/>
    </row>
    <row r="122" spans="2:11" ht="15" outlineLevel="1" x14ac:dyDescent="0.25">
      <c r="B122" s="9"/>
      <c r="C122" s="9"/>
      <c r="D122" t="s">
        <v>173</v>
      </c>
      <c r="E122" s="2">
        <v>42856</v>
      </c>
      <c r="F122" t="s">
        <v>124</v>
      </c>
      <c r="G122" s="53">
        <v>6000</v>
      </c>
      <c r="H122" s="41"/>
      <c r="I122" s="26"/>
      <c r="J122" s="36"/>
      <c r="K122" s="26"/>
    </row>
    <row r="123" spans="2:11" ht="15" outlineLevel="1" x14ac:dyDescent="0.25">
      <c r="B123" s="9"/>
      <c r="C123" s="9"/>
      <c r="D123" t="s">
        <v>173</v>
      </c>
      <c r="E123" s="2">
        <v>42887</v>
      </c>
      <c r="F123" t="s">
        <v>124</v>
      </c>
      <c r="G123" s="53">
        <v>6000</v>
      </c>
      <c r="H123" s="41"/>
      <c r="I123" s="26"/>
      <c r="J123" s="36"/>
      <c r="K123" s="26"/>
    </row>
    <row r="124" spans="2:11" ht="15" outlineLevel="1" x14ac:dyDescent="0.25">
      <c r="B124" s="9"/>
      <c r="C124" s="9"/>
      <c r="D124" t="s">
        <v>173</v>
      </c>
      <c r="E124" s="2">
        <v>42917</v>
      </c>
      <c r="F124" t="s">
        <v>124</v>
      </c>
      <c r="G124" s="53">
        <v>6000</v>
      </c>
      <c r="H124" s="41"/>
      <c r="I124" s="26"/>
      <c r="J124" s="36"/>
      <c r="K124" s="26"/>
    </row>
    <row r="125" spans="2:11" outlineLevel="1" x14ac:dyDescent="0.2">
      <c r="B125" s="9"/>
      <c r="C125" s="9"/>
      <c r="E125" s="16"/>
      <c r="G125" s="52"/>
      <c r="H125" s="41"/>
      <c r="I125" s="26"/>
      <c r="J125" s="36"/>
      <c r="K125" s="26"/>
    </row>
    <row r="126" spans="2:11" ht="15" outlineLevel="1" x14ac:dyDescent="0.25">
      <c r="B126" s="9"/>
      <c r="C126" s="9"/>
      <c r="D126"/>
      <c r="E126" s="2"/>
      <c r="F126"/>
      <c r="G126" s="53"/>
      <c r="H126" s="41"/>
      <c r="I126" s="26"/>
      <c r="J126" s="36"/>
      <c r="K126" s="26"/>
    </row>
    <row r="127" spans="2:11" ht="15" outlineLevel="1" x14ac:dyDescent="0.25">
      <c r="B127" s="9"/>
      <c r="C127" s="9"/>
      <c r="D127"/>
      <c r="E127" s="2"/>
      <c r="F127"/>
      <c r="G127" s="53"/>
      <c r="H127" s="41"/>
      <c r="I127" s="26"/>
      <c r="J127" s="36"/>
      <c r="K127" s="26"/>
    </row>
    <row r="128" spans="2:11" ht="15" outlineLevel="1" x14ac:dyDescent="0.25">
      <c r="B128" s="9"/>
      <c r="C128" s="9"/>
      <c r="D128"/>
      <c r="E128" s="2"/>
      <c r="F128"/>
      <c r="G128" s="53"/>
      <c r="H128" s="41"/>
      <c r="I128" s="26"/>
      <c r="J128" s="36"/>
      <c r="K128" s="26"/>
    </row>
    <row r="129" spans="2:11" ht="15" outlineLevel="1" x14ac:dyDescent="0.25">
      <c r="B129" s="9"/>
      <c r="C129" s="9"/>
      <c r="D129"/>
      <c r="E129" s="2"/>
      <c r="F129"/>
      <c r="G129" s="53"/>
      <c r="H129" s="41"/>
      <c r="I129" s="26"/>
      <c r="J129" s="36"/>
      <c r="K129" s="26"/>
    </row>
    <row r="130" spans="2:11" ht="15" x14ac:dyDescent="0.25">
      <c r="B130" s="9" t="s">
        <v>88</v>
      </c>
      <c r="C130" s="9" t="s">
        <v>89</v>
      </c>
      <c r="D130"/>
      <c r="E130" s="2"/>
      <c r="F130"/>
      <c r="G130"/>
      <c r="H130" s="41">
        <f>SUM(G131)</f>
        <v>0</v>
      </c>
      <c r="I130" s="26">
        <f>(H130/1.16)*0.16</f>
        <v>0</v>
      </c>
      <c r="J130" s="36"/>
      <c r="K130" s="26"/>
    </row>
    <row r="131" spans="2:11" ht="15" hidden="1" outlineLevel="1" x14ac:dyDescent="0.25">
      <c r="D131"/>
      <c r="E131" s="2"/>
      <c r="F131"/>
      <c r="G131" s="53"/>
      <c r="H131" s="40"/>
      <c r="I131" s="26"/>
      <c r="J131" s="36"/>
      <c r="K131" s="26"/>
    </row>
    <row r="132" spans="2:11" ht="15" collapsed="1" x14ac:dyDescent="0.25">
      <c r="B132" s="9" t="s">
        <v>90</v>
      </c>
      <c r="C132" s="9" t="s">
        <v>91</v>
      </c>
      <c r="D132"/>
      <c r="E132" s="2"/>
      <c r="F132"/>
      <c r="G132" s="53"/>
      <c r="H132" s="41">
        <f>SUM(G133)</f>
        <v>-11635.8</v>
      </c>
      <c r="I132" s="26">
        <f>(H132/1.16)*0.16</f>
        <v>-1604.937931034483</v>
      </c>
      <c r="J132" s="53"/>
      <c r="K132" s="26"/>
    </row>
    <row r="133" spans="2:11" ht="15" outlineLevel="1" x14ac:dyDescent="0.25">
      <c r="D133" t="s">
        <v>332</v>
      </c>
      <c r="E133" s="2">
        <v>42916</v>
      </c>
      <c r="F133" t="s">
        <v>333</v>
      </c>
      <c r="G133" s="53">
        <v>-11635.8</v>
      </c>
      <c r="H133" s="40"/>
      <c r="I133" s="26"/>
      <c r="J133" s="36"/>
      <c r="K133" s="26"/>
    </row>
    <row r="134" spans="2:11" ht="15" outlineLevel="1" x14ac:dyDescent="0.25">
      <c r="D134"/>
      <c r="E134" s="2"/>
      <c r="F134"/>
      <c r="G134" s="53"/>
      <c r="K134" s="26"/>
    </row>
    <row r="135" spans="2:11" ht="15" x14ac:dyDescent="0.25">
      <c r="B135" s="9" t="s">
        <v>92</v>
      </c>
      <c r="C135" s="9" t="s">
        <v>93</v>
      </c>
      <c r="D135"/>
      <c r="E135" s="2"/>
      <c r="F135"/>
      <c r="G135"/>
      <c r="H135" s="41">
        <f>SUM(G136)</f>
        <v>0</v>
      </c>
      <c r="I135" s="26">
        <f>(H135/1.16)*0.16</f>
        <v>0</v>
      </c>
      <c r="J135" s="36"/>
      <c r="K135" s="26"/>
    </row>
    <row r="136" spans="2:11" ht="15" hidden="1" outlineLevel="1" x14ac:dyDescent="0.25">
      <c r="D136"/>
      <c r="E136" s="2"/>
      <c r="F136"/>
      <c r="G136"/>
      <c r="H136" s="40"/>
      <c r="I136" s="26"/>
      <c r="J136" s="36"/>
      <c r="K136" s="26"/>
    </row>
    <row r="137" spans="2:11" ht="15" collapsed="1" x14ac:dyDescent="0.25">
      <c r="B137" s="9" t="s">
        <v>94</v>
      </c>
      <c r="C137" s="9" t="s">
        <v>95</v>
      </c>
      <c r="D137"/>
      <c r="E137" s="2"/>
      <c r="F137"/>
      <c r="G137"/>
      <c r="H137" s="41">
        <f>SUM(G138:G142)</f>
        <v>0</v>
      </c>
      <c r="I137" s="26">
        <f>(H137/1.16)*0.16</f>
        <v>0</v>
      </c>
      <c r="J137" s="53"/>
      <c r="K137" s="26"/>
    </row>
    <row r="138" spans="2:11" ht="15" outlineLevel="1" x14ac:dyDescent="0.25">
      <c r="D138"/>
      <c r="E138" s="2"/>
      <c r="F138"/>
      <c r="G138"/>
      <c r="H138" s="40"/>
      <c r="I138" s="26"/>
      <c r="J138" s="64"/>
      <c r="K138" s="26"/>
    </row>
    <row r="139" spans="2:11" ht="15" outlineLevel="1" x14ac:dyDescent="0.25">
      <c r="D139"/>
      <c r="E139" s="2"/>
      <c r="F139"/>
      <c r="G139" s="53"/>
      <c r="H139" s="40"/>
      <c r="I139" s="26"/>
      <c r="J139" s="65"/>
      <c r="K139" s="26"/>
    </row>
    <row r="140" spans="2:11" ht="15" outlineLevel="1" x14ac:dyDescent="0.25">
      <c r="D140"/>
      <c r="E140" s="2"/>
      <c r="F140"/>
      <c r="G140"/>
      <c r="H140" s="40"/>
      <c r="I140" s="26"/>
      <c r="J140" s="65"/>
      <c r="K140" s="26"/>
    </row>
    <row r="141" spans="2:11" ht="15" outlineLevel="1" x14ac:dyDescent="0.25">
      <c r="D141"/>
      <c r="E141" s="2"/>
      <c r="F141"/>
      <c r="G141" s="53"/>
      <c r="H141" s="40"/>
      <c r="I141" s="26"/>
      <c r="J141" s="65"/>
      <c r="K141" s="26"/>
    </row>
    <row r="142" spans="2:11" ht="15" outlineLevel="1" x14ac:dyDescent="0.25">
      <c r="D142"/>
      <c r="E142" s="2"/>
      <c r="F142"/>
      <c r="G142" s="53"/>
      <c r="H142" s="40"/>
      <c r="I142" s="26"/>
      <c r="J142" s="65"/>
      <c r="K142" s="26"/>
    </row>
    <row r="143" spans="2:11" x14ac:dyDescent="0.2">
      <c r="B143" s="9" t="s">
        <v>96</v>
      </c>
      <c r="C143" s="9" t="s">
        <v>97</v>
      </c>
      <c r="E143" s="16"/>
      <c r="F143" s="17"/>
      <c r="G143" s="26"/>
      <c r="H143" s="41">
        <f>SUM(G144)</f>
        <v>0</v>
      </c>
      <c r="I143" s="26">
        <f>(H143/1.16)*0.16</f>
        <v>0</v>
      </c>
      <c r="J143" s="36"/>
      <c r="K143" s="26"/>
    </row>
    <row r="144" spans="2:11" ht="15" hidden="1" outlineLevel="1" x14ac:dyDescent="0.25">
      <c r="D144"/>
      <c r="E144" s="2"/>
      <c r="F144"/>
      <c r="G144"/>
      <c r="H144" s="40"/>
      <c r="I144" s="26"/>
      <c r="J144" s="36"/>
      <c r="K144" s="26"/>
    </row>
    <row r="145" spans="2:11" collapsed="1" x14ac:dyDescent="0.2">
      <c r="B145" s="9" t="s">
        <v>98</v>
      </c>
      <c r="C145" s="9" t="s">
        <v>99</v>
      </c>
      <c r="E145" s="16"/>
      <c r="F145" s="17"/>
      <c r="G145" s="26"/>
      <c r="H145" s="41">
        <f>SUM(G146)</f>
        <v>0</v>
      </c>
      <c r="I145" s="26">
        <f>(H145/1.16)*0.16</f>
        <v>0</v>
      </c>
      <c r="J145" s="36"/>
      <c r="K145" s="26"/>
    </row>
    <row r="146" spans="2:11" x14ac:dyDescent="0.2">
      <c r="B146" s="9"/>
      <c r="C146" s="9"/>
      <c r="E146" s="16"/>
      <c r="F146" s="17"/>
      <c r="G146" s="26"/>
      <c r="H146" s="41"/>
      <c r="I146" s="26"/>
      <c r="J146" s="36"/>
      <c r="K146" s="26"/>
    </row>
    <row r="147" spans="2:11" ht="15" x14ac:dyDescent="0.25">
      <c r="B147" s="9" t="s">
        <v>338</v>
      </c>
      <c r="C147" s="9" t="s">
        <v>339</v>
      </c>
      <c r="E147" s="16"/>
      <c r="F147" s="17"/>
      <c r="G147" s="26"/>
      <c r="H147" s="41">
        <f>SUM(G148:G150)</f>
        <v>26320</v>
      </c>
      <c r="I147" s="26">
        <f>(H147/1.16)*0.16</f>
        <v>3630.344827586207</v>
      </c>
      <c r="J147"/>
      <c r="K147" s="26"/>
    </row>
    <row r="148" spans="2:11" ht="15" x14ac:dyDescent="0.25">
      <c r="B148" s="9"/>
      <c r="C148" s="9"/>
      <c r="D148" t="s">
        <v>340</v>
      </c>
      <c r="E148" s="2">
        <v>42916</v>
      </c>
      <c r="F148" t="s">
        <v>341</v>
      </c>
      <c r="G148" s="26">
        <v>-180</v>
      </c>
      <c r="H148" s="41"/>
      <c r="I148" s="26"/>
      <c r="J148" s="36"/>
      <c r="K148" s="26"/>
    </row>
    <row r="149" spans="2:11" hidden="1" outlineLevel="1" x14ac:dyDescent="0.2">
      <c r="D149" s="6" t="s">
        <v>342</v>
      </c>
      <c r="E149" s="16">
        <v>42846</v>
      </c>
      <c r="F149" s="17" t="s">
        <v>343</v>
      </c>
      <c r="G149" s="26">
        <v>-180</v>
      </c>
      <c r="I149" s="26"/>
      <c r="J149" s="36"/>
      <c r="K149" s="26"/>
    </row>
    <row r="150" spans="2:11" ht="15" outlineLevel="1" x14ac:dyDescent="0.25">
      <c r="D150" t="s">
        <v>190</v>
      </c>
      <c r="E150" s="2">
        <v>42933</v>
      </c>
      <c r="F150">
        <v>2083</v>
      </c>
      <c r="G150" s="53">
        <v>26680</v>
      </c>
      <c r="I150" s="26"/>
      <c r="J150" s="36"/>
      <c r="K150" s="26"/>
    </row>
    <row r="151" spans="2:11" x14ac:dyDescent="0.2">
      <c r="B151" s="9" t="s">
        <v>194</v>
      </c>
      <c r="C151" s="9" t="s">
        <v>195</v>
      </c>
      <c r="E151" s="16"/>
      <c r="F151" s="17"/>
      <c r="G151" s="26"/>
      <c r="H151" s="41">
        <f>SUM(G152:G153)</f>
        <v>0</v>
      </c>
      <c r="I151" s="26">
        <f>(H151/1.16)*0.16</f>
        <v>0</v>
      </c>
      <c r="J151" s="36"/>
      <c r="K151" s="26"/>
    </row>
    <row r="152" spans="2:11" ht="15" hidden="1" outlineLevel="1" x14ac:dyDescent="0.25">
      <c r="D152"/>
      <c r="E152" s="2"/>
      <c r="F152"/>
      <c r="G152" s="53"/>
      <c r="H152" s="6"/>
      <c r="I152" s="26"/>
      <c r="J152" s="65"/>
      <c r="K152" s="26"/>
    </row>
    <row r="153" spans="2:11" ht="15" hidden="1" outlineLevel="1" x14ac:dyDescent="0.25">
      <c r="D153"/>
      <c r="E153" s="2"/>
      <c r="F153"/>
      <c r="G153" s="53"/>
      <c r="H153" s="6"/>
      <c r="I153" s="26"/>
      <c r="J153" s="64"/>
      <c r="K153" s="26"/>
    </row>
    <row r="154" spans="2:11" ht="15" collapsed="1" x14ac:dyDescent="0.25">
      <c r="B154" s="9" t="s">
        <v>199</v>
      </c>
      <c r="C154" s="9" t="s">
        <v>200</v>
      </c>
      <c r="D154"/>
      <c r="E154" s="2"/>
      <c r="F154"/>
      <c r="G154" s="53"/>
      <c r="H154" s="41">
        <f>SUM(G155)</f>
        <v>0</v>
      </c>
      <c r="I154" s="26">
        <f>(H154/1.16)*0.16</f>
        <v>0</v>
      </c>
      <c r="J154" s="36"/>
      <c r="K154" s="26"/>
    </row>
    <row r="155" spans="2:11" ht="15" hidden="1" outlineLevel="1" x14ac:dyDescent="0.25">
      <c r="D155"/>
      <c r="E155" s="2"/>
      <c r="F155"/>
      <c r="G155" s="53"/>
      <c r="H155" s="6"/>
      <c r="I155" s="26"/>
      <c r="J155" s="36"/>
      <c r="K155" s="26"/>
    </row>
    <row r="156" spans="2:11" ht="15" collapsed="1" x14ac:dyDescent="0.25">
      <c r="B156" s="9" t="s">
        <v>203</v>
      </c>
      <c r="C156" s="9" t="s">
        <v>204</v>
      </c>
      <c r="D156"/>
      <c r="E156" s="2"/>
      <c r="F156"/>
      <c r="G156" s="53"/>
      <c r="H156" s="41">
        <f>SUM(G157)</f>
        <v>0</v>
      </c>
      <c r="I156" s="26">
        <f>(H156/1.16)*0.16</f>
        <v>0</v>
      </c>
      <c r="J156" s="66"/>
      <c r="K156" s="26"/>
    </row>
    <row r="157" spans="2:11" ht="15" hidden="1" outlineLevel="1" x14ac:dyDescent="0.25">
      <c r="D157"/>
      <c r="E157" s="2"/>
      <c r="F157"/>
      <c r="G157" s="53"/>
      <c r="H157" s="6"/>
      <c r="I157" s="26"/>
      <c r="J157" s="66"/>
      <c r="K157" s="26"/>
    </row>
    <row r="158" spans="2:11" ht="15" collapsed="1" x14ac:dyDescent="0.25">
      <c r="B158" s="9" t="s">
        <v>271</v>
      </c>
      <c r="C158" s="9" t="s">
        <v>270</v>
      </c>
      <c r="E158" s="16"/>
      <c r="F158" s="17"/>
      <c r="G158" s="26"/>
      <c r="H158" s="41">
        <f>SUM(G159)</f>
        <v>17400</v>
      </c>
      <c r="I158" s="26">
        <f>(H158/1.16)*0.16</f>
        <v>2400.0000000000005</v>
      </c>
      <c r="J158" s="53"/>
      <c r="K158" s="26"/>
    </row>
    <row r="159" spans="2:11" ht="15" x14ac:dyDescent="0.25">
      <c r="D159" t="s">
        <v>269</v>
      </c>
      <c r="E159" s="2">
        <v>42858</v>
      </c>
      <c r="F159">
        <v>3379</v>
      </c>
      <c r="G159" s="53">
        <v>17400</v>
      </c>
      <c r="H159" s="40"/>
      <c r="I159" s="26"/>
      <c r="K159" s="26"/>
    </row>
    <row r="160" spans="2:11" ht="15" x14ac:dyDescent="0.25">
      <c r="B160" s="9" t="s">
        <v>268</v>
      </c>
      <c r="C160" s="9" t="s">
        <v>267</v>
      </c>
      <c r="E160" s="16"/>
      <c r="F160" s="17"/>
      <c r="G160" s="26"/>
      <c r="H160" s="41">
        <f>SUM(G161)</f>
        <v>0</v>
      </c>
      <c r="I160" s="26">
        <f>(H160/1.16)*0.16</f>
        <v>0</v>
      </c>
      <c r="J160"/>
      <c r="K160" s="26"/>
    </row>
    <row r="161" spans="2:11" ht="15" x14ac:dyDescent="0.25">
      <c r="D161"/>
      <c r="E161" s="2"/>
      <c r="F161"/>
      <c r="G161" s="53"/>
      <c r="H161" s="40"/>
      <c r="I161" s="26"/>
      <c r="J161"/>
      <c r="K161" s="26"/>
    </row>
    <row r="162" spans="2:11" ht="15" x14ac:dyDescent="0.25">
      <c r="B162" s="9" t="s">
        <v>344</v>
      </c>
      <c r="C162" s="9" t="s">
        <v>345</v>
      </c>
      <c r="E162" s="16"/>
      <c r="F162" s="17"/>
      <c r="G162" s="26"/>
      <c r="H162" s="41">
        <f>SUM(G163)</f>
        <v>0</v>
      </c>
      <c r="I162" s="26">
        <f>(H162/1.16)*0.16</f>
        <v>0</v>
      </c>
      <c r="J162"/>
      <c r="K162" s="26"/>
    </row>
    <row r="163" spans="2:11" ht="15" x14ac:dyDescent="0.25">
      <c r="D163"/>
      <c r="E163" s="2"/>
      <c r="F163"/>
      <c r="G163"/>
      <c r="H163" s="40"/>
      <c r="I163" s="26"/>
      <c r="J163"/>
      <c r="K163" s="26"/>
    </row>
    <row r="164" spans="2:11" ht="15" x14ac:dyDescent="0.25">
      <c r="B164" s="9" t="s">
        <v>385</v>
      </c>
      <c r="C164" s="9" t="s">
        <v>386</v>
      </c>
      <c r="E164" s="16"/>
      <c r="F164" s="17"/>
      <c r="G164" s="26"/>
      <c r="H164" s="41">
        <f>SUM(G165)</f>
        <v>19332.560000000001</v>
      </c>
      <c r="I164" s="26">
        <f>(H164/1.16)*0.16</f>
        <v>2666.5600000000009</v>
      </c>
      <c r="J164"/>
      <c r="K164" s="26"/>
    </row>
    <row r="165" spans="2:11" ht="15" x14ac:dyDescent="0.25">
      <c r="D165" t="s">
        <v>388</v>
      </c>
      <c r="E165" s="2">
        <v>42946</v>
      </c>
      <c r="F165">
        <v>37</v>
      </c>
      <c r="G165" s="53">
        <v>19332.560000000001</v>
      </c>
      <c r="H165" s="40"/>
      <c r="I165" s="26"/>
      <c r="K165" s="26"/>
    </row>
    <row r="166" spans="2:11" x14ac:dyDescent="0.2">
      <c r="E166" s="16"/>
      <c r="F166" s="17"/>
      <c r="G166" s="26"/>
      <c r="H166" s="40"/>
      <c r="I166" s="26"/>
      <c r="K166" s="26"/>
    </row>
    <row r="167" spans="2:11" ht="15" x14ac:dyDescent="0.25">
      <c r="E167" s="16"/>
      <c r="F167" s="17"/>
      <c r="G167" s="26"/>
      <c r="H167" s="40"/>
      <c r="I167" s="26"/>
      <c r="J167"/>
      <c r="K167" s="26"/>
    </row>
    <row r="168" spans="2:11" ht="15" x14ac:dyDescent="0.25">
      <c r="F168" s="17"/>
      <c r="H168" s="6"/>
      <c r="I168" s="26"/>
      <c r="J168"/>
      <c r="K168" s="26"/>
    </row>
    <row r="169" spans="2:11" x14ac:dyDescent="0.2">
      <c r="F169" s="55"/>
      <c r="G169" s="54" t="s">
        <v>45</v>
      </c>
      <c r="H169" s="54">
        <f>SUM(H13:H162)</f>
        <v>225247.73</v>
      </c>
      <c r="I169" s="26"/>
      <c r="K169" s="26"/>
    </row>
    <row r="170" spans="2:11" ht="15.75" thickBot="1" x14ac:dyDescent="0.3">
      <c r="F170" s="55"/>
      <c r="G170" s="56" t="s">
        <v>46</v>
      </c>
      <c r="H170" s="57">
        <v>179075.33</v>
      </c>
      <c r="I170" s="26"/>
      <c r="J170"/>
      <c r="K170" s="26"/>
    </row>
    <row r="171" spans="2:11" ht="13.5" thickTop="1" x14ac:dyDescent="0.2">
      <c r="F171" s="17"/>
      <c r="G171" s="54" t="s">
        <v>47</v>
      </c>
      <c r="H171" s="7">
        <f>+H169-H170</f>
        <v>46172.400000000023</v>
      </c>
    </row>
    <row r="172" spans="2:11" x14ac:dyDescent="0.2">
      <c r="F172" s="17"/>
    </row>
    <row r="173" spans="2:11" ht="15" x14ac:dyDescent="0.25">
      <c r="F173" s="17"/>
      <c r="J173"/>
    </row>
    <row r="174" spans="2:11" x14ac:dyDescent="0.2">
      <c r="F174" s="17"/>
    </row>
    <row r="175" spans="2:11" x14ac:dyDescent="0.2">
      <c r="F175" s="17"/>
    </row>
    <row r="176" spans="2:11" x14ac:dyDescent="0.2">
      <c r="F176" s="17"/>
    </row>
    <row r="177" spans="6:10" x14ac:dyDescent="0.2">
      <c r="F177" s="17"/>
    </row>
    <row r="178" spans="6:10" x14ac:dyDescent="0.2">
      <c r="F178" s="17"/>
    </row>
    <row r="179" spans="6:10" ht="15" x14ac:dyDescent="0.25">
      <c r="F179" s="17"/>
      <c r="J179"/>
    </row>
    <row r="180" spans="6:10" x14ac:dyDescent="0.2">
      <c r="F180" s="17"/>
    </row>
    <row r="181" spans="6:10" ht="15" x14ac:dyDescent="0.25">
      <c r="F181" s="17"/>
      <c r="J181"/>
    </row>
    <row r="182" spans="6:10" ht="15" x14ac:dyDescent="0.25">
      <c r="F182" s="17"/>
      <c r="J182"/>
    </row>
    <row r="183" spans="6:10" ht="15" x14ac:dyDescent="0.25">
      <c r="F183" s="17"/>
      <c r="J183"/>
    </row>
    <row r="184" spans="6:10" ht="15" x14ac:dyDescent="0.25">
      <c r="F184" s="17"/>
      <c r="J184"/>
    </row>
    <row r="185" spans="6:10" x14ac:dyDescent="0.2">
      <c r="F185" s="17"/>
    </row>
    <row r="186" spans="6:10" x14ac:dyDescent="0.2">
      <c r="F186" s="17"/>
      <c r="J186" s="36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</row>
    <row r="1321" spans="6:10" x14ac:dyDescent="0.2">
      <c r="F1321" s="17"/>
    </row>
    <row r="1322" spans="6:10" x14ac:dyDescent="0.2">
      <c r="F1322" s="17"/>
    </row>
    <row r="1323" spans="6:10" x14ac:dyDescent="0.2">
      <c r="F1323" s="17"/>
    </row>
    <row r="1324" spans="6:10" x14ac:dyDescent="0.2">
      <c r="F1324" s="17"/>
    </row>
    <row r="1325" spans="6:10" x14ac:dyDescent="0.2">
      <c r="F1325" s="17"/>
    </row>
    <row r="1326" spans="6:10" x14ac:dyDescent="0.2">
      <c r="F1326" s="17"/>
    </row>
    <row r="1327" spans="6:10" x14ac:dyDescent="0.2">
      <c r="F1327" s="17"/>
    </row>
    <row r="1328" spans="6:10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M1610"/>
  <sheetViews>
    <sheetView topLeftCell="A13" workbookViewId="0">
      <selection activeCell="G134" sqref="D134:G134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372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outlineLevel="1" x14ac:dyDescent="0.25">
      <c r="B17" s="9"/>
      <c r="C17" s="9"/>
      <c r="G17"/>
      <c r="H17" s="19"/>
      <c r="I17" s="20"/>
      <c r="J17" s="21"/>
    </row>
    <row r="18" spans="2:11" ht="15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603.20000000000005</v>
      </c>
      <c r="I18" s="20">
        <f>H18/1.16*0.16</f>
        <v>83.200000000000017</v>
      </c>
      <c r="J18" s="53"/>
      <c r="K18" s="26"/>
    </row>
    <row r="19" spans="2:11" ht="15" outlineLevel="1" x14ac:dyDescent="0.25">
      <c r="B19" s="9"/>
      <c r="C19" s="9"/>
      <c r="D19" t="s">
        <v>144</v>
      </c>
      <c r="E19" s="2">
        <v>42955</v>
      </c>
      <c r="F19">
        <v>9517</v>
      </c>
      <c r="G19">
        <v>603.20000000000005</v>
      </c>
      <c r="H19" s="28"/>
      <c r="I19" s="20"/>
      <c r="J19" s="21"/>
      <c r="K19" s="26"/>
    </row>
    <row r="20" spans="2:11" ht="15" outlineLevel="1" x14ac:dyDescent="0.25">
      <c r="B20" s="9"/>
      <c r="C20" s="9"/>
      <c r="D20"/>
      <c r="E20" s="2"/>
      <c r="F20"/>
      <c r="G20"/>
      <c r="H20" s="28"/>
      <c r="I20" s="20"/>
      <c r="J20" s="21"/>
      <c r="K20" s="26"/>
    </row>
    <row r="21" spans="2:11" ht="15" outlineLevel="1" x14ac:dyDescent="0.25">
      <c r="B21" s="9"/>
      <c r="C21" s="9"/>
      <c r="D21"/>
      <c r="E21" s="2"/>
      <c r="F21"/>
      <c r="G21"/>
      <c r="H21" s="28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17517.940000000002</v>
      </c>
      <c r="I32" s="20">
        <f>H32/1.16*0.16</f>
        <v>2416.2675862068972</v>
      </c>
      <c r="J32" s="53"/>
      <c r="K32" s="26"/>
    </row>
    <row r="33" spans="2:13" ht="15" outlineLevel="1" x14ac:dyDescent="0.25">
      <c r="B33" s="9"/>
      <c r="C33" s="9"/>
      <c r="D33" t="s">
        <v>373</v>
      </c>
      <c r="E33" s="2">
        <v>42961</v>
      </c>
      <c r="F33">
        <v>2040</v>
      </c>
      <c r="G33" s="53">
        <v>5052.03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374</v>
      </c>
      <c r="E34" s="2">
        <v>42977</v>
      </c>
      <c r="F34">
        <v>2085</v>
      </c>
      <c r="G34" s="53">
        <v>1567.8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179</v>
      </c>
      <c r="E35" s="2">
        <v>42977</v>
      </c>
      <c r="F35">
        <v>2062</v>
      </c>
      <c r="G35" s="53">
        <v>4263.21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375</v>
      </c>
      <c r="E36" s="2">
        <v>42977</v>
      </c>
      <c r="F36">
        <v>2108</v>
      </c>
      <c r="G36" s="53">
        <v>6634.9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0</v>
      </c>
      <c r="I52" s="20">
        <f>H52/1.16*0.16</f>
        <v>0</v>
      </c>
      <c r="J52" s="36"/>
      <c r="K52" s="26"/>
    </row>
    <row r="53" spans="2:13" ht="15" outlineLevel="1" x14ac:dyDescent="0.25">
      <c r="B53" s="33"/>
      <c r="C53" s="9"/>
      <c r="D53"/>
      <c r="E53" s="2"/>
      <c r="F53"/>
      <c r="G53"/>
      <c r="H53" s="19"/>
      <c r="I53" s="20"/>
      <c r="J53" s="36"/>
      <c r="K53" s="26"/>
    </row>
    <row r="54" spans="2:13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2390.7600000000002</v>
      </c>
      <c r="I54" s="20"/>
      <c r="J54" s="36"/>
      <c r="K54" s="26"/>
    </row>
    <row r="55" spans="2:13" ht="15" outlineLevel="1" x14ac:dyDescent="0.25">
      <c r="B55" s="33"/>
      <c r="C55" s="9"/>
      <c r="D55" t="s">
        <v>119</v>
      </c>
      <c r="E55" s="2">
        <v>42978</v>
      </c>
      <c r="F55" t="s">
        <v>376</v>
      </c>
      <c r="G55" s="53">
        <v>2390.7600000000002</v>
      </c>
      <c r="H55" s="19"/>
      <c r="I55" s="20"/>
      <c r="J55" s="36"/>
      <c r="K55" s="26"/>
    </row>
    <row r="56" spans="2:13" ht="15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0</v>
      </c>
      <c r="I56" s="20">
        <f>H56/1.16*0.16</f>
        <v>0</v>
      </c>
      <c r="J56" s="36"/>
      <c r="K56" s="26"/>
    </row>
    <row r="57" spans="2:13" ht="15" outlineLevel="1" x14ac:dyDescent="0.25">
      <c r="B57" s="33"/>
      <c r="C57" s="9"/>
      <c r="D57"/>
      <c r="E57" s="2"/>
      <c r="F57"/>
      <c r="G57"/>
      <c r="H57" s="19"/>
      <c r="I57" s="20"/>
      <c r="J57" s="36"/>
      <c r="K57" s="26"/>
    </row>
    <row r="58" spans="2:13" ht="15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0</v>
      </c>
      <c r="I73" s="26">
        <f>(H73/1.16)*0.16</f>
        <v>0</v>
      </c>
      <c r="J73" s="36"/>
      <c r="K73" s="26"/>
    </row>
    <row r="74" spans="2:11" ht="15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outlineLevel="1" x14ac:dyDescent="0.25">
      <c r="B75" s="42"/>
      <c r="C75" s="42"/>
      <c r="D75"/>
      <c r="E75" s="2"/>
      <c r="F75"/>
      <c r="G75" s="53"/>
      <c r="H75" s="40"/>
      <c r="I75" s="26"/>
      <c r="J75" s="36"/>
      <c r="K75" s="26"/>
    </row>
    <row r="76" spans="2:11" ht="15" outlineLevel="1" x14ac:dyDescent="0.25">
      <c r="B76" s="42"/>
      <c r="C76" s="42"/>
      <c r="D76"/>
      <c r="E76" s="2"/>
      <c r="F76"/>
      <c r="G76"/>
      <c r="H76" s="40"/>
      <c r="I76" s="26"/>
      <c r="J76" s="36"/>
      <c r="K76" s="26"/>
    </row>
    <row r="77" spans="2:1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0</v>
      </c>
      <c r="I79" s="26">
        <f>(H79/1.16)*0.16</f>
        <v>0</v>
      </c>
      <c r="J79" s="36"/>
      <c r="K79" s="26"/>
    </row>
    <row r="80" spans="2:11" ht="15" hidden="1" outlineLevel="1" x14ac:dyDescent="0.25">
      <c r="B80" s="42"/>
      <c r="C80" s="42"/>
      <c r="D80"/>
      <c r="E80" s="2"/>
      <c r="F80"/>
      <c r="G80" s="53"/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ht="15" collapsed="1" x14ac:dyDescent="0.25">
      <c r="B82" s="9" t="s">
        <v>71</v>
      </c>
      <c r="C82" s="9" t="s">
        <v>72</v>
      </c>
      <c r="D82" s="22"/>
      <c r="E82" s="23"/>
      <c r="F82" s="24"/>
      <c r="G82" s="37"/>
      <c r="H82" s="71">
        <v>11692.8</v>
      </c>
      <c r="I82" s="26">
        <f>(H82/1.16)*0.16</f>
        <v>1612.8</v>
      </c>
      <c r="J82" s="36"/>
      <c r="K82" s="26"/>
    </row>
    <row r="83" spans="2:11" ht="15" hidden="1" outlineLevel="1" x14ac:dyDescent="0.25">
      <c r="B83" s="9"/>
      <c r="C83" s="9"/>
      <c r="D83"/>
      <c r="E83" s="2"/>
      <c r="F83"/>
      <c r="G83" s="53"/>
      <c r="H83" s="41"/>
      <c r="I83" s="26"/>
      <c r="J83" s="36"/>
      <c r="K83" s="26"/>
    </row>
    <row r="84" spans="2:11" collapsed="1" x14ac:dyDescent="0.2">
      <c r="B84" s="9" t="s">
        <v>33</v>
      </c>
      <c r="C84" s="9" t="s">
        <v>73</v>
      </c>
      <c r="D84" s="22"/>
      <c r="E84" s="23"/>
      <c r="F84" s="24"/>
      <c r="G84" s="37"/>
      <c r="H84" s="41">
        <f>SUM(G85)</f>
        <v>0</v>
      </c>
      <c r="I84" s="26">
        <f>(H84/1.16)*0.16</f>
        <v>0</v>
      </c>
      <c r="J84" s="36"/>
      <c r="K84" s="26"/>
    </row>
    <row r="85" spans="2:11" ht="15" outlineLevel="1" x14ac:dyDescent="0.25">
      <c r="B85" s="42"/>
      <c r="C85" s="42"/>
      <c r="D85"/>
      <c r="E85" s="2"/>
      <c r="F85"/>
      <c r="G85"/>
      <c r="H85" s="6"/>
      <c r="I85" s="26"/>
      <c r="J85" s="64"/>
      <c r="K85" s="26"/>
    </row>
    <row r="86" spans="2:11" ht="15" x14ac:dyDescent="0.25">
      <c r="B86" s="9" t="s">
        <v>74</v>
      </c>
      <c r="C86" s="9" t="s">
        <v>75</v>
      </c>
      <c r="D86" s="22"/>
      <c r="E86" s="22"/>
      <c r="F86" s="22"/>
      <c r="G86" s="29"/>
      <c r="H86" s="40">
        <f>+SUM(G87:G89)</f>
        <v>2872</v>
      </c>
      <c r="I86" s="26">
        <f>(H86/1.16)*0.16</f>
        <v>396.13793103448279</v>
      </c>
      <c r="J86" s="53"/>
      <c r="K86" s="26"/>
    </row>
    <row r="87" spans="2:11" ht="15" hidden="1" outlineLevel="1" x14ac:dyDescent="0.25">
      <c r="B87" s="9"/>
      <c r="C87" s="9"/>
      <c r="D87" t="s">
        <v>76</v>
      </c>
      <c r="E87" s="2">
        <v>42649</v>
      </c>
      <c r="F87" t="s">
        <v>77</v>
      </c>
      <c r="G87" s="1">
        <v>939.99</v>
      </c>
      <c r="H87" s="40"/>
      <c r="I87" s="26"/>
      <c r="J87" s="65"/>
      <c r="K87" s="26"/>
    </row>
    <row r="88" spans="2:11" ht="15" hidden="1" outlineLevel="1" x14ac:dyDescent="0.25">
      <c r="B88" s="9"/>
      <c r="C88" s="9"/>
      <c r="D88" t="s">
        <v>63</v>
      </c>
      <c r="E88" s="2">
        <v>42681</v>
      </c>
      <c r="F88" t="s">
        <v>78</v>
      </c>
      <c r="G88" s="30">
        <v>1066.01</v>
      </c>
      <c r="H88" s="40"/>
      <c r="I88" s="26"/>
      <c r="J88" s="64"/>
      <c r="K88" s="26"/>
    </row>
    <row r="89" spans="2:11" ht="15" hidden="1" outlineLevel="1" x14ac:dyDescent="0.25">
      <c r="B89" s="42"/>
      <c r="C89" s="42"/>
      <c r="D89" t="s">
        <v>79</v>
      </c>
      <c r="E89" s="2">
        <v>42683</v>
      </c>
      <c r="F89" t="s">
        <v>80</v>
      </c>
      <c r="G89" s="1">
        <v>866</v>
      </c>
      <c r="H89" s="40"/>
      <c r="I89" s="26"/>
      <c r="J89" s="65"/>
      <c r="K89" s="26"/>
    </row>
    <row r="90" spans="2:11" collapsed="1" x14ac:dyDescent="0.2">
      <c r="B90" s="59" t="s">
        <v>34</v>
      </c>
      <c r="C90" s="9" t="s">
        <v>35</v>
      </c>
      <c r="D90" s="22"/>
      <c r="E90" s="23"/>
      <c r="F90" s="24"/>
      <c r="G90" s="37"/>
      <c r="H90" s="41"/>
      <c r="I90" s="26">
        <f>H90/1.16*0.16</f>
        <v>0</v>
      </c>
      <c r="J90" s="36"/>
      <c r="K90" s="26"/>
    </row>
    <row r="91" spans="2:11" ht="15" hidden="1" outlineLevel="1" x14ac:dyDescent="0.25">
      <c r="B91" s="42"/>
      <c r="C91" s="42"/>
      <c r="D91"/>
      <c r="E91" s="2"/>
      <c r="F91"/>
      <c r="G91" s="30"/>
      <c r="H91" s="40"/>
      <c r="I91" s="26"/>
      <c r="J91" s="36"/>
      <c r="K91" s="26"/>
    </row>
    <row r="92" spans="2:11" ht="15" collapsed="1" x14ac:dyDescent="0.25">
      <c r="B92" s="9" t="s">
        <v>116</v>
      </c>
      <c r="C92" s="9" t="s">
        <v>117</v>
      </c>
      <c r="D92"/>
      <c r="E92" s="2"/>
      <c r="F92"/>
      <c r="G92" s="30"/>
      <c r="H92" s="70">
        <f>+SUM(G93)</f>
        <v>0</v>
      </c>
      <c r="I92" s="26">
        <f>(H92/1.16)*0.16</f>
        <v>0</v>
      </c>
      <c r="J92" s="36"/>
      <c r="K92" s="26"/>
    </row>
    <row r="93" spans="2:11" ht="15" outlineLevel="1" x14ac:dyDescent="0.25">
      <c r="B93" s="42"/>
      <c r="C93" s="42"/>
      <c r="D93"/>
      <c r="E93" s="2"/>
      <c r="F93"/>
      <c r="G93" s="53"/>
      <c r="H93" s="40"/>
      <c r="I93" s="26"/>
      <c r="J93" s="36"/>
      <c r="K93" s="26"/>
    </row>
    <row r="94" spans="2:11" ht="15" x14ac:dyDescent="0.25">
      <c r="B94" s="9" t="s">
        <v>81</v>
      </c>
      <c r="C94" s="9" t="s">
        <v>82</v>
      </c>
      <c r="D94"/>
      <c r="E94" s="2"/>
      <c r="F94"/>
      <c r="G94" s="1"/>
      <c r="H94" s="41">
        <f>SUM(G95:G96)</f>
        <v>0</v>
      </c>
      <c r="I94" s="26">
        <f>H94/1.16*0.16</f>
        <v>0</v>
      </c>
      <c r="J94" s="36"/>
      <c r="K94" s="26"/>
    </row>
    <row r="95" spans="2:11" ht="15" hidden="1" outlineLevel="1" x14ac:dyDescent="0.25">
      <c r="B95" s="42"/>
      <c r="C95" s="42"/>
      <c r="D95"/>
      <c r="E95" s="2"/>
      <c r="F95"/>
      <c r="G95" s="1"/>
      <c r="H95" s="40"/>
      <c r="I95" s="26"/>
      <c r="J95" s="36"/>
      <c r="K95" s="26"/>
    </row>
    <row r="96" spans="2:11" ht="15" hidden="1" outlineLevel="1" x14ac:dyDescent="0.25">
      <c r="B96" s="42"/>
      <c r="C96" s="42"/>
      <c r="D96"/>
      <c r="E96" s="2"/>
      <c r="F96"/>
      <c r="G96" s="30"/>
      <c r="H96" s="40"/>
      <c r="I96" s="26"/>
      <c r="J96" s="36"/>
      <c r="K96" s="26"/>
    </row>
    <row r="97" spans="2:11" collapsed="1" x14ac:dyDescent="0.2">
      <c r="B97" s="9" t="s">
        <v>36</v>
      </c>
      <c r="C97" s="9" t="s">
        <v>37</v>
      </c>
      <c r="D97" s="22"/>
      <c r="E97" s="22"/>
      <c r="F97" s="24"/>
      <c r="G97" s="37"/>
      <c r="H97" s="41"/>
      <c r="I97" s="26"/>
      <c r="J97" s="36"/>
      <c r="K97" s="26"/>
    </row>
    <row r="98" spans="2:11" outlineLevel="1" x14ac:dyDescent="0.2">
      <c r="B98" s="9"/>
      <c r="C98" s="9"/>
      <c r="D98" s="22"/>
      <c r="E98" s="23"/>
      <c r="F98" s="24"/>
      <c r="G98" s="37"/>
      <c r="H98" s="41"/>
      <c r="I98" s="26"/>
      <c r="J98" s="36"/>
      <c r="K98" s="26"/>
    </row>
    <row r="99" spans="2:11" ht="15" x14ac:dyDescent="0.25">
      <c r="B99" s="9" t="s">
        <v>38</v>
      </c>
      <c r="C99" s="9" t="s">
        <v>83</v>
      </c>
      <c r="D99" s="22"/>
      <c r="E99" s="23"/>
      <c r="F99" s="24"/>
      <c r="G99" s="37"/>
      <c r="H99" s="41">
        <f>SUM(G100:G104)</f>
        <v>3369.09</v>
      </c>
      <c r="I99" s="26">
        <f>(H99/1.16)*0.16</f>
        <v>464.70206896551736</v>
      </c>
      <c r="J99" s="53"/>
      <c r="K99" s="26"/>
    </row>
    <row r="100" spans="2:11" ht="15" outlineLevel="1" x14ac:dyDescent="0.25">
      <c r="B100" s="9"/>
      <c r="C100" s="9"/>
      <c r="D100" t="s">
        <v>84</v>
      </c>
      <c r="E100" s="2">
        <v>42660</v>
      </c>
      <c r="F100" t="s">
        <v>85</v>
      </c>
      <c r="G100" s="30">
        <v>1547.21</v>
      </c>
      <c r="H100" s="41"/>
      <c r="I100" s="26"/>
      <c r="J100" s="65"/>
      <c r="K100" s="26"/>
    </row>
    <row r="101" spans="2:11" ht="15" outlineLevel="1" x14ac:dyDescent="0.25">
      <c r="B101" s="9"/>
      <c r="C101" s="9"/>
      <c r="D101" t="s">
        <v>377</v>
      </c>
      <c r="E101" s="2">
        <v>42977</v>
      </c>
      <c r="F101" t="s">
        <v>378</v>
      </c>
      <c r="G101" s="53">
        <v>1821.88</v>
      </c>
      <c r="H101" s="41"/>
      <c r="I101" s="26"/>
      <c r="J101" s="65"/>
      <c r="K101" s="26"/>
    </row>
    <row r="102" spans="2:11" ht="15" outlineLevel="1" x14ac:dyDescent="0.25">
      <c r="B102" s="9"/>
      <c r="C102" s="9"/>
      <c r="D102"/>
      <c r="E102" s="2"/>
      <c r="F102"/>
      <c r="G102"/>
      <c r="H102" s="41"/>
      <c r="I102" s="26"/>
      <c r="J102" s="65"/>
      <c r="K102" s="26"/>
    </row>
    <row r="103" spans="2:11" ht="15" outlineLevel="1" x14ac:dyDescent="0.25">
      <c r="B103" s="9"/>
      <c r="C103" s="9"/>
      <c r="D103"/>
      <c r="E103" s="2"/>
      <c r="F103"/>
      <c r="G103"/>
      <c r="H103" s="41"/>
      <c r="I103" s="26"/>
      <c r="J103" s="65"/>
      <c r="K103" s="26"/>
    </row>
    <row r="104" spans="2:11" ht="15" outlineLevel="1" x14ac:dyDescent="0.25">
      <c r="B104" s="9"/>
      <c r="C104" s="9"/>
      <c r="D104"/>
      <c r="E104" s="2"/>
      <c r="F104"/>
      <c r="G104" s="53"/>
      <c r="H104" s="41"/>
      <c r="I104" s="26"/>
      <c r="J104" s="65"/>
      <c r="K104" s="26"/>
    </row>
    <row r="105" spans="2:11" outlineLevel="1" x14ac:dyDescent="0.2">
      <c r="B105" s="9"/>
      <c r="C105" s="9"/>
      <c r="H105" s="41"/>
      <c r="I105" s="26"/>
      <c r="J105" s="64"/>
      <c r="K105" s="26"/>
    </row>
    <row r="106" spans="2:11" ht="15" x14ac:dyDescent="0.25">
      <c r="B106" s="9" t="s">
        <v>39</v>
      </c>
      <c r="C106" s="9" t="s">
        <v>40</v>
      </c>
      <c r="D106" s="22"/>
      <c r="E106" s="22"/>
      <c r="F106" s="24"/>
      <c r="G106" s="37"/>
      <c r="H106" s="41">
        <f>SUM(G107:G108)</f>
        <v>89408.71</v>
      </c>
      <c r="I106" s="26">
        <f>(H106/1.16)*0.16</f>
        <v>12332.235862068967</v>
      </c>
      <c r="J106" s="53"/>
      <c r="K106" s="26"/>
    </row>
    <row r="107" spans="2:11" ht="15" outlineLevel="1" x14ac:dyDescent="0.25">
      <c r="B107" s="9"/>
      <c r="C107" s="9"/>
      <c r="D107" t="s">
        <v>109</v>
      </c>
      <c r="E107" s="2">
        <v>42977</v>
      </c>
      <c r="F107" t="s">
        <v>379</v>
      </c>
      <c r="G107" s="53">
        <v>89408.71</v>
      </c>
      <c r="H107" s="41"/>
      <c r="I107" s="26"/>
      <c r="J107" s="64"/>
      <c r="K107" s="26"/>
    </row>
    <row r="108" spans="2:11" outlineLevel="1" x14ac:dyDescent="0.2">
      <c r="B108" s="9"/>
      <c r="C108" s="9"/>
      <c r="H108" s="41"/>
      <c r="I108" s="26"/>
      <c r="J108" s="64"/>
      <c r="K108" s="26"/>
    </row>
    <row r="109" spans="2:11" x14ac:dyDescent="0.2">
      <c r="B109" s="9" t="s">
        <v>41</v>
      </c>
      <c r="C109" s="9" t="s">
        <v>42</v>
      </c>
      <c r="D109" s="22"/>
      <c r="E109" s="22"/>
      <c r="F109" s="24"/>
      <c r="G109" s="37"/>
      <c r="H109" s="41">
        <f>SUM(G110:G112)</f>
        <v>0</v>
      </c>
      <c r="I109" s="26">
        <f>(H109/1.16)*0.16</f>
        <v>0</v>
      </c>
      <c r="J109" s="46"/>
      <c r="K109" s="26"/>
    </row>
    <row r="110" spans="2:11" hidden="1" outlineLevel="1" x14ac:dyDescent="0.2">
      <c r="B110" s="9"/>
      <c r="C110" s="9"/>
      <c r="D110" s="22"/>
      <c r="E110" s="23"/>
      <c r="F110" s="24"/>
      <c r="G110" s="37"/>
      <c r="H110" s="41"/>
      <c r="I110" s="26"/>
      <c r="J110" s="38"/>
      <c r="K110" s="26"/>
    </row>
    <row r="111" spans="2:11" hidden="1" outlineLevel="1" x14ac:dyDescent="0.2">
      <c r="B111" s="9"/>
      <c r="C111" s="9"/>
      <c r="D111" s="22"/>
      <c r="E111" s="23"/>
      <c r="F111" s="24"/>
      <c r="G111" s="37"/>
      <c r="H111" s="41"/>
      <c r="I111" s="26"/>
      <c r="J111" s="38"/>
      <c r="K111" s="26"/>
    </row>
    <row r="112" spans="2:11" hidden="1" outlineLevel="1" x14ac:dyDescent="0.2">
      <c r="B112" s="9"/>
      <c r="C112" s="9"/>
      <c r="D112" s="22"/>
      <c r="E112" s="23"/>
      <c r="F112" s="24"/>
      <c r="G112" s="37"/>
      <c r="H112" s="41"/>
      <c r="I112" s="26"/>
      <c r="J112" s="38"/>
      <c r="K112" s="26"/>
    </row>
    <row r="113" spans="2:11" collapsed="1" x14ac:dyDescent="0.2">
      <c r="B113" s="9" t="s">
        <v>43</v>
      </c>
      <c r="C113" s="9" t="s">
        <v>44</v>
      </c>
      <c r="G113" s="8"/>
      <c r="H113" s="41">
        <f>SUM(G114:G114)</f>
        <v>0</v>
      </c>
      <c r="I113" s="26">
        <f>(H113/1.16)*0.16</f>
        <v>0</v>
      </c>
      <c r="J113" s="38"/>
      <c r="K113" s="26"/>
    </row>
    <row r="114" spans="2:11" hidden="1" outlineLevel="1" x14ac:dyDescent="0.2">
      <c r="B114" s="9"/>
      <c r="C114" s="9"/>
      <c r="E114" s="16"/>
      <c r="G114" s="47"/>
      <c r="H114" s="41"/>
      <c r="I114" s="26"/>
      <c r="J114" s="36"/>
      <c r="K114" s="26"/>
    </row>
    <row r="115" spans="2:11" ht="15" collapsed="1" x14ac:dyDescent="0.25">
      <c r="B115" s="9" t="s">
        <v>86</v>
      </c>
      <c r="C115" s="9" t="s">
        <v>87</v>
      </c>
      <c r="D115" s="22"/>
      <c r="E115" s="23"/>
      <c r="F115" s="24"/>
      <c r="G115" s="37"/>
      <c r="H115" s="41">
        <f>SUM(G116:G117)</f>
        <v>0</v>
      </c>
      <c r="I115" s="26">
        <f>(H115/1.16)*0.16</f>
        <v>0</v>
      </c>
      <c r="J115" s="53"/>
      <c r="K115" s="26"/>
    </row>
    <row r="116" spans="2:11" ht="15" outlineLevel="1" x14ac:dyDescent="0.25">
      <c r="B116" s="9"/>
      <c r="C116" s="9"/>
      <c r="D116"/>
      <c r="E116" s="2"/>
      <c r="F116"/>
      <c r="G116" s="53"/>
      <c r="H116" s="41"/>
      <c r="I116" s="26"/>
      <c r="J116" s="64"/>
      <c r="K116" s="26"/>
    </row>
    <row r="117" spans="2:11" outlineLevel="1" x14ac:dyDescent="0.2">
      <c r="B117" s="9"/>
      <c r="C117" s="9"/>
      <c r="H117" s="41"/>
      <c r="I117" s="26"/>
      <c r="J117" s="36"/>
      <c r="K117" s="26"/>
    </row>
    <row r="118" spans="2:11" ht="15" x14ac:dyDescent="0.25">
      <c r="B118" s="9" t="s">
        <v>11</v>
      </c>
      <c r="C118" s="9" t="s">
        <v>12</v>
      </c>
      <c r="E118" s="16"/>
      <c r="F118" s="17"/>
      <c r="G118" s="40"/>
      <c r="H118" s="41">
        <f>SUM(G119:G130)</f>
        <v>61595.34</v>
      </c>
      <c r="I118" s="26">
        <f>(H118/1.16)*0.16</f>
        <v>8495.9089655172411</v>
      </c>
      <c r="J118" s="53"/>
      <c r="K118" s="26"/>
    </row>
    <row r="119" spans="2:11" ht="15" outlineLevel="1" x14ac:dyDescent="0.25">
      <c r="B119" s="9"/>
      <c r="C119" s="9"/>
      <c r="D119" t="s">
        <v>123</v>
      </c>
      <c r="E119" s="2">
        <v>42736</v>
      </c>
      <c r="F119" t="s">
        <v>124</v>
      </c>
      <c r="G119" s="53">
        <v>6000</v>
      </c>
      <c r="H119" s="41"/>
      <c r="I119" s="26"/>
      <c r="J119" s="36"/>
      <c r="K119" s="26"/>
    </row>
    <row r="120" spans="2:11" ht="15" outlineLevel="1" x14ac:dyDescent="0.25">
      <c r="B120" s="9"/>
      <c r="C120" s="9"/>
      <c r="D120" t="s">
        <v>152</v>
      </c>
      <c r="E120" s="2">
        <v>42767</v>
      </c>
      <c r="F120" t="s">
        <v>124</v>
      </c>
      <c r="G120" s="53">
        <v>6000</v>
      </c>
      <c r="H120" s="41"/>
      <c r="I120" s="26"/>
      <c r="J120" s="36"/>
      <c r="K120" s="26"/>
    </row>
    <row r="121" spans="2:11" ht="15" outlineLevel="1" x14ac:dyDescent="0.25">
      <c r="B121" s="9"/>
      <c r="C121" s="9"/>
      <c r="D121" t="s">
        <v>173</v>
      </c>
      <c r="E121" s="2">
        <v>42795</v>
      </c>
      <c r="F121" t="s">
        <v>124</v>
      </c>
      <c r="G121" s="53">
        <v>6000</v>
      </c>
      <c r="H121" s="41"/>
      <c r="I121" s="26"/>
      <c r="J121" s="36"/>
      <c r="K121" s="26"/>
    </row>
    <row r="122" spans="2:11" ht="15" outlineLevel="1" x14ac:dyDescent="0.25">
      <c r="B122" s="9"/>
      <c r="C122" s="9"/>
      <c r="D122" t="s">
        <v>173</v>
      </c>
      <c r="E122" s="2">
        <v>42826</v>
      </c>
      <c r="F122" t="s">
        <v>124</v>
      </c>
      <c r="G122" s="53">
        <v>6000</v>
      </c>
      <c r="H122" s="41"/>
      <c r="I122" s="26"/>
      <c r="J122" s="36"/>
      <c r="K122" s="26"/>
    </row>
    <row r="123" spans="2:11" ht="15" outlineLevel="1" x14ac:dyDescent="0.25">
      <c r="B123" s="9"/>
      <c r="C123" s="9"/>
      <c r="D123" t="s">
        <v>173</v>
      </c>
      <c r="E123" s="2">
        <v>42856</v>
      </c>
      <c r="F123" t="s">
        <v>124</v>
      </c>
      <c r="G123" s="53">
        <v>6000</v>
      </c>
      <c r="H123" s="41"/>
      <c r="I123" s="26"/>
      <c r="J123" s="36"/>
      <c r="K123" s="26"/>
    </row>
    <row r="124" spans="2:11" ht="15" outlineLevel="1" x14ac:dyDescent="0.25">
      <c r="B124" s="9"/>
      <c r="C124" s="9"/>
      <c r="D124" t="s">
        <v>173</v>
      </c>
      <c r="E124" s="2">
        <v>42887</v>
      </c>
      <c r="F124" t="s">
        <v>124</v>
      </c>
      <c r="G124" s="53">
        <v>6000</v>
      </c>
      <c r="H124" s="41"/>
      <c r="I124" s="26"/>
      <c r="J124" s="36"/>
      <c r="K124" s="26"/>
    </row>
    <row r="125" spans="2:11" ht="15" outlineLevel="1" x14ac:dyDescent="0.25">
      <c r="B125" s="9"/>
      <c r="C125" s="9"/>
      <c r="D125" t="s">
        <v>173</v>
      </c>
      <c r="E125" s="2">
        <v>42917</v>
      </c>
      <c r="F125" t="s">
        <v>124</v>
      </c>
      <c r="G125" s="53">
        <v>6000</v>
      </c>
      <c r="H125" s="41"/>
      <c r="I125" s="26"/>
      <c r="J125" s="36"/>
      <c r="K125" s="26"/>
    </row>
    <row r="126" spans="2:11" ht="15" outlineLevel="1" x14ac:dyDescent="0.25">
      <c r="B126" s="9"/>
      <c r="C126" s="9"/>
      <c r="D126" t="s">
        <v>173</v>
      </c>
      <c r="E126" s="2">
        <v>42948</v>
      </c>
      <c r="F126" t="s">
        <v>124</v>
      </c>
      <c r="G126" s="53">
        <v>6000</v>
      </c>
      <c r="H126" s="41"/>
      <c r="I126" s="26"/>
      <c r="J126" s="36"/>
      <c r="K126" s="26"/>
    </row>
    <row r="127" spans="2:11" ht="15" outlineLevel="1" x14ac:dyDescent="0.25">
      <c r="B127" s="9"/>
      <c r="C127" s="9"/>
      <c r="D127" t="s">
        <v>105</v>
      </c>
      <c r="E127" s="2">
        <v>42978</v>
      </c>
      <c r="F127" t="s">
        <v>380</v>
      </c>
      <c r="G127" s="53">
        <v>13595.34</v>
      </c>
      <c r="H127" s="41"/>
      <c r="I127" s="26"/>
      <c r="J127" s="36"/>
      <c r="K127" s="26"/>
    </row>
    <row r="128" spans="2:11" ht="15" outlineLevel="1" x14ac:dyDescent="0.25">
      <c r="B128" s="9"/>
      <c r="C128" s="9"/>
      <c r="D128"/>
      <c r="E128" s="2"/>
      <c r="F128"/>
      <c r="G128" s="53"/>
      <c r="H128" s="41"/>
      <c r="I128" s="26"/>
      <c r="J128" s="36"/>
      <c r="K128" s="26"/>
    </row>
    <row r="129" spans="2:11" ht="15" outlineLevel="1" x14ac:dyDescent="0.25">
      <c r="B129" s="9"/>
      <c r="C129" s="9"/>
      <c r="D129"/>
      <c r="E129" s="2"/>
      <c r="F129"/>
      <c r="G129" s="53"/>
      <c r="H129" s="41"/>
      <c r="I129" s="26"/>
      <c r="J129" s="36"/>
      <c r="K129" s="26"/>
    </row>
    <row r="130" spans="2:11" ht="15" outlineLevel="1" x14ac:dyDescent="0.25">
      <c r="B130" s="9"/>
      <c r="C130" s="9"/>
      <c r="D130"/>
      <c r="E130" s="2"/>
      <c r="F130"/>
      <c r="G130" s="53"/>
      <c r="H130" s="41"/>
      <c r="I130" s="26"/>
      <c r="J130" s="36"/>
      <c r="K130" s="26"/>
    </row>
    <row r="131" spans="2:11" ht="15" x14ac:dyDescent="0.25">
      <c r="B131" s="9" t="s">
        <v>88</v>
      </c>
      <c r="C131" s="9" t="s">
        <v>89</v>
      </c>
      <c r="D131"/>
      <c r="E131" s="2"/>
      <c r="F131"/>
      <c r="G131"/>
      <c r="H131" s="41">
        <f>SUM(G132)</f>
        <v>0</v>
      </c>
      <c r="I131" s="26">
        <f>(H131/1.16)*0.16</f>
        <v>0</v>
      </c>
      <c r="J131" s="36"/>
      <c r="K131" s="26"/>
    </row>
    <row r="132" spans="2:11" ht="15" hidden="1" outlineLevel="1" x14ac:dyDescent="0.25">
      <c r="D132"/>
      <c r="E132" s="2"/>
      <c r="F132"/>
      <c r="G132" s="53"/>
      <c r="H132" s="40"/>
      <c r="I132" s="26"/>
      <c r="J132" s="36"/>
      <c r="K132" s="26"/>
    </row>
    <row r="133" spans="2:11" ht="15" collapsed="1" x14ac:dyDescent="0.25">
      <c r="B133" s="9" t="s">
        <v>90</v>
      </c>
      <c r="C133" s="9" t="s">
        <v>91</v>
      </c>
      <c r="D133"/>
      <c r="E133" s="2"/>
      <c r="F133"/>
      <c r="G133" s="53"/>
      <c r="H133" s="41">
        <f>SUM(G134)</f>
        <v>0</v>
      </c>
      <c r="I133" s="26">
        <f>(H133/1.16)*0.16</f>
        <v>0</v>
      </c>
      <c r="J133" s="53"/>
      <c r="K133" s="26"/>
    </row>
    <row r="134" spans="2:11" ht="15" outlineLevel="1" x14ac:dyDescent="0.25">
      <c r="D134"/>
      <c r="E134" s="2"/>
      <c r="F134"/>
      <c r="G134" s="53"/>
      <c r="H134" s="40"/>
      <c r="I134" s="26"/>
      <c r="J134" s="36"/>
      <c r="K134" s="26"/>
    </row>
    <row r="135" spans="2:11" ht="15" outlineLevel="1" x14ac:dyDescent="0.25">
      <c r="D135"/>
      <c r="E135" s="2"/>
      <c r="F135"/>
      <c r="G135" s="53"/>
      <c r="K135" s="26"/>
    </row>
    <row r="136" spans="2:11" ht="15" x14ac:dyDescent="0.25">
      <c r="B136" s="9" t="s">
        <v>92</v>
      </c>
      <c r="C136" s="9" t="s">
        <v>93</v>
      </c>
      <c r="D136"/>
      <c r="E136" s="2"/>
      <c r="F136"/>
      <c r="G136"/>
      <c r="H136" s="41">
        <f>SUM(G137)</f>
        <v>0</v>
      </c>
      <c r="I136" s="26">
        <f>(H136/1.16)*0.16</f>
        <v>0</v>
      </c>
      <c r="J136" s="36"/>
      <c r="K136" s="26"/>
    </row>
    <row r="137" spans="2:11" ht="15" hidden="1" outlineLevel="1" x14ac:dyDescent="0.25">
      <c r="D137"/>
      <c r="E137" s="2"/>
      <c r="F137"/>
      <c r="G137"/>
      <c r="H137" s="40"/>
      <c r="I137" s="26"/>
      <c r="J137" s="36"/>
      <c r="K137" s="26"/>
    </row>
    <row r="138" spans="2:11" ht="15" collapsed="1" x14ac:dyDescent="0.25">
      <c r="B138" s="9" t="s">
        <v>94</v>
      </c>
      <c r="C138" s="9" t="s">
        <v>95</v>
      </c>
      <c r="D138"/>
      <c r="E138" s="2"/>
      <c r="F138"/>
      <c r="G138"/>
      <c r="H138" s="41">
        <f>SUM(G139:G143)</f>
        <v>0</v>
      </c>
      <c r="I138" s="26">
        <f>(H138/1.16)*0.16</f>
        <v>0</v>
      </c>
      <c r="J138" s="53"/>
      <c r="K138" s="26"/>
    </row>
    <row r="139" spans="2:11" ht="15" outlineLevel="1" x14ac:dyDescent="0.25">
      <c r="D139"/>
      <c r="E139" s="2"/>
      <c r="F139"/>
      <c r="G139"/>
      <c r="H139" s="40"/>
      <c r="I139" s="26"/>
      <c r="J139" s="64"/>
      <c r="K139" s="26"/>
    </row>
    <row r="140" spans="2:11" ht="15" outlineLevel="1" x14ac:dyDescent="0.25">
      <c r="D140"/>
      <c r="E140" s="2"/>
      <c r="F140"/>
      <c r="G140" s="53"/>
      <c r="H140" s="40"/>
      <c r="I140" s="26"/>
      <c r="J140" s="65"/>
      <c r="K140" s="26"/>
    </row>
    <row r="141" spans="2:11" ht="15" outlineLevel="1" x14ac:dyDescent="0.25">
      <c r="D141"/>
      <c r="E141" s="2"/>
      <c r="F141"/>
      <c r="G141"/>
      <c r="H141" s="40"/>
      <c r="I141" s="26"/>
      <c r="J141" s="65"/>
      <c r="K141" s="26"/>
    </row>
    <row r="142" spans="2:11" ht="15" outlineLevel="1" x14ac:dyDescent="0.25">
      <c r="D142"/>
      <c r="E142" s="2"/>
      <c r="F142"/>
      <c r="G142" s="53"/>
      <c r="H142" s="40"/>
      <c r="I142" s="26"/>
      <c r="J142" s="65"/>
      <c r="K142" s="26"/>
    </row>
    <row r="143" spans="2:11" ht="15" outlineLevel="1" x14ac:dyDescent="0.25">
      <c r="D143"/>
      <c r="E143" s="2"/>
      <c r="F143"/>
      <c r="G143" s="53"/>
      <c r="H143" s="40"/>
      <c r="I143" s="26"/>
      <c r="J143" s="65"/>
      <c r="K143" s="26"/>
    </row>
    <row r="144" spans="2:11" x14ac:dyDescent="0.2">
      <c r="B144" s="9" t="s">
        <v>96</v>
      </c>
      <c r="C144" s="9" t="s">
        <v>97</v>
      </c>
      <c r="E144" s="16"/>
      <c r="F144" s="17"/>
      <c r="G144" s="26"/>
      <c r="H144" s="41">
        <f>SUM(G145)</f>
        <v>0</v>
      </c>
      <c r="I144" s="26">
        <f>(H144/1.16)*0.16</f>
        <v>0</v>
      </c>
      <c r="J144" s="36"/>
      <c r="K144" s="26"/>
    </row>
    <row r="145" spans="2:11" ht="15" hidden="1" outlineLevel="1" x14ac:dyDescent="0.25">
      <c r="D145"/>
      <c r="E145" s="2"/>
      <c r="F145"/>
      <c r="G145"/>
      <c r="H145" s="40"/>
      <c r="I145" s="26"/>
      <c r="J145" s="36"/>
      <c r="K145" s="26"/>
    </row>
    <row r="146" spans="2:11" collapsed="1" x14ac:dyDescent="0.2">
      <c r="B146" s="9" t="s">
        <v>98</v>
      </c>
      <c r="C146" s="9" t="s">
        <v>99</v>
      </c>
      <c r="E146" s="16"/>
      <c r="F146" s="17"/>
      <c r="G146" s="26"/>
      <c r="H146" s="41">
        <f>SUM(G147)</f>
        <v>0</v>
      </c>
      <c r="I146" s="26">
        <f>(H146/1.16)*0.16</f>
        <v>0</v>
      </c>
      <c r="J146" s="36"/>
      <c r="K146" s="26"/>
    </row>
    <row r="147" spans="2:11" x14ac:dyDescent="0.2">
      <c r="B147" s="9"/>
      <c r="C147" s="9"/>
      <c r="E147" s="16"/>
      <c r="F147" s="17"/>
      <c r="G147" s="26"/>
      <c r="H147" s="41"/>
      <c r="I147" s="26"/>
      <c r="J147" s="36"/>
      <c r="K147" s="26"/>
    </row>
    <row r="148" spans="2:11" ht="15" x14ac:dyDescent="0.25">
      <c r="B148" s="9" t="s">
        <v>338</v>
      </c>
      <c r="C148" s="9" t="s">
        <v>339</v>
      </c>
      <c r="E148" s="16"/>
      <c r="F148" s="17"/>
      <c r="G148" s="26"/>
      <c r="H148" s="41">
        <f>SUM(G149:G151)</f>
        <v>-360</v>
      </c>
      <c r="I148" s="26">
        <f>(H148/1.16)*0.16</f>
        <v>-49.65517241379311</v>
      </c>
      <c r="J148"/>
      <c r="K148" s="26"/>
    </row>
    <row r="149" spans="2:11" ht="15" outlineLevel="1" x14ac:dyDescent="0.25">
      <c r="B149" s="9"/>
      <c r="C149" s="9"/>
      <c r="D149" t="s">
        <v>340</v>
      </c>
      <c r="E149" s="2">
        <v>42916</v>
      </c>
      <c r="F149" t="s">
        <v>341</v>
      </c>
      <c r="G149" s="26">
        <v>-180</v>
      </c>
      <c r="H149" s="41"/>
      <c r="I149" s="26"/>
      <c r="J149" s="36"/>
      <c r="K149" s="26"/>
    </row>
    <row r="150" spans="2:11" outlineLevel="1" x14ac:dyDescent="0.2">
      <c r="D150" s="6" t="s">
        <v>342</v>
      </c>
      <c r="E150" s="16">
        <v>42846</v>
      </c>
      <c r="F150" s="17" t="s">
        <v>343</v>
      </c>
      <c r="G150" s="26">
        <v>-180</v>
      </c>
      <c r="I150" s="26"/>
      <c r="J150" s="36"/>
      <c r="K150" s="26"/>
    </row>
    <row r="151" spans="2:11" ht="15" outlineLevel="1" x14ac:dyDescent="0.25">
      <c r="D151"/>
      <c r="E151" s="2"/>
      <c r="F151"/>
      <c r="G151" s="53"/>
      <c r="I151" s="26"/>
      <c r="J151" s="36"/>
      <c r="K151" s="26"/>
    </row>
    <row r="152" spans="2:11" x14ac:dyDescent="0.2">
      <c r="B152" s="9" t="s">
        <v>194</v>
      </c>
      <c r="C152" s="9" t="s">
        <v>195</v>
      </c>
      <c r="E152" s="16"/>
      <c r="F152" s="17"/>
      <c r="G152" s="26"/>
      <c r="H152" s="41">
        <f>SUM(G153:G154)</f>
        <v>0</v>
      </c>
      <c r="I152" s="26">
        <f>(H152/1.16)*0.16</f>
        <v>0</v>
      </c>
      <c r="J152" s="36"/>
      <c r="K152" s="26"/>
    </row>
    <row r="153" spans="2:11" ht="15" hidden="1" outlineLevel="1" x14ac:dyDescent="0.25">
      <c r="D153"/>
      <c r="E153" s="2"/>
      <c r="F153"/>
      <c r="G153" s="53"/>
      <c r="H153" s="6"/>
      <c r="I153" s="26"/>
      <c r="J153" s="65"/>
      <c r="K153" s="26"/>
    </row>
    <row r="154" spans="2:11" ht="15" hidden="1" outlineLevel="1" x14ac:dyDescent="0.25">
      <c r="D154"/>
      <c r="E154" s="2"/>
      <c r="F154"/>
      <c r="G154" s="53"/>
      <c r="H154" s="6"/>
      <c r="I154" s="26"/>
      <c r="J154" s="64"/>
      <c r="K154" s="26"/>
    </row>
    <row r="155" spans="2:11" ht="15" collapsed="1" x14ac:dyDescent="0.25">
      <c r="B155" s="9" t="s">
        <v>199</v>
      </c>
      <c r="C155" s="9" t="s">
        <v>200</v>
      </c>
      <c r="D155"/>
      <c r="E155" s="2"/>
      <c r="F155"/>
      <c r="G155" s="53"/>
      <c r="H155" s="41">
        <f>SUM(G156)</f>
        <v>0</v>
      </c>
      <c r="I155" s="26">
        <f>(H155/1.16)*0.16</f>
        <v>0</v>
      </c>
      <c r="J155" s="36"/>
      <c r="K155" s="26"/>
    </row>
    <row r="156" spans="2:11" ht="15" hidden="1" outlineLevel="1" x14ac:dyDescent="0.25">
      <c r="D156"/>
      <c r="E156" s="2"/>
      <c r="F156"/>
      <c r="G156" s="53"/>
      <c r="H156" s="6"/>
      <c r="I156" s="26"/>
      <c r="J156" s="36"/>
      <c r="K156" s="26"/>
    </row>
    <row r="157" spans="2:11" ht="15" collapsed="1" x14ac:dyDescent="0.25">
      <c r="B157" s="9" t="s">
        <v>203</v>
      </c>
      <c r="C157" s="9" t="s">
        <v>204</v>
      </c>
      <c r="D157"/>
      <c r="E157" s="2"/>
      <c r="F157"/>
      <c r="G157" s="53"/>
      <c r="H157" s="41">
        <f>SUM(G158)</f>
        <v>0</v>
      </c>
      <c r="I157" s="26">
        <f>(H157/1.16)*0.16</f>
        <v>0</v>
      </c>
      <c r="J157" s="66"/>
      <c r="K157" s="26"/>
    </row>
    <row r="158" spans="2:11" ht="15" hidden="1" outlineLevel="1" x14ac:dyDescent="0.25">
      <c r="D158"/>
      <c r="E158" s="2"/>
      <c r="F158"/>
      <c r="G158" s="53"/>
      <c r="H158" s="6"/>
      <c r="I158" s="26"/>
      <c r="J158" s="66"/>
      <c r="K158" s="26"/>
    </row>
    <row r="159" spans="2:11" ht="15" collapsed="1" x14ac:dyDescent="0.25">
      <c r="B159" s="9" t="s">
        <v>271</v>
      </c>
      <c r="C159" s="9" t="s">
        <v>270</v>
      </c>
      <c r="E159" s="16"/>
      <c r="F159" s="17"/>
      <c r="G159" s="26"/>
      <c r="H159" s="41">
        <f>SUM(G160)</f>
        <v>17400</v>
      </c>
      <c r="I159" s="26">
        <f>(H159/1.16)*0.16</f>
        <v>2400.0000000000005</v>
      </c>
      <c r="J159" s="53"/>
      <c r="K159" s="26"/>
    </row>
    <row r="160" spans="2:11" ht="15" x14ac:dyDescent="0.25">
      <c r="D160" t="s">
        <v>269</v>
      </c>
      <c r="E160" s="2">
        <v>42858</v>
      </c>
      <c r="F160">
        <v>3379</v>
      </c>
      <c r="G160" s="53">
        <v>17400</v>
      </c>
      <c r="H160" s="40"/>
      <c r="I160" s="26"/>
      <c r="K160" s="26"/>
    </row>
    <row r="161" spans="2:11" ht="15" x14ac:dyDescent="0.25">
      <c r="B161" s="9" t="s">
        <v>268</v>
      </c>
      <c r="C161" s="9" t="s">
        <v>267</v>
      </c>
      <c r="E161" s="16"/>
      <c r="F161" s="17"/>
      <c r="G161" s="26"/>
      <c r="H161" s="41">
        <f>SUM(G162)</f>
        <v>0</v>
      </c>
      <c r="I161" s="26">
        <f>(H161/1.16)*0.16</f>
        <v>0</v>
      </c>
      <c r="J161"/>
      <c r="K161" s="26"/>
    </row>
    <row r="162" spans="2:11" ht="15" x14ac:dyDescent="0.25">
      <c r="D162"/>
      <c r="E162" s="2"/>
      <c r="F162"/>
      <c r="G162" s="53"/>
      <c r="H162" s="40"/>
      <c r="I162" s="26"/>
      <c r="J162"/>
      <c r="K162" s="26"/>
    </row>
    <row r="163" spans="2:11" ht="15" x14ac:dyDescent="0.25">
      <c r="B163" s="9" t="s">
        <v>381</v>
      </c>
      <c r="C163" s="9" t="s">
        <v>382</v>
      </c>
      <c r="E163" s="16"/>
      <c r="F163" s="17"/>
      <c r="G163" s="26"/>
      <c r="H163" s="41">
        <f>SUM(G164)</f>
        <v>42428.160000000003</v>
      </c>
      <c r="I163" s="26">
        <f>(H163/1.16)*0.16</f>
        <v>5852.1600000000017</v>
      </c>
      <c r="J163"/>
      <c r="K163" s="26"/>
    </row>
    <row r="164" spans="2:11" ht="15" x14ac:dyDescent="0.25">
      <c r="D164" t="s">
        <v>383</v>
      </c>
      <c r="E164" s="2">
        <v>42977</v>
      </c>
      <c r="F164" t="s">
        <v>384</v>
      </c>
      <c r="G164" s="53">
        <v>42428.160000000003</v>
      </c>
      <c r="H164" s="40"/>
      <c r="I164" s="26"/>
      <c r="J164"/>
      <c r="K164" s="26"/>
    </row>
    <row r="165" spans="2:11" ht="15" x14ac:dyDescent="0.25">
      <c r="B165" s="9" t="s">
        <v>385</v>
      </c>
      <c r="C165" s="9" t="s">
        <v>386</v>
      </c>
      <c r="E165" s="16"/>
      <c r="F165" s="17"/>
      <c r="G165" s="26"/>
      <c r="H165" s="40"/>
      <c r="I165" s="26"/>
      <c r="J165"/>
      <c r="K165" s="26"/>
    </row>
    <row r="166" spans="2:11" ht="15" x14ac:dyDescent="0.25">
      <c r="D166" t="s">
        <v>387</v>
      </c>
      <c r="E166" s="2">
        <v>42977</v>
      </c>
      <c r="F166">
        <v>30</v>
      </c>
      <c r="G166" s="53">
        <v>19332.560000000001</v>
      </c>
      <c r="H166" s="40"/>
      <c r="I166" s="26"/>
      <c r="K166" s="26"/>
    </row>
    <row r="167" spans="2:11" x14ac:dyDescent="0.2">
      <c r="E167" s="16"/>
      <c r="F167" s="17"/>
      <c r="G167" s="26"/>
      <c r="H167" s="40"/>
      <c r="I167" s="26"/>
      <c r="K167" s="26"/>
    </row>
    <row r="168" spans="2:11" ht="15" x14ac:dyDescent="0.25">
      <c r="E168" s="16"/>
      <c r="F168" s="17"/>
      <c r="G168" s="26"/>
      <c r="H168" s="40"/>
      <c r="I168" s="26"/>
      <c r="J168"/>
      <c r="K168" s="26"/>
    </row>
    <row r="169" spans="2:11" ht="15" x14ac:dyDescent="0.25">
      <c r="F169" s="17"/>
      <c r="H169" s="6"/>
      <c r="I169" s="26"/>
      <c r="J169"/>
      <c r="K169" s="26"/>
    </row>
    <row r="170" spans="2:11" x14ac:dyDescent="0.2">
      <c r="F170" s="55"/>
      <c r="G170" s="54" t="s">
        <v>45</v>
      </c>
      <c r="H170" s="54">
        <f>SUM(H13:H163)</f>
        <v>253030.02000000002</v>
      </c>
      <c r="I170" s="26"/>
      <c r="K170" s="26"/>
    </row>
    <row r="171" spans="2:11" ht="15.75" thickBot="1" x14ac:dyDescent="0.3">
      <c r="F171" s="55"/>
      <c r="G171" s="56" t="s">
        <v>46</v>
      </c>
      <c r="H171" s="57">
        <v>179075.33</v>
      </c>
      <c r="I171" s="26"/>
      <c r="J171"/>
      <c r="K171" s="26"/>
    </row>
    <row r="172" spans="2:11" ht="13.5" thickTop="1" x14ac:dyDescent="0.2">
      <c r="F172" s="17"/>
      <c r="G172" s="54" t="s">
        <v>47</v>
      </c>
      <c r="H172" s="7">
        <f>+H170-H171</f>
        <v>73954.690000000031</v>
      </c>
    </row>
    <row r="173" spans="2:11" x14ac:dyDescent="0.2">
      <c r="F173" s="17"/>
    </row>
    <row r="174" spans="2:11" ht="15" x14ac:dyDescent="0.25">
      <c r="F174" s="17"/>
      <c r="J174"/>
    </row>
    <row r="175" spans="2:11" x14ac:dyDescent="0.2">
      <c r="F175" s="17"/>
    </row>
    <row r="176" spans="2:11" x14ac:dyDescent="0.2">
      <c r="F176" s="17"/>
    </row>
    <row r="177" spans="6:10" x14ac:dyDescent="0.2">
      <c r="F177" s="17"/>
    </row>
    <row r="178" spans="6:10" x14ac:dyDescent="0.2">
      <c r="F178" s="17"/>
    </row>
    <row r="179" spans="6:10" x14ac:dyDescent="0.2">
      <c r="F179" s="17"/>
    </row>
    <row r="180" spans="6:10" ht="15" x14ac:dyDescent="0.25">
      <c r="F180" s="17"/>
      <c r="J180"/>
    </row>
    <row r="181" spans="6:10" x14ac:dyDescent="0.2">
      <c r="F181" s="17"/>
    </row>
    <row r="182" spans="6:10" ht="15" x14ac:dyDescent="0.25">
      <c r="F182" s="17"/>
      <c r="J182"/>
    </row>
    <row r="183" spans="6:10" ht="15" x14ac:dyDescent="0.25">
      <c r="F183" s="17"/>
      <c r="J183"/>
    </row>
    <row r="184" spans="6:10" ht="15" x14ac:dyDescent="0.25">
      <c r="F184" s="17"/>
      <c r="J184"/>
    </row>
    <row r="185" spans="6:10" ht="15" x14ac:dyDescent="0.25">
      <c r="F185" s="17"/>
      <c r="J185"/>
    </row>
    <row r="186" spans="6:10" x14ac:dyDescent="0.2">
      <c r="F186" s="17"/>
    </row>
    <row r="187" spans="6:10" x14ac:dyDescent="0.2">
      <c r="F187" s="17"/>
      <c r="J187" s="36"/>
    </row>
    <row r="188" spans="6:10" x14ac:dyDescent="0.2">
      <c r="F188" s="17"/>
      <c r="J188" s="36"/>
    </row>
    <row r="189" spans="6:10" x14ac:dyDescent="0.2">
      <c r="F189" s="17"/>
      <c r="J189" s="36"/>
    </row>
    <row r="190" spans="6:10" x14ac:dyDescent="0.2">
      <c r="F190" s="17"/>
      <c r="J190" s="36"/>
    </row>
    <row r="191" spans="6:10" x14ac:dyDescent="0.2">
      <c r="F191" s="17"/>
      <c r="J191" s="36"/>
    </row>
    <row r="192" spans="6:10" x14ac:dyDescent="0.2">
      <c r="F192" s="17"/>
      <c r="J192" s="36"/>
    </row>
    <row r="193" spans="6:10" x14ac:dyDescent="0.2">
      <c r="F193" s="17"/>
      <c r="J193" s="36"/>
    </row>
    <row r="194" spans="6:10" x14ac:dyDescent="0.2">
      <c r="F194" s="17"/>
      <c r="J194" s="36"/>
    </row>
    <row r="195" spans="6:10" x14ac:dyDescent="0.2">
      <c r="F195" s="17"/>
      <c r="J195" s="36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</row>
    <row r="1322" spans="6:10" x14ac:dyDescent="0.2">
      <c r="F1322" s="17"/>
    </row>
    <row r="1323" spans="6:10" x14ac:dyDescent="0.2">
      <c r="F1323" s="17"/>
    </row>
    <row r="1324" spans="6:10" x14ac:dyDescent="0.2">
      <c r="F1324" s="17"/>
    </row>
    <row r="1325" spans="6:10" x14ac:dyDescent="0.2">
      <c r="F1325" s="17"/>
    </row>
    <row r="1326" spans="6:10" x14ac:dyDescent="0.2">
      <c r="F1326" s="17"/>
    </row>
    <row r="1327" spans="6:10" x14ac:dyDescent="0.2">
      <c r="F1327" s="17"/>
    </row>
    <row r="1328" spans="6:10" x14ac:dyDescent="0.2">
      <c r="F1328" s="17"/>
    </row>
    <row r="1329" spans="6:6" x14ac:dyDescent="0.2">
      <c r="F1329" s="17"/>
    </row>
    <row r="1330" spans="6:6" x14ac:dyDescent="0.2">
      <c r="F1330" s="17"/>
    </row>
    <row r="1331" spans="6:6" x14ac:dyDescent="0.2">
      <c r="F1331" s="17"/>
    </row>
    <row r="1332" spans="6:6" x14ac:dyDescent="0.2">
      <c r="F1332" s="17"/>
    </row>
    <row r="1333" spans="6:6" x14ac:dyDescent="0.2">
      <c r="F1333" s="17"/>
    </row>
    <row r="1334" spans="6:6" x14ac:dyDescent="0.2">
      <c r="F1334" s="17"/>
    </row>
    <row r="1335" spans="6:6" x14ac:dyDescent="0.2">
      <c r="F1335" s="17"/>
    </row>
    <row r="1336" spans="6:6" x14ac:dyDescent="0.2">
      <c r="F1336" s="17"/>
    </row>
    <row r="1337" spans="6:6" x14ac:dyDescent="0.2">
      <c r="F1337" s="17"/>
    </row>
    <row r="1338" spans="6:6" x14ac:dyDescent="0.2">
      <c r="F1338" s="17"/>
    </row>
    <row r="1339" spans="6:6" x14ac:dyDescent="0.2">
      <c r="F1339" s="17"/>
    </row>
    <row r="1340" spans="6:6" x14ac:dyDescent="0.2">
      <c r="F1340" s="17"/>
    </row>
    <row r="1341" spans="6:6" x14ac:dyDescent="0.2">
      <c r="F1341" s="17"/>
    </row>
    <row r="1342" spans="6:6" x14ac:dyDescent="0.2">
      <c r="F1342" s="17"/>
    </row>
    <row r="1343" spans="6:6" x14ac:dyDescent="0.2">
      <c r="F1343" s="17"/>
    </row>
    <row r="1344" spans="6:6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M1619"/>
  <sheetViews>
    <sheetView topLeftCell="A114" workbookViewId="0">
      <selection activeCell="D21" sqref="D21:G21"/>
    </sheetView>
  </sheetViews>
  <sheetFormatPr baseColWidth="10" defaultRowHeight="12.75" outlineLevelRow="1" x14ac:dyDescent="0.2"/>
  <cols>
    <col min="1" max="1" width="6.42578125" style="6" customWidth="1"/>
    <col min="2" max="2" width="11.5703125" style="6" customWidth="1"/>
    <col min="3" max="3" width="41.28515625" style="6" customWidth="1"/>
    <col min="4" max="4" width="11.42578125" style="6"/>
    <col min="5" max="5" width="10.5703125" style="6" customWidth="1"/>
    <col min="6" max="6" width="16.140625" style="6" customWidth="1"/>
    <col min="7" max="7" width="11.42578125" style="6" customWidth="1"/>
    <col min="8" max="8" width="11.28515625" style="8" bestFit="1" customWidth="1"/>
    <col min="9" max="9" width="10.28515625" style="6" bestFit="1" customWidth="1"/>
    <col min="10" max="10" width="29.85546875" style="6" customWidth="1"/>
    <col min="11" max="257" width="11.42578125" style="6"/>
    <col min="258" max="258" width="11.5703125" style="6" customWidth="1"/>
    <col min="259" max="259" width="41.28515625" style="6" customWidth="1"/>
    <col min="260" max="260" width="11.42578125" style="6"/>
    <col min="261" max="261" width="10.140625" style="6" bestFit="1" customWidth="1"/>
    <col min="262" max="262" width="16.140625" style="6" customWidth="1"/>
    <col min="263" max="263" width="11.42578125" style="6" customWidth="1"/>
    <col min="264" max="264" width="11.28515625" style="6" bestFit="1" customWidth="1"/>
    <col min="265" max="265" width="10.28515625" style="6" bestFit="1" customWidth="1"/>
    <col min="266" max="266" width="29.85546875" style="6" customWidth="1"/>
    <col min="267" max="513" width="11.42578125" style="6"/>
    <col min="514" max="514" width="11.5703125" style="6" customWidth="1"/>
    <col min="515" max="515" width="41.28515625" style="6" customWidth="1"/>
    <col min="516" max="516" width="11.42578125" style="6"/>
    <col min="517" max="517" width="10.140625" style="6" bestFit="1" customWidth="1"/>
    <col min="518" max="518" width="16.140625" style="6" customWidth="1"/>
    <col min="519" max="519" width="11.42578125" style="6" customWidth="1"/>
    <col min="520" max="520" width="11.28515625" style="6" bestFit="1" customWidth="1"/>
    <col min="521" max="521" width="10.28515625" style="6" bestFit="1" customWidth="1"/>
    <col min="522" max="522" width="29.85546875" style="6" customWidth="1"/>
    <col min="523" max="769" width="11.42578125" style="6"/>
    <col min="770" max="770" width="11.5703125" style="6" customWidth="1"/>
    <col min="771" max="771" width="41.28515625" style="6" customWidth="1"/>
    <col min="772" max="772" width="11.42578125" style="6"/>
    <col min="773" max="773" width="10.140625" style="6" bestFit="1" customWidth="1"/>
    <col min="774" max="774" width="16.140625" style="6" customWidth="1"/>
    <col min="775" max="775" width="11.42578125" style="6" customWidth="1"/>
    <col min="776" max="776" width="11.28515625" style="6" bestFit="1" customWidth="1"/>
    <col min="777" max="777" width="10.28515625" style="6" bestFit="1" customWidth="1"/>
    <col min="778" max="778" width="29.85546875" style="6" customWidth="1"/>
    <col min="779" max="1025" width="11.42578125" style="6"/>
    <col min="1026" max="1026" width="11.5703125" style="6" customWidth="1"/>
    <col min="1027" max="1027" width="41.28515625" style="6" customWidth="1"/>
    <col min="1028" max="1028" width="11.42578125" style="6"/>
    <col min="1029" max="1029" width="10.140625" style="6" bestFit="1" customWidth="1"/>
    <col min="1030" max="1030" width="16.140625" style="6" customWidth="1"/>
    <col min="1031" max="1031" width="11.42578125" style="6" customWidth="1"/>
    <col min="1032" max="1032" width="11.28515625" style="6" bestFit="1" customWidth="1"/>
    <col min="1033" max="1033" width="10.28515625" style="6" bestFit="1" customWidth="1"/>
    <col min="1034" max="1034" width="29.85546875" style="6" customWidth="1"/>
    <col min="1035" max="1281" width="11.42578125" style="6"/>
    <col min="1282" max="1282" width="11.5703125" style="6" customWidth="1"/>
    <col min="1283" max="1283" width="41.28515625" style="6" customWidth="1"/>
    <col min="1284" max="1284" width="11.42578125" style="6"/>
    <col min="1285" max="1285" width="10.140625" style="6" bestFit="1" customWidth="1"/>
    <col min="1286" max="1286" width="16.140625" style="6" customWidth="1"/>
    <col min="1287" max="1287" width="11.42578125" style="6" customWidth="1"/>
    <col min="1288" max="1288" width="11.28515625" style="6" bestFit="1" customWidth="1"/>
    <col min="1289" max="1289" width="10.28515625" style="6" bestFit="1" customWidth="1"/>
    <col min="1290" max="1290" width="29.85546875" style="6" customWidth="1"/>
    <col min="1291" max="1537" width="11.42578125" style="6"/>
    <col min="1538" max="1538" width="11.5703125" style="6" customWidth="1"/>
    <col min="1539" max="1539" width="41.28515625" style="6" customWidth="1"/>
    <col min="1540" max="1540" width="11.42578125" style="6"/>
    <col min="1541" max="1541" width="10.140625" style="6" bestFit="1" customWidth="1"/>
    <col min="1542" max="1542" width="16.140625" style="6" customWidth="1"/>
    <col min="1543" max="1543" width="11.42578125" style="6" customWidth="1"/>
    <col min="1544" max="1544" width="11.28515625" style="6" bestFit="1" customWidth="1"/>
    <col min="1545" max="1545" width="10.28515625" style="6" bestFit="1" customWidth="1"/>
    <col min="1546" max="1546" width="29.85546875" style="6" customWidth="1"/>
    <col min="1547" max="1793" width="11.42578125" style="6"/>
    <col min="1794" max="1794" width="11.5703125" style="6" customWidth="1"/>
    <col min="1795" max="1795" width="41.28515625" style="6" customWidth="1"/>
    <col min="1796" max="1796" width="11.42578125" style="6"/>
    <col min="1797" max="1797" width="10.140625" style="6" bestFit="1" customWidth="1"/>
    <col min="1798" max="1798" width="16.140625" style="6" customWidth="1"/>
    <col min="1799" max="1799" width="11.42578125" style="6" customWidth="1"/>
    <col min="1800" max="1800" width="11.28515625" style="6" bestFit="1" customWidth="1"/>
    <col min="1801" max="1801" width="10.28515625" style="6" bestFit="1" customWidth="1"/>
    <col min="1802" max="1802" width="29.85546875" style="6" customWidth="1"/>
    <col min="1803" max="2049" width="11.42578125" style="6"/>
    <col min="2050" max="2050" width="11.5703125" style="6" customWidth="1"/>
    <col min="2051" max="2051" width="41.28515625" style="6" customWidth="1"/>
    <col min="2052" max="2052" width="11.42578125" style="6"/>
    <col min="2053" max="2053" width="10.140625" style="6" bestFit="1" customWidth="1"/>
    <col min="2054" max="2054" width="16.140625" style="6" customWidth="1"/>
    <col min="2055" max="2055" width="11.42578125" style="6" customWidth="1"/>
    <col min="2056" max="2056" width="11.28515625" style="6" bestFit="1" customWidth="1"/>
    <col min="2057" max="2057" width="10.28515625" style="6" bestFit="1" customWidth="1"/>
    <col min="2058" max="2058" width="29.85546875" style="6" customWidth="1"/>
    <col min="2059" max="2305" width="11.42578125" style="6"/>
    <col min="2306" max="2306" width="11.5703125" style="6" customWidth="1"/>
    <col min="2307" max="2307" width="41.28515625" style="6" customWidth="1"/>
    <col min="2308" max="2308" width="11.42578125" style="6"/>
    <col min="2309" max="2309" width="10.140625" style="6" bestFit="1" customWidth="1"/>
    <col min="2310" max="2310" width="16.140625" style="6" customWidth="1"/>
    <col min="2311" max="2311" width="11.42578125" style="6" customWidth="1"/>
    <col min="2312" max="2312" width="11.28515625" style="6" bestFit="1" customWidth="1"/>
    <col min="2313" max="2313" width="10.28515625" style="6" bestFit="1" customWidth="1"/>
    <col min="2314" max="2314" width="29.85546875" style="6" customWidth="1"/>
    <col min="2315" max="2561" width="11.42578125" style="6"/>
    <col min="2562" max="2562" width="11.5703125" style="6" customWidth="1"/>
    <col min="2563" max="2563" width="41.28515625" style="6" customWidth="1"/>
    <col min="2564" max="2564" width="11.42578125" style="6"/>
    <col min="2565" max="2565" width="10.140625" style="6" bestFit="1" customWidth="1"/>
    <col min="2566" max="2566" width="16.140625" style="6" customWidth="1"/>
    <col min="2567" max="2567" width="11.42578125" style="6" customWidth="1"/>
    <col min="2568" max="2568" width="11.28515625" style="6" bestFit="1" customWidth="1"/>
    <col min="2569" max="2569" width="10.28515625" style="6" bestFit="1" customWidth="1"/>
    <col min="2570" max="2570" width="29.85546875" style="6" customWidth="1"/>
    <col min="2571" max="2817" width="11.42578125" style="6"/>
    <col min="2818" max="2818" width="11.5703125" style="6" customWidth="1"/>
    <col min="2819" max="2819" width="41.28515625" style="6" customWidth="1"/>
    <col min="2820" max="2820" width="11.42578125" style="6"/>
    <col min="2821" max="2821" width="10.140625" style="6" bestFit="1" customWidth="1"/>
    <col min="2822" max="2822" width="16.140625" style="6" customWidth="1"/>
    <col min="2823" max="2823" width="11.42578125" style="6" customWidth="1"/>
    <col min="2824" max="2824" width="11.28515625" style="6" bestFit="1" customWidth="1"/>
    <col min="2825" max="2825" width="10.28515625" style="6" bestFit="1" customWidth="1"/>
    <col min="2826" max="2826" width="29.85546875" style="6" customWidth="1"/>
    <col min="2827" max="3073" width="11.42578125" style="6"/>
    <col min="3074" max="3074" width="11.5703125" style="6" customWidth="1"/>
    <col min="3075" max="3075" width="41.28515625" style="6" customWidth="1"/>
    <col min="3076" max="3076" width="11.42578125" style="6"/>
    <col min="3077" max="3077" width="10.140625" style="6" bestFit="1" customWidth="1"/>
    <col min="3078" max="3078" width="16.140625" style="6" customWidth="1"/>
    <col min="3079" max="3079" width="11.42578125" style="6" customWidth="1"/>
    <col min="3080" max="3080" width="11.28515625" style="6" bestFit="1" customWidth="1"/>
    <col min="3081" max="3081" width="10.28515625" style="6" bestFit="1" customWidth="1"/>
    <col min="3082" max="3082" width="29.85546875" style="6" customWidth="1"/>
    <col min="3083" max="3329" width="11.42578125" style="6"/>
    <col min="3330" max="3330" width="11.5703125" style="6" customWidth="1"/>
    <col min="3331" max="3331" width="41.28515625" style="6" customWidth="1"/>
    <col min="3332" max="3332" width="11.42578125" style="6"/>
    <col min="3333" max="3333" width="10.140625" style="6" bestFit="1" customWidth="1"/>
    <col min="3334" max="3334" width="16.140625" style="6" customWidth="1"/>
    <col min="3335" max="3335" width="11.42578125" style="6" customWidth="1"/>
    <col min="3336" max="3336" width="11.28515625" style="6" bestFit="1" customWidth="1"/>
    <col min="3337" max="3337" width="10.28515625" style="6" bestFit="1" customWidth="1"/>
    <col min="3338" max="3338" width="29.85546875" style="6" customWidth="1"/>
    <col min="3339" max="3585" width="11.42578125" style="6"/>
    <col min="3586" max="3586" width="11.5703125" style="6" customWidth="1"/>
    <col min="3587" max="3587" width="41.28515625" style="6" customWidth="1"/>
    <col min="3588" max="3588" width="11.42578125" style="6"/>
    <col min="3589" max="3589" width="10.140625" style="6" bestFit="1" customWidth="1"/>
    <col min="3590" max="3590" width="16.140625" style="6" customWidth="1"/>
    <col min="3591" max="3591" width="11.42578125" style="6" customWidth="1"/>
    <col min="3592" max="3592" width="11.28515625" style="6" bestFit="1" customWidth="1"/>
    <col min="3593" max="3593" width="10.28515625" style="6" bestFit="1" customWidth="1"/>
    <col min="3594" max="3594" width="29.85546875" style="6" customWidth="1"/>
    <col min="3595" max="3841" width="11.42578125" style="6"/>
    <col min="3842" max="3842" width="11.5703125" style="6" customWidth="1"/>
    <col min="3843" max="3843" width="41.28515625" style="6" customWidth="1"/>
    <col min="3844" max="3844" width="11.42578125" style="6"/>
    <col min="3845" max="3845" width="10.140625" style="6" bestFit="1" customWidth="1"/>
    <col min="3846" max="3846" width="16.140625" style="6" customWidth="1"/>
    <col min="3847" max="3847" width="11.42578125" style="6" customWidth="1"/>
    <col min="3848" max="3848" width="11.28515625" style="6" bestFit="1" customWidth="1"/>
    <col min="3849" max="3849" width="10.28515625" style="6" bestFit="1" customWidth="1"/>
    <col min="3850" max="3850" width="29.85546875" style="6" customWidth="1"/>
    <col min="3851" max="4097" width="11.42578125" style="6"/>
    <col min="4098" max="4098" width="11.5703125" style="6" customWidth="1"/>
    <col min="4099" max="4099" width="41.28515625" style="6" customWidth="1"/>
    <col min="4100" max="4100" width="11.42578125" style="6"/>
    <col min="4101" max="4101" width="10.140625" style="6" bestFit="1" customWidth="1"/>
    <col min="4102" max="4102" width="16.140625" style="6" customWidth="1"/>
    <col min="4103" max="4103" width="11.42578125" style="6" customWidth="1"/>
    <col min="4104" max="4104" width="11.28515625" style="6" bestFit="1" customWidth="1"/>
    <col min="4105" max="4105" width="10.28515625" style="6" bestFit="1" customWidth="1"/>
    <col min="4106" max="4106" width="29.85546875" style="6" customWidth="1"/>
    <col min="4107" max="4353" width="11.42578125" style="6"/>
    <col min="4354" max="4354" width="11.5703125" style="6" customWidth="1"/>
    <col min="4355" max="4355" width="41.28515625" style="6" customWidth="1"/>
    <col min="4356" max="4356" width="11.42578125" style="6"/>
    <col min="4357" max="4357" width="10.140625" style="6" bestFit="1" customWidth="1"/>
    <col min="4358" max="4358" width="16.140625" style="6" customWidth="1"/>
    <col min="4359" max="4359" width="11.42578125" style="6" customWidth="1"/>
    <col min="4360" max="4360" width="11.28515625" style="6" bestFit="1" customWidth="1"/>
    <col min="4361" max="4361" width="10.28515625" style="6" bestFit="1" customWidth="1"/>
    <col min="4362" max="4362" width="29.85546875" style="6" customWidth="1"/>
    <col min="4363" max="4609" width="11.42578125" style="6"/>
    <col min="4610" max="4610" width="11.5703125" style="6" customWidth="1"/>
    <col min="4611" max="4611" width="41.28515625" style="6" customWidth="1"/>
    <col min="4612" max="4612" width="11.42578125" style="6"/>
    <col min="4613" max="4613" width="10.140625" style="6" bestFit="1" customWidth="1"/>
    <col min="4614" max="4614" width="16.140625" style="6" customWidth="1"/>
    <col min="4615" max="4615" width="11.42578125" style="6" customWidth="1"/>
    <col min="4616" max="4616" width="11.28515625" style="6" bestFit="1" customWidth="1"/>
    <col min="4617" max="4617" width="10.28515625" style="6" bestFit="1" customWidth="1"/>
    <col min="4618" max="4618" width="29.85546875" style="6" customWidth="1"/>
    <col min="4619" max="4865" width="11.42578125" style="6"/>
    <col min="4866" max="4866" width="11.5703125" style="6" customWidth="1"/>
    <col min="4867" max="4867" width="41.28515625" style="6" customWidth="1"/>
    <col min="4868" max="4868" width="11.42578125" style="6"/>
    <col min="4869" max="4869" width="10.140625" style="6" bestFit="1" customWidth="1"/>
    <col min="4870" max="4870" width="16.140625" style="6" customWidth="1"/>
    <col min="4871" max="4871" width="11.42578125" style="6" customWidth="1"/>
    <col min="4872" max="4872" width="11.28515625" style="6" bestFit="1" customWidth="1"/>
    <col min="4873" max="4873" width="10.28515625" style="6" bestFit="1" customWidth="1"/>
    <col min="4874" max="4874" width="29.85546875" style="6" customWidth="1"/>
    <col min="4875" max="5121" width="11.42578125" style="6"/>
    <col min="5122" max="5122" width="11.5703125" style="6" customWidth="1"/>
    <col min="5123" max="5123" width="41.28515625" style="6" customWidth="1"/>
    <col min="5124" max="5124" width="11.42578125" style="6"/>
    <col min="5125" max="5125" width="10.140625" style="6" bestFit="1" customWidth="1"/>
    <col min="5126" max="5126" width="16.140625" style="6" customWidth="1"/>
    <col min="5127" max="5127" width="11.42578125" style="6" customWidth="1"/>
    <col min="5128" max="5128" width="11.28515625" style="6" bestFit="1" customWidth="1"/>
    <col min="5129" max="5129" width="10.28515625" style="6" bestFit="1" customWidth="1"/>
    <col min="5130" max="5130" width="29.85546875" style="6" customWidth="1"/>
    <col min="5131" max="5377" width="11.42578125" style="6"/>
    <col min="5378" max="5378" width="11.5703125" style="6" customWidth="1"/>
    <col min="5379" max="5379" width="41.28515625" style="6" customWidth="1"/>
    <col min="5380" max="5380" width="11.42578125" style="6"/>
    <col min="5381" max="5381" width="10.140625" style="6" bestFit="1" customWidth="1"/>
    <col min="5382" max="5382" width="16.140625" style="6" customWidth="1"/>
    <col min="5383" max="5383" width="11.42578125" style="6" customWidth="1"/>
    <col min="5384" max="5384" width="11.28515625" style="6" bestFit="1" customWidth="1"/>
    <col min="5385" max="5385" width="10.28515625" style="6" bestFit="1" customWidth="1"/>
    <col min="5386" max="5386" width="29.85546875" style="6" customWidth="1"/>
    <col min="5387" max="5633" width="11.42578125" style="6"/>
    <col min="5634" max="5634" width="11.5703125" style="6" customWidth="1"/>
    <col min="5635" max="5635" width="41.28515625" style="6" customWidth="1"/>
    <col min="5636" max="5636" width="11.42578125" style="6"/>
    <col min="5637" max="5637" width="10.140625" style="6" bestFit="1" customWidth="1"/>
    <col min="5638" max="5638" width="16.140625" style="6" customWidth="1"/>
    <col min="5639" max="5639" width="11.42578125" style="6" customWidth="1"/>
    <col min="5640" max="5640" width="11.28515625" style="6" bestFit="1" customWidth="1"/>
    <col min="5641" max="5641" width="10.28515625" style="6" bestFit="1" customWidth="1"/>
    <col min="5642" max="5642" width="29.85546875" style="6" customWidth="1"/>
    <col min="5643" max="5889" width="11.42578125" style="6"/>
    <col min="5890" max="5890" width="11.5703125" style="6" customWidth="1"/>
    <col min="5891" max="5891" width="41.28515625" style="6" customWidth="1"/>
    <col min="5892" max="5892" width="11.42578125" style="6"/>
    <col min="5893" max="5893" width="10.140625" style="6" bestFit="1" customWidth="1"/>
    <col min="5894" max="5894" width="16.140625" style="6" customWidth="1"/>
    <col min="5895" max="5895" width="11.42578125" style="6" customWidth="1"/>
    <col min="5896" max="5896" width="11.28515625" style="6" bestFit="1" customWidth="1"/>
    <col min="5897" max="5897" width="10.28515625" style="6" bestFit="1" customWidth="1"/>
    <col min="5898" max="5898" width="29.85546875" style="6" customWidth="1"/>
    <col min="5899" max="6145" width="11.42578125" style="6"/>
    <col min="6146" max="6146" width="11.5703125" style="6" customWidth="1"/>
    <col min="6147" max="6147" width="41.28515625" style="6" customWidth="1"/>
    <col min="6148" max="6148" width="11.42578125" style="6"/>
    <col min="6149" max="6149" width="10.140625" style="6" bestFit="1" customWidth="1"/>
    <col min="6150" max="6150" width="16.140625" style="6" customWidth="1"/>
    <col min="6151" max="6151" width="11.42578125" style="6" customWidth="1"/>
    <col min="6152" max="6152" width="11.28515625" style="6" bestFit="1" customWidth="1"/>
    <col min="6153" max="6153" width="10.28515625" style="6" bestFit="1" customWidth="1"/>
    <col min="6154" max="6154" width="29.85546875" style="6" customWidth="1"/>
    <col min="6155" max="6401" width="11.42578125" style="6"/>
    <col min="6402" max="6402" width="11.5703125" style="6" customWidth="1"/>
    <col min="6403" max="6403" width="41.28515625" style="6" customWidth="1"/>
    <col min="6404" max="6404" width="11.42578125" style="6"/>
    <col min="6405" max="6405" width="10.140625" style="6" bestFit="1" customWidth="1"/>
    <col min="6406" max="6406" width="16.140625" style="6" customWidth="1"/>
    <col min="6407" max="6407" width="11.42578125" style="6" customWidth="1"/>
    <col min="6408" max="6408" width="11.28515625" style="6" bestFit="1" customWidth="1"/>
    <col min="6409" max="6409" width="10.28515625" style="6" bestFit="1" customWidth="1"/>
    <col min="6410" max="6410" width="29.85546875" style="6" customWidth="1"/>
    <col min="6411" max="6657" width="11.42578125" style="6"/>
    <col min="6658" max="6658" width="11.5703125" style="6" customWidth="1"/>
    <col min="6659" max="6659" width="41.28515625" style="6" customWidth="1"/>
    <col min="6660" max="6660" width="11.42578125" style="6"/>
    <col min="6661" max="6661" width="10.140625" style="6" bestFit="1" customWidth="1"/>
    <col min="6662" max="6662" width="16.140625" style="6" customWidth="1"/>
    <col min="6663" max="6663" width="11.42578125" style="6" customWidth="1"/>
    <col min="6664" max="6664" width="11.28515625" style="6" bestFit="1" customWidth="1"/>
    <col min="6665" max="6665" width="10.28515625" style="6" bestFit="1" customWidth="1"/>
    <col min="6666" max="6666" width="29.85546875" style="6" customWidth="1"/>
    <col min="6667" max="6913" width="11.42578125" style="6"/>
    <col min="6914" max="6914" width="11.5703125" style="6" customWidth="1"/>
    <col min="6915" max="6915" width="41.28515625" style="6" customWidth="1"/>
    <col min="6916" max="6916" width="11.42578125" style="6"/>
    <col min="6917" max="6917" width="10.140625" style="6" bestFit="1" customWidth="1"/>
    <col min="6918" max="6918" width="16.140625" style="6" customWidth="1"/>
    <col min="6919" max="6919" width="11.42578125" style="6" customWidth="1"/>
    <col min="6920" max="6920" width="11.28515625" style="6" bestFit="1" customWidth="1"/>
    <col min="6921" max="6921" width="10.28515625" style="6" bestFit="1" customWidth="1"/>
    <col min="6922" max="6922" width="29.85546875" style="6" customWidth="1"/>
    <col min="6923" max="7169" width="11.42578125" style="6"/>
    <col min="7170" max="7170" width="11.5703125" style="6" customWidth="1"/>
    <col min="7171" max="7171" width="41.28515625" style="6" customWidth="1"/>
    <col min="7172" max="7172" width="11.42578125" style="6"/>
    <col min="7173" max="7173" width="10.140625" style="6" bestFit="1" customWidth="1"/>
    <col min="7174" max="7174" width="16.140625" style="6" customWidth="1"/>
    <col min="7175" max="7175" width="11.42578125" style="6" customWidth="1"/>
    <col min="7176" max="7176" width="11.28515625" style="6" bestFit="1" customWidth="1"/>
    <col min="7177" max="7177" width="10.28515625" style="6" bestFit="1" customWidth="1"/>
    <col min="7178" max="7178" width="29.85546875" style="6" customWidth="1"/>
    <col min="7179" max="7425" width="11.42578125" style="6"/>
    <col min="7426" max="7426" width="11.5703125" style="6" customWidth="1"/>
    <col min="7427" max="7427" width="41.28515625" style="6" customWidth="1"/>
    <col min="7428" max="7428" width="11.42578125" style="6"/>
    <col min="7429" max="7429" width="10.140625" style="6" bestFit="1" customWidth="1"/>
    <col min="7430" max="7430" width="16.140625" style="6" customWidth="1"/>
    <col min="7431" max="7431" width="11.42578125" style="6" customWidth="1"/>
    <col min="7432" max="7432" width="11.28515625" style="6" bestFit="1" customWidth="1"/>
    <col min="7433" max="7433" width="10.28515625" style="6" bestFit="1" customWidth="1"/>
    <col min="7434" max="7434" width="29.85546875" style="6" customWidth="1"/>
    <col min="7435" max="7681" width="11.42578125" style="6"/>
    <col min="7682" max="7682" width="11.5703125" style="6" customWidth="1"/>
    <col min="7683" max="7683" width="41.28515625" style="6" customWidth="1"/>
    <col min="7684" max="7684" width="11.42578125" style="6"/>
    <col min="7685" max="7685" width="10.140625" style="6" bestFit="1" customWidth="1"/>
    <col min="7686" max="7686" width="16.140625" style="6" customWidth="1"/>
    <col min="7687" max="7687" width="11.42578125" style="6" customWidth="1"/>
    <col min="7688" max="7688" width="11.28515625" style="6" bestFit="1" customWidth="1"/>
    <col min="7689" max="7689" width="10.28515625" style="6" bestFit="1" customWidth="1"/>
    <col min="7690" max="7690" width="29.85546875" style="6" customWidth="1"/>
    <col min="7691" max="7937" width="11.42578125" style="6"/>
    <col min="7938" max="7938" width="11.5703125" style="6" customWidth="1"/>
    <col min="7939" max="7939" width="41.28515625" style="6" customWidth="1"/>
    <col min="7940" max="7940" width="11.42578125" style="6"/>
    <col min="7941" max="7941" width="10.140625" style="6" bestFit="1" customWidth="1"/>
    <col min="7942" max="7942" width="16.140625" style="6" customWidth="1"/>
    <col min="7943" max="7943" width="11.42578125" style="6" customWidth="1"/>
    <col min="7944" max="7944" width="11.28515625" style="6" bestFit="1" customWidth="1"/>
    <col min="7945" max="7945" width="10.28515625" style="6" bestFit="1" customWidth="1"/>
    <col min="7946" max="7946" width="29.85546875" style="6" customWidth="1"/>
    <col min="7947" max="8193" width="11.42578125" style="6"/>
    <col min="8194" max="8194" width="11.5703125" style="6" customWidth="1"/>
    <col min="8195" max="8195" width="41.28515625" style="6" customWidth="1"/>
    <col min="8196" max="8196" width="11.42578125" style="6"/>
    <col min="8197" max="8197" width="10.140625" style="6" bestFit="1" customWidth="1"/>
    <col min="8198" max="8198" width="16.140625" style="6" customWidth="1"/>
    <col min="8199" max="8199" width="11.42578125" style="6" customWidth="1"/>
    <col min="8200" max="8200" width="11.28515625" style="6" bestFit="1" customWidth="1"/>
    <col min="8201" max="8201" width="10.28515625" style="6" bestFit="1" customWidth="1"/>
    <col min="8202" max="8202" width="29.85546875" style="6" customWidth="1"/>
    <col min="8203" max="8449" width="11.42578125" style="6"/>
    <col min="8450" max="8450" width="11.5703125" style="6" customWidth="1"/>
    <col min="8451" max="8451" width="41.28515625" style="6" customWidth="1"/>
    <col min="8452" max="8452" width="11.42578125" style="6"/>
    <col min="8453" max="8453" width="10.140625" style="6" bestFit="1" customWidth="1"/>
    <col min="8454" max="8454" width="16.140625" style="6" customWidth="1"/>
    <col min="8455" max="8455" width="11.42578125" style="6" customWidth="1"/>
    <col min="8456" max="8456" width="11.28515625" style="6" bestFit="1" customWidth="1"/>
    <col min="8457" max="8457" width="10.28515625" style="6" bestFit="1" customWidth="1"/>
    <col min="8458" max="8458" width="29.85546875" style="6" customWidth="1"/>
    <col min="8459" max="8705" width="11.42578125" style="6"/>
    <col min="8706" max="8706" width="11.5703125" style="6" customWidth="1"/>
    <col min="8707" max="8707" width="41.28515625" style="6" customWidth="1"/>
    <col min="8708" max="8708" width="11.42578125" style="6"/>
    <col min="8709" max="8709" width="10.140625" style="6" bestFit="1" customWidth="1"/>
    <col min="8710" max="8710" width="16.140625" style="6" customWidth="1"/>
    <col min="8711" max="8711" width="11.42578125" style="6" customWidth="1"/>
    <col min="8712" max="8712" width="11.28515625" style="6" bestFit="1" customWidth="1"/>
    <col min="8713" max="8713" width="10.28515625" style="6" bestFit="1" customWidth="1"/>
    <col min="8714" max="8714" width="29.85546875" style="6" customWidth="1"/>
    <col min="8715" max="8961" width="11.42578125" style="6"/>
    <col min="8962" max="8962" width="11.5703125" style="6" customWidth="1"/>
    <col min="8963" max="8963" width="41.28515625" style="6" customWidth="1"/>
    <col min="8964" max="8964" width="11.42578125" style="6"/>
    <col min="8965" max="8965" width="10.140625" style="6" bestFit="1" customWidth="1"/>
    <col min="8966" max="8966" width="16.140625" style="6" customWidth="1"/>
    <col min="8967" max="8967" width="11.42578125" style="6" customWidth="1"/>
    <col min="8968" max="8968" width="11.28515625" style="6" bestFit="1" customWidth="1"/>
    <col min="8969" max="8969" width="10.28515625" style="6" bestFit="1" customWidth="1"/>
    <col min="8970" max="8970" width="29.85546875" style="6" customWidth="1"/>
    <col min="8971" max="9217" width="11.42578125" style="6"/>
    <col min="9218" max="9218" width="11.5703125" style="6" customWidth="1"/>
    <col min="9219" max="9219" width="41.28515625" style="6" customWidth="1"/>
    <col min="9220" max="9220" width="11.42578125" style="6"/>
    <col min="9221" max="9221" width="10.140625" style="6" bestFit="1" customWidth="1"/>
    <col min="9222" max="9222" width="16.140625" style="6" customWidth="1"/>
    <col min="9223" max="9223" width="11.42578125" style="6" customWidth="1"/>
    <col min="9224" max="9224" width="11.28515625" style="6" bestFit="1" customWidth="1"/>
    <col min="9225" max="9225" width="10.28515625" style="6" bestFit="1" customWidth="1"/>
    <col min="9226" max="9226" width="29.85546875" style="6" customWidth="1"/>
    <col min="9227" max="9473" width="11.42578125" style="6"/>
    <col min="9474" max="9474" width="11.5703125" style="6" customWidth="1"/>
    <col min="9475" max="9475" width="41.28515625" style="6" customWidth="1"/>
    <col min="9476" max="9476" width="11.42578125" style="6"/>
    <col min="9477" max="9477" width="10.140625" style="6" bestFit="1" customWidth="1"/>
    <col min="9478" max="9478" width="16.140625" style="6" customWidth="1"/>
    <col min="9479" max="9479" width="11.42578125" style="6" customWidth="1"/>
    <col min="9480" max="9480" width="11.28515625" style="6" bestFit="1" customWidth="1"/>
    <col min="9481" max="9481" width="10.28515625" style="6" bestFit="1" customWidth="1"/>
    <col min="9482" max="9482" width="29.85546875" style="6" customWidth="1"/>
    <col min="9483" max="9729" width="11.42578125" style="6"/>
    <col min="9730" max="9730" width="11.5703125" style="6" customWidth="1"/>
    <col min="9731" max="9731" width="41.28515625" style="6" customWidth="1"/>
    <col min="9732" max="9732" width="11.42578125" style="6"/>
    <col min="9733" max="9733" width="10.140625" style="6" bestFit="1" customWidth="1"/>
    <col min="9734" max="9734" width="16.140625" style="6" customWidth="1"/>
    <col min="9735" max="9735" width="11.42578125" style="6" customWidth="1"/>
    <col min="9736" max="9736" width="11.28515625" style="6" bestFit="1" customWidth="1"/>
    <col min="9737" max="9737" width="10.28515625" style="6" bestFit="1" customWidth="1"/>
    <col min="9738" max="9738" width="29.85546875" style="6" customWidth="1"/>
    <col min="9739" max="9985" width="11.42578125" style="6"/>
    <col min="9986" max="9986" width="11.5703125" style="6" customWidth="1"/>
    <col min="9987" max="9987" width="41.28515625" style="6" customWidth="1"/>
    <col min="9988" max="9988" width="11.42578125" style="6"/>
    <col min="9989" max="9989" width="10.140625" style="6" bestFit="1" customWidth="1"/>
    <col min="9990" max="9990" width="16.140625" style="6" customWidth="1"/>
    <col min="9991" max="9991" width="11.42578125" style="6" customWidth="1"/>
    <col min="9992" max="9992" width="11.28515625" style="6" bestFit="1" customWidth="1"/>
    <col min="9993" max="9993" width="10.28515625" style="6" bestFit="1" customWidth="1"/>
    <col min="9994" max="9994" width="29.85546875" style="6" customWidth="1"/>
    <col min="9995" max="10241" width="11.42578125" style="6"/>
    <col min="10242" max="10242" width="11.5703125" style="6" customWidth="1"/>
    <col min="10243" max="10243" width="41.28515625" style="6" customWidth="1"/>
    <col min="10244" max="10244" width="11.42578125" style="6"/>
    <col min="10245" max="10245" width="10.140625" style="6" bestFit="1" customWidth="1"/>
    <col min="10246" max="10246" width="16.140625" style="6" customWidth="1"/>
    <col min="10247" max="10247" width="11.42578125" style="6" customWidth="1"/>
    <col min="10248" max="10248" width="11.28515625" style="6" bestFit="1" customWidth="1"/>
    <col min="10249" max="10249" width="10.28515625" style="6" bestFit="1" customWidth="1"/>
    <col min="10250" max="10250" width="29.85546875" style="6" customWidth="1"/>
    <col min="10251" max="10497" width="11.42578125" style="6"/>
    <col min="10498" max="10498" width="11.5703125" style="6" customWidth="1"/>
    <col min="10499" max="10499" width="41.28515625" style="6" customWidth="1"/>
    <col min="10500" max="10500" width="11.42578125" style="6"/>
    <col min="10501" max="10501" width="10.140625" style="6" bestFit="1" customWidth="1"/>
    <col min="10502" max="10502" width="16.140625" style="6" customWidth="1"/>
    <col min="10503" max="10503" width="11.42578125" style="6" customWidth="1"/>
    <col min="10504" max="10504" width="11.28515625" style="6" bestFit="1" customWidth="1"/>
    <col min="10505" max="10505" width="10.28515625" style="6" bestFit="1" customWidth="1"/>
    <col min="10506" max="10506" width="29.85546875" style="6" customWidth="1"/>
    <col min="10507" max="10753" width="11.42578125" style="6"/>
    <col min="10754" max="10754" width="11.5703125" style="6" customWidth="1"/>
    <col min="10755" max="10755" width="41.28515625" style="6" customWidth="1"/>
    <col min="10756" max="10756" width="11.42578125" style="6"/>
    <col min="10757" max="10757" width="10.140625" style="6" bestFit="1" customWidth="1"/>
    <col min="10758" max="10758" width="16.140625" style="6" customWidth="1"/>
    <col min="10759" max="10759" width="11.42578125" style="6" customWidth="1"/>
    <col min="10760" max="10760" width="11.28515625" style="6" bestFit="1" customWidth="1"/>
    <col min="10761" max="10761" width="10.28515625" style="6" bestFit="1" customWidth="1"/>
    <col min="10762" max="10762" width="29.85546875" style="6" customWidth="1"/>
    <col min="10763" max="11009" width="11.42578125" style="6"/>
    <col min="11010" max="11010" width="11.5703125" style="6" customWidth="1"/>
    <col min="11011" max="11011" width="41.28515625" style="6" customWidth="1"/>
    <col min="11012" max="11012" width="11.42578125" style="6"/>
    <col min="11013" max="11013" width="10.140625" style="6" bestFit="1" customWidth="1"/>
    <col min="11014" max="11014" width="16.140625" style="6" customWidth="1"/>
    <col min="11015" max="11015" width="11.42578125" style="6" customWidth="1"/>
    <col min="11016" max="11016" width="11.28515625" style="6" bestFit="1" customWidth="1"/>
    <col min="11017" max="11017" width="10.28515625" style="6" bestFit="1" customWidth="1"/>
    <col min="11018" max="11018" width="29.85546875" style="6" customWidth="1"/>
    <col min="11019" max="11265" width="11.42578125" style="6"/>
    <col min="11266" max="11266" width="11.5703125" style="6" customWidth="1"/>
    <col min="11267" max="11267" width="41.28515625" style="6" customWidth="1"/>
    <col min="11268" max="11268" width="11.42578125" style="6"/>
    <col min="11269" max="11269" width="10.140625" style="6" bestFit="1" customWidth="1"/>
    <col min="11270" max="11270" width="16.140625" style="6" customWidth="1"/>
    <col min="11271" max="11271" width="11.42578125" style="6" customWidth="1"/>
    <col min="11272" max="11272" width="11.28515625" style="6" bestFit="1" customWidth="1"/>
    <col min="11273" max="11273" width="10.28515625" style="6" bestFit="1" customWidth="1"/>
    <col min="11274" max="11274" width="29.85546875" style="6" customWidth="1"/>
    <col min="11275" max="11521" width="11.42578125" style="6"/>
    <col min="11522" max="11522" width="11.5703125" style="6" customWidth="1"/>
    <col min="11523" max="11523" width="41.28515625" style="6" customWidth="1"/>
    <col min="11524" max="11524" width="11.42578125" style="6"/>
    <col min="11525" max="11525" width="10.140625" style="6" bestFit="1" customWidth="1"/>
    <col min="11526" max="11526" width="16.140625" style="6" customWidth="1"/>
    <col min="11527" max="11527" width="11.42578125" style="6" customWidth="1"/>
    <col min="11528" max="11528" width="11.28515625" style="6" bestFit="1" customWidth="1"/>
    <col min="11529" max="11529" width="10.28515625" style="6" bestFit="1" customWidth="1"/>
    <col min="11530" max="11530" width="29.85546875" style="6" customWidth="1"/>
    <col min="11531" max="11777" width="11.42578125" style="6"/>
    <col min="11778" max="11778" width="11.5703125" style="6" customWidth="1"/>
    <col min="11779" max="11779" width="41.28515625" style="6" customWidth="1"/>
    <col min="11780" max="11780" width="11.42578125" style="6"/>
    <col min="11781" max="11781" width="10.140625" style="6" bestFit="1" customWidth="1"/>
    <col min="11782" max="11782" width="16.140625" style="6" customWidth="1"/>
    <col min="11783" max="11783" width="11.42578125" style="6" customWidth="1"/>
    <col min="11784" max="11784" width="11.28515625" style="6" bestFit="1" customWidth="1"/>
    <col min="11785" max="11785" width="10.28515625" style="6" bestFit="1" customWidth="1"/>
    <col min="11786" max="11786" width="29.85546875" style="6" customWidth="1"/>
    <col min="11787" max="12033" width="11.42578125" style="6"/>
    <col min="12034" max="12034" width="11.5703125" style="6" customWidth="1"/>
    <col min="12035" max="12035" width="41.28515625" style="6" customWidth="1"/>
    <col min="12036" max="12036" width="11.42578125" style="6"/>
    <col min="12037" max="12037" width="10.140625" style="6" bestFit="1" customWidth="1"/>
    <col min="12038" max="12038" width="16.140625" style="6" customWidth="1"/>
    <col min="12039" max="12039" width="11.42578125" style="6" customWidth="1"/>
    <col min="12040" max="12040" width="11.28515625" style="6" bestFit="1" customWidth="1"/>
    <col min="12041" max="12041" width="10.28515625" style="6" bestFit="1" customWidth="1"/>
    <col min="12042" max="12042" width="29.85546875" style="6" customWidth="1"/>
    <col min="12043" max="12289" width="11.42578125" style="6"/>
    <col min="12290" max="12290" width="11.5703125" style="6" customWidth="1"/>
    <col min="12291" max="12291" width="41.28515625" style="6" customWidth="1"/>
    <col min="12292" max="12292" width="11.42578125" style="6"/>
    <col min="12293" max="12293" width="10.140625" style="6" bestFit="1" customWidth="1"/>
    <col min="12294" max="12294" width="16.140625" style="6" customWidth="1"/>
    <col min="12295" max="12295" width="11.42578125" style="6" customWidth="1"/>
    <col min="12296" max="12296" width="11.28515625" style="6" bestFit="1" customWidth="1"/>
    <col min="12297" max="12297" width="10.28515625" style="6" bestFit="1" customWidth="1"/>
    <col min="12298" max="12298" width="29.85546875" style="6" customWidth="1"/>
    <col min="12299" max="12545" width="11.42578125" style="6"/>
    <col min="12546" max="12546" width="11.5703125" style="6" customWidth="1"/>
    <col min="12547" max="12547" width="41.28515625" style="6" customWidth="1"/>
    <col min="12548" max="12548" width="11.42578125" style="6"/>
    <col min="12549" max="12549" width="10.140625" style="6" bestFit="1" customWidth="1"/>
    <col min="12550" max="12550" width="16.140625" style="6" customWidth="1"/>
    <col min="12551" max="12551" width="11.42578125" style="6" customWidth="1"/>
    <col min="12552" max="12552" width="11.28515625" style="6" bestFit="1" customWidth="1"/>
    <col min="12553" max="12553" width="10.28515625" style="6" bestFit="1" customWidth="1"/>
    <col min="12554" max="12554" width="29.85546875" style="6" customWidth="1"/>
    <col min="12555" max="12801" width="11.42578125" style="6"/>
    <col min="12802" max="12802" width="11.5703125" style="6" customWidth="1"/>
    <col min="12803" max="12803" width="41.28515625" style="6" customWidth="1"/>
    <col min="12804" max="12804" width="11.42578125" style="6"/>
    <col min="12805" max="12805" width="10.140625" style="6" bestFit="1" customWidth="1"/>
    <col min="12806" max="12806" width="16.140625" style="6" customWidth="1"/>
    <col min="12807" max="12807" width="11.42578125" style="6" customWidth="1"/>
    <col min="12808" max="12808" width="11.28515625" style="6" bestFit="1" customWidth="1"/>
    <col min="12809" max="12809" width="10.28515625" style="6" bestFit="1" customWidth="1"/>
    <col min="12810" max="12810" width="29.85546875" style="6" customWidth="1"/>
    <col min="12811" max="13057" width="11.42578125" style="6"/>
    <col min="13058" max="13058" width="11.5703125" style="6" customWidth="1"/>
    <col min="13059" max="13059" width="41.28515625" style="6" customWidth="1"/>
    <col min="13060" max="13060" width="11.42578125" style="6"/>
    <col min="13061" max="13061" width="10.140625" style="6" bestFit="1" customWidth="1"/>
    <col min="13062" max="13062" width="16.140625" style="6" customWidth="1"/>
    <col min="13063" max="13063" width="11.42578125" style="6" customWidth="1"/>
    <col min="13064" max="13064" width="11.28515625" style="6" bestFit="1" customWidth="1"/>
    <col min="13065" max="13065" width="10.28515625" style="6" bestFit="1" customWidth="1"/>
    <col min="13066" max="13066" width="29.85546875" style="6" customWidth="1"/>
    <col min="13067" max="13313" width="11.42578125" style="6"/>
    <col min="13314" max="13314" width="11.5703125" style="6" customWidth="1"/>
    <col min="13315" max="13315" width="41.28515625" style="6" customWidth="1"/>
    <col min="13316" max="13316" width="11.42578125" style="6"/>
    <col min="13317" max="13317" width="10.140625" style="6" bestFit="1" customWidth="1"/>
    <col min="13318" max="13318" width="16.140625" style="6" customWidth="1"/>
    <col min="13319" max="13319" width="11.42578125" style="6" customWidth="1"/>
    <col min="13320" max="13320" width="11.28515625" style="6" bestFit="1" customWidth="1"/>
    <col min="13321" max="13321" width="10.28515625" style="6" bestFit="1" customWidth="1"/>
    <col min="13322" max="13322" width="29.85546875" style="6" customWidth="1"/>
    <col min="13323" max="13569" width="11.42578125" style="6"/>
    <col min="13570" max="13570" width="11.5703125" style="6" customWidth="1"/>
    <col min="13571" max="13571" width="41.28515625" style="6" customWidth="1"/>
    <col min="13572" max="13572" width="11.42578125" style="6"/>
    <col min="13573" max="13573" width="10.140625" style="6" bestFit="1" customWidth="1"/>
    <col min="13574" max="13574" width="16.140625" style="6" customWidth="1"/>
    <col min="13575" max="13575" width="11.42578125" style="6" customWidth="1"/>
    <col min="13576" max="13576" width="11.28515625" style="6" bestFit="1" customWidth="1"/>
    <col min="13577" max="13577" width="10.28515625" style="6" bestFit="1" customWidth="1"/>
    <col min="13578" max="13578" width="29.85546875" style="6" customWidth="1"/>
    <col min="13579" max="13825" width="11.42578125" style="6"/>
    <col min="13826" max="13826" width="11.5703125" style="6" customWidth="1"/>
    <col min="13827" max="13827" width="41.28515625" style="6" customWidth="1"/>
    <col min="13828" max="13828" width="11.42578125" style="6"/>
    <col min="13829" max="13829" width="10.140625" style="6" bestFit="1" customWidth="1"/>
    <col min="13830" max="13830" width="16.140625" style="6" customWidth="1"/>
    <col min="13831" max="13831" width="11.42578125" style="6" customWidth="1"/>
    <col min="13832" max="13832" width="11.28515625" style="6" bestFit="1" customWidth="1"/>
    <col min="13833" max="13833" width="10.28515625" style="6" bestFit="1" customWidth="1"/>
    <col min="13834" max="13834" width="29.85546875" style="6" customWidth="1"/>
    <col min="13835" max="14081" width="11.42578125" style="6"/>
    <col min="14082" max="14082" width="11.5703125" style="6" customWidth="1"/>
    <col min="14083" max="14083" width="41.28515625" style="6" customWidth="1"/>
    <col min="14084" max="14084" width="11.42578125" style="6"/>
    <col min="14085" max="14085" width="10.140625" style="6" bestFit="1" customWidth="1"/>
    <col min="14086" max="14086" width="16.140625" style="6" customWidth="1"/>
    <col min="14087" max="14087" width="11.42578125" style="6" customWidth="1"/>
    <col min="14088" max="14088" width="11.28515625" style="6" bestFit="1" customWidth="1"/>
    <col min="14089" max="14089" width="10.28515625" style="6" bestFit="1" customWidth="1"/>
    <col min="14090" max="14090" width="29.85546875" style="6" customWidth="1"/>
    <col min="14091" max="14337" width="11.42578125" style="6"/>
    <col min="14338" max="14338" width="11.5703125" style="6" customWidth="1"/>
    <col min="14339" max="14339" width="41.28515625" style="6" customWidth="1"/>
    <col min="14340" max="14340" width="11.42578125" style="6"/>
    <col min="14341" max="14341" width="10.140625" style="6" bestFit="1" customWidth="1"/>
    <col min="14342" max="14342" width="16.140625" style="6" customWidth="1"/>
    <col min="14343" max="14343" width="11.42578125" style="6" customWidth="1"/>
    <col min="14344" max="14344" width="11.28515625" style="6" bestFit="1" customWidth="1"/>
    <col min="14345" max="14345" width="10.28515625" style="6" bestFit="1" customWidth="1"/>
    <col min="14346" max="14346" width="29.85546875" style="6" customWidth="1"/>
    <col min="14347" max="14593" width="11.42578125" style="6"/>
    <col min="14594" max="14594" width="11.5703125" style="6" customWidth="1"/>
    <col min="14595" max="14595" width="41.28515625" style="6" customWidth="1"/>
    <col min="14596" max="14596" width="11.42578125" style="6"/>
    <col min="14597" max="14597" width="10.140625" style="6" bestFit="1" customWidth="1"/>
    <col min="14598" max="14598" width="16.140625" style="6" customWidth="1"/>
    <col min="14599" max="14599" width="11.42578125" style="6" customWidth="1"/>
    <col min="14600" max="14600" width="11.28515625" style="6" bestFit="1" customWidth="1"/>
    <col min="14601" max="14601" width="10.28515625" style="6" bestFit="1" customWidth="1"/>
    <col min="14602" max="14602" width="29.85546875" style="6" customWidth="1"/>
    <col min="14603" max="14849" width="11.42578125" style="6"/>
    <col min="14850" max="14850" width="11.5703125" style="6" customWidth="1"/>
    <col min="14851" max="14851" width="41.28515625" style="6" customWidth="1"/>
    <col min="14852" max="14852" width="11.42578125" style="6"/>
    <col min="14853" max="14853" width="10.140625" style="6" bestFit="1" customWidth="1"/>
    <col min="14854" max="14854" width="16.140625" style="6" customWidth="1"/>
    <col min="14855" max="14855" width="11.42578125" style="6" customWidth="1"/>
    <col min="14856" max="14856" width="11.28515625" style="6" bestFit="1" customWidth="1"/>
    <col min="14857" max="14857" width="10.28515625" style="6" bestFit="1" customWidth="1"/>
    <col min="14858" max="14858" width="29.85546875" style="6" customWidth="1"/>
    <col min="14859" max="15105" width="11.42578125" style="6"/>
    <col min="15106" max="15106" width="11.5703125" style="6" customWidth="1"/>
    <col min="15107" max="15107" width="41.28515625" style="6" customWidth="1"/>
    <col min="15108" max="15108" width="11.42578125" style="6"/>
    <col min="15109" max="15109" width="10.140625" style="6" bestFit="1" customWidth="1"/>
    <col min="15110" max="15110" width="16.140625" style="6" customWidth="1"/>
    <col min="15111" max="15111" width="11.42578125" style="6" customWidth="1"/>
    <col min="15112" max="15112" width="11.28515625" style="6" bestFit="1" customWidth="1"/>
    <col min="15113" max="15113" width="10.28515625" style="6" bestFit="1" customWidth="1"/>
    <col min="15114" max="15114" width="29.85546875" style="6" customWidth="1"/>
    <col min="15115" max="15361" width="11.42578125" style="6"/>
    <col min="15362" max="15362" width="11.5703125" style="6" customWidth="1"/>
    <col min="15363" max="15363" width="41.28515625" style="6" customWidth="1"/>
    <col min="15364" max="15364" width="11.42578125" style="6"/>
    <col min="15365" max="15365" width="10.140625" style="6" bestFit="1" customWidth="1"/>
    <col min="15366" max="15366" width="16.140625" style="6" customWidth="1"/>
    <col min="15367" max="15367" width="11.42578125" style="6" customWidth="1"/>
    <col min="15368" max="15368" width="11.28515625" style="6" bestFit="1" customWidth="1"/>
    <col min="15369" max="15369" width="10.28515625" style="6" bestFit="1" customWidth="1"/>
    <col min="15370" max="15370" width="29.85546875" style="6" customWidth="1"/>
    <col min="15371" max="15617" width="11.42578125" style="6"/>
    <col min="15618" max="15618" width="11.5703125" style="6" customWidth="1"/>
    <col min="15619" max="15619" width="41.28515625" style="6" customWidth="1"/>
    <col min="15620" max="15620" width="11.42578125" style="6"/>
    <col min="15621" max="15621" width="10.140625" style="6" bestFit="1" customWidth="1"/>
    <col min="15622" max="15622" width="16.140625" style="6" customWidth="1"/>
    <col min="15623" max="15623" width="11.42578125" style="6" customWidth="1"/>
    <col min="15624" max="15624" width="11.28515625" style="6" bestFit="1" customWidth="1"/>
    <col min="15625" max="15625" width="10.28515625" style="6" bestFit="1" customWidth="1"/>
    <col min="15626" max="15626" width="29.85546875" style="6" customWidth="1"/>
    <col min="15627" max="15873" width="11.42578125" style="6"/>
    <col min="15874" max="15874" width="11.5703125" style="6" customWidth="1"/>
    <col min="15875" max="15875" width="41.28515625" style="6" customWidth="1"/>
    <col min="15876" max="15876" width="11.42578125" style="6"/>
    <col min="15877" max="15877" width="10.140625" style="6" bestFit="1" customWidth="1"/>
    <col min="15878" max="15878" width="16.140625" style="6" customWidth="1"/>
    <col min="15879" max="15879" width="11.42578125" style="6" customWidth="1"/>
    <col min="15880" max="15880" width="11.28515625" style="6" bestFit="1" customWidth="1"/>
    <col min="15881" max="15881" width="10.28515625" style="6" bestFit="1" customWidth="1"/>
    <col min="15882" max="15882" width="29.85546875" style="6" customWidth="1"/>
    <col min="15883" max="16129" width="11.42578125" style="6"/>
    <col min="16130" max="16130" width="11.5703125" style="6" customWidth="1"/>
    <col min="16131" max="16131" width="41.28515625" style="6" customWidth="1"/>
    <col min="16132" max="16132" width="11.42578125" style="6"/>
    <col min="16133" max="16133" width="10.140625" style="6" bestFit="1" customWidth="1"/>
    <col min="16134" max="16134" width="16.140625" style="6" customWidth="1"/>
    <col min="16135" max="16135" width="11.42578125" style="6" customWidth="1"/>
    <col min="16136" max="16136" width="11.28515625" style="6" bestFit="1" customWidth="1"/>
    <col min="16137" max="16137" width="10.28515625" style="6" bestFit="1" customWidth="1"/>
    <col min="16138" max="16138" width="29.85546875" style="6" customWidth="1"/>
    <col min="16139" max="16384" width="11.42578125" style="6"/>
  </cols>
  <sheetData>
    <row r="1" spans="2:10" x14ac:dyDescent="0.2">
      <c r="B1" s="3"/>
      <c r="C1" s="3"/>
      <c r="D1" s="3"/>
      <c r="E1" s="3"/>
      <c r="F1" s="3"/>
      <c r="G1" s="3"/>
      <c r="H1" s="4"/>
      <c r="I1" s="3"/>
      <c r="J1" s="5"/>
    </row>
    <row r="2" spans="2:10" x14ac:dyDescent="0.2">
      <c r="B2" s="3"/>
      <c r="C2" s="3"/>
      <c r="D2" s="3"/>
      <c r="E2" s="3"/>
      <c r="F2" s="3"/>
      <c r="G2" s="3"/>
      <c r="H2" s="4"/>
      <c r="I2" s="3"/>
      <c r="J2" s="5"/>
    </row>
    <row r="3" spans="2:10" x14ac:dyDescent="0.2">
      <c r="D3" s="58"/>
      <c r="E3" s="58"/>
      <c r="F3" s="58"/>
      <c r="G3" s="58"/>
      <c r="H3" s="58"/>
      <c r="I3" s="58"/>
      <c r="J3" s="5"/>
    </row>
    <row r="4" spans="2:10" x14ac:dyDescent="0.2">
      <c r="C4" s="73" t="s">
        <v>0</v>
      </c>
      <c r="D4" s="73"/>
      <c r="E4" s="73"/>
      <c r="F4" s="73"/>
      <c r="G4" s="73"/>
      <c r="H4" s="73"/>
      <c r="I4" s="73"/>
      <c r="J4" s="73"/>
    </row>
    <row r="5" spans="2:10" x14ac:dyDescent="0.2">
      <c r="C5" s="73" t="s">
        <v>1</v>
      </c>
      <c r="D5" s="73"/>
      <c r="E5" s="73"/>
      <c r="F5" s="73"/>
      <c r="G5" s="73"/>
      <c r="H5" s="73"/>
      <c r="I5" s="73"/>
      <c r="J5" s="73"/>
    </row>
    <row r="6" spans="2:10" x14ac:dyDescent="0.2">
      <c r="C6" s="73" t="s">
        <v>2</v>
      </c>
      <c r="D6" s="73"/>
      <c r="E6" s="73"/>
      <c r="F6" s="73"/>
      <c r="G6" s="73"/>
      <c r="H6" s="73"/>
      <c r="I6" s="73"/>
      <c r="J6" s="73"/>
    </row>
    <row r="7" spans="2:10" x14ac:dyDescent="0.2">
      <c r="B7" s="5"/>
      <c r="C7" s="72" t="s">
        <v>389</v>
      </c>
      <c r="D7" s="72"/>
      <c r="E7" s="72"/>
      <c r="F7" s="72"/>
      <c r="G7" s="72"/>
      <c r="H7" s="72"/>
      <c r="I7" s="72"/>
      <c r="J7" s="72"/>
    </row>
    <row r="8" spans="2:10" x14ac:dyDescent="0.2">
      <c r="B8" s="5"/>
      <c r="C8" s="5"/>
      <c r="D8" s="7"/>
      <c r="F8" s="5"/>
      <c r="J8" s="5"/>
    </row>
    <row r="9" spans="2:10" x14ac:dyDescent="0.2">
      <c r="B9" s="5"/>
      <c r="C9" s="5"/>
      <c r="D9" s="7"/>
      <c r="F9" s="5"/>
      <c r="J9" s="5"/>
    </row>
    <row r="10" spans="2:10" x14ac:dyDescent="0.2">
      <c r="B10" s="5"/>
      <c r="C10" s="5"/>
      <c r="D10" s="7"/>
      <c r="F10" s="5"/>
      <c r="J10" s="5"/>
    </row>
    <row r="11" spans="2:10" x14ac:dyDescent="0.2">
      <c r="B11" s="5"/>
      <c r="C11" s="5"/>
      <c r="D11" s="7"/>
      <c r="F11" s="5"/>
      <c r="J11" s="5"/>
    </row>
    <row r="12" spans="2:10" ht="15" customHeight="1" x14ac:dyDescent="0.2">
      <c r="B12" s="9" t="s">
        <v>50</v>
      </c>
      <c r="C12" s="9" t="s">
        <v>3</v>
      </c>
      <c r="D12" s="10" t="s">
        <v>4</v>
      </c>
      <c r="E12" s="10" t="s">
        <v>5</v>
      </c>
      <c r="F12" s="11" t="s">
        <v>6</v>
      </c>
      <c r="G12" s="12" t="s">
        <v>7</v>
      </c>
      <c r="H12" s="13" t="s">
        <v>8</v>
      </c>
      <c r="I12" s="13" t="s">
        <v>9</v>
      </c>
      <c r="J12" s="13" t="s">
        <v>10</v>
      </c>
    </row>
    <row r="13" spans="2:10" x14ac:dyDescent="0.2">
      <c r="B13" s="14"/>
      <c r="C13" s="15"/>
      <c r="E13" s="16"/>
      <c r="F13" s="17"/>
      <c r="G13" s="18"/>
      <c r="H13" s="19"/>
      <c r="I13" s="20"/>
      <c r="J13" s="21"/>
    </row>
    <row r="14" spans="2:10" x14ac:dyDescent="0.2">
      <c r="B14" s="9" t="s">
        <v>51</v>
      </c>
      <c r="C14" s="9" t="s">
        <v>52</v>
      </c>
      <c r="E14" s="16"/>
      <c r="F14" s="17"/>
      <c r="G14" s="18"/>
      <c r="H14" s="19">
        <f>SUM(G15:G17)</f>
        <v>0</v>
      </c>
      <c r="I14" s="20">
        <f>H14/1.16*0.16</f>
        <v>0</v>
      </c>
      <c r="J14" s="21"/>
    </row>
    <row r="15" spans="2:10" hidden="1" outlineLevel="1" x14ac:dyDescent="0.2">
      <c r="B15" s="9"/>
      <c r="C15" s="9"/>
      <c r="G15" s="8"/>
      <c r="H15" s="19"/>
      <c r="I15" s="20">
        <f>H15/1.16*0.16</f>
        <v>0</v>
      </c>
      <c r="J15" s="21"/>
    </row>
    <row r="16" spans="2:10" ht="15" hidden="1" outlineLevel="1" x14ac:dyDescent="0.25">
      <c r="B16" s="9"/>
      <c r="C16" s="9"/>
      <c r="G16"/>
      <c r="H16" s="19"/>
      <c r="I16" s="20">
        <f>H16/1.16*0.16</f>
        <v>0</v>
      </c>
      <c r="J16" s="21"/>
    </row>
    <row r="17" spans="2:11" ht="15" hidden="1" outlineLevel="1" x14ac:dyDescent="0.25">
      <c r="B17" s="9"/>
      <c r="C17" s="9"/>
      <c r="G17"/>
      <c r="H17" s="19"/>
      <c r="I17" s="20"/>
      <c r="J17" s="21"/>
    </row>
    <row r="18" spans="2:11" ht="15" collapsed="1" x14ac:dyDescent="0.25">
      <c r="B18" s="9" t="s">
        <v>13</v>
      </c>
      <c r="C18" s="9" t="s">
        <v>14</v>
      </c>
      <c r="D18" s="22"/>
      <c r="E18" s="23"/>
      <c r="F18" s="24"/>
      <c r="G18"/>
      <c r="H18" s="19">
        <f>SUM(G19:G28)</f>
        <v>627.98</v>
      </c>
      <c r="I18" s="20">
        <f>H18/1.16*0.16</f>
        <v>86.61793103448278</v>
      </c>
      <c r="J18" s="53"/>
      <c r="K18" s="26"/>
    </row>
    <row r="19" spans="2:11" ht="15" outlineLevel="1" x14ac:dyDescent="0.25">
      <c r="B19" s="9"/>
      <c r="C19" s="9"/>
      <c r="D19" t="s">
        <v>273</v>
      </c>
      <c r="E19" s="2">
        <v>42979</v>
      </c>
      <c r="F19" t="s">
        <v>390</v>
      </c>
      <c r="G19">
        <v>630</v>
      </c>
      <c r="H19" s="28"/>
      <c r="I19" s="20"/>
      <c r="J19" s="21"/>
      <c r="K19" s="26"/>
    </row>
    <row r="20" spans="2:11" ht="15" outlineLevel="1" x14ac:dyDescent="0.25">
      <c r="B20" s="9"/>
      <c r="D20" t="s">
        <v>445</v>
      </c>
      <c r="E20" s="2">
        <v>42991</v>
      </c>
      <c r="F20" t="s">
        <v>446</v>
      </c>
      <c r="G20" s="1">
        <v>-360.02</v>
      </c>
      <c r="I20" s="20"/>
      <c r="J20" s="21"/>
      <c r="K20" s="26"/>
    </row>
    <row r="21" spans="2:11" ht="15" outlineLevel="1" x14ac:dyDescent="0.25">
      <c r="B21" s="9"/>
      <c r="C21" s="9"/>
      <c r="D21" t="s">
        <v>155</v>
      </c>
      <c r="E21" s="2">
        <v>43005</v>
      </c>
      <c r="F21" t="s">
        <v>447</v>
      </c>
      <c r="G21" s="1">
        <v>358</v>
      </c>
      <c r="H21" s="28"/>
      <c r="I21" s="20"/>
      <c r="J21" s="21"/>
      <c r="K21" s="26"/>
    </row>
    <row r="22" spans="2:11" ht="15" outlineLevel="1" x14ac:dyDescent="0.25">
      <c r="B22" s="9"/>
      <c r="C22" s="9"/>
      <c r="D22"/>
      <c r="E22" s="2"/>
      <c r="F22"/>
      <c r="G22"/>
      <c r="H22" s="28"/>
      <c r="I22" s="20"/>
      <c r="J22" s="21"/>
      <c r="K22" s="26"/>
    </row>
    <row r="23" spans="2:11" ht="15" outlineLevel="1" x14ac:dyDescent="0.25">
      <c r="B23" s="9"/>
      <c r="C23" s="9"/>
      <c r="D23"/>
      <c r="E23" s="2"/>
      <c r="F23"/>
      <c r="G23"/>
      <c r="H23" s="28"/>
      <c r="I23" s="20"/>
      <c r="J23" s="21"/>
      <c r="K23" s="26"/>
    </row>
    <row r="24" spans="2:11" ht="15" outlineLevel="1" x14ac:dyDescent="0.25">
      <c r="B24" s="9"/>
      <c r="C24" s="9"/>
      <c r="D24"/>
      <c r="E24" s="2"/>
      <c r="F24"/>
      <c r="G24"/>
      <c r="H24" s="18"/>
      <c r="I24" s="20"/>
      <c r="J24" s="21"/>
      <c r="K24" s="26"/>
    </row>
    <row r="25" spans="2:11" ht="15" outlineLevel="1" x14ac:dyDescent="0.25">
      <c r="B25" s="9"/>
      <c r="C25" s="9"/>
      <c r="D25"/>
      <c r="E25" s="2"/>
      <c r="F25"/>
      <c r="G25" s="53"/>
      <c r="H25" s="18"/>
      <c r="I25" s="20"/>
      <c r="J25" s="21"/>
      <c r="K25" s="26"/>
    </row>
    <row r="26" spans="2:11" ht="15" outlineLevel="1" x14ac:dyDescent="0.25">
      <c r="B26" s="9"/>
      <c r="C26" s="9"/>
      <c r="D26"/>
      <c r="E26" s="2"/>
      <c r="F26"/>
      <c r="G26"/>
      <c r="H26" s="18"/>
      <c r="I26" s="20"/>
      <c r="J26" s="21"/>
      <c r="K26" s="26"/>
    </row>
    <row r="27" spans="2:11" ht="15" outlineLevel="1" x14ac:dyDescent="0.25">
      <c r="B27" s="9"/>
      <c r="C27" s="9"/>
      <c r="D27"/>
      <c r="E27" s="2"/>
      <c r="F27"/>
      <c r="G27"/>
      <c r="H27" s="18"/>
      <c r="I27" s="20"/>
      <c r="J27" s="21"/>
      <c r="K27" s="26"/>
    </row>
    <row r="28" spans="2:11" ht="15" outlineLevel="1" x14ac:dyDescent="0.25">
      <c r="B28" s="9"/>
      <c r="C28" s="9"/>
      <c r="D28"/>
      <c r="E28" s="2"/>
      <c r="F28"/>
      <c r="G28" s="53"/>
      <c r="H28" s="18"/>
      <c r="I28" s="20"/>
      <c r="J28" s="21"/>
      <c r="K28" s="26"/>
    </row>
    <row r="29" spans="2:11" ht="15" outlineLevel="1" x14ac:dyDescent="0.25">
      <c r="B29" s="9"/>
      <c r="C29" s="9"/>
      <c r="D29"/>
      <c r="E29" s="2"/>
      <c r="F29"/>
      <c r="G29" s="53"/>
      <c r="H29" s="18"/>
      <c r="I29" s="20"/>
      <c r="J29" s="21"/>
      <c r="K29" s="26"/>
    </row>
    <row r="30" spans="2:11" x14ac:dyDescent="0.2">
      <c r="B30" s="9" t="s">
        <v>53</v>
      </c>
      <c r="C30" s="9" t="s">
        <v>54</v>
      </c>
      <c r="D30" s="22"/>
      <c r="E30" s="23"/>
      <c r="F30" s="24"/>
      <c r="G30" s="27"/>
      <c r="H30" s="19">
        <f>SUM(G31)</f>
        <v>0</v>
      </c>
      <c r="I30" s="20">
        <f>H30/1.16*0.16</f>
        <v>0</v>
      </c>
      <c r="J30" s="21"/>
      <c r="K30" s="26"/>
    </row>
    <row r="31" spans="2:11" ht="15" outlineLevel="1" x14ac:dyDescent="0.25">
      <c r="B31" s="9"/>
      <c r="D31"/>
      <c r="E31" s="2"/>
      <c r="F31"/>
      <c r="G31" s="30"/>
      <c r="H31" s="18"/>
      <c r="I31" s="20"/>
      <c r="J31" s="21"/>
      <c r="K31" s="26"/>
    </row>
    <row r="32" spans="2:11" ht="15" x14ac:dyDescent="0.25">
      <c r="B32" s="9" t="s">
        <v>16</v>
      </c>
      <c r="C32" s="9" t="s">
        <v>17</v>
      </c>
      <c r="D32" s="22"/>
      <c r="E32" s="23"/>
      <c r="F32" s="24"/>
      <c r="G32" s="27"/>
      <c r="H32" s="19">
        <f>SUM(G33:G37)</f>
        <v>8505.09</v>
      </c>
      <c r="I32" s="20">
        <f>H32/1.16*0.16</f>
        <v>1173.1158620689657</v>
      </c>
      <c r="J32" s="53"/>
      <c r="K32" s="26"/>
    </row>
    <row r="33" spans="2:13" ht="15" outlineLevel="1" x14ac:dyDescent="0.25">
      <c r="B33" s="9"/>
      <c r="C33" s="9"/>
      <c r="D33" t="s">
        <v>374</v>
      </c>
      <c r="E33" s="2">
        <v>42977</v>
      </c>
      <c r="F33">
        <v>2085</v>
      </c>
      <c r="G33" s="53">
        <v>1567.8</v>
      </c>
      <c r="H33" s="19"/>
      <c r="I33" s="20"/>
      <c r="J33" s="65"/>
      <c r="K33" s="26"/>
    </row>
    <row r="34" spans="2:13" ht="15" outlineLevel="1" x14ac:dyDescent="0.25">
      <c r="B34" s="9"/>
      <c r="C34" s="9"/>
      <c r="D34" t="s">
        <v>391</v>
      </c>
      <c r="E34" s="2">
        <v>42990</v>
      </c>
      <c r="F34">
        <v>2132</v>
      </c>
      <c r="G34" s="53">
        <v>2359.6</v>
      </c>
      <c r="H34" s="19"/>
      <c r="I34" s="20"/>
      <c r="J34" s="65"/>
      <c r="K34" s="26"/>
    </row>
    <row r="35" spans="2:13" ht="15" outlineLevel="1" x14ac:dyDescent="0.25">
      <c r="B35" s="9"/>
      <c r="C35" s="9"/>
      <c r="D35" t="s">
        <v>392</v>
      </c>
      <c r="E35" s="2">
        <v>42999</v>
      </c>
      <c r="F35">
        <v>2154</v>
      </c>
      <c r="G35" s="53">
        <v>1526.72</v>
      </c>
      <c r="H35" s="19"/>
      <c r="I35" s="20"/>
      <c r="J35" s="64"/>
      <c r="K35" s="26"/>
    </row>
    <row r="36" spans="2:13" ht="15" outlineLevel="1" x14ac:dyDescent="0.25">
      <c r="B36" s="9"/>
      <c r="C36" s="9"/>
      <c r="D36" t="s">
        <v>393</v>
      </c>
      <c r="E36" s="2">
        <v>43008</v>
      </c>
      <c r="F36">
        <v>2201</v>
      </c>
      <c r="G36" s="53">
        <v>3050.97</v>
      </c>
      <c r="H36" s="32"/>
      <c r="I36" s="20"/>
      <c r="J36" s="31"/>
      <c r="K36" s="26"/>
    </row>
    <row r="37" spans="2:13" ht="15" outlineLevel="1" x14ac:dyDescent="0.25">
      <c r="B37" s="9"/>
      <c r="C37" s="9"/>
      <c r="D37"/>
      <c r="E37" s="2"/>
      <c r="F37"/>
      <c r="G37"/>
      <c r="H37" s="32"/>
      <c r="I37" s="20"/>
      <c r="J37" s="31"/>
      <c r="K37" s="26"/>
    </row>
    <row r="38" spans="2:13" x14ac:dyDescent="0.2">
      <c r="B38" s="9" t="s">
        <v>18</v>
      </c>
      <c r="C38" s="9" t="s">
        <v>56</v>
      </c>
      <c r="D38" s="22"/>
      <c r="E38" s="23"/>
      <c r="F38" s="24"/>
      <c r="G38" s="27"/>
      <c r="H38" s="19">
        <f>SUM(G39:G39)</f>
        <v>0</v>
      </c>
      <c r="I38" s="20">
        <f>H38/1.16*0.16</f>
        <v>0</v>
      </c>
      <c r="J38" s="31"/>
      <c r="K38" s="26"/>
    </row>
    <row r="39" spans="2:13" ht="15" hidden="1" outlineLevel="1" x14ac:dyDescent="0.25">
      <c r="D39"/>
      <c r="E39" s="2"/>
      <c r="F39"/>
      <c r="G39" s="53"/>
      <c r="I39" s="28"/>
      <c r="J39" s="65"/>
      <c r="K39" s="26"/>
    </row>
    <row r="40" spans="2:13" collapsed="1" x14ac:dyDescent="0.2">
      <c r="B40" s="9" t="s">
        <v>19</v>
      </c>
      <c r="C40" s="9" t="s">
        <v>57</v>
      </c>
      <c r="D40" s="22"/>
      <c r="E40" s="23"/>
      <c r="F40" s="22"/>
      <c r="G40" s="29"/>
      <c r="H40" s="19">
        <f>SUM(G41:G41)</f>
        <v>0</v>
      </c>
      <c r="I40" s="20">
        <f>H40/1.16*0.16</f>
        <v>0</v>
      </c>
      <c r="J40" s="31"/>
      <c r="K40" s="26"/>
    </row>
    <row r="41" spans="2:13" ht="15" hidden="1" outlineLevel="1" x14ac:dyDescent="0.25">
      <c r="D41"/>
      <c r="E41" s="2"/>
      <c r="F41"/>
      <c r="G41" s="30"/>
      <c r="J41" s="31"/>
      <c r="K41" s="26"/>
    </row>
    <row r="42" spans="2:13" collapsed="1" x14ac:dyDescent="0.2">
      <c r="B42" s="33" t="s">
        <v>20</v>
      </c>
      <c r="C42" s="9" t="s">
        <v>58</v>
      </c>
      <c r="D42" s="22"/>
      <c r="E42" s="23"/>
      <c r="F42" s="22"/>
      <c r="G42" s="29"/>
      <c r="H42" s="19">
        <f>SUM(G43:G43)</f>
        <v>0</v>
      </c>
      <c r="I42" s="20">
        <f>H42/1.16*0.16</f>
        <v>0</v>
      </c>
      <c r="J42" s="31"/>
      <c r="K42" s="26"/>
    </row>
    <row r="43" spans="2:13" ht="15" hidden="1" outlineLevel="1" x14ac:dyDescent="0.25">
      <c r="D43"/>
      <c r="E43" s="2"/>
      <c r="F43"/>
      <c r="G43" s="53"/>
      <c r="H43" s="19">
        <f>SUM(G44:G44)</f>
        <v>0</v>
      </c>
      <c r="J43" s="31"/>
      <c r="K43" s="26"/>
    </row>
    <row r="44" spans="2:13" collapsed="1" x14ac:dyDescent="0.2">
      <c r="B44" s="33" t="s">
        <v>21</v>
      </c>
      <c r="C44" s="9" t="s">
        <v>59</v>
      </c>
      <c r="D44" s="22"/>
      <c r="E44" s="23"/>
      <c r="F44" s="22"/>
      <c r="G44" s="29"/>
      <c r="H44" s="19">
        <f>SUM(G45:G46)</f>
        <v>0</v>
      </c>
      <c r="I44" s="20">
        <f>H44/1.16*0.16</f>
        <v>0</v>
      </c>
      <c r="J44" s="31"/>
      <c r="K44" s="26"/>
    </row>
    <row r="45" spans="2:13" ht="15" hidden="1" outlineLevel="1" x14ac:dyDescent="0.25">
      <c r="D45"/>
      <c r="E45" s="2"/>
      <c r="F45"/>
      <c r="G45" s="53"/>
      <c r="H45" s="19"/>
      <c r="K45" s="26"/>
    </row>
    <row r="46" spans="2:13" ht="15" hidden="1" outlineLevel="1" x14ac:dyDescent="0.25">
      <c r="D46"/>
      <c r="E46" s="2"/>
      <c r="F46"/>
      <c r="G46"/>
      <c r="H46" s="19"/>
      <c r="J46"/>
      <c r="K46" s="26"/>
      <c r="L46"/>
      <c r="M46"/>
    </row>
    <row r="47" spans="2:13" ht="15" hidden="1" outlineLevel="1" x14ac:dyDescent="0.25">
      <c r="D47"/>
      <c r="E47" s="2"/>
      <c r="F47"/>
      <c r="G47" s="1"/>
      <c r="H47" s="19"/>
      <c r="J47" s="31"/>
      <c r="K47" s="26"/>
    </row>
    <row r="48" spans="2:13" collapsed="1" x14ac:dyDescent="0.2">
      <c r="B48" s="9" t="s">
        <v>60</v>
      </c>
      <c r="C48" s="9" t="s">
        <v>61</v>
      </c>
      <c r="G48" s="8"/>
      <c r="H48" s="19">
        <f>SUM(G49:G49)</f>
        <v>0</v>
      </c>
      <c r="I48" s="20">
        <f>H48/1.16*0.16</f>
        <v>0</v>
      </c>
      <c r="K48" s="26"/>
    </row>
    <row r="49" spans="2:13" ht="15" hidden="1" outlineLevel="1" x14ac:dyDescent="0.25">
      <c r="D49"/>
      <c r="E49" s="2"/>
      <c r="F49"/>
      <c r="G49" s="1"/>
      <c r="H49" s="19">
        <f>SUM(G50:G50)</f>
        <v>0</v>
      </c>
      <c r="K49" s="26"/>
    </row>
    <row r="50" spans="2:13" collapsed="1" x14ac:dyDescent="0.2">
      <c r="B50" s="33" t="s">
        <v>22</v>
      </c>
      <c r="C50" s="9" t="s">
        <v>23</v>
      </c>
      <c r="D50" s="29"/>
      <c r="E50" s="34"/>
      <c r="F50" s="35"/>
      <c r="G50" s="25"/>
      <c r="H50" s="19">
        <f>SUM(G51:G51)</f>
        <v>0</v>
      </c>
      <c r="I50" s="20"/>
      <c r="J50" s="36"/>
      <c r="K50" s="26"/>
    </row>
    <row r="51" spans="2:13" hidden="1" outlineLevel="1" x14ac:dyDescent="0.2">
      <c r="B51" s="33"/>
      <c r="C51" s="9"/>
      <c r="D51" s="29"/>
      <c r="E51" s="34"/>
      <c r="F51" s="35"/>
      <c r="G51" s="25"/>
      <c r="H51" s="19"/>
      <c r="I51" s="20"/>
      <c r="J51" s="36"/>
      <c r="K51" s="26"/>
    </row>
    <row r="52" spans="2:13" collapsed="1" x14ac:dyDescent="0.2">
      <c r="B52" s="33" t="s">
        <v>356</v>
      </c>
      <c r="C52" s="9" t="s">
        <v>357</v>
      </c>
      <c r="D52" s="29"/>
      <c r="E52" s="34"/>
      <c r="F52" s="35"/>
      <c r="G52" s="25"/>
      <c r="H52" s="19">
        <f>SUM(G53:G53)</f>
        <v>0</v>
      </c>
      <c r="I52" s="20">
        <f>H52/1.16*0.16</f>
        <v>0</v>
      </c>
      <c r="J52" s="36"/>
      <c r="K52" s="26"/>
    </row>
    <row r="53" spans="2:13" ht="15" hidden="1" outlineLevel="1" x14ac:dyDescent="0.25">
      <c r="B53" s="33"/>
      <c r="C53" s="9"/>
      <c r="D53"/>
      <c r="E53" s="2"/>
      <c r="F53"/>
      <c r="G53"/>
      <c r="H53" s="19"/>
      <c r="I53" s="20"/>
      <c r="J53" s="36"/>
      <c r="K53" s="26"/>
    </row>
    <row r="54" spans="2:13" collapsed="1" x14ac:dyDescent="0.2">
      <c r="B54" s="33" t="s">
        <v>291</v>
      </c>
      <c r="C54" s="9" t="s">
        <v>290</v>
      </c>
      <c r="D54" s="29"/>
      <c r="E54" s="34"/>
      <c r="F54" s="35"/>
      <c r="G54" s="25"/>
      <c r="H54" s="19">
        <f>SUM(G55:G55)</f>
        <v>2390.7600000000002</v>
      </c>
      <c r="I54" s="20"/>
      <c r="J54" s="36"/>
      <c r="K54" s="26"/>
    </row>
    <row r="55" spans="2:13" ht="15" hidden="1" outlineLevel="1" x14ac:dyDescent="0.25">
      <c r="B55" s="33"/>
      <c r="C55" s="9"/>
      <c r="D55" t="s">
        <v>119</v>
      </c>
      <c r="E55" s="2">
        <v>42978</v>
      </c>
      <c r="F55" t="s">
        <v>376</v>
      </c>
      <c r="G55" s="53">
        <v>2390.7600000000002</v>
      </c>
      <c r="H55" s="19"/>
      <c r="I55" s="20"/>
      <c r="J55" s="36"/>
      <c r="K55" s="26"/>
    </row>
    <row r="56" spans="2:13" ht="15" collapsed="1" x14ac:dyDescent="0.25">
      <c r="B56" s="33" t="s">
        <v>361</v>
      </c>
      <c r="C56" s="9" t="s">
        <v>363</v>
      </c>
      <c r="D56"/>
      <c r="E56" s="2"/>
      <c r="F56"/>
      <c r="G56" s="53"/>
      <c r="H56" s="19">
        <f>SUM(G57:G57)</f>
        <v>0</v>
      </c>
      <c r="I56" s="20">
        <f>H56/1.16*0.16</f>
        <v>0</v>
      </c>
      <c r="J56" s="36"/>
      <c r="K56" s="26"/>
    </row>
    <row r="57" spans="2:13" ht="15" hidden="1" outlineLevel="1" x14ac:dyDescent="0.25">
      <c r="B57" s="33"/>
      <c r="C57" s="9"/>
      <c r="D57"/>
      <c r="E57" s="2"/>
      <c r="F57"/>
      <c r="G57"/>
      <c r="H57" s="19"/>
      <c r="I57" s="20"/>
      <c r="J57" s="36"/>
      <c r="K57" s="26"/>
    </row>
    <row r="58" spans="2:13" ht="15" collapsed="1" x14ac:dyDescent="0.25">
      <c r="B58" s="59" t="s">
        <v>62</v>
      </c>
      <c r="C58" s="9" t="s">
        <v>35</v>
      </c>
      <c r="D58" s="29"/>
      <c r="E58" s="34"/>
      <c r="F58" s="35"/>
      <c r="G58" s="25"/>
      <c r="H58" s="19">
        <f>SUM(G59:G60)</f>
        <v>0</v>
      </c>
      <c r="I58" s="20">
        <f>H58/1.16*0.16</f>
        <v>0</v>
      </c>
      <c r="J58" s="53"/>
      <c r="K58" s="26"/>
    </row>
    <row r="59" spans="2:13" ht="15" hidden="1" outlineLevel="1" x14ac:dyDescent="0.25">
      <c r="B59" s="33"/>
      <c r="C59" s="9"/>
      <c r="D59"/>
      <c r="E59" s="2"/>
      <c r="F59"/>
      <c r="G59" s="53"/>
      <c r="I59" s="20"/>
      <c r="J59" s="65"/>
      <c r="K59" s="26"/>
    </row>
    <row r="60" spans="2:13" ht="15" hidden="1" outlineLevel="1" x14ac:dyDescent="0.25">
      <c r="B60" s="33"/>
      <c r="C60" s="9"/>
      <c r="D60"/>
      <c r="E60" s="2"/>
      <c r="F60"/>
      <c r="G60"/>
      <c r="I60" s="20"/>
      <c r="J60" s="36"/>
      <c r="K60" s="26"/>
    </row>
    <row r="61" spans="2:13" collapsed="1" x14ac:dyDescent="0.2">
      <c r="B61" s="33" t="s">
        <v>24</v>
      </c>
      <c r="C61" s="9" t="s">
        <v>25</v>
      </c>
      <c r="H61" s="19">
        <f>SUM(G62:G62)</f>
        <v>0</v>
      </c>
      <c r="I61" s="20">
        <f>H61/1.16*0.16</f>
        <v>0</v>
      </c>
      <c r="J61" s="38"/>
      <c r="K61" s="26"/>
      <c r="M61" s="16"/>
    </row>
    <row r="62" spans="2:13" hidden="1" outlineLevel="1" x14ac:dyDescent="0.2">
      <c r="B62" s="33"/>
      <c r="C62" s="9"/>
      <c r="D62" s="29"/>
      <c r="E62" s="34"/>
      <c r="F62" s="35"/>
      <c r="G62" s="25"/>
      <c r="H62" s="19"/>
      <c r="I62" s="20"/>
      <c r="J62" s="38"/>
      <c r="K62" s="26"/>
      <c r="M62" s="16"/>
    </row>
    <row r="63" spans="2:13" ht="15" collapsed="1" x14ac:dyDescent="0.25">
      <c r="B63" s="33" t="s">
        <v>26</v>
      </c>
      <c r="C63" s="9" t="s">
        <v>27</v>
      </c>
      <c r="D63" s="29"/>
      <c r="E63" s="39"/>
      <c r="F63" s="35"/>
      <c r="G63" s="25"/>
      <c r="H63" s="19">
        <f>SUM(G64:G66)</f>
        <v>4112.0200000000004</v>
      </c>
      <c r="I63" s="20">
        <f>(H63/1.16)*0.16</f>
        <v>567.17517241379323</v>
      </c>
      <c r="J63" s="53"/>
      <c r="K63" s="26"/>
      <c r="M63" s="16"/>
    </row>
    <row r="64" spans="2:13" ht="15" hidden="1" outlineLevel="1" x14ac:dyDescent="0.25">
      <c r="B64" s="33"/>
      <c r="C64" s="9"/>
      <c r="D64" t="s">
        <v>63</v>
      </c>
      <c r="E64" s="2">
        <v>42650</v>
      </c>
      <c r="F64" t="s">
        <v>64</v>
      </c>
      <c r="G64" s="1">
        <v>116</v>
      </c>
      <c r="H64" s="18"/>
      <c r="I64" s="20"/>
      <c r="J64" s="65"/>
      <c r="K64" s="26"/>
      <c r="M64" s="16"/>
    </row>
    <row r="65" spans="2:11" ht="15" hidden="1" outlineLevel="1" x14ac:dyDescent="0.25">
      <c r="B65" s="9"/>
      <c r="C65" s="9"/>
      <c r="D65" t="s">
        <v>28</v>
      </c>
      <c r="E65" s="2">
        <v>42627</v>
      </c>
      <c r="F65" t="s">
        <v>27</v>
      </c>
      <c r="G65" s="30">
        <v>2350.0100000000002</v>
      </c>
      <c r="H65" s="18"/>
      <c r="I65" s="20"/>
      <c r="J65" s="64"/>
      <c r="K65" s="26"/>
    </row>
    <row r="66" spans="2:11" ht="15" hidden="1" outlineLevel="1" x14ac:dyDescent="0.25">
      <c r="B66" s="9"/>
      <c r="C66" s="9"/>
      <c r="D66" t="s">
        <v>65</v>
      </c>
      <c r="E66" s="2">
        <v>42681</v>
      </c>
      <c r="F66" t="s">
        <v>66</v>
      </c>
      <c r="G66" s="30">
        <v>1646.01</v>
      </c>
      <c r="H66" s="40"/>
      <c r="I66" s="26"/>
      <c r="J66" s="64"/>
      <c r="K66" s="26"/>
    </row>
    <row r="67" spans="2:11" collapsed="1" x14ac:dyDescent="0.2">
      <c r="B67" s="59" t="s">
        <v>111</v>
      </c>
      <c r="C67" s="9" t="s">
        <v>35</v>
      </c>
      <c r="G67" s="8"/>
      <c r="H67" s="19">
        <f>SUM(G68:G69)</f>
        <v>0</v>
      </c>
      <c r="I67" s="20">
        <f>(H67/1.16)*0.16</f>
        <v>0</v>
      </c>
      <c r="J67" s="38"/>
      <c r="K67" s="26"/>
    </row>
    <row r="68" spans="2:11" ht="15" hidden="1" outlineLevel="1" x14ac:dyDescent="0.25">
      <c r="B68" s="9"/>
      <c r="C68" s="9"/>
      <c r="D68"/>
      <c r="E68" s="2"/>
      <c r="F68"/>
      <c r="G68" s="53"/>
      <c r="H68" s="18"/>
      <c r="I68" s="20"/>
      <c r="J68" s="38"/>
      <c r="K68" s="26"/>
    </row>
    <row r="69" spans="2:11" hidden="1" outlineLevel="1" x14ac:dyDescent="0.2">
      <c r="B69" s="9"/>
      <c r="C69" s="9"/>
      <c r="G69" s="8"/>
      <c r="H69" s="18"/>
      <c r="I69" s="20"/>
      <c r="J69" s="38"/>
      <c r="K69" s="26"/>
    </row>
    <row r="70" spans="2:11" ht="15" collapsed="1" x14ac:dyDescent="0.25">
      <c r="B70" s="9" t="s">
        <v>67</v>
      </c>
      <c r="C70" s="9" t="s">
        <v>68</v>
      </c>
      <c r="D70"/>
      <c r="E70" s="2"/>
      <c r="F70"/>
      <c r="G70" s="30"/>
      <c r="H70" s="41">
        <f>SUM(G71:G72)</f>
        <v>0</v>
      </c>
      <c r="I70" s="26">
        <f>(H70/1.16)*0.16</f>
        <v>0</v>
      </c>
      <c r="J70" s="38"/>
      <c r="K70" s="26"/>
    </row>
    <row r="71" spans="2:11" ht="15" hidden="1" outlineLevel="1" x14ac:dyDescent="0.25">
      <c r="B71" s="42"/>
      <c r="C71" s="42"/>
      <c r="D71"/>
      <c r="E71" s="2"/>
      <c r="F71"/>
      <c r="G71" s="1"/>
      <c r="H71" s="18"/>
      <c r="I71" s="20"/>
      <c r="J71" s="38"/>
      <c r="K71" s="26"/>
    </row>
    <row r="72" spans="2:11" ht="15" hidden="1" outlineLevel="1" x14ac:dyDescent="0.25">
      <c r="B72" s="42"/>
      <c r="C72" s="42"/>
      <c r="D72"/>
      <c r="E72" s="2"/>
      <c r="F72"/>
      <c r="G72" s="30"/>
      <c r="H72" s="18"/>
      <c r="I72" s="20"/>
      <c r="J72" s="38"/>
      <c r="K72" s="26"/>
    </row>
    <row r="73" spans="2:11" collapsed="1" x14ac:dyDescent="0.2">
      <c r="B73" s="9" t="s">
        <v>29</v>
      </c>
      <c r="C73" s="9" t="s">
        <v>30</v>
      </c>
      <c r="D73" s="43"/>
      <c r="E73" s="43"/>
      <c r="F73" s="44"/>
      <c r="G73" s="45"/>
      <c r="H73" s="41">
        <f>SUM(G74:G76)</f>
        <v>0</v>
      </c>
      <c r="I73" s="26">
        <f>(H73/1.16)*0.16</f>
        <v>0</v>
      </c>
      <c r="J73" s="36"/>
      <c r="K73" s="26"/>
    </row>
    <row r="74" spans="2:11" ht="15" hidden="1" outlineLevel="1" x14ac:dyDescent="0.25">
      <c r="B74" s="42"/>
      <c r="C74" s="42"/>
      <c r="D74"/>
      <c r="E74" s="2"/>
      <c r="F74"/>
      <c r="G74" s="53"/>
      <c r="H74" s="40"/>
      <c r="I74" s="26"/>
      <c r="J74" s="36"/>
      <c r="K74" s="26"/>
    </row>
    <row r="75" spans="2:11" ht="15" hidden="1" outlineLevel="1" x14ac:dyDescent="0.25">
      <c r="B75" s="42"/>
      <c r="C75" s="42"/>
      <c r="D75"/>
      <c r="E75" s="2"/>
      <c r="F75"/>
      <c r="G75" s="53"/>
      <c r="H75" s="40"/>
      <c r="I75" s="26"/>
      <c r="J75" s="36"/>
      <c r="K75" s="26"/>
    </row>
    <row r="76" spans="2:11" ht="15" hidden="1" outlineLevel="1" x14ac:dyDescent="0.25">
      <c r="B76" s="42"/>
      <c r="C76" s="42"/>
      <c r="D76"/>
      <c r="E76" s="2"/>
      <c r="F76"/>
      <c r="G76"/>
      <c r="H76" s="40"/>
      <c r="I76" s="26"/>
      <c r="J76" s="36"/>
      <c r="K76" s="26"/>
    </row>
    <row r="77" spans="2:11" collapsed="1" x14ac:dyDescent="0.2">
      <c r="B77" s="9" t="s">
        <v>69</v>
      </c>
      <c r="C77" s="9" t="s">
        <v>70</v>
      </c>
      <c r="D77" s="22"/>
      <c r="E77" s="23"/>
      <c r="F77" s="24"/>
      <c r="G77" s="37"/>
      <c r="H77" s="41">
        <f>SUM(G78:G78)</f>
        <v>0</v>
      </c>
      <c r="I77" s="26">
        <f>(H77/1.16)*0.16</f>
        <v>0</v>
      </c>
      <c r="J77" s="36"/>
      <c r="K77" s="26"/>
    </row>
    <row r="78" spans="2:11" hidden="1" outlineLevel="1" x14ac:dyDescent="0.2">
      <c r="B78" s="42"/>
      <c r="C78" s="42"/>
      <c r="E78" s="16"/>
      <c r="G78" s="8"/>
      <c r="H78" s="40"/>
      <c r="I78" s="26"/>
      <c r="J78" s="36"/>
      <c r="K78" s="26"/>
    </row>
    <row r="79" spans="2:11" collapsed="1" x14ac:dyDescent="0.2">
      <c r="B79" s="9" t="s">
        <v>31</v>
      </c>
      <c r="C79" s="9" t="s">
        <v>32</v>
      </c>
      <c r="D79" s="22"/>
      <c r="E79" s="22"/>
      <c r="F79" s="24"/>
      <c r="G79" s="37"/>
      <c r="H79" s="41">
        <f>SUM(G80:G81)</f>
        <v>9280</v>
      </c>
      <c r="I79" s="26">
        <f>(H79/1.16)*0.16</f>
        <v>1280.0000000000002</v>
      </c>
      <c r="J79" s="36"/>
      <c r="K79" s="26"/>
    </row>
    <row r="80" spans="2:11" ht="15" hidden="1" outlineLevel="1" x14ac:dyDescent="0.25">
      <c r="B80" s="42"/>
      <c r="C80" s="42"/>
      <c r="D80" t="s">
        <v>394</v>
      </c>
      <c r="E80" s="2">
        <v>42990</v>
      </c>
      <c r="F80" t="s">
        <v>395</v>
      </c>
      <c r="G80" s="53">
        <v>9280</v>
      </c>
      <c r="H80" s="40"/>
      <c r="I80" s="26"/>
      <c r="J80" s="36"/>
      <c r="K80" s="26"/>
    </row>
    <row r="81" spans="2:11" hidden="1" outlineLevel="1" x14ac:dyDescent="0.2">
      <c r="B81" s="42"/>
      <c r="C81" s="42"/>
      <c r="D81" s="22"/>
      <c r="E81" s="23"/>
      <c r="F81" s="24"/>
      <c r="G81" s="37"/>
      <c r="H81" s="40"/>
      <c r="I81" s="26"/>
      <c r="J81" s="36"/>
      <c r="K81" s="26"/>
    </row>
    <row r="82" spans="2:11" collapsed="1" x14ac:dyDescent="0.2">
      <c r="B82" s="9" t="s">
        <v>71</v>
      </c>
      <c r="C82" s="9" t="s">
        <v>72</v>
      </c>
      <c r="D82" s="22"/>
      <c r="E82" s="23"/>
      <c r="F82" s="24"/>
      <c r="G82" s="37"/>
      <c r="H82" s="41">
        <f>SUM(G83:G86)</f>
        <v>91372.81</v>
      </c>
      <c r="I82" s="26">
        <f>(H82/1.16)*0.16</f>
        <v>12603.146206896552</v>
      </c>
      <c r="J82" s="36"/>
      <c r="K82" s="26"/>
    </row>
    <row r="83" spans="2:11" ht="15" hidden="1" outlineLevel="1" x14ac:dyDescent="0.25">
      <c r="B83" s="9"/>
      <c r="C83" s="9"/>
      <c r="G83" s="53">
        <v>11692.8</v>
      </c>
      <c r="H83" s="41"/>
      <c r="I83" s="26"/>
      <c r="J83" s="36"/>
      <c r="K83" s="26"/>
    </row>
    <row r="84" spans="2:11" ht="15" hidden="1" outlineLevel="1" x14ac:dyDescent="0.25">
      <c r="B84" s="9"/>
      <c r="C84" s="9"/>
      <c r="D84" t="s">
        <v>396</v>
      </c>
      <c r="E84" s="2">
        <v>42990</v>
      </c>
      <c r="F84" t="s">
        <v>397</v>
      </c>
      <c r="G84" s="53">
        <v>57907.199999999997</v>
      </c>
      <c r="H84" s="41"/>
      <c r="I84" s="26"/>
      <c r="J84" s="36"/>
      <c r="K84" s="26"/>
    </row>
    <row r="85" spans="2:11" ht="15" hidden="1" outlineLevel="1" x14ac:dyDescent="0.25">
      <c r="B85" s="9"/>
      <c r="C85" s="9"/>
      <c r="D85" t="s">
        <v>178</v>
      </c>
      <c r="E85" s="2">
        <v>42990</v>
      </c>
      <c r="F85" t="s">
        <v>398</v>
      </c>
      <c r="G85" s="53">
        <v>10080.01</v>
      </c>
      <c r="H85" s="41"/>
      <c r="I85" s="26"/>
      <c r="J85" s="36"/>
      <c r="K85" s="26"/>
    </row>
    <row r="86" spans="2:11" ht="15" hidden="1" outlineLevel="1" x14ac:dyDescent="0.25">
      <c r="B86" s="9"/>
      <c r="C86" s="9"/>
      <c r="D86" t="s">
        <v>399</v>
      </c>
      <c r="E86" s="2">
        <v>43008</v>
      </c>
      <c r="F86" t="s">
        <v>400</v>
      </c>
      <c r="G86" s="53">
        <v>11692.8</v>
      </c>
      <c r="H86" s="41"/>
      <c r="I86" s="26"/>
      <c r="J86" s="36"/>
      <c r="K86" s="26"/>
    </row>
    <row r="87" spans="2:11" hidden="1" outlineLevel="1" x14ac:dyDescent="0.2">
      <c r="B87" s="9"/>
      <c r="C87" s="9"/>
      <c r="D87" s="22"/>
      <c r="E87" s="23"/>
      <c r="F87" s="24"/>
      <c r="G87" s="37"/>
      <c r="H87" s="41"/>
      <c r="I87" s="26"/>
      <c r="J87" s="36"/>
      <c r="K87" s="26"/>
    </row>
    <row r="88" spans="2:11" hidden="1" outlineLevel="1" x14ac:dyDescent="0.2">
      <c r="B88" s="9"/>
      <c r="C88" s="9"/>
      <c r="D88" s="22"/>
      <c r="E88" s="23"/>
      <c r="F88" s="24"/>
      <c r="G88" s="37"/>
      <c r="H88" s="41"/>
      <c r="I88" s="26"/>
      <c r="J88" s="36"/>
      <c r="K88" s="26"/>
    </row>
    <row r="89" spans="2:11" hidden="1" outlineLevel="1" x14ac:dyDescent="0.2">
      <c r="B89" s="9"/>
      <c r="C89" s="9"/>
      <c r="D89" s="22"/>
      <c r="E89" s="23"/>
      <c r="F89" s="24"/>
      <c r="G89" s="37"/>
      <c r="H89" s="41"/>
      <c r="I89" s="26"/>
      <c r="J89" s="36"/>
      <c r="K89" s="26"/>
    </row>
    <row r="90" spans="2:11" hidden="1" outlineLevel="1" x14ac:dyDescent="0.2">
      <c r="B90" s="9"/>
      <c r="C90" s="9"/>
      <c r="D90" s="22"/>
      <c r="E90" s="23"/>
      <c r="F90" s="24"/>
      <c r="G90" s="37"/>
      <c r="H90" s="41"/>
      <c r="I90" s="26"/>
      <c r="J90" s="36"/>
      <c r="K90" s="26"/>
    </row>
    <row r="91" spans="2:11" ht="15" hidden="1" outlineLevel="1" x14ac:dyDescent="0.25">
      <c r="B91" s="9"/>
      <c r="C91" s="9"/>
      <c r="D91"/>
      <c r="E91" s="2"/>
      <c r="F91"/>
      <c r="G91" s="53"/>
      <c r="H91" s="41"/>
      <c r="I91" s="26"/>
      <c r="J91" s="36"/>
      <c r="K91" s="26"/>
    </row>
    <row r="92" spans="2:11" collapsed="1" x14ac:dyDescent="0.2">
      <c r="B92" s="9" t="s">
        <v>33</v>
      </c>
      <c r="C92" s="9" t="s">
        <v>73</v>
      </c>
      <c r="D92" s="22"/>
      <c r="E92" s="23"/>
      <c r="F92" s="24"/>
      <c r="G92" s="37"/>
      <c r="H92" s="41">
        <f>SUM(G93)</f>
        <v>500</v>
      </c>
      <c r="I92" s="26">
        <f>(H92/1.16)*0.16</f>
        <v>68.965517241379317</v>
      </c>
      <c r="J92" s="36"/>
      <c r="K92" s="26"/>
    </row>
    <row r="93" spans="2:11" ht="15" hidden="1" outlineLevel="1" x14ac:dyDescent="0.25">
      <c r="B93" s="42"/>
      <c r="C93" s="42"/>
      <c r="D93" t="s">
        <v>401</v>
      </c>
      <c r="E93" s="2">
        <v>42990</v>
      </c>
      <c r="F93" t="s">
        <v>402</v>
      </c>
      <c r="G93">
        <v>500</v>
      </c>
      <c r="H93" s="6"/>
      <c r="I93" s="26"/>
      <c r="J93" s="64"/>
      <c r="K93" s="26"/>
    </row>
    <row r="94" spans="2:11" ht="15" collapsed="1" x14ac:dyDescent="0.25">
      <c r="B94" s="9" t="s">
        <v>74</v>
      </c>
      <c r="C94" s="9" t="s">
        <v>75</v>
      </c>
      <c r="D94" s="22"/>
      <c r="E94" s="22"/>
      <c r="F94" s="22"/>
      <c r="G94" s="29"/>
      <c r="H94" s="40">
        <f>+SUM(G95:G97)</f>
        <v>2872</v>
      </c>
      <c r="I94" s="26">
        <f>(H94/1.16)*0.16</f>
        <v>396.13793103448279</v>
      </c>
      <c r="J94" s="53"/>
      <c r="K94" s="26"/>
    </row>
    <row r="95" spans="2:11" ht="15" hidden="1" outlineLevel="1" x14ac:dyDescent="0.25">
      <c r="B95" s="9"/>
      <c r="C95" s="9"/>
      <c r="D95" t="s">
        <v>76</v>
      </c>
      <c r="E95" s="2">
        <v>42649</v>
      </c>
      <c r="F95" t="s">
        <v>77</v>
      </c>
      <c r="G95" s="1">
        <v>939.99</v>
      </c>
      <c r="H95" s="40"/>
      <c r="I95" s="26"/>
      <c r="J95" s="65"/>
      <c r="K95" s="26"/>
    </row>
    <row r="96" spans="2:11" ht="15" hidden="1" outlineLevel="1" x14ac:dyDescent="0.25">
      <c r="B96" s="9"/>
      <c r="C96" s="9"/>
      <c r="D96" t="s">
        <v>63</v>
      </c>
      <c r="E96" s="2">
        <v>42681</v>
      </c>
      <c r="F96" t="s">
        <v>78</v>
      </c>
      <c r="G96" s="30">
        <v>1066.01</v>
      </c>
      <c r="H96" s="40"/>
      <c r="I96" s="26"/>
      <c r="J96" s="64"/>
      <c r="K96" s="26"/>
    </row>
    <row r="97" spans="2:11" ht="15" hidden="1" outlineLevel="1" x14ac:dyDescent="0.25">
      <c r="B97" s="42"/>
      <c r="C97" s="42"/>
      <c r="D97" t="s">
        <v>79</v>
      </c>
      <c r="E97" s="2">
        <v>42683</v>
      </c>
      <c r="F97" t="s">
        <v>80</v>
      </c>
      <c r="G97" s="1">
        <v>866</v>
      </c>
      <c r="H97" s="40"/>
      <c r="I97" s="26"/>
      <c r="J97" s="65"/>
      <c r="K97" s="26"/>
    </row>
    <row r="98" spans="2:11" collapsed="1" x14ac:dyDescent="0.2">
      <c r="B98" s="59" t="s">
        <v>34</v>
      </c>
      <c r="C98" s="9" t="s">
        <v>35</v>
      </c>
      <c r="D98" s="22"/>
      <c r="E98" s="23"/>
      <c r="F98" s="24"/>
      <c r="G98" s="37"/>
      <c r="H98" s="41"/>
      <c r="I98" s="26">
        <f>H98/1.16*0.16</f>
        <v>0</v>
      </c>
      <c r="J98" s="36"/>
      <c r="K98" s="26"/>
    </row>
    <row r="99" spans="2:11" ht="15" hidden="1" outlineLevel="1" x14ac:dyDescent="0.25">
      <c r="B99" s="42"/>
      <c r="C99" s="42"/>
      <c r="D99"/>
      <c r="E99" s="2"/>
      <c r="F99"/>
      <c r="G99" s="30"/>
      <c r="H99" s="40"/>
      <c r="I99" s="26"/>
      <c r="J99" s="36"/>
      <c r="K99" s="26"/>
    </row>
    <row r="100" spans="2:11" ht="15" collapsed="1" x14ac:dyDescent="0.25">
      <c r="B100" s="9" t="s">
        <v>116</v>
      </c>
      <c r="C100" s="9" t="s">
        <v>117</v>
      </c>
      <c r="D100"/>
      <c r="E100" s="2"/>
      <c r="F100"/>
      <c r="G100" s="30"/>
      <c r="H100" s="70">
        <f>+SUM(G101)</f>
        <v>0</v>
      </c>
      <c r="I100" s="26">
        <f>(H100/1.16)*0.16</f>
        <v>0</v>
      </c>
      <c r="J100" s="36"/>
      <c r="K100" s="26"/>
    </row>
    <row r="101" spans="2:11" ht="15" hidden="1" outlineLevel="1" x14ac:dyDescent="0.25">
      <c r="B101" s="42"/>
      <c r="C101" s="42"/>
      <c r="D101"/>
      <c r="E101" s="2"/>
      <c r="F101"/>
      <c r="G101" s="53"/>
      <c r="H101" s="40"/>
      <c r="I101" s="26"/>
      <c r="J101" s="36"/>
      <c r="K101" s="26"/>
    </row>
    <row r="102" spans="2:11" ht="15" collapsed="1" x14ac:dyDescent="0.25">
      <c r="B102" s="9" t="s">
        <v>81</v>
      </c>
      <c r="C102" s="9" t="s">
        <v>82</v>
      </c>
      <c r="D102"/>
      <c r="E102" s="2"/>
      <c r="F102"/>
      <c r="G102" s="1"/>
      <c r="H102" s="41">
        <f>SUM(G103:G104)</f>
        <v>0</v>
      </c>
      <c r="I102" s="26">
        <f>H102/1.16*0.16</f>
        <v>0</v>
      </c>
      <c r="J102" s="36"/>
      <c r="K102" s="26"/>
    </row>
    <row r="103" spans="2:11" ht="15" hidden="1" outlineLevel="1" x14ac:dyDescent="0.25">
      <c r="B103" s="42"/>
      <c r="C103" s="42"/>
      <c r="D103"/>
      <c r="E103" s="2"/>
      <c r="F103"/>
      <c r="G103" s="1"/>
      <c r="H103" s="40"/>
      <c r="I103" s="26"/>
      <c r="J103" s="36"/>
      <c r="K103" s="26"/>
    </row>
    <row r="104" spans="2:11" ht="15" hidden="1" outlineLevel="1" x14ac:dyDescent="0.25">
      <c r="B104" s="42"/>
      <c r="C104" s="42"/>
      <c r="D104"/>
      <c r="E104" s="2"/>
      <c r="F104"/>
      <c r="G104" s="30"/>
      <c r="H104" s="40"/>
      <c r="I104" s="26"/>
      <c r="J104" s="36"/>
      <c r="K104" s="26"/>
    </row>
    <row r="105" spans="2:11" collapsed="1" x14ac:dyDescent="0.2">
      <c r="B105" s="9" t="s">
        <v>36</v>
      </c>
      <c r="C105" s="9" t="s">
        <v>37</v>
      </c>
      <c r="D105" s="22"/>
      <c r="E105" s="22"/>
      <c r="F105" s="24"/>
      <c r="G105" s="37"/>
      <c r="H105" s="41"/>
      <c r="I105" s="26"/>
      <c r="J105" s="36"/>
      <c r="K105" s="26"/>
    </row>
    <row r="106" spans="2:11" hidden="1" outlineLevel="1" x14ac:dyDescent="0.2">
      <c r="B106" s="9"/>
      <c r="C106" s="9"/>
      <c r="D106" s="22"/>
      <c r="E106" s="23"/>
      <c r="F106" s="24"/>
      <c r="G106" s="37"/>
      <c r="H106" s="41"/>
      <c r="I106" s="26"/>
      <c r="J106" s="36"/>
      <c r="K106" s="26"/>
    </row>
    <row r="107" spans="2:11" ht="15" collapsed="1" x14ac:dyDescent="0.25">
      <c r="B107" s="9" t="s">
        <v>38</v>
      </c>
      <c r="C107" s="9" t="s">
        <v>83</v>
      </c>
      <c r="D107" s="22"/>
      <c r="E107" s="23"/>
      <c r="F107" s="24"/>
      <c r="G107" s="37"/>
      <c r="H107" s="41">
        <f>SUM(G108:G112)</f>
        <v>3777.4100000000003</v>
      </c>
      <c r="I107" s="26">
        <f>(H107/1.16)*0.16</f>
        <v>521.02206896551729</v>
      </c>
      <c r="J107" s="53"/>
      <c r="K107" s="26"/>
    </row>
    <row r="108" spans="2:11" ht="15" hidden="1" outlineLevel="1" x14ac:dyDescent="0.25">
      <c r="B108" s="9"/>
      <c r="C108" s="9"/>
      <c r="D108" t="s">
        <v>84</v>
      </c>
      <c r="E108" s="2">
        <v>42660</v>
      </c>
      <c r="F108" t="s">
        <v>85</v>
      </c>
      <c r="G108" s="30">
        <v>1547.21</v>
      </c>
      <c r="H108" s="41"/>
      <c r="I108" s="26"/>
      <c r="J108" s="65"/>
      <c r="K108" s="26"/>
    </row>
    <row r="109" spans="2:11" ht="15" hidden="1" outlineLevel="1" x14ac:dyDescent="0.25">
      <c r="B109" s="9"/>
      <c r="C109" s="9"/>
      <c r="D109" t="s">
        <v>377</v>
      </c>
      <c r="E109" s="2">
        <v>42977</v>
      </c>
      <c r="F109" t="s">
        <v>378</v>
      </c>
      <c r="G109" s="53">
        <v>1821.88</v>
      </c>
      <c r="H109" s="41"/>
      <c r="I109" s="26"/>
      <c r="J109" s="65"/>
      <c r="K109" s="26"/>
    </row>
    <row r="110" spans="2:11" ht="15" hidden="1" outlineLevel="1" x14ac:dyDescent="0.25">
      <c r="B110" s="9"/>
      <c r="C110" s="9"/>
      <c r="D110" t="s">
        <v>368</v>
      </c>
      <c r="E110" s="2">
        <v>43008</v>
      </c>
      <c r="F110" t="s">
        <v>403</v>
      </c>
      <c r="G110">
        <v>408.32</v>
      </c>
      <c r="H110" s="41"/>
      <c r="I110" s="26"/>
      <c r="J110" s="65"/>
      <c r="K110" s="26"/>
    </row>
    <row r="111" spans="2:11" ht="15" hidden="1" outlineLevel="1" x14ac:dyDescent="0.25">
      <c r="B111" s="9"/>
      <c r="C111" s="9"/>
      <c r="D111"/>
      <c r="E111" s="2"/>
      <c r="F111"/>
      <c r="G111"/>
      <c r="H111" s="41"/>
      <c r="I111" s="26"/>
      <c r="J111" s="65"/>
      <c r="K111" s="26"/>
    </row>
    <row r="112" spans="2:11" ht="15" hidden="1" outlineLevel="1" x14ac:dyDescent="0.25">
      <c r="B112" s="9"/>
      <c r="C112" s="9"/>
      <c r="D112"/>
      <c r="E112" s="2"/>
      <c r="F112"/>
      <c r="G112" s="53"/>
      <c r="H112" s="41"/>
      <c r="I112" s="26"/>
      <c r="J112" s="65"/>
      <c r="K112" s="26"/>
    </row>
    <row r="113" spans="2:11" hidden="1" outlineLevel="1" x14ac:dyDescent="0.2">
      <c r="B113" s="9"/>
      <c r="C113" s="9"/>
      <c r="H113" s="41"/>
      <c r="I113" s="26"/>
      <c r="J113" s="64"/>
      <c r="K113" s="26"/>
    </row>
    <row r="114" spans="2:11" ht="15" collapsed="1" x14ac:dyDescent="0.25">
      <c r="B114" s="9" t="s">
        <v>39</v>
      </c>
      <c r="C114" s="9" t="s">
        <v>40</v>
      </c>
      <c r="D114" s="22"/>
      <c r="E114" s="22"/>
      <c r="F114" s="24"/>
      <c r="G114" s="37"/>
      <c r="H114" s="41">
        <f>SUM(G115:G116)</f>
        <v>79347.56</v>
      </c>
      <c r="I114" s="26">
        <f>(H114/1.16)*0.16</f>
        <v>10944.49103448276</v>
      </c>
      <c r="J114" s="53"/>
      <c r="K114" s="26"/>
    </row>
    <row r="115" spans="2:11" ht="15" hidden="1" outlineLevel="1" x14ac:dyDescent="0.25">
      <c r="B115" s="9"/>
      <c r="C115" s="9"/>
      <c r="D115" t="s">
        <v>404</v>
      </c>
      <c r="E115" s="2">
        <v>43008</v>
      </c>
      <c r="F115" t="s">
        <v>405</v>
      </c>
      <c r="G115" s="53">
        <v>79347.56</v>
      </c>
      <c r="H115" s="41"/>
      <c r="I115" s="26"/>
      <c r="J115" s="64"/>
      <c r="K115" s="26"/>
    </row>
    <row r="116" spans="2:11" hidden="1" outlineLevel="1" x14ac:dyDescent="0.2">
      <c r="B116" s="9"/>
      <c r="C116" s="9"/>
      <c r="H116" s="41"/>
      <c r="I116" s="26"/>
      <c r="J116" s="64"/>
      <c r="K116" s="26"/>
    </row>
    <row r="117" spans="2:11" collapsed="1" x14ac:dyDescent="0.2">
      <c r="B117" s="9" t="s">
        <v>41</v>
      </c>
      <c r="C117" s="9" t="s">
        <v>42</v>
      </c>
      <c r="D117" s="22"/>
      <c r="E117" s="22"/>
      <c r="F117" s="24"/>
      <c r="G117" s="37"/>
      <c r="H117" s="41">
        <f>SUM(G118:G120)</f>
        <v>0</v>
      </c>
      <c r="I117" s="26">
        <f>(H117/1.16)*0.16</f>
        <v>0</v>
      </c>
      <c r="J117" s="46"/>
      <c r="K117" s="26"/>
    </row>
    <row r="118" spans="2:11" hidden="1" outlineLevel="1" x14ac:dyDescent="0.2">
      <c r="B118" s="9"/>
      <c r="C118" s="9"/>
      <c r="D118" s="22"/>
      <c r="E118" s="23"/>
      <c r="F118" s="24"/>
      <c r="G118" s="37"/>
      <c r="H118" s="41"/>
      <c r="I118" s="26"/>
      <c r="J118" s="38"/>
      <c r="K118" s="26"/>
    </row>
    <row r="119" spans="2:11" hidden="1" outlineLevel="1" x14ac:dyDescent="0.2">
      <c r="B119" s="9"/>
      <c r="C119" s="9"/>
      <c r="D119" s="22"/>
      <c r="E119" s="23"/>
      <c r="F119" s="24"/>
      <c r="G119" s="37"/>
      <c r="H119" s="41"/>
      <c r="I119" s="26"/>
      <c r="J119" s="38"/>
      <c r="K119" s="26"/>
    </row>
    <row r="120" spans="2:11" hidden="1" outlineLevel="1" x14ac:dyDescent="0.2">
      <c r="B120" s="9"/>
      <c r="C120" s="9"/>
      <c r="D120" s="22"/>
      <c r="E120" s="23"/>
      <c r="F120" s="24"/>
      <c r="G120" s="37"/>
      <c r="H120" s="41"/>
      <c r="I120" s="26"/>
      <c r="J120" s="38"/>
      <c r="K120" s="26"/>
    </row>
    <row r="121" spans="2:11" collapsed="1" x14ac:dyDescent="0.2">
      <c r="B121" s="9" t="s">
        <v>43</v>
      </c>
      <c r="C121" s="9" t="s">
        <v>44</v>
      </c>
      <c r="G121" s="8"/>
      <c r="H121" s="41">
        <f>SUM(G122:G122)</f>
        <v>0</v>
      </c>
      <c r="I121" s="26">
        <f>(H121/1.16)*0.16</f>
        <v>0</v>
      </c>
      <c r="J121" s="38"/>
      <c r="K121" s="26"/>
    </row>
    <row r="122" spans="2:11" hidden="1" outlineLevel="1" x14ac:dyDescent="0.2">
      <c r="B122" s="9"/>
      <c r="C122" s="9"/>
      <c r="E122" s="16"/>
      <c r="G122" s="47"/>
      <c r="H122" s="41"/>
      <c r="I122" s="26"/>
      <c r="J122" s="36"/>
      <c r="K122" s="26"/>
    </row>
    <row r="123" spans="2:11" ht="15" collapsed="1" x14ac:dyDescent="0.25">
      <c r="B123" s="9" t="s">
        <v>86</v>
      </c>
      <c r="C123" s="9" t="s">
        <v>87</v>
      </c>
      <c r="D123" s="22"/>
      <c r="E123" s="23"/>
      <c r="F123" s="24"/>
      <c r="G123" s="37"/>
      <c r="H123" s="41">
        <f>SUM(G124:G125)</f>
        <v>2968.9</v>
      </c>
      <c r="I123" s="26">
        <f>(H123/1.16)*0.16</f>
        <v>409.50344827586213</v>
      </c>
      <c r="J123" s="53"/>
      <c r="K123" s="26"/>
    </row>
    <row r="124" spans="2:11" ht="15" hidden="1" outlineLevel="1" x14ac:dyDescent="0.25">
      <c r="B124" s="9"/>
      <c r="C124" s="9"/>
      <c r="D124" t="s">
        <v>406</v>
      </c>
      <c r="E124" s="2">
        <v>42982</v>
      </c>
      <c r="F124" t="s">
        <v>407</v>
      </c>
      <c r="G124" s="53">
        <v>2968.9</v>
      </c>
      <c r="H124" s="41"/>
      <c r="I124" s="26"/>
      <c r="J124" s="64"/>
      <c r="K124" s="26"/>
    </row>
    <row r="125" spans="2:11" hidden="1" outlineLevel="1" x14ac:dyDescent="0.2">
      <c r="B125" s="9"/>
      <c r="C125" s="9"/>
      <c r="H125" s="41"/>
      <c r="I125" s="26"/>
      <c r="J125" s="36"/>
      <c r="K125" s="26"/>
    </row>
    <row r="126" spans="2:11" ht="15" collapsed="1" x14ac:dyDescent="0.25">
      <c r="B126" s="9" t="s">
        <v>11</v>
      </c>
      <c r="C126" s="9" t="s">
        <v>12</v>
      </c>
      <c r="E126" s="16"/>
      <c r="F126" s="17"/>
      <c r="G126" s="40"/>
      <c r="H126" s="41">
        <f>SUM(G127:G138)</f>
        <v>54000</v>
      </c>
      <c r="I126" s="26">
        <f>(H126/1.16)*0.16</f>
        <v>7448.2758620689656</v>
      </c>
      <c r="J126" s="53"/>
      <c r="K126" s="26"/>
    </row>
    <row r="127" spans="2:11" ht="15" hidden="1" outlineLevel="1" x14ac:dyDescent="0.25">
      <c r="B127" s="9"/>
      <c r="C127" s="9"/>
      <c r="D127" t="s">
        <v>123</v>
      </c>
      <c r="E127" s="2">
        <v>42736</v>
      </c>
      <c r="F127" t="s">
        <v>124</v>
      </c>
      <c r="G127" s="53">
        <v>6000</v>
      </c>
      <c r="H127" s="41"/>
      <c r="I127" s="26"/>
      <c r="J127" s="36"/>
      <c r="K127" s="26"/>
    </row>
    <row r="128" spans="2:11" ht="15" hidden="1" outlineLevel="1" x14ac:dyDescent="0.25">
      <c r="B128" s="9"/>
      <c r="C128" s="9"/>
      <c r="D128" t="s">
        <v>152</v>
      </c>
      <c r="E128" s="2">
        <v>42767</v>
      </c>
      <c r="F128" t="s">
        <v>124</v>
      </c>
      <c r="G128" s="53">
        <v>6000</v>
      </c>
      <c r="H128" s="41"/>
      <c r="I128" s="26"/>
      <c r="J128" s="36"/>
      <c r="K128" s="26"/>
    </row>
    <row r="129" spans="2:11" ht="15" hidden="1" outlineLevel="1" x14ac:dyDescent="0.25">
      <c r="B129" s="9"/>
      <c r="C129" s="9"/>
      <c r="D129" t="s">
        <v>173</v>
      </c>
      <c r="E129" s="2">
        <v>42795</v>
      </c>
      <c r="F129" t="s">
        <v>124</v>
      </c>
      <c r="G129" s="53">
        <v>6000</v>
      </c>
      <c r="H129" s="41"/>
      <c r="I129" s="26"/>
      <c r="J129" s="36"/>
      <c r="K129" s="26"/>
    </row>
    <row r="130" spans="2:11" ht="15" hidden="1" outlineLevel="1" x14ac:dyDescent="0.25">
      <c r="B130" s="9"/>
      <c r="C130" s="9"/>
      <c r="D130" t="s">
        <v>173</v>
      </c>
      <c r="E130" s="2">
        <v>42826</v>
      </c>
      <c r="F130" t="s">
        <v>124</v>
      </c>
      <c r="G130" s="53">
        <v>6000</v>
      </c>
      <c r="H130" s="41"/>
      <c r="I130" s="26"/>
      <c r="J130" s="36"/>
      <c r="K130" s="26"/>
    </row>
    <row r="131" spans="2:11" ht="15" hidden="1" outlineLevel="1" x14ac:dyDescent="0.25">
      <c r="B131" s="9"/>
      <c r="C131" s="9"/>
      <c r="D131" t="s">
        <v>173</v>
      </c>
      <c r="E131" s="2">
        <v>42856</v>
      </c>
      <c r="F131" t="s">
        <v>124</v>
      </c>
      <c r="G131" s="53">
        <v>6000</v>
      </c>
      <c r="H131" s="41"/>
      <c r="I131" s="26"/>
      <c r="J131" s="36"/>
      <c r="K131" s="26"/>
    </row>
    <row r="132" spans="2:11" ht="15" hidden="1" outlineLevel="1" x14ac:dyDescent="0.25">
      <c r="B132" s="9"/>
      <c r="C132" s="9"/>
      <c r="D132" t="s">
        <v>173</v>
      </c>
      <c r="E132" s="2">
        <v>42887</v>
      </c>
      <c r="F132" t="s">
        <v>124</v>
      </c>
      <c r="G132" s="53">
        <v>6000</v>
      </c>
      <c r="H132" s="41"/>
      <c r="I132" s="26"/>
      <c r="J132" s="36"/>
      <c r="K132" s="26"/>
    </row>
    <row r="133" spans="2:11" ht="15" hidden="1" outlineLevel="1" x14ac:dyDescent="0.25">
      <c r="B133" s="9"/>
      <c r="C133" s="9"/>
      <c r="D133" t="s">
        <v>173</v>
      </c>
      <c r="E133" s="2">
        <v>42917</v>
      </c>
      <c r="F133" t="s">
        <v>124</v>
      </c>
      <c r="G133" s="53">
        <v>6000</v>
      </c>
      <c r="H133" s="41"/>
      <c r="I133" s="26"/>
      <c r="J133" s="36"/>
      <c r="K133" s="26"/>
    </row>
    <row r="134" spans="2:11" ht="15" hidden="1" outlineLevel="1" x14ac:dyDescent="0.25">
      <c r="B134" s="9"/>
      <c r="C134" s="9"/>
      <c r="D134" t="s">
        <v>173</v>
      </c>
      <c r="E134" s="2">
        <v>42948</v>
      </c>
      <c r="F134" t="s">
        <v>124</v>
      </c>
      <c r="G134" s="53">
        <v>6000</v>
      </c>
      <c r="H134" s="41"/>
      <c r="I134" s="26"/>
      <c r="J134" s="36"/>
      <c r="K134" s="26"/>
    </row>
    <row r="135" spans="2:11" ht="15" hidden="1" outlineLevel="1" x14ac:dyDescent="0.25">
      <c r="B135" s="9"/>
      <c r="C135" s="9"/>
      <c r="D135"/>
      <c r="E135" s="2"/>
      <c r="F135"/>
      <c r="G135" s="53"/>
      <c r="H135" s="41"/>
      <c r="I135" s="26"/>
      <c r="J135" s="36"/>
      <c r="K135" s="26"/>
    </row>
    <row r="136" spans="2:11" ht="15" hidden="1" outlineLevel="1" x14ac:dyDescent="0.25">
      <c r="B136" s="9"/>
      <c r="C136" s="9"/>
      <c r="D136" t="s">
        <v>173</v>
      </c>
      <c r="E136" s="2">
        <v>42979</v>
      </c>
      <c r="F136" t="s">
        <v>124</v>
      </c>
      <c r="G136" s="53">
        <v>6000</v>
      </c>
      <c r="H136" s="41"/>
      <c r="I136" s="26"/>
      <c r="J136" s="36"/>
      <c r="K136" s="26"/>
    </row>
    <row r="137" spans="2:11" ht="15" hidden="1" outlineLevel="1" x14ac:dyDescent="0.25">
      <c r="B137" s="9"/>
      <c r="C137" s="9"/>
      <c r="D137"/>
      <c r="E137" s="2"/>
      <c r="F137"/>
      <c r="G137" s="53"/>
      <c r="H137" s="41"/>
      <c r="I137" s="26"/>
      <c r="J137" s="36"/>
      <c r="K137" s="26"/>
    </row>
    <row r="138" spans="2:11" ht="15" hidden="1" outlineLevel="1" x14ac:dyDescent="0.25">
      <c r="B138" s="9"/>
      <c r="C138" s="9"/>
      <c r="D138"/>
      <c r="E138" s="2"/>
      <c r="F138"/>
      <c r="G138" s="53"/>
      <c r="H138" s="41"/>
      <c r="I138" s="26"/>
      <c r="J138" s="36"/>
      <c r="K138" s="26"/>
    </row>
    <row r="139" spans="2:11" ht="15" collapsed="1" x14ac:dyDescent="0.25">
      <c r="B139" s="9" t="s">
        <v>88</v>
      </c>
      <c r="C139" s="9" t="s">
        <v>89</v>
      </c>
      <c r="D139"/>
      <c r="E139" s="2"/>
      <c r="F139"/>
      <c r="G139"/>
      <c r="H139" s="41">
        <f>SUM(G140:G141)</f>
        <v>13920</v>
      </c>
      <c r="I139" s="26">
        <f>(H139/1.16)*0.16</f>
        <v>1920</v>
      </c>
      <c r="J139" s="36"/>
      <c r="K139" s="26"/>
    </row>
    <row r="140" spans="2:11" ht="15" hidden="1" outlineLevel="1" x14ac:dyDescent="0.25">
      <c r="B140" s="9"/>
      <c r="C140" s="9"/>
      <c r="D140" t="s">
        <v>408</v>
      </c>
      <c r="E140" s="2">
        <v>42990</v>
      </c>
      <c r="F140">
        <v>241</v>
      </c>
      <c r="G140" s="53">
        <v>6960</v>
      </c>
      <c r="H140" s="41"/>
      <c r="I140" s="26"/>
      <c r="J140" s="36"/>
      <c r="K140" s="26"/>
    </row>
    <row r="141" spans="2:11" ht="15" hidden="1" outlineLevel="1" x14ac:dyDescent="0.25">
      <c r="D141" t="s">
        <v>409</v>
      </c>
      <c r="E141" s="2">
        <v>42990</v>
      </c>
      <c r="F141">
        <v>240</v>
      </c>
      <c r="G141" s="53">
        <v>6960</v>
      </c>
      <c r="H141" s="40"/>
      <c r="I141" s="26"/>
      <c r="J141" s="36"/>
      <c r="K141" s="26"/>
    </row>
    <row r="142" spans="2:11" ht="15" collapsed="1" x14ac:dyDescent="0.25">
      <c r="B142" s="9" t="s">
        <v>90</v>
      </c>
      <c r="C142" s="9" t="s">
        <v>91</v>
      </c>
      <c r="D142"/>
      <c r="E142" s="2"/>
      <c r="F142"/>
      <c r="G142" s="53"/>
      <c r="H142" s="41">
        <f>SUM(G143)</f>
        <v>0</v>
      </c>
      <c r="I142" s="26">
        <f>(H142/1.16)*0.16</f>
        <v>0</v>
      </c>
      <c r="J142" s="53"/>
      <c r="K142" s="26"/>
    </row>
    <row r="143" spans="2:11" ht="15" hidden="1" outlineLevel="1" x14ac:dyDescent="0.25">
      <c r="D143"/>
      <c r="E143" s="2"/>
      <c r="F143"/>
      <c r="G143" s="53"/>
      <c r="H143" s="40"/>
      <c r="I143" s="26"/>
      <c r="J143" s="36"/>
      <c r="K143" s="26"/>
    </row>
    <row r="144" spans="2:11" ht="15" hidden="1" outlineLevel="1" x14ac:dyDescent="0.25">
      <c r="D144"/>
      <c r="E144" s="2"/>
      <c r="F144"/>
      <c r="G144" s="53"/>
      <c r="K144" s="26"/>
    </row>
    <row r="145" spans="2:11" ht="15" collapsed="1" x14ac:dyDescent="0.25">
      <c r="B145" s="9" t="s">
        <v>92</v>
      </c>
      <c r="C145" s="9" t="s">
        <v>93</v>
      </c>
      <c r="D145"/>
      <c r="E145" s="2"/>
      <c r="F145"/>
      <c r="G145"/>
      <c r="H145" s="41">
        <f>SUM(G146)</f>
        <v>0</v>
      </c>
      <c r="I145" s="26">
        <f>(H145/1.16)*0.16</f>
        <v>0</v>
      </c>
      <c r="J145" s="36"/>
      <c r="K145" s="26"/>
    </row>
    <row r="146" spans="2:11" ht="15" hidden="1" outlineLevel="1" x14ac:dyDescent="0.25">
      <c r="D146"/>
      <c r="E146" s="2"/>
      <c r="F146"/>
      <c r="G146"/>
      <c r="H146" s="40"/>
      <c r="I146" s="26"/>
      <c r="J146" s="36"/>
      <c r="K146" s="26"/>
    </row>
    <row r="147" spans="2:11" ht="15" collapsed="1" x14ac:dyDescent="0.25">
      <c r="B147" s="9" t="s">
        <v>94</v>
      </c>
      <c r="C147" s="9" t="s">
        <v>95</v>
      </c>
      <c r="D147"/>
      <c r="E147" s="2"/>
      <c r="F147"/>
      <c r="G147"/>
      <c r="H147" s="41">
        <f>SUM(G148:G152)</f>
        <v>0</v>
      </c>
      <c r="I147" s="26">
        <f>(H147/1.16)*0.16</f>
        <v>0</v>
      </c>
      <c r="J147" s="53"/>
      <c r="K147" s="26"/>
    </row>
    <row r="148" spans="2:11" ht="15" hidden="1" outlineLevel="1" x14ac:dyDescent="0.25">
      <c r="D148"/>
      <c r="E148" s="2"/>
      <c r="F148"/>
      <c r="G148"/>
      <c r="H148" s="40"/>
      <c r="I148" s="26"/>
      <c r="J148" s="64"/>
      <c r="K148" s="26"/>
    </row>
    <row r="149" spans="2:11" ht="15" hidden="1" outlineLevel="1" x14ac:dyDescent="0.25">
      <c r="D149"/>
      <c r="E149" s="2"/>
      <c r="F149"/>
      <c r="G149" s="53"/>
      <c r="H149" s="40"/>
      <c r="I149" s="26"/>
      <c r="J149" s="65"/>
      <c r="K149" s="26"/>
    </row>
    <row r="150" spans="2:11" ht="15" hidden="1" outlineLevel="1" x14ac:dyDescent="0.25">
      <c r="D150"/>
      <c r="E150" s="2"/>
      <c r="F150"/>
      <c r="G150"/>
      <c r="H150" s="40"/>
      <c r="I150" s="26"/>
      <c r="J150" s="65"/>
      <c r="K150" s="26"/>
    </row>
    <row r="151" spans="2:11" ht="15" hidden="1" outlineLevel="1" x14ac:dyDescent="0.25">
      <c r="D151"/>
      <c r="E151" s="2"/>
      <c r="F151"/>
      <c r="G151" s="53"/>
      <c r="H151" s="40"/>
      <c r="I151" s="26"/>
      <c r="J151" s="65"/>
      <c r="K151" s="26"/>
    </row>
    <row r="152" spans="2:11" ht="15" hidden="1" outlineLevel="1" x14ac:dyDescent="0.25">
      <c r="D152"/>
      <c r="E152" s="2"/>
      <c r="F152"/>
      <c r="G152" s="53"/>
      <c r="H152" s="40"/>
      <c r="I152" s="26"/>
      <c r="J152" s="65"/>
      <c r="K152" s="26"/>
    </row>
    <row r="153" spans="2:11" collapsed="1" x14ac:dyDescent="0.2">
      <c r="B153" s="9" t="s">
        <v>96</v>
      </c>
      <c r="C153" s="9" t="s">
        <v>97</v>
      </c>
      <c r="E153" s="16"/>
      <c r="F153" s="17"/>
      <c r="G153" s="26"/>
      <c r="H153" s="41">
        <f>SUM(G154)</f>
        <v>0</v>
      </c>
      <c r="I153" s="26">
        <f>(H153/1.16)*0.16</f>
        <v>0</v>
      </c>
      <c r="J153" s="36"/>
      <c r="K153" s="26"/>
    </row>
    <row r="154" spans="2:11" ht="15" hidden="1" outlineLevel="1" x14ac:dyDescent="0.25">
      <c r="D154"/>
      <c r="E154" s="2"/>
      <c r="F154"/>
      <c r="G154"/>
      <c r="H154" s="40"/>
      <c r="I154" s="26"/>
      <c r="J154" s="36"/>
      <c r="K154" s="26"/>
    </row>
    <row r="155" spans="2:11" collapsed="1" x14ac:dyDescent="0.2">
      <c r="B155" s="9" t="s">
        <v>98</v>
      </c>
      <c r="C155" s="9" t="s">
        <v>99</v>
      </c>
      <c r="E155" s="16"/>
      <c r="F155" s="17"/>
      <c r="G155" s="26"/>
      <c r="H155" s="41">
        <f>SUM(G156)</f>
        <v>0</v>
      </c>
      <c r="I155" s="26">
        <f>(H155/1.16)*0.16</f>
        <v>0</v>
      </c>
      <c r="J155" s="36"/>
      <c r="K155" s="26"/>
    </row>
    <row r="156" spans="2:11" hidden="1" outlineLevel="1" x14ac:dyDescent="0.2">
      <c r="B156" s="9"/>
      <c r="C156" s="9"/>
      <c r="E156" s="16"/>
      <c r="F156" s="17"/>
      <c r="G156" s="26"/>
      <c r="H156" s="41"/>
      <c r="I156" s="26"/>
      <c r="J156" s="36"/>
      <c r="K156" s="26"/>
    </row>
    <row r="157" spans="2:11" ht="15" collapsed="1" x14ac:dyDescent="0.25">
      <c r="B157" s="9" t="s">
        <v>338</v>
      </c>
      <c r="C157" s="9" t="s">
        <v>339</v>
      </c>
      <c r="E157" s="16"/>
      <c r="F157" s="17"/>
      <c r="G157" s="26"/>
      <c r="H157" s="41">
        <f>SUM(G158:G160)</f>
        <v>-360</v>
      </c>
      <c r="I157" s="26">
        <f>(H157/1.16)*0.16</f>
        <v>-49.65517241379311</v>
      </c>
      <c r="J157"/>
      <c r="K157" s="26"/>
    </row>
    <row r="158" spans="2:11" ht="15" hidden="1" outlineLevel="1" x14ac:dyDescent="0.25">
      <c r="B158" s="9"/>
      <c r="C158" s="9"/>
      <c r="D158" t="s">
        <v>340</v>
      </c>
      <c r="E158" s="2">
        <v>42916</v>
      </c>
      <c r="F158" t="s">
        <v>341</v>
      </c>
      <c r="G158" s="26">
        <v>-180</v>
      </c>
      <c r="H158" s="41"/>
      <c r="I158" s="26"/>
      <c r="J158" s="36"/>
      <c r="K158" s="26"/>
    </row>
    <row r="159" spans="2:11" hidden="1" outlineLevel="1" x14ac:dyDescent="0.2">
      <c r="D159" s="6" t="s">
        <v>342</v>
      </c>
      <c r="E159" s="16">
        <v>42846</v>
      </c>
      <c r="F159" s="17" t="s">
        <v>343</v>
      </c>
      <c r="G159" s="26">
        <v>-180</v>
      </c>
      <c r="I159" s="26"/>
      <c r="J159" s="36"/>
      <c r="K159" s="26"/>
    </row>
    <row r="160" spans="2:11" ht="15" hidden="1" outlineLevel="1" x14ac:dyDescent="0.25">
      <c r="D160"/>
      <c r="E160" s="2"/>
      <c r="F160"/>
      <c r="G160" s="53"/>
      <c r="I160" s="26"/>
      <c r="J160" s="36"/>
      <c r="K160" s="26"/>
    </row>
    <row r="161" spans="2:11" collapsed="1" x14ac:dyDescent="0.2">
      <c r="B161" s="9" t="s">
        <v>194</v>
      </c>
      <c r="C161" s="9" t="s">
        <v>195</v>
      </c>
      <c r="E161" s="16"/>
      <c r="F161" s="17"/>
      <c r="G161" s="26"/>
      <c r="H161" s="41">
        <f>SUM(G162:G163)</f>
        <v>0</v>
      </c>
      <c r="I161" s="26">
        <f>(H161/1.16)*0.16</f>
        <v>0</v>
      </c>
      <c r="J161" s="36"/>
      <c r="K161" s="26"/>
    </row>
    <row r="162" spans="2:11" ht="15" hidden="1" outlineLevel="1" x14ac:dyDescent="0.25">
      <c r="D162"/>
      <c r="E162" s="2"/>
      <c r="F162"/>
      <c r="G162" s="53"/>
      <c r="H162" s="6"/>
      <c r="I162" s="26"/>
      <c r="J162" s="65"/>
      <c r="K162" s="26"/>
    </row>
    <row r="163" spans="2:11" ht="15" hidden="1" outlineLevel="1" x14ac:dyDescent="0.25">
      <c r="D163"/>
      <c r="E163" s="2"/>
      <c r="F163"/>
      <c r="G163" s="53"/>
      <c r="H163" s="6"/>
      <c r="I163" s="26"/>
      <c r="J163" s="64"/>
      <c r="K163" s="26"/>
    </row>
    <row r="164" spans="2:11" ht="15" collapsed="1" x14ac:dyDescent="0.25">
      <c r="B164" s="9" t="s">
        <v>199</v>
      </c>
      <c r="C164" s="9" t="s">
        <v>200</v>
      </c>
      <c r="D164"/>
      <c r="E164" s="2"/>
      <c r="F164"/>
      <c r="G164" s="53"/>
      <c r="H164" s="41">
        <f>SUM(G165)</f>
        <v>0</v>
      </c>
      <c r="I164" s="26">
        <f>(H164/1.16)*0.16</f>
        <v>0</v>
      </c>
      <c r="J164" s="36"/>
      <c r="K164" s="26"/>
    </row>
    <row r="165" spans="2:11" ht="15" hidden="1" outlineLevel="1" x14ac:dyDescent="0.25">
      <c r="D165"/>
      <c r="E165" s="2"/>
      <c r="F165"/>
      <c r="G165" s="53"/>
      <c r="H165" s="6"/>
      <c r="I165" s="26"/>
      <c r="J165" s="36"/>
      <c r="K165" s="26"/>
    </row>
    <row r="166" spans="2:11" ht="15" collapsed="1" x14ac:dyDescent="0.25">
      <c r="B166" s="9" t="s">
        <v>203</v>
      </c>
      <c r="C166" s="9" t="s">
        <v>204</v>
      </c>
      <c r="D166"/>
      <c r="E166" s="2"/>
      <c r="F166"/>
      <c r="G166" s="53"/>
      <c r="H166" s="41">
        <f>SUM(G167)</f>
        <v>0</v>
      </c>
      <c r="I166" s="26">
        <f>(H166/1.16)*0.16</f>
        <v>0</v>
      </c>
      <c r="J166" s="66"/>
      <c r="K166" s="26"/>
    </row>
    <row r="167" spans="2:11" ht="15" hidden="1" outlineLevel="1" x14ac:dyDescent="0.25">
      <c r="D167"/>
      <c r="E167" s="2"/>
      <c r="F167"/>
      <c r="G167" s="53"/>
      <c r="H167" s="6"/>
      <c r="I167" s="26"/>
      <c r="J167" s="66"/>
      <c r="K167" s="26"/>
    </row>
    <row r="168" spans="2:11" ht="15" collapsed="1" x14ac:dyDescent="0.25">
      <c r="B168" s="9" t="s">
        <v>271</v>
      </c>
      <c r="C168" s="9" t="s">
        <v>270</v>
      </c>
      <c r="E168" s="16"/>
      <c r="F168" s="17"/>
      <c r="G168" s="26"/>
      <c r="H168" s="41">
        <f>SUM(G169)</f>
        <v>17400</v>
      </c>
      <c r="I168" s="26">
        <f>(H168/1.16)*0.16</f>
        <v>2400.0000000000005</v>
      </c>
      <c r="J168" s="53"/>
      <c r="K168" s="26"/>
    </row>
    <row r="169" spans="2:11" ht="15" hidden="1" outlineLevel="1" x14ac:dyDescent="0.25">
      <c r="D169" t="s">
        <v>269</v>
      </c>
      <c r="E169" s="2">
        <v>42858</v>
      </c>
      <c r="F169">
        <v>3379</v>
      </c>
      <c r="G169" s="53">
        <v>17400</v>
      </c>
      <c r="H169" s="40"/>
      <c r="I169" s="26"/>
      <c r="K169" s="26"/>
    </row>
    <row r="170" spans="2:11" ht="15" collapsed="1" x14ac:dyDescent="0.25">
      <c r="B170" s="9" t="s">
        <v>268</v>
      </c>
      <c r="C170" s="9" t="s">
        <v>267</v>
      </c>
      <c r="E170" s="16"/>
      <c r="F170" s="17"/>
      <c r="G170" s="26"/>
      <c r="H170" s="41">
        <f>SUM(G171)</f>
        <v>0</v>
      </c>
      <c r="I170" s="26">
        <f>(H170/1.16)*0.16</f>
        <v>0</v>
      </c>
      <c r="J170"/>
      <c r="K170" s="26"/>
    </row>
    <row r="171" spans="2:11" ht="15" hidden="1" outlineLevel="1" x14ac:dyDescent="0.25">
      <c r="D171"/>
      <c r="E171" s="2"/>
      <c r="F171"/>
      <c r="G171" s="53"/>
      <c r="H171" s="40"/>
      <c r="I171" s="26"/>
      <c r="J171"/>
      <c r="K171" s="26"/>
    </row>
    <row r="172" spans="2:11" ht="15" collapsed="1" x14ac:dyDescent="0.25">
      <c r="B172" s="9" t="s">
        <v>381</v>
      </c>
      <c r="C172" s="9" t="s">
        <v>382</v>
      </c>
      <c r="E172" s="16"/>
      <c r="F172" s="17"/>
      <c r="G172" s="26"/>
      <c r="H172" s="41">
        <f>SUM(G173)</f>
        <v>0</v>
      </c>
      <c r="I172" s="26">
        <f>(H172/1.16)*0.16</f>
        <v>0</v>
      </c>
      <c r="J172"/>
      <c r="K172" s="26"/>
    </row>
    <row r="173" spans="2:11" ht="15" hidden="1" outlineLevel="1" x14ac:dyDescent="0.25">
      <c r="D173"/>
      <c r="E173" s="2"/>
      <c r="F173"/>
      <c r="G173" s="53"/>
      <c r="H173" s="40"/>
      <c r="I173" s="26"/>
      <c r="J173"/>
      <c r="K173" s="26"/>
    </row>
    <row r="174" spans="2:11" ht="15" collapsed="1" x14ac:dyDescent="0.25">
      <c r="B174" s="9" t="s">
        <v>385</v>
      </c>
      <c r="C174" s="9" t="s">
        <v>386</v>
      </c>
      <c r="E174" s="16"/>
      <c r="F174" s="17"/>
      <c r="G174" s="26"/>
      <c r="H174" s="40"/>
      <c r="I174" s="26"/>
      <c r="J174"/>
      <c r="K174" s="26"/>
    </row>
    <row r="175" spans="2:11" ht="15" x14ac:dyDescent="0.25">
      <c r="D175"/>
      <c r="E175" s="2"/>
      <c r="F175"/>
      <c r="G175" s="53"/>
      <c r="H175" s="40"/>
      <c r="I175" s="26"/>
      <c r="K175" s="26"/>
    </row>
    <row r="176" spans="2:11" x14ac:dyDescent="0.2">
      <c r="E176" s="16"/>
      <c r="F176" s="17"/>
      <c r="G176" s="26"/>
      <c r="H176" s="40"/>
      <c r="I176" s="26"/>
      <c r="K176" s="26"/>
    </row>
    <row r="177" spans="5:11" ht="15" x14ac:dyDescent="0.25">
      <c r="E177" s="16"/>
      <c r="F177" s="17"/>
      <c r="G177" s="26"/>
      <c r="H177" s="40"/>
      <c r="I177" s="26"/>
      <c r="J177"/>
      <c r="K177" s="26"/>
    </row>
    <row r="178" spans="5:11" ht="15" x14ac:dyDescent="0.25">
      <c r="F178" s="17"/>
      <c r="H178" s="6"/>
      <c r="I178" s="26"/>
      <c r="J178"/>
      <c r="K178" s="26"/>
    </row>
    <row r="179" spans="5:11" x14ac:dyDescent="0.2">
      <c r="F179" s="55"/>
      <c r="G179" s="54" t="s">
        <v>45</v>
      </c>
      <c r="H179" s="54">
        <f>SUM(H13:H172)</f>
        <v>290714.53000000003</v>
      </c>
      <c r="I179" s="26"/>
      <c r="K179" s="26"/>
    </row>
    <row r="180" spans="5:11" ht="15.75" thickBot="1" x14ac:dyDescent="0.3">
      <c r="F180" s="55"/>
      <c r="G180" s="56" t="s">
        <v>46</v>
      </c>
      <c r="H180" s="57">
        <v>290722.96999999997</v>
      </c>
      <c r="I180" s="26"/>
      <c r="J180"/>
      <c r="K180" s="26"/>
    </row>
    <row r="181" spans="5:11" ht="13.5" thickTop="1" x14ac:dyDescent="0.2">
      <c r="F181" s="17"/>
      <c r="G181" s="54" t="s">
        <v>47</v>
      </c>
      <c r="H181" s="7">
        <f>+H179-H180</f>
        <v>-8.4399999999441206</v>
      </c>
    </row>
    <row r="182" spans="5:11" x14ac:dyDescent="0.2">
      <c r="F182" s="17"/>
    </row>
    <row r="183" spans="5:11" ht="15" x14ac:dyDescent="0.25">
      <c r="F183" s="17"/>
      <c r="J183"/>
    </row>
    <row r="184" spans="5:11" x14ac:dyDescent="0.2">
      <c r="F184" s="17"/>
    </row>
    <row r="185" spans="5:11" x14ac:dyDescent="0.2">
      <c r="F185" s="17"/>
    </row>
    <row r="186" spans="5:11" x14ac:dyDescent="0.2">
      <c r="F186" s="17"/>
    </row>
    <row r="187" spans="5:11" x14ac:dyDescent="0.2">
      <c r="F187" s="17"/>
    </row>
    <row r="188" spans="5:11" x14ac:dyDescent="0.2">
      <c r="F188" s="17"/>
    </row>
    <row r="189" spans="5:11" ht="15" x14ac:dyDescent="0.25">
      <c r="F189" s="17"/>
      <c r="J189"/>
    </row>
    <row r="190" spans="5:11" x14ac:dyDescent="0.2">
      <c r="F190" s="17"/>
    </row>
    <row r="191" spans="5:11" ht="15" x14ac:dyDescent="0.25">
      <c r="F191" s="17"/>
      <c r="J191"/>
    </row>
    <row r="192" spans="5:11" ht="15" x14ac:dyDescent="0.25">
      <c r="F192" s="17"/>
      <c r="J192"/>
    </row>
    <row r="193" spans="6:10" ht="15" x14ac:dyDescent="0.25">
      <c r="F193" s="17"/>
      <c r="J193"/>
    </row>
    <row r="194" spans="6:10" ht="15" x14ac:dyDescent="0.25">
      <c r="F194" s="17"/>
      <c r="J194"/>
    </row>
    <row r="195" spans="6:10" x14ac:dyDescent="0.2">
      <c r="F195" s="17"/>
    </row>
    <row r="196" spans="6:10" x14ac:dyDescent="0.2">
      <c r="F196" s="17"/>
      <c r="J196" s="36"/>
    </row>
    <row r="197" spans="6:10" x14ac:dyDescent="0.2">
      <c r="F197" s="17"/>
      <c r="J197" s="36"/>
    </row>
    <row r="198" spans="6:10" x14ac:dyDescent="0.2">
      <c r="F198" s="17"/>
      <c r="J198" s="36"/>
    </row>
    <row r="199" spans="6:10" x14ac:dyDescent="0.2">
      <c r="F199" s="17"/>
      <c r="J199" s="36"/>
    </row>
    <row r="200" spans="6:10" x14ac:dyDescent="0.2">
      <c r="F200" s="17"/>
      <c r="J200" s="36"/>
    </row>
    <row r="201" spans="6:10" x14ac:dyDescent="0.2">
      <c r="F201" s="17"/>
      <c r="J201" s="36"/>
    </row>
    <row r="202" spans="6:10" x14ac:dyDescent="0.2">
      <c r="F202" s="17"/>
      <c r="J202" s="36"/>
    </row>
    <row r="203" spans="6:10" x14ac:dyDescent="0.2">
      <c r="F203" s="17"/>
      <c r="J203" s="36"/>
    </row>
    <row r="204" spans="6:10" x14ac:dyDescent="0.2">
      <c r="F204" s="17"/>
      <c r="J204" s="36"/>
    </row>
    <row r="205" spans="6:10" x14ac:dyDescent="0.2">
      <c r="F205" s="17"/>
      <c r="J205" s="36"/>
    </row>
    <row r="206" spans="6:10" x14ac:dyDescent="0.2">
      <c r="F206" s="17"/>
      <c r="J206" s="36"/>
    </row>
    <row r="207" spans="6:10" x14ac:dyDescent="0.2">
      <c r="F207" s="17"/>
      <c r="J207" s="36"/>
    </row>
    <row r="208" spans="6:10" x14ac:dyDescent="0.2">
      <c r="F208" s="17"/>
      <c r="J208" s="36"/>
    </row>
    <row r="209" spans="6:10" x14ac:dyDescent="0.2">
      <c r="F209" s="17"/>
      <c r="J209" s="36"/>
    </row>
    <row r="210" spans="6:10" x14ac:dyDescent="0.2">
      <c r="F210" s="17"/>
      <c r="J210" s="36"/>
    </row>
    <row r="211" spans="6:10" x14ac:dyDescent="0.2">
      <c r="F211" s="17"/>
      <c r="J211" s="36"/>
    </row>
    <row r="212" spans="6:10" x14ac:dyDescent="0.2">
      <c r="F212" s="17"/>
      <c r="J212" s="36"/>
    </row>
    <row r="213" spans="6:10" x14ac:dyDescent="0.2">
      <c r="F213" s="17"/>
      <c r="J213" s="36"/>
    </row>
    <row r="214" spans="6:10" x14ac:dyDescent="0.2">
      <c r="F214" s="17"/>
      <c r="J214" s="36"/>
    </row>
    <row r="215" spans="6:10" x14ac:dyDescent="0.2">
      <c r="F215" s="17"/>
      <c r="J215" s="36"/>
    </row>
    <row r="216" spans="6:10" x14ac:dyDescent="0.2">
      <c r="F216" s="17"/>
      <c r="J216" s="36"/>
    </row>
    <row r="217" spans="6:10" x14ac:dyDescent="0.2">
      <c r="F217" s="17"/>
      <c r="J217" s="36"/>
    </row>
    <row r="218" spans="6:10" x14ac:dyDescent="0.2">
      <c r="F218" s="17"/>
      <c r="J218" s="36"/>
    </row>
    <row r="219" spans="6:10" x14ac:dyDescent="0.2">
      <c r="F219" s="17"/>
      <c r="J219" s="36"/>
    </row>
    <row r="220" spans="6:10" x14ac:dyDescent="0.2">
      <c r="F220" s="17"/>
      <c r="J220" s="36"/>
    </row>
    <row r="221" spans="6:10" x14ac:dyDescent="0.2">
      <c r="F221" s="17"/>
      <c r="J221" s="36"/>
    </row>
    <row r="222" spans="6:10" x14ac:dyDescent="0.2">
      <c r="F222" s="17"/>
      <c r="J222" s="36"/>
    </row>
    <row r="223" spans="6:10" x14ac:dyDescent="0.2">
      <c r="F223" s="17"/>
      <c r="J223" s="36"/>
    </row>
    <row r="224" spans="6:10" x14ac:dyDescent="0.2">
      <c r="F224" s="17"/>
      <c r="J224" s="36"/>
    </row>
    <row r="225" spans="6:10" x14ac:dyDescent="0.2">
      <c r="F225" s="17"/>
      <c r="J225" s="36"/>
    </row>
    <row r="226" spans="6:10" x14ac:dyDescent="0.2">
      <c r="F226" s="17"/>
      <c r="J226" s="36"/>
    </row>
    <row r="227" spans="6:10" x14ac:dyDescent="0.2">
      <c r="F227" s="17"/>
      <c r="J227" s="36"/>
    </row>
    <row r="228" spans="6:10" x14ac:dyDescent="0.2">
      <c r="F228" s="17"/>
      <c r="J228" s="36"/>
    </row>
    <row r="229" spans="6:10" x14ac:dyDescent="0.2">
      <c r="F229" s="17"/>
      <c r="J229" s="36"/>
    </row>
    <row r="230" spans="6:10" x14ac:dyDescent="0.2">
      <c r="F230" s="17"/>
      <c r="J230" s="36"/>
    </row>
    <row r="231" spans="6:10" x14ac:dyDescent="0.2">
      <c r="F231" s="17"/>
      <c r="J231" s="36"/>
    </row>
    <row r="232" spans="6:10" x14ac:dyDescent="0.2">
      <c r="F232" s="17"/>
      <c r="J232" s="36"/>
    </row>
    <row r="233" spans="6:10" x14ac:dyDescent="0.2">
      <c r="F233" s="17"/>
      <c r="J233" s="36"/>
    </row>
    <row r="234" spans="6:10" x14ac:dyDescent="0.2">
      <c r="F234" s="17"/>
      <c r="J234" s="36"/>
    </row>
    <row r="235" spans="6:10" x14ac:dyDescent="0.2">
      <c r="F235" s="17"/>
      <c r="J235" s="36"/>
    </row>
    <row r="236" spans="6:10" x14ac:dyDescent="0.2">
      <c r="F236" s="17"/>
      <c r="J236" s="36"/>
    </row>
    <row r="237" spans="6:10" x14ac:dyDescent="0.2">
      <c r="F237" s="17"/>
      <c r="J237" s="36"/>
    </row>
    <row r="238" spans="6:10" x14ac:dyDescent="0.2">
      <c r="F238" s="17"/>
      <c r="J238" s="36"/>
    </row>
    <row r="239" spans="6:10" x14ac:dyDescent="0.2">
      <c r="F239" s="17"/>
      <c r="J239" s="36"/>
    </row>
    <row r="240" spans="6:10" x14ac:dyDescent="0.2">
      <c r="F240" s="17"/>
      <c r="J240" s="36"/>
    </row>
    <row r="241" spans="6:10" x14ac:dyDescent="0.2">
      <c r="F241" s="17"/>
      <c r="J241" s="36"/>
    </row>
    <row r="242" spans="6:10" x14ac:dyDescent="0.2">
      <c r="F242" s="17"/>
      <c r="J242" s="36"/>
    </row>
    <row r="243" spans="6:10" x14ac:dyDescent="0.2">
      <c r="F243" s="17"/>
      <c r="J243" s="36"/>
    </row>
    <row r="244" spans="6:10" x14ac:dyDescent="0.2">
      <c r="F244" s="17"/>
      <c r="J244" s="36"/>
    </row>
    <row r="245" spans="6:10" x14ac:dyDescent="0.2">
      <c r="F245" s="17"/>
      <c r="J245" s="36"/>
    </row>
    <row r="246" spans="6:10" x14ac:dyDescent="0.2">
      <c r="F246" s="17"/>
      <c r="J246" s="36"/>
    </row>
    <row r="247" spans="6:10" x14ac:dyDescent="0.2">
      <c r="F247" s="17"/>
      <c r="J247" s="36"/>
    </row>
    <row r="248" spans="6:10" x14ac:dyDescent="0.2">
      <c r="F248" s="17"/>
      <c r="J248" s="36"/>
    </row>
    <row r="249" spans="6:10" x14ac:dyDescent="0.2">
      <c r="F249" s="17"/>
      <c r="J249" s="36"/>
    </row>
    <row r="250" spans="6:10" x14ac:dyDescent="0.2">
      <c r="F250" s="17"/>
      <c r="J250" s="36"/>
    </row>
    <row r="251" spans="6:10" x14ac:dyDescent="0.2">
      <c r="F251" s="17"/>
      <c r="J251" s="36"/>
    </row>
    <row r="252" spans="6:10" x14ac:dyDescent="0.2">
      <c r="F252" s="17"/>
      <c r="J252" s="36"/>
    </row>
    <row r="253" spans="6:10" x14ac:dyDescent="0.2">
      <c r="F253" s="17"/>
      <c r="J253" s="36"/>
    </row>
    <row r="254" spans="6:10" x14ac:dyDescent="0.2">
      <c r="F254" s="17"/>
      <c r="J254" s="36"/>
    </row>
    <row r="255" spans="6:10" x14ac:dyDescent="0.2">
      <c r="F255" s="17"/>
      <c r="J255" s="36"/>
    </row>
    <row r="256" spans="6:10" x14ac:dyDescent="0.2">
      <c r="F256" s="17"/>
      <c r="J256" s="36"/>
    </row>
    <row r="257" spans="6:10" x14ac:dyDescent="0.2">
      <c r="F257" s="17"/>
      <c r="J257" s="36"/>
    </row>
    <row r="258" spans="6:10" x14ac:dyDescent="0.2">
      <c r="F258" s="17"/>
      <c r="J258" s="36"/>
    </row>
    <row r="259" spans="6:10" x14ac:dyDescent="0.2">
      <c r="F259" s="17"/>
      <c r="J259" s="36"/>
    </row>
    <row r="260" spans="6:10" x14ac:dyDescent="0.2">
      <c r="F260" s="17"/>
      <c r="J260" s="36"/>
    </row>
    <row r="261" spans="6:10" x14ac:dyDescent="0.2">
      <c r="F261" s="17"/>
      <c r="J261" s="36"/>
    </row>
    <row r="262" spans="6:10" x14ac:dyDescent="0.2">
      <c r="F262" s="17"/>
      <c r="J262" s="36"/>
    </row>
    <row r="263" spans="6:10" x14ac:dyDescent="0.2">
      <c r="F263" s="17"/>
      <c r="J263" s="36"/>
    </row>
    <row r="264" spans="6:10" x14ac:dyDescent="0.2">
      <c r="F264" s="17"/>
      <c r="J264" s="36"/>
    </row>
    <row r="265" spans="6:10" x14ac:dyDescent="0.2">
      <c r="F265" s="17"/>
      <c r="J265" s="36"/>
    </row>
    <row r="266" spans="6:10" x14ac:dyDescent="0.2">
      <c r="F266" s="17"/>
      <c r="J266" s="36"/>
    </row>
    <row r="267" spans="6:10" x14ac:dyDescent="0.2">
      <c r="F267" s="17"/>
      <c r="J267" s="36"/>
    </row>
    <row r="268" spans="6:10" x14ac:dyDescent="0.2">
      <c r="F268" s="17"/>
      <c r="J268" s="36"/>
    </row>
    <row r="269" spans="6:10" x14ac:dyDescent="0.2">
      <c r="F269" s="17"/>
      <c r="J269" s="36"/>
    </row>
    <row r="270" spans="6:10" x14ac:dyDescent="0.2">
      <c r="F270" s="17"/>
      <c r="J270" s="36"/>
    </row>
    <row r="271" spans="6:10" x14ac:dyDescent="0.2">
      <c r="F271" s="17"/>
      <c r="J271" s="36"/>
    </row>
    <row r="272" spans="6:10" x14ac:dyDescent="0.2">
      <c r="F272" s="17"/>
      <c r="J272" s="36"/>
    </row>
    <row r="273" spans="6:10" x14ac:dyDescent="0.2">
      <c r="F273" s="17"/>
      <c r="J273" s="36"/>
    </row>
    <row r="274" spans="6:10" x14ac:dyDescent="0.2">
      <c r="F274" s="17"/>
      <c r="J274" s="36"/>
    </row>
    <row r="275" spans="6:10" x14ac:dyDescent="0.2">
      <c r="F275" s="17"/>
      <c r="J275" s="36"/>
    </row>
    <row r="276" spans="6:10" x14ac:dyDescent="0.2">
      <c r="F276" s="17"/>
      <c r="J276" s="36"/>
    </row>
    <row r="277" spans="6:10" x14ac:dyDescent="0.2">
      <c r="F277" s="17"/>
      <c r="J277" s="36"/>
    </row>
    <row r="278" spans="6:10" x14ac:dyDescent="0.2">
      <c r="F278" s="17"/>
      <c r="J278" s="36"/>
    </row>
    <row r="279" spans="6:10" x14ac:dyDescent="0.2">
      <c r="F279" s="17"/>
      <c r="J279" s="36"/>
    </row>
    <row r="280" spans="6:10" x14ac:dyDescent="0.2">
      <c r="F280" s="17"/>
      <c r="J280" s="36"/>
    </row>
    <row r="281" spans="6:10" x14ac:dyDescent="0.2">
      <c r="F281" s="17"/>
      <c r="J281" s="36"/>
    </row>
    <row r="282" spans="6:10" x14ac:dyDescent="0.2">
      <c r="F282" s="17"/>
      <c r="J282" s="36"/>
    </row>
    <row r="283" spans="6:10" x14ac:dyDescent="0.2">
      <c r="F283" s="17"/>
      <c r="J283" s="36"/>
    </row>
    <row r="284" spans="6:10" x14ac:dyDescent="0.2">
      <c r="F284" s="17"/>
      <c r="J284" s="36"/>
    </row>
    <row r="285" spans="6:10" x14ac:dyDescent="0.2">
      <c r="F285" s="17"/>
      <c r="J285" s="36"/>
    </row>
    <row r="286" spans="6:10" x14ac:dyDescent="0.2">
      <c r="F286" s="17"/>
      <c r="J286" s="36"/>
    </row>
    <row r="287" spans="6:10" x14ac:dyDescent="0.2">
      <c r="F287" s="17"/>
      <c r="J287" s="36"/>
    </row>
    <row r="288" spans="6:10" x14ac:dyDescent="0.2">
      <c r="F288" s="17"/>
      <c r="J288" s="36"/>
    </row>
    <row r="289" spans="6:10" x14ac:dyDescent="0.2">
      <c r="F289" s="17"/>
      <c r="J289" s="36"/>
    </row>
    <row r="290" spans="6:10" x14ac:dyDescent="0.2">
      <c r="F290" s="17"/>
      <c r="J290" s="36"/>
    </row>
    <row r="291" spans="6:10" x14ac:dyDescent="0.2">
      <c r="F291" s="17"/>
      <c r="J291" s="36"/>
    </row>
    <row r="292" spans="6:10" x14ac:dyDescent="0.2">
      <c r="F292" s="17"/>
      <c r="J292" s="36"/>
    </row>
    <row r="293" spans="6:10" x14ac:dyDescent="0.2">
      <c r="F293" s="17"/>
      <c r="J293" s="36"/>
    </row>
    <row r="294" spans="6:10" x14ac:dyDescent="0.2">
      <c r="F294" s="17"/>
      <c r="J294" s="36"/>
    </row>
    <row r="295" spans="6:10" x14ac:dyDescent="0.2">
      <c r="F295" s="17"/>
      <c r="J295" s="36"/>
    </row>
    <row r="296" spans="6:10" x14ac:dyDescent="0.2">
      <c r="F296" s="17"/>
      <c r="J296" s="36"/>
    </row>
    <row r="297" spans="6:10" x14ac:dyDescent="0.2">
      <c r="F297" s="17"/>
      <c r="J297" s="36"/>
    </row>
    <row r="298" spans="6:10" x14ac:dyDescent="0.2">
      <c r="F298" s="17"/>
      <c r="J298" s="36"/>
    </row>
    <row r="299" spans="6:10" x14ac:dyDescent="0.2">
      <c r="F299" s="17"/>
      <c r="J299" s="36"/>
    </row>
    <row r="300" spans="6:10" x14ac:dyDescent="0.2">
      <c r="F300" s="17"/>
      <c r="J300" s="36"/>
    </row>
    <row r="301" spans="6:10" x14ac:dyDescent="0.2">
      <c r="F301" s="17"/>
      <c r="J301" s="36"/>
    </row>
    <row r="302" spans="6:10" x14ac:dyDescent="0.2">
      <c r="F302" s="17"/>
      <c r="J302" s="36"/>
    </row>
    <row r="303" spans="6:10" x14ac:dyDescent="0.2">
      <c r="F303" s="17"/>
      <c r="J303" s="36"/>
    </row>
    <row r="304" spans="6:10" x14ac:dyDescent="0.2">
      <c r="F304" s="17"/>
      <c r="J304" s="36"/>
    </row>
    <row r="305" spans="6:10" x14ac:dyDescent="0.2">
      <c r="F305" s="17"/>
      <c r="J305" s="36"/>
    </row>
    <row r="306" spans="6:10" x14ac:dyDescent="0.2">
      <c r="F306" s="17"/>
      <c r="J306" s="36"/>
    </row>
    <row r="307" spans="6:10" x14ac:dyDescent="0.2">
      <c r="F307" s="17"/>
      <c r="J307" s="36"/>
    </row>
    <row r="308" spans="6:10" x14ac:dyDescent="0.2">
      <c r="F308" s="17"/>
      <c r="J308" s="36"/>
    </row>
    <row r="309" spans="6:10" x14ac:dyDescent="0.2">
      <c r="F309" s="17"/>
      <c r="J309" s="36"/>
    </row>
    <row r="310" spans="6:10" x14ac:dyDescent="0.2">
      <c r="F310" s="17"/>
      <c r="J310" s="36"/>
    </row>
    <row r="311" spans="6:10" x14ac:dyDescent="0.2">
      <c r="F311" s="17"/>
      <c r="J311" s="36"/>
    </row>
    <row r="312" spans="6:10" x14ac:dyDescent="0.2">
      <c r="F312" s="17"/>
      <c r="J312" s="36"/>
    </row>
    <row r="313" spans="6:10" x14ac:dyDescent="0.2">
      <c r="F313" s="17"/>
      <c r="J313" s="36"/>
    </row>
    <row r="314" spans="6:10" x14ac:dyDescent="0.2">
      <c r="F314" s="17"/>
      <c r="J314" s="36"/>
    </row>
    <row r="315" spans="6:10" x14ac:dyDescent="0.2">
      <c r="F315" s="17"/>
      <c r="J315" s="36"/>
    </row>
    <row r="316" spans="6:10" x14ac:dyDescent="0.2">
      <c r="F316" s="17"/>
      <c r="J316" s="36"/>
    </row>
    <row r="317" spans="6:10" x14ac:dyDescent="0.2">
      <c r="F317" s="17"/>
      <c r="J317" s="36"/>
    </row>
    <row r="318" spans="6:10" x14ac:dyDescent="0.2">
      <c r="F318" s="17"/>
      <c r="J318" s="36"/>
    </row>
    <row r="319" spans="6:10" x14ac:dyDescent="0.2">
      <c r="F319" s="17"/>
      <c r="J319" s="36"/>
    </row>
    <row r="320" spans="6:10" x14ac:dyDescent="0.2">
      <c r="F320" s="17"/>
      <c r="J320" s="36"/>
    </row>
    <row r="321" spans="6:10" x14ac:dyDescent="0.2">
      <c r="F321" s="17"/>
      <c r="J321" s="36"/>
    </row>
    <row r="322" spans="6:10" x14ac:dyDescent="0.2">
      <c r="F322" s="17"/>
      <c r="J322" s="36"/>
    </row>
    <row r="323" spans="6:10" x14ac:dyDescent="0.2">
      <c r="F323" s="17"/>
      <c r="J323" s="36"/>
    </row>
    <row r="324" spans="6:10" x14ac:dyDescent="0.2">
      <c r="F324" s="17"/>
      <c r="J324" s="36"/>
    </row>
    <row r="325" spans="6:10" x14ac:dyDescent="0.2">
      <c r="F325" s="17"/>
      <c r="J325" s="36"/>
    </row>
    <row r="326" spans="6:10" x14ac:dyDescent="0.2">
      <c r="F326" s="17"/>
      <c r="J326" s="36"/>
    </row>
    <row r="327" spans="6:10" x14ac:dyDescent="0.2">
      <c r="F327" s="17"/>
      <c r="J327" s="36"/>
    </row>
    <row r="328" spans="6:10" x14ac:dyDescent="0.2">
      <c r="F328" s="17"/>
      <c r="J328" s="36"/>
    </row>
    <row r="329" spans="6:10" x14ac:dyDescent="0.2">
      <c r="F329" s="17"/>
      <c r="J329" s="36"/>
    </row>
    <row r="330" spans="6:10" x14ac:dyDescent="0.2">
      <c r="F330" s="17"/>
      <c r="J330" s="36"/>
    </row>
    <row r="331" spans="6:10" x14ac:dyDescent="0.2">
      <c r="F331" s="17"/>
      <c r="J331" s="36"/>
    </row>
    <row r="332" spans="6:10" x14ac:dyDescent="0.2">
      <c r="F332" s="17"/>
      <c r="J332" s="36"/>
    </row>
    <row r="333" spans="6:10" x14ac:dyDescent="0.2">
      <c r="F333" s="17"/>
      <c r="J333" s="36"/>
    </row>
    <row r="334" spans="6:10" x14ac:dyDescent="0.2">
      <c r="F334" s="17"/>
      <c r="J334" s="36"/>
    </row>
    <row r="335" spans="6:10" x14ac:dyDescent="0.2">
      <c r="F335" s="17"/>
      <c r="J335" s="36"/>
    </row>
    <row r="336" spans="6:10" x14ac:dyDescent="0.2">
      <c r="F336" s="17"/>
      <c r="J336" s="36"/>
    </row>
    <row r="337" spans="6:10" x14ac:dyDescent="0.2">
      <c r="F337" s="17"/>
      <c r="J337" s="36"/>
    </row>
    <row r="338" spans="6:10" x14ac:dyDescent="0.2">
      <c r="F338" s="17"/>
      <c r="J338" s="36"/>
    </row>
    <row r="339" spans="6:10" x14ac:dyDescent="0.2">
      <c r="F339" s="17"/>
      <c r="J339" s="36"/>
    </row>
    <row r="340" spans="6:10" x14ac:dyDescent="0.2">
      <c r="F340" s="17"/>
      <c r="J340" s="36"/>
    </row>
    <row r="341" spans="6:10" x14ac:dyDescent="0.2">
      <c r="F341" s="17"/>
      <c r="J341" s="36"/>
    </row>
    <row r="342" spans="6:10" x14ac:dyDescent="0.2">
      <c r="F342" s="17"/>
      <c r="J342" s="36"/>
    </row>
    <row r="343" spans="6:10" x14ac:dyDescent="0.2">
      <c r="F343" s="17"/>
      <c r="J343" s="36"/>
    </row>
    <row r="344" spans="6:10" x14ac:dyDescent="0.2">
      <c r="F344" s="17"/>
      <c r="J344" s="36"/>
    </row>
    <row r="345" spans="6:10" x14ac:dyDescent="0.2">
      <c r="F345" s="17"/>
      <c r="J345" s="36"/>
    </row>
    <row r="346" spans="6:10" x14ac:dyDescent="0.2">
      <c r="F346" s="17"/>
      <c r="J346" s="36"/>
    </row>
    <row r="347" spans="6:10" x14ac:dyDescent="0.2">
      <c r="F347" s="17"/>
      <c r="J347" s="36"/>
    </row>
    <row r="348" spans="6:10" x14ac:dyDescent="0.2">
      <c r="F348" s="17"/>
      <c r="J348" s="36"/>
    </row>
    <row r="349" spans="6:10" x14ac:dyDescent="0.2">
      <c r="F349" s="17"/>
      <c r="J349" s="36"/>
    </row>
    <row r="350" spans="6:10" x14ac:dyDescent="0.2">
      <c r="F350" s="17"/>
      <c r="J350" s="36"/>
    </row>
    <row r="351" spans="6:10" x14ac:dyDescent="0.2">
      <c r="F351" s="17"/>
      <c r="J351" s="36"/>
    </row>
    <row r="352" spans="6:10" x14ac:dyDescent="0.2">
      <c r="F352" s="17"/>
      <c r="J352" s="36"/>
    </row>
    <row r="353" spans="6:10" x14ac:dyDescent="0.2">
      <c r="F353" s="17"/>
      <c r="J353" s="36"/>
    </row>
    <row r="354" spans="6:10" x14ac:dyDescent="0.2">
      <c r="F354" s="17"/>
      <c r="J354" s="36"/>
    </row>
    <row r="355" spans="6:10" x14ac:dyDescent="0.2">
      <c r="F355" s="17"/>
      <c r="J355" s="36"/>
    </row>
    <row r="356" spans="6:10" x14ac:dyDescent="0.2">
      <c r="F356" s="17"/>
      <c r="J356" s="36"/>
    </row>
    <row r="357" spans="6:10" x14ac:dyDescent="0.2">
      <c r="F357" s="17"/>
      <c r="J357" s="36"/>
    </row>
    <row r="358" spans="6:10" x14ac:dyDescent="0.2">
      <c r="F358" s="17"/>
      <c r="J358" s="36"/>
    </row>
    <row r="359" spans="6:10" x14ac:dyDescent="0.2">
      <c r="F359" s="17"/>
      <c r="J359" s="36"/>
    </row>
    <row r="360" spans="6:10" x14ac:dyDescent="0.2">
      <c r="F360" s="17"/>
      <c r="J360" s="36"/>
    </row>
    <row r="361" spans="6:10" x14ac:dyDescent="0.2">
      <c r="F361" s="17"/>
      <c r="J361" s="36"/>
    </row>
    <row r="362" spans="6:10" x14ac:dyDescent="0.2">
      <c r="F362" s="17"/>
      <c r="J362" s="36"/>
    </row>
    <row r="363" spans="6:10" x14ac:dyDescent="0.2">
      <c r="F363" s="17"/>
      <c r="J363" s="36"/>
    </row>
    <row r="364" spans="6:10" x14ac:dyDescent="0.2">
      <c r="F364" s="17"/>
      <c r="J364" s="36"/>
    </row>
    <row r="365" spans="6:10" x14ac:dyDescent="0.2">
      <c r="F365" s="17"/>
      <c r="J365" s="36"/>
    </row>
    <row r="366" spans="6:10" x14ac:dyDescent="0.2">
      <c r="F366" s="17"/>
      <c r="J366" s="36"/>
    </row>
    <row r="367" spans="6:10" x14ac:dyDescent="0.2">
      <c r="F367" s="17"/>
      <c r="J367" s="36"/>
    </row>
    <row r="368" spans="6:10" x14ac:dyDescent="0.2">
      <c r="F368" s="17"/>
      <c r="J368" s="36"/>
    </row>
    <row r="369" spans="6:10" x14ac:dyDescent="0.2">
      <c r="F369" s="17"/>
      <c r="J369" s="36"/>
    </row>
    <row r="370" spans="6:10" x14ac:dyDescent="0.2">
      <c r="F370" s="17"/>
      <c r="J370" s="36"/>
    </row>
    <row r="371" spans="6:10" x14ac:dyDescent="0.2">
      <c r="F371" s="17"/>
      <c r="J371" s="36"/>
    </row>
    <row r="372" spans="6:10" x14ac:dyDescent="0.2">
      <c r="F372" s="17"/>
      <c r="J372" s="36"/>
    </row>
    <row r="373" spans="6:10" x14ac:dyDescent="0.2">
      <c r="F373" s="17"/>
      <c r="J373" s="36"/>
    </row>
    <row r="374" spans="6:10" x14ac:dyDescent="0.2">
      <c r="F374" s="17"/>
      <c r="J374" s="36"/>
    </row>
    <row r="375" spans="6:10" x14ac:dyDescent="0.2">
      <c r="F375" s="17"/>
      <c r="J375" s="36"/>
    </row>
    <row r="376" spans="6:10" x14ac:dyDescent="0.2">
      <c r="F376" s="17"/>
      <c r="J376" s="36"/>
    </row>
    <row r="377" spans="6:10" x14ac:dyDescent="0.2">
      <c r="F377" s="17"/>
      <c r="J377" s="36"/>
    </row>
    <row r="378" spans="6:10" x14ac:dyDescent="0.2">
      <c r="F378" s="17"/>
      <c r="J378" s="36"/>
    </row>
    <row r="379" spans="6:10" x14ac:dyDescent="0.2">
      <c r="F379" s="17"/>
      <c r="J379" s="36"/>
    </row>
    <row r="380" spans="6:10" x14ac:dyDescent="0.2">
      <c r="F380" s="17"/>
      <c r="J380" s="36"/>
    </row>
    <row r="381" spans="6:10" x14ac:dyDescent="0.2">
      <c r="F381" s="17"/>
      <c r="J381" s="36"/>
    </row>
    <row r="382" spans="6:10" x14ac:dyDescent="0.2">
      <c r="F382" s="17"/>
      <c r="J382" s="36"/>
    </row>
    <row r="383" spans="6:10" x14ac:dyDescent="0.2">
      <c r="F383" s="17"/>
      <c r="J383" s="36"/>
    </row>
    <row r="384" spans="6:10" x14ac:dyDescent="0.2">
      <c r="F384" s="17"/>
      <c r="J384" s="36"/>
    </row>
    <row r="385" spans="6:10" x14ac:dyDescent="0.2">
      <c r="F385" s="17"/>
      <c r="J385" s="36"/>
    </row>
    <row r="386" spans="6:10" x14ac:dyDescent="0.2">
      <c r="F386" s="17"/>
      <c r="J386" s="36"/>
    </row>
    <row r="387" spans="6:10" x14ac:dyDescent="0.2">
      <c r="F387" s="17"/>
      <c r="J387" s="36"/>
    </row>
    <row r="388" spans="6:10" x14ac:dyDescent="0.2">
      <c r="F388" s="17"/>
      <c r="J388" s="36"/>
    </row>
    <row r="389" spans="6:10" x14ac:dyDescent="0.2">
      <c r="F389" s="17"/>
      <c r="J389" s="36"/>
    </row>
    <row r="390" spans="6:10" x14ac:dyDescent="0.2">
      <c r="F390" s="17"/>
      <c r="J390" s="36"/>
    </row>
    <row r="391" spans="6:10" x14ac:dyDescent="0.2">
      <c r="F391" s="17"/>
      <c r="J391" s="36"/>
    </row>
    <row r="392" spans="6:10" x14ac:dyDescent="0.2">
      <c r="F392" s="17"/>
      <c r="J392" s="36"/>
    </row>
    <row r="393" spans="6:10" x14ac:dyDescent="0.2">
      <c r="F393" s="17"/>
      <c r="J393" s="36"/>
    </row>
    <row r="394" spans="6:10" x14ac:dyDescent="0.2">
      <c r="F394" s="17"/>
      <c r="J394" s="36"/>
    </row>
    <row r="395" spans="6:10" x14ac:dyDescent="0.2">
      <c r="F395" s="17"/>
      <c r="J395" s="36"/>
    </row>
    <row r="396" spans="6:10" x14ac:dyDescent="0.2">
      <c r="F396" s="17"/>
      <c r="J396" s="36"/>
    </row>
    <row r="397" spans="6:10" x14ac:dyDescent="0.2">
      <c r="F397" s="17"/>
      <c r="J397" s="36"/>
    </row>
    <row r="398" spans="6:10" x14ac:dyDescent="0.2">
      <c r="F398" s="17"/>
      <c r="J398" s="36"/>
    </row>
    <row r="399" spans="6:10" x14ac:dyDescent="0.2">
      <c r="F399" s="17"/>
      <c r="J399" s="36"/>
    </row>
    <row r="400" spans="6:10" x14ac:dyDescent="0.2">
      <c r="F400" s="17"/>
      <c r="J400" s="36"/>
    </row>
    <row r="401" spans="6:10" x14ac:dyDescent="0.2">
      <c r="F401" s="17"/>
      <c r="J401" s="36"/>
    </row>
    <row r="402" spans="6:10" x14ac:dyDescent="0.2">
      <c r="F402" s="17"/>
      <c r="J402" s="36"/>
    </row>
    <row r="403" spans="6:10" x14ac:dyDescent="0.2">
      <c r="F403" s="17"/>
      <c r="J403" s="36"/>
    </row>
    <row r="404" spans="6:10" x14ac:dyDescent="0.2">
      <c r="F404" s="17"/>
      <c r="J404" s="36"/>
    </row>
    <row r="405" spans="6:10" x14ac:dyDescent="0.2">
      <c r="F405" s="17"/>
      <c r="J405" s="36"/>
    </row>
    <row r="406" spans="6:10" x14ac:dyDescent="0.2">
      <c r="F406" s="17"/>
      <c r="J406" s="36"/>
    </row>
    <row r="407" spans="6:10" x14ac:dyDescent="0.2">
      <c r="F407" s="17"/>
      <c r="J407" s="36"/>
    </row>
    <row r="408" spans="6:10" x14ac:dyDescent="0.2">
      <c r="F408" s="17"/>
      <c r="J408" s="36"/>
    </row>
    <row r="409" spans="6:10" x14ac:dyDescent="0.2">
      <c r="F409" s="17"/>
      <c r="J409" s="36"/>
    </row>
    <row r="410" spans="6:10" x14ac:dyDescent="0.2">
      <c r="F410" s="17"/>
      <c r="J410" s="36"/>
    </row>
    <row r="411" spans="6:10" x14ac:dyDescent="0.2">
      <c r="F411" s="17"/>
      <c r="J411" s="36"/>
    </row>
    <row r="412" spans="6:10" x14ac:dyDescent="0.2">
      <c r="F412" s="17"/>
      <c r="J412" s="36"/>
    </row>
    <row r="413" spans="6:10" x14ac:dyDescent="0.2">
      <c r="F413" s="17"/>
      <c r="J413" s="36"/>
    </row>
    <row r="414" spans="6:10" x14ac:dyDescent="0.2">
      <c r="F414" s="17"/>
      <c r="J414" s="36"/>
    </row>
    <row r="415" spans="6:10" x14ac:dyDescent="0.2">
      <c r="F415" s="17"/>
      <c r="J415" s="36"/>
    </row>
    <row r="416" spans="6:10" x14ac:dyDescent="0.2">
      <c r="F416" s="17"/>
      <c r="J416" s="36"/>
    </row>
    <row r="417" spans="6:10" x14ac:dyDescent="0.2">
      <c r="F417" s="17"/>
      <c r="J417" s="36"/>
    </row>
    <row r="418" spans="6:10" x14ac:dyDescent="0.2">
      <c r="F418" s="17"/>
      <c r="J418" s="36"/>
    </row>
    <row r="419" spans="6:10" x14ac:dyDescent="0.2">
      <c r="F419" s="17"/>
      <c r="J419" s="36"/>
    </row>
    <row r="420" spans="6:10" x14ac:dyDescent="0.2">
      <c r="F420" s="17"/>
      <c r="J420" s="36"/>
    </row>
    <row r="421" spans="6:10" x14ac:dyDescent="0.2">
      <c r="F421" s="17"/>
      <c r="J421" s="36"/>
    </row>
    <row r="422" spans="6:10" x14ac:dyDescent="0.2">
      <c r="F422" s="17"/>
      <c r="J422" s="36"/>
    </row>
    <row r="423" spans="6:10" x14ac:dyDescent="0.2">
      <c r="F423" s="17"/>
      <c r="J423" s="36"/>
    </row>
    <row r="424" spans="6:10" x14ac:dyDescent="0.2">
      <c r="F424" s="17"/>
      <c r="J424" s="36"/>
    </row>
    <row r="425" spans="6:10" x14ac:dyDescent="0.2">
      <c r="F425" s="17"/>
      <c r="J425" s="36"/>
    </row>
    <row r="426" spans="6:10" x14ac:dyDescent="0.2">
      <c r="F426" s="17"/>
      <c r="J426" s="36"/>
    </row>
    <row r="427" spans="6:10" x14ac:dyDescent="0.2">
      <c r="F427" s="17"/>
      <c r="J427" s="36"/>
    </row>
    <row r="428" spans="6:10" x14ac:dyDescent="0.2">
      <c r="F428" s="17"/>
      <c r="J428" s="36"/>
    </row>
    <row r="429" spans="6:10" x14ac:dyDescent="0.2">
      <c r="F429" s="17"/>
      <c r="J429" s="36"/>
    </row>
    <row r="430" spans="6:10" x14ac:dyDescent="0.2">
      <c r="F430" s="17"/>
      <c r="J430" s="36"/>
    </row>
    <row r="431" spans="6:10" x14ac:dyDescent="0.2">
      <c r="F431" s="17"/>
      <c r="J431" s="36"/>
    </row>
    <row r="432" spans="6:10" x14ac:dyDescent="0.2">
      <c r="F432" s="17"/>
      <c r="J432" s="36"/>
    </row>
    <row r="433" spans="6:10" x14ac:dyDescent="0.2">
      <c r="F433" s="17"/>
      <c r="J433" s="36"/>
    </row>
    <row r="434" spans="6:10" x14ac:dyDescent="0.2">
      <c r="F434" s="17"/>
      <c r="J434" s="36"/>
    </row>
    <row r="435" spans="6:10" x14ac:dyDescent="0.2">
      <c r="F435" s="17"/>
      <c r="J435" s="36"/>
    </row>
    <row r="436" spans="6:10" x14ac:dyDescent="0.2">
      <c r="F436" s="17"/>
      <c r="J436" s="36"/>
    </row>
    <row r="437" spans="6:10" x14ac:dyDescent="0.2">
      <c r="F437" s="17"/>
      <c r="J437" s="36"/>
    </row>
    <row r="438" spans="6:10" x14ac:dyDescent="0.2">
      <c r="F438" s="17"/>
      <c r="J438" s="36"/>
    </row>
    <row r="439" spans="6:10" x14ac:dyDescent="0.2">
      <c r="F439" s="17"/>
      <c r="J439" s="36"/>
    </row>
    <row r="440" spans="6:10" x14ac:dyDescent="0.2">
      <c r="F440" s="17"/>
      <c r="J440" s="36"/>
    </row>
    <row r="441" spans="6:10" x14ac:dyDescent="0.2">
      <c r="F441" s="17"/>
      <c r="J441" s="36"/>
    </row>
    <row r="442" spans="6:10" x14ac:dyDescent="0.2">
      <c r="F442" s="17"/>
      <c r="J442" s="36"/>
    </row>
    <row r="443" spans="6:10" x14ac:dyDescent="0.2">
      <c r="F443" s="17"/>
      <c r="J443" s="36"/>
    </row>
    <row r="444" spans="6:10" x14ac:dyDescent="0.2">
      <c r="F444" s="17"/>
      <c r="J444" s="36"/>
    </row>
    <row r="445" spans="6:10" x14ac:dyDescent="0.2">
      <c r="F445" s="17"/>
      <c r="J445" s="36"/>
    </row>
    <row r="446" spans="6:10" x14ac:dyDescent="0.2">
      <c r="F446" s="17"/>
      <c r="J446" s="36"/>
    </row>
    <row r="447" spans="6:10" x14ac:dyDescent="0.2">
      <c r="F447" s="17"/>
      <c r="J447" s="36"/>
    </row>
    <row r="448" spans="6:10" x14ac:dyDescent="0.2">
      <c r="F448" s="17"/>
      <c r="J448" s="36"/>
    </row>
    <row r="449" spans="6:10" x14ac:dyDescent="0.2">
      <c r="F449" s="17"/>
      <c r="J449" s="36"/>
    </row>
    <row r="450" spans="6:10" x14ac:dyDescent="0.2">
      <c r="F450" s="17"/>
      <c r="J450" s="36"/>
    </row>
    <row r="451" spans="6:10" x14ac:dyDescent="0.2">
      <c r="F451" s="17"/>
      <c r="J451" s="36"/>
    </row>
    <row r="452" spans="6:10" x14ac:dyDescent="0.2">
      <c r="F452" s="17"/>
      <c r="J452" s="36"/>
    </row>
    <row r="453" spans="6:10" x14ac:dyDescent="0.2">
      <c r="F453" s="17"/>
      <c r="J453" s="36"/>
    </row>
    <row r="454" spans="6:10" x14ac:dyDescent="0.2">
      <c r="F454" s="17"/>
      <c r="J454" s="36"/>
    </row>
    <row r="455" spans="6:10" x14ac:dyDescent="0.2">
      <c r="F455" s="17"/>
      <c r="J455" s="36"/>
    </row>
    <row r="456" spans="6:10" x14ac:dyDescent="0.2">
      <c r="F456" s="17"/>
      <c r="J456" s="36"/>
    </row>
    <row r="457" spans="6:10" x14ac:dyDescent="0.2">
      <c r="F457" s="17"/>
      <c r="J457" s="36"/>
    </row>
    <row r="458" spans="6:10" x14ac:dyDescent="0.2">
      <c r="F458" s="17"/>
      <c r="J458" s="36"/>
    </row>
    <row r="459" spans="6:10" x14ac:dyDescent="0.2">
      <c r="F459" s="17"/>
      <c r="J459" s="36"/>
    </row>
    <row r="460" spans="6:10" x14ac:dyDescent="0.2">
      <c r="F460" s="17"/>
      <c r="J460" s="36"/>
    </row>
    <row r="461" spans="6:10" x14ac:dyDescent="0.2">
      <c r="F461" s="17"/>
      <c r="J461" s="36"/>
    </row>
    <row r="462" spans="6:10" x14ac:dyDescent="0.2">
      <c r="F462" s="17"/>
      <c r="J462" s="36"/>
    </row>
    <row r="463" spans="6:10" x14ac:dyDescent="0.2">
      <c r="F463" s="17"/>
      <c r="J463" s="36"/>
    </row>
    <row r="464" spans="6:10" x14ac:dyDescent="0.2">
      <c r="F464" s="17"/>
      <c r="J464" s="36"/>
    </row>
    <row r="465" spans="6:10" x14ac:dyDescent="0.2">
      <c r="F465" s="17"/>
      <c r="J465" s="36"/>
    </row>
    <row r="466" spans="6:10" x14ac:dyDescent="0.2">
      <c r="F466" s="17"/>
      <c r="J466" s="36"/>
    </row>
    <row r="467" spans="6:10" x14ac:dyDescent="0.2">
      <c r="F467" s="17"/>
      <c r="J467" s="36"/>
    </row>
    <row r="468" spans="6:10" x14ac:dyDescent="0.2">
      <c r="F468" s="17"/>
      <c r="J468" s="36"/>
    </row>
    <row r="469" spans="6:10" x14ac:dyDescent="0.2">
      <c r="F469" s="17"/>
      <c r="J469" s="36"/>
    </row>
    <row r="470" spans="6:10" x14ac:dyDescent="0.2">
      <c r="F470" s="17"/>
      <c r="J470" s="36"/>
    </row>
    <row r="471" spans="6:10" x14ac:dyDescent="0.2">
      <c r="F471" s="17"/>
      <c r="J471" s="36"/>
    </row>
    <row r="472" spans="6:10" x14ac:dyDescent="0.2">
      <c r="F472" s="17"/>
      <c r="J472" s="36"/>
    </row>
    <row r="473" spans="6:10" x14ac:dyDescent="0.2">
      <c r="F473" s="17"/>
      <c r="J473" s="36"/>
    </row>
    <row r="474" spans="6:10" x14ac:dyDescent="0.2">
      <c r="F474" s="17"/>
      <c r="J474" s="36"/>
    </row>
    <row r="475" spans="6:10" x14ac:dyDescent="0.2">
      <c r="F475" s="17"/>
      <c r="J475" s="36"/>
    </row>
    <row r="476" spans="6:10" x14ac:dyDescent="0.2">
      <c r="F476" s="17"/>
      <c r="J476" s="36"/>
    </row>
    <row r="477" spans="6:10" x14ac:dyDescent="0.2">
      <c r="F477" s="17"/>
      <c r="J477" s="36"/>
    </row>
    <row r="478" spans="6:10" x14ac:dyDescent="0.2">
      <c r="F478" s="17"/>
      <c r="J478" s="36"/>
    </row>
    <row r="479" spans="6:10" x14ac:dyDescent="0.2">
      <c r="F479" s="17"/>
      <c r="J479" s="36"/>
    </row>
    <row r="480" spans="6:10" x14ac:dyDescent="0.2">
      <c r="F480" s="17"/>
      <c r="J480" s="36"/>
    </row>
    <row r="481" spans="6:10" x14ac:dyDescent="0.2">
      <c r="F481" s="17"/>
      <c r="J481" s="36"/>
    </row>
    <row r="482" spans="6:10" x14ac:dyDescent="0.2">
      <c r="F482" s="17"/>
      <c r="J482" s="36"/>
    </row>
    <row r="483" spans="6:10" x14ac:dyDescent="0.2">
      <c r="F483" s="17"/>
      <c r="J483" s="36"/>
    </row>
    <row r="484" spans="6:10" x14ac:dyDescent="0.2">
      <c r="F484" s="17"/>
      <c r="J484" s="36"/>
    </row>
    <row r="485" spans="6:10" x14ac:dyDescent="0.2">
      <c r="F485" s="17"/>
      <c r="J485" s="36"/>
    </row>
    <row r="486" spans="6:10" x14ac:dyDescent="0.2">
      <c r="F486" s="17"/>
      <c r="J486" s="36"/>
    </row>
    <row r="487" spans="6:10" x14ac:dyDescent="0.2">
      <c r="F487" s="17"/>
      <c r="J487" s="36"/>
    </row>
    <row r="488" spans="6:10" x14ac:dyDescent="0.2">
      <c r="F488" s="17"/>
      <c r="J488" s="36"/>
    </row>
    <row r="489" spans="6:10" x14ac:dyDescent="0.2">
      <c r="F489" s="17"/>
      <c r="J489" s="36"/>
    </row>
    <row r="490" spans="6:10" x14ac:dyDescent="0.2">
      <c r="F490" s="17"/>
      <c r="J490" s="36"/>
    </row>
    <row r="491" spans="6:10" x14ac:dyDescent="0.2">
      <c r="F491" s="17"/>
      <c r="J491" s="36"/>
    </row>
    <row r="492" spans="6:10" x14ac:dyDescent="0.2">
      <c r="F492" s="17"/>
      <c r="J492" s="36"/>
    </row>
    <row r="493" spans="6:10" x14ac:dyDescent="0.2">
      <c r="F493" s="17"/>
      <c r="J493" s="36"/>
    </row>
    <row r="494" spans="6:10" x14ac:dyDescent="0.2">
      <c r="F494" s="17"/>
      <c r="J494" s="36"/>
    </row>
    <row r="495" spans="6:10" x14ac:dyDescent="0.2">
      <c r="F495" s="17"/>
      <c r="J495" s="36"/>
    </row>
    <row r="496" spans="6:10" x14ac:dyDescent="0.2">
      <c r="F496" s="17"/>
      <c r="J496" s="36"/>
    </row>
    <row r="497" spans="6:10" x14ac:dyDescent="0.2">
      <c r="F497" s="17"/>
      <c r="J497" s="36"/>
    </row>
    <row r="498" spans="6:10" x14ac:dyDescent="0.2">
      <c r="F498" s="17"/>
      <c r="J498" s="36"/>
    </row>
    <row r="499" spans="6:10" x14ac:dyDescent="0.2">
      <c r="F499" s="17"/>
      <c r="J499" s="36"/>
    </row>
    <row r="500" spans="6:10" x14ac:dyDescent="0.2">
      <c r="F500" s="17"/>
      <c r="J500" s="36"/>
    </row>
    <row r="501" spans="6:10" x14ac:dyDescent="0.2">
      <c r="F501" s="17"/>
      <c r="J501" s="36"/>
    </row>
    <row r="502" spans="6:10" x14ac:dyDescent="0.2">
      <c r="F502" s="17"/>
      <c r="J502" s="36"/>
    </row>
    <row r="503" spans="6:10" x14ac:dyDescent="0.2">
      <c r="F503" s="17"/>
      <c r="J503" s="36"/>
    </row>
    <row r="504" spans="6:10" x14ac:dyDescent="0.2">
      <c r="F504" s="17"/>
      <c r="J504" s="36"/>
    </row>
    <row r="505" spans="6:10" x14ac:dyDescent="0.2">
      <c r="F505" s="17"/>
      <c r="J505" s="36"/>
    </row>
    <row r="506" spans="6:10" x14ac:dyDescent="0.2">
      <c r="F506" s="17"/>
      <c r="J506" s="36"/>
    </row>
    <row r="507" spans="6:10" x14ac:dyDescent="0.2">
      <c r="F507" s="17"/>
      <c r="J507" s="36"/>
    </row>
    <row r="508" spans="6:10" x14ac:dyDescent="0.2">
      <c r="F508" s="17"/>
      <c r="J508" s="36"/>
    </row>
    <row r="509" spans="6:10" x14ac:dyDescent="0.2">
      <c r="F509" s="17"/>
      <c r="J509" s="36"/>
    </row>
    <row r="510" spans="6:10" x14ac:dyDescent="0.2">
      <c r="F510" s="17"/>
      <c r="J510" s="36"/>
    </row>
    <row r="511" spans="6:10" x14ac:dyDescent="0.2">
      <c r="F511" s="17"/>
      <c r="J511" s="36"/>
    </row>
    <row r="512" spans="6:10" x14ac:dyDescent="0.2">
      <c r="F512" s="17"/>
      <c r="J512" s="36"/>
    </row>
    <row r="513" spans="6:10" x14ac:dyDescent="0.2">
      <c r="F513" s="17"/>
      <c r="J513" s="36"/>
    </row>
    <row r="514" spans="6:10" x14ac:dyDescent="0.2">
      <c r="F514" s="17"/>
      <c r="J514" s="36"/>
    </row>
    <row r="515" spans="6:10" x14ac:dyDescent="0.2">
      <c r="F515" s="17"/>
      <c r="J515" s="36"/>
    </row>
    <row r="516" spans="6:10" x14ac:dyDescent="0.2">
      <c r="F516" s="17"/>
      <c r="J516" s="36"/>
    </row>
    <row r="517" spans="6:10" x14ac:dyDescent="0.2">
      <c r="F517" s="17"/>
      <c r="J517" s="36"/>
    </row>
    <row r="518" spans="6:10" x14ac:dyDescent="0.2">
      <c r="F518" s="17"/>
      <c r="J518" s="36"/>
    </row>
    <row r="519" spans="6:10" x14ac:dyDescent="0.2">
      <c r="F519" s="17"/>
      <c r="J519" s="36"/>
    </row>
    <row r="520" spans="6:10" x14ac:dyDescent="0.2">
      <c r="F520" s="17"/>
      <c r="J520" s="36"/>
    </row>
    <row r="521" spans="6:10" x14ac:dyDescent="0.2">
      <c r="F521" s="17"/>
      <c r="J521" s="36"/>
    </row>
    <row r="522" spans="6:10" x14ac:dyDescent="0.2">
      <c r="F522" s="17"/>
      <c r="J522" s="36"/>
    </row>
    <row r="523" spans="6:10" x14ac:dyDescent="0.2">
      <c r="F523" s="17"/>
      <c r="J523" s="36"/>
    </row>
    <row r="524" spans="6:10" x14ac:dyDescent="0.2">
      <c r="F524" s="17"/>
      <c r="J524" s="36"/>
    </row>
    <row r="525" spans="6:10" x14ac:dyDescent="0.2">
      <c r="F525" s="17"/>
      <c r="J525" s="36"/>
    </row>
    <row r="526" spans="6:10" x14ac:dyDescent="0.2">
      <c r="F526" s="17"/>
      <c r="J526" s="36"/>
    </row>
    <row r="527" spans="6:10" x14ac:dyDescent="0.2">
      <c r="F527" s="17"/>
      <c r="J527" s="36"/>
    </row>
    <row r="528" spans="6:10" x14ac:dyDescent="0.2">
      <c r="F528" s="17"/>
      <c r="J528" s="36"/>
    </row>
    <row r="529" spans="6:10" x14ac:dyDescent="0.2">
      <c r="F529" s="17"/>
      <c r="J529" s="36"/>
    </row>
    <row r="530" spans="6:10" x14ac:dyDescent="0.2">
      <c r="F530" s="17"/>
      <c r="J530" s="36"/>
    </row>
    <row r="531" spans="6:10" x14ac:dyDescent="0.2">
      <c r="F531" s="17"/>
      <c r="J531" s="36"/>
    </row>
    <row r="532" spans="6:10" x14ac:dyDescent="0.2">
      <c r="F532" s="17"/>
      <c r="J532" s="36"/>
    </row>
    <row r="533" spans="6:10" x14ac:dyDescent="0.2">
      <c r="F533" s="17"/>
      <c r="J533" s="36"/>
    </row>
    <row r="534" spans="6:10" x14ac:dyDescent="0.2">
      <c r="F534" s="17"/>
      <c r="J534" s="36"/>
    </row>
    <row r="535" spans="6:10" x14ac:dyDescent="0.2">
      <c r="F535" s="17"/>
      <c r="J535" s="36"/>
    </row>
    <row r="536" spans="6:10" x14ac:dyDescent="0.2">
      <c r="F536" s="17"/>
      <c r="J536" s="36"/>
    </row>
    <row r="537" spans="6:10" x14ac:dyDescent="0.2">
      <c r="F537" s="17"/>
      <c r="J537" s="36"/>
    </row>
    <row r="538" spans="6:10" x14ac:dyDescent="0.2">
      <c r="F538" s="17"/>
      <c r="J538" s="36"/>
    </row>
    <row r="539" spans="6:10" x14ac:dyDescent="0.2">
      <c r="F539" s="17"/>
      <c r="J539" s="36"/>
    </row>
    <row r="540" spans="6:10" x14ac:dyDescent="0.2">
      <c r="F540" s="17"/>
      <c r="J540" s="36"/>
    </row>
    <row r="541" spans="6:10" x14ac:dyDescent="0.2">
      <c r="F541" s="17"/>
      <c r="J541" s="36"/>
    </row>
    <row r="542" spans="6:10" x14ac:dyDescent="0.2">
      <c r="F542" s="17"/>
      <c r="J542" s="36"/>
    </row>
    <row r="543" spans="6:10" x14ac:dyDescent="0.2">
      <c r="F543" s="17"/>
      <c r="J543" s="36"/>
    </row>
    <row r="544" spans="6:10" x14ac:dyDescent="0.2">
      <c r="F544" s="17"/>
      <c r="J544" s="36"/>
    </row>
    <row r="545" spans="6:10" x14ac:dyDescent="0.2">
      <c r="F545" s="17"/>
      <c r="J545" s="36"/>
    </row>
    <row r="546" spans="6:10" x14ac:dyDescent="0.2">
      <c r="F546" s="17"/>
      <c r="J546" s="36"/>
    </row>
    <row r="547" spans="6:10" x14ac:dyDescent="0.2">
      <c r="F547" s="17"/>
      <c r="J547" s="36"/>
    </row>
    <row r="548" spans="6:10" x14ac:dyDescent="0.2">
      <c r="F548" s="17"/>
      <c r="J548" s="36"/>
    </row>
    <row r="549" spans="6:10" x14ac:dyDescent="0.2">
      <c r="F549" s="17"/>
      <c r="J549" s="36"/>
    </row>
    <row r="550" spans="6:10" x14ac:dyDescent="0.2">
      <c r="F550" s="17"/>
      <c r="J550" s="36"/>
    </row>
    <row r="551" spans="6:10" x14ac:dyDescent="0.2">
      <c r="F551" s="17"/>
      <c r="J551" s="36"/>
    </row>
    <row r="552" spans="6:10" x14ac:dyDescent="0.2">
      <c r="F552" s="17"/>
      <c r="J552" s="36"/>
    </row>
    <row r="553" spans="6:10" x14ac:dyDescent="0.2">
      <c r="F553" s="17"/>
      <c r="J553" s="36"/>
    </row>
    <row r="554" spans="6:10" x14ac:dyDescent="0.2">
      <c r="F554" s="17"/>
      <c r="J554" s="36"/>
    </row>
    <row r="555" spans="6:10" x14ac:dyDescent="0.2">
      <c r="F555" s="17"/>
      <c r="J555" s="36"/>
    </row>
    <row r="556" spans="6:10" x14ac:dyDescent="0.2">
      <c r="F556" s="17"/>
      <c r="J556" s="36"/>
    </row>
    <row r="557" spans="6:10" x14ac:dyDescent="0.2">
      <c r="F557" s="17"/>
      <c r="J557" s="36"/>
    </row>
    <row r="558" spans="6:10" x14ac:dyDescent="0.2">
      <c r="F558" s="17"/>
      <c r="J558" s="36"/>
    </row>
    <row r="559" spans="6:10" x14ac:dyDescent="0.2">
      <c r="F559" s="17"/>
      <c r="J559" s="36"/>
    </row>
    <row r="560" spans="6:10" x14ac:dyDescent="0.2">
      <c r="F560" s="17"/>
      <c r="J560" s="36"/>
    </row>
    <row r="561" spans="6:10" x14ac:dyDescent="0.2">
      <c r="F561" s="17"/>
      <c r="J561" s="36"/>
    </row>
    <row r="562" spans="6:10" x14ac:dyDescent="0.2">
      <c r="F562" s="17"/>
      <c r="J562" s="36"/>
    </row>
    <row r="563" spans="6:10" x14ac:dyDescent="0.2">
      <c r="F563" s="17"/>
      <c r="J563" s="36"/>
    </row>
    <row r="564" spans="6:10" x14ac:dyDescent="0.2">
      <c r="F564" s="17"/>
      <c r="J564" s="36"/>
    </row>
    <row r="565" spans="6:10" x14ac:dyDescent="0.2">
      <c r="F565" s="17"/>
      <c r="J565" s="36"/>
    </row>
    <row r="566" spans="6:10" x14ac:dyDescent="0.2">
      <c r="F566" s="17"/>
      <c r="J566" s="36"/>
    </row>
    <row r="567" spans="6:10" x14ac:dyDescent="0.2">
      <c r="F567" s="17"/>
      <c r="J567" s="36"/>
    </row>
    <row r="568" spans="6:10" x14ac:dyDescent="0.2">
      <c r="F568" s="17"/>
      <c r="J568" s="36"/>
    </row>
    <row r="569" spans="6:10" x14ac:dyDescent="0.2">
      <c r="F569" s="17"/>
      <c r="J569" s="36"/>
    </row>
    <row r="570" spans="6:10" x14ac:dyDescent="0.2">
      <c r="F570" s="17"/>
      <c r="J570" s="36"/>
    </row>
    <row r="571" spans="6:10" x14ac:dyDescent="0.2">
      <c r="F571" s="17"/>
      <c r="J571" s="36"/>
    </row>
    <row r="572" spans="6:10" x14ac:dyDescent="0.2">
      <c r="F572" s="17"/>
      <c r="J572" s="36"/>
    </row>
    <row r="573" spans="6:10" x14ac:dyDescent="0.2">
      <c r="F573" s="17"/>
      <c r="J573" s="36"/>
    </row>
    <row r="574" spans="6:10" x14ac:dyDescent="0.2">
      <c r="F574" s="17"/>
      <c r="J574" s="36"/>
    </row>
    <row r="575" spans="6:10" x14ac:dyDescent="0.2">
      <c r="F575" s="17"/>
      <c r="J575" s="36"/>
    </row>
    <row r="576" spans="6:10" x14ac:dyDescent="0.2">
      <c r="F576" s="17"/>
      <c r="J576" s="36"/>
    </row>
    <row r="577" spans="6:10" x14ac:dyDescent="0.2">
      <c r="F577" s="17"/>
      <c r="J577" s="36"/>
    </row>
    <row r="578" spans="6:10" x14ac:dyDescent="0.2">
      <c r="F578" s="17"/>
      <c r="J578" s="36"/>
    </row>
    <row r="579" spans="6:10" x14ac:dyDescent="0.2">
      <c r="F579" s="17"/>
      <c r="J579" s="36"/>
    </row>
    <row r="580" spans="6:10" x14ac:dyDescent="0.2">
      <c r="F580" s="17"/>
      <c r="J580" s="36"/>
    </row>
    <row r="581" spans="6:10" x14ac:dyDescent="0.2">
      <c r="F581" s="17"/>
      <c r="J581" s="36"/>
    </row>
    <row r="582" spans="6:10" x14ac:dyDescent="0.2">
      <c r="F582" s="17"/>
      <c r="J582" s="36"/>
    </row>
    <row r="583" spans="6:10" x14ac:dyDescent="0.2">
      <c r="F583" s="17"/>
      <c r="J583" s="36"/>
    </row>
    <row r="584" spans="6:10" x14ac:dyDescent="0.2">
      <c r="F584" s="17"/>
      <c r="J584" s="36"/>
    </row>
    <row r="585" spans="6:10" x14ac:dyDescent="0.2">
      <c r="F585" s="17"/>
      <c r="J585" s="36"/>
    </row>
    <row r="586" spans="6:10" x14ac:dyDescent="0.2">
      <c r="F586" s="17"/>
      <c r="J586" s="36"/>
    </row>
    <row r="587" spans="6:10" x14ac:dyDescent="0.2">
      <c r="F587" s="17"/>
      <c r="J587" s="36"/>
    </row>
    <row r="588" spans="6:10" x14ac:dyDescent="0.2">
      <c r="F588" s="17"/>
      <c r="J588" s="36"/>
    </row>
    <row r="589" spans="6:10" x14ac:dyDescent="0.2">
      <c r="F589" s="17"/>
      <c r="J589" s="36"/>
    </row>
    <row r="590" spans="6:10" x14ac:dyDescent="0.2">
      <c r="F590" s="17"/>
      <c r="J590" s="36"/>
    </row>
    <row r="591" spans="6:10" x14ac:dyDescent="0.2">
      <c r="F591" s="17"/>
      <c r="J591" s="36"/>
    </row>
    <row r="592" spans="6:10" x14ac:dyDescent="0.2">
      <c r="F592" s="17"/>
      <c r="J592" s="36"/>
    </row>
    <row r="593" spans="6:10" x14ac:dyDescent="0.2">
      <c r="F593" s="17"/>
      <c r="J593" s="36"/>
    </row>
    <row r="594" spans="6:10" x14ac:dyDescent="0.2">
      <c r="F594" s="17"/>
      <c r="J594" s="36"/>
    </row>
    <row r="595" spans="6:10" x14ac:dyDescent="0.2">
      <c r="F595" s="17"/>
      <c r="J595" s="36"/>
    </row>
    <row r="596" spans="6:10" x14ac:dyDescent="0.2">
      <c r="F596" s="17"/>
      <c r="J596" s="36"/>
    </row>
    <row r="597" spans="6:10" x14ac:dyDescent="0.2">
      <c r="F597" s="17"/>
      <c r="J597" s="36"/>
    </row>
    <row r="598" spans="6:10" x14ac:dyDescent="0.2">
      <c r="F598" s="17"/>
      <c r="J598" s="36"/>
    </row>
    <row r="599" spans="6:10" x14ac:dyDescent="0.2">
      <c r="F599" s="17"/>
      <c r="J599" s="36"/>
    </row>
    <row r="600" spans="6:10" x14ac:dyDescent="0.2">
      <c r="F600" s="17"/>
      <c r="J600" s="36"/>
    </row>
    <row r="601" spans="6:10" x14ac:dyDescent="0.2">
      <c r="F601" s="17"/>
      <c r="J601" s="36"/>
    </row>
    <row r="602" spans="6:10" x14ac:dyDescent="0.2">
      <c r="F602" s="17"/>
      <c r="J602" s="36"/>
    </row>
    <row r="603" spans="6:10" x14ac:dyDescent="0.2">
      <c r="F603" s="17"/>
      <c r="J603" s="36"/>
    </row>
    <row r="604" spans="6:10" x14ac:dyDescent="0.2">
      <c r="F604" s="17"/>
      <c r="J604" s="36"/>
    </row>
    <row r="605" spans="6:10" x14ac:dyDescent="0.2">
      <c r="F605" s="17"/>
      <c r="J605" s="36"/>
    </row>
    <row r="606" spans="6:10" x14ac:dyDescent="0.2">
      <c r="F606" s="17"/>
      <c r="J606" s="36"/>
    </row>
    <row r="607" spans="6:10" x14ac:dyDescent="0.2">
      <c r="F607" s="17"/>
      <c r="J607" s="36"/>
    </row>
    <row r="608" spans="6:10" x14ac:dyDescent="0.2">
      <c r="F608" s="17"/>
      <c r="J608" s="36"/>
    </row>
    <row r="609" spans="6:10" x14ac:dyDescent="0.2">
      <c r="F609" s="17"/>
      <c r="J609" s="36"/>
    </row>
    <row r="610" spans="6:10" x14ac:dyDescent="0.2">
      <c r="F610" s="17"/>
      <c r="J610" s="36"/>
    </row>
    <row r="611" spans="6:10" x14ac:dyDescent="0.2">
      <c r="F611" s="17"/>
      <c r="J611" s="36"/>
    </row>
    <row r="612" spans="6:10" x14ac:dyDescent="0.2">
      <c r="F612" s="17"/>
      <c r="J612" s="36"/>
    </row>
    <row r="613" spans="6:10" x14ac:dyDescent="0.2">
      <c r="F613" s="17"/>
      <c r="J613" s="36"/>
    </row>
    <row r="614" spans="6:10" x14ac:dyDescent="0.2">
      <c r="F614" s="17"/>
      <c r="J614" s="36"/>
    </row>
    <row r="615" spans="6:10" x14ac:dyDescent="0.2">
      <c r="F615" s="17"/>
      <c r="J615" s="36"/>
    </row>
    <row r="616" spans="6:10" x14ac:dyDescent="0.2">
      <c r="F616" s="17"/>
      <c r="J616" s="36"/>
    </row>
    <row r="617" spans="6:10" x14ac:dyDescent="0.2">
      <c r="F617" s="17"/>
      <c r="J617" s="36"/>
    </row>
    <row r="618" spans="6:10" x14ac:dyDescent="0.2">
      <c r="F618" s="17"/>
      <c r="J618" s="36"/>
    </row>
    <row r="619" spans="6:10" x14ac:dyDescent="0.2">
      <c r="F619" s="17"/>
      <c r="J619" s="36"/>
    </row>
    <row r="620" spans="6:10" x14ac:dyDescent="0.2">
      <c r="F620" s="17"/>
      <c r="J620" s="36"/>
    </row>
    <row r="621" spans="6:10" x14ac:dyDescent="0.2">
      <c r="F621" s="17"/>
      <c r="J621" s="36"/>
    </row>
    <row r="622" spans="6:10" x14ac:dyDescent="0.2">
      <c r="F622" s="17"/>
      <c r="J622" s="36"/>
    </row>
    <row r="623" spans="6:10" x14ac:dyDescent="0.2">
      <c r="F623" s="17"/>
      <c r="J623" s="36"/>
    </row>
    <row r="624" spans="6:10" x14ac:dyDescent="0.2">
      <c r="F624" s="17"/>
      <c r="J624" s="36"/>
    </row>
    <row r="625" spans="6:10" x14ac:dyDescent="0.2">
      <c r="F625" s="17"/>
      <c r="J625" s="36"/>
    </row>
    <row r="626" spans="6:10" x14ac:dyDescent="0.2">
      <c r="F626" s="17"/>
      <c r="J626" s="36"/>
    </row>
    <row r="627" spans="6:10" x14ac:dyDescent="0.2">
      <c r="F627" s="17"/>
      <c r="J627" s="36"/>
    </row>
    <row r="628" spans="6:10" x14ac:dyDescent="0.2">
      <c r="F628" s="17"/>
      <c r="J628" s="36"/>
    </row>
    <row r="629" spans="6:10" x14ac:dyDescent="0.2">
      <c r="F629" s="17"/>
      <c r="J629" s="36"/>
    </row>
    <row r="630" spans="6:10" x14ac:dyDescent="0.2">
      <c r="F630" s="17"/>
      <c r="J630" s="36"/>
    </row>
    <row r="631" spans="6:10" x14ac:dyDescent="0.2">
      <c r="F631" s="17"/>
      <c r="J631" s="36"/>
    </row>
    <row r="632" spans="6:10" x14ac:dyDescent="0.2">
      <c r="F632" s="17"/>
      <c r="J632" s="36"/>
    </row>
    <row r="633" spans="6:10" x14ac:dyDescent="0.2">
      <c r="F633" s="17"/>
      <c r="J633" s="36"/>
    </row>
    <row r="634" spans="6:10" x14ac:dyDescent="0.2">
      <c r="F634" s="17"/>
      <c r="J634" s="36"/>
    </row>
    <row r="635" spans="6:10" x14ac:dyDescent="0.2">
      <c r="F635" s="17"/>
      <c r="J635" s="36"/>
    </row>
    <row r="636" spans="6:10" x14ac:dyDescent="0.2">
      <c r="F636" s="17"/>
      <c r="J636" s="36"/>
    </row>
    <row r="637" spans="6:10" x14ac:dyDescent="0.2">
      <c r="F637" s="17"/>
      <c r="J637" s="36"/>
    </row>
    <row r="638" spans="6:10" x14ac:dyDescent="0.2">
      <c r="F638" s="17"/>
      <c r="J638" s="36"/>
    </row>
    <row r="639" spans="6:10" x14ac:dyDescent="0.2">
      <c r="F639" s="17"/>
      <c r="J639" s="36"/>
    </row>
    <row r="640" spans="6:10" x14ac:dyDescent="0.2">
      <c r="F640" s="17"/>
      <c r="J640" s="36"/>
    </row>
    <row r="641" spans="6:10" x14ac:dyDescent="0.2">
      <c r="F641" s="17"/>
      <c r="J641" s="36"/>
    </row>
    <row r="642" spans="6:10" x14ac:dyDescent="0.2">
      <c r="F642" s="17"/>
      <c r="J642" s="36"/>
    </row>
    <row r="643" spans="6:10" x14ac:dyDescent="0.2">
      <c r="F643" s="17"/>
      <c r="J643" s="36"/>
    </row>
    <row r="644" spans="6:10" x14ac:dyDescent="0.2">
      <c r="F644" s="17"/>
      <c r="J644" s="36"/>
    </row>
    <row r="645" spans="6:10" x14ac:dyDescent="0.2">
      <c r="F645" s="17"/>
      <c r="J645" s="36"/>
    </row>
    <row r="646" spans="6:10" x14ac:dyDescent="0.2">
      <c r="F646" s="17"/>
      <c r="J646" s="36"/>
    </row>
    <row r="647" spans="6:10" x14ac:dyDescent="0.2">
      <c r="F647" s="17"/>
      <c r="J647" s="36"/>
    </row>
    <row r="648" spans="6:10" x14ac:dyDescent="0.2">
      <c r="F648" s="17"/>
      <c r="J648" s="36"/>
    </row>
    <row r="649" spans="6:10" x14ac:dyDescent="0.2">
      <c r="F649" s="17"/>
      <c r="J649" s="36"/>
    </row>
    <row r="650" spans="6:10" x14ac:dyDescent="0.2">
      <c r="F650" s="17"/>
      <c r="J650" s="36"/>
    </row>
    <row r="651" spans="6:10" x14ac:dyDescent="0.2">
      <c r="F651" s="17"/>
      <c r="J651" s="36"/>
    </row>
    <row r="652" spans="6:10" x14ac:dyDescent="0.2">
      <c r="F652" s="17"/>
      <c r="J652" s="36"/>
    </row>
    <row r="653" spans="6:10" x14ac:dyDescent="0.2">
      <c r="F653" s="17"/>
      <c r="J653" s="36"/>
    </row>
    <row r="654" spans="6:10" x14ac:dyDescent="0.2">
      <c r="F654" s="17"/>
      <c r="J654" s="36"/>
    </row>
    <row r="655" spans="6:10" x14ac:dyDescent="0.2">
      <c r="F655" s="17"/>
      <c r="J655" s="36"/>
    </row>
    <row r="656" spans="6:10" x14ac:dyDescent="0.2">
      <c r="F656" s="17"/>
      <c r="J656" s="36"/>
    </row>
    <row r="657" spans="6:10" x14ac:dyDescent="0.2">
      <c r="F657" s="17"/>
      <c r="J657" s="36"/>
    </row>
    <row r="658" spans="6:10" x14ac:dyDescent="0.2">
      <c r="F658" s="17"/>
      <c r="J658" s="36"/>
    </row>
    <row r="659" spans="6:10" x14ac:dyDescent="0.2">
      <c r="F659" s="17"/>
      <c r="J659" s="36"/>
    </row>
    <row r="660" spans="6:10" x14ac:dyDescent="0.2">
      <c r="F660" s="17"/>
      <c r="J660" s="36"/>
    </row>
    <row r="661" spans="6:10" x14ac:dyDescent="0.2">
      <c r="F661" s="17"/>
      <c r="J661" s="36"/>
    </row>
    <row r="662" spans="6:10" x14ac:dyDescent="0.2">
      <c r="F662" s="17"/>
      <c r="J662" s="36"/>
    </row>
    <row r="663" spans="6:10" x14ac:dyDescent="0.2">
      <c r="F663" s="17"/>
      <c r="J663" s="36"/>
    </row>
    <row r="664" spans="6:10" x14ac:dyDescent="0.2">
      <c r="F664" s="17"/>
      <c r="J664" s="36"/>
    </row>
    <row r="665" spans="6:10" x14ac:dyDescent="0.2">
      <c r="F665" s="17"/>
      <c r="J665" s="36"/>
    </row>
    <row r="666" spans="6:10" x14ac:dyDescent="0.2">
      <c r="F666" s="17"/>
      <c r="J666" s="36"/>
    </row>
    <row r="667" spans="6:10" x14ac:dyDescent="0.2">
      <c r="F667" s="17"/>
      <c r="J667" s="36"/>
    </row>
    <row r="668" spans="6:10" x14ac:dyDescent="0.2">
      <c r="F668" s="17"/>
      <c r="J668" s="36"/>
    </row>
    <row r="669" spans="6:10" x14ac:dyDescent="0.2">
      <c r="F669" s="17"/>
      <c r="J669" s="36"/>
    </row>
    <row r="670" spans="6:10" x14ac:dyDescent="0.2">
      <c r="F670" s="17"/>
      <c r="J670" s="36"/>
    </row>
    <row r="671" spans="6:10" x14ac:dyDescent="0.2">
      <c r="F671" s="17"/>
      <c r="J671" s="36"/>
    </row>
    <row r="672" spans="6:10" x14ac:dyDescent="0.2">
      <c r="F672" s="17"/>
      <c r="J672" s="36"/>
    </row>
    <row r="673" spans="6:10" x14ac:dyDescent="0.2">
      <c r="F673" s="17"/>
      <c r="J673" s="36"/>
    </row>
    <row r="674" spans="6:10" x14ac:dyDescent="0.2">
      <c r="F674" s="17"/>
      <c r="J674" s="36"/>
    </row>
    <row r="675" spans="6:10" x14ac:dyDescent="0.2">
      <c r="F675" s="17"/>
      <c r="J675" s="36"/>
    </row>
    <row r="676" spans="6:10" x14ac:dyDescent="0.2">
      <c r="F676" s="17"/>
      <c r="J676" s="36"/>
    </row>
    <row r="677" spans="6:10" x14ac:dyDescent="0.2">
      <c r="F677" s="17"/>
      <c r="J677" s="36"/>
    </row>
    <row r="678" spans="6:10" x14ac:dyDescent="0.2">
      <c r="F678" s="17"/>
      <c r="J678" s="36"/>
    </row>
    <row r="679" spans="6:10" x14ac:dyDescent="0.2">
      <c r="F679" s="17"/>
      <c r="J679" s="36"/>
    </row>
    <row r="680" spans="6:10" x14ac:dyDescent="0.2">
      <c r="F680" s="17"/>
      <c r="J680" s="36"/>
    </row>
    <row r="681" spans="6:10" x14ac:dyDescent="0.2">
      <c r="F681" s="17"/>
      <c r="J681" s="36"/>
    </row>
    <row r="682" spans="6:10" x14ac:dyDescent="0.2">
      <c r="F682" s="17"/>
      <c r="J682" s="36"/>
    </row>
    <row r="683" spans="6:10" x14ac:dyDescent="0.2">
      <c r="F683" s="17"/>
      <c r="J683" s="36"/>
    </row>
    <row r="684" spans="6:10" x14ac:dyDescent="0.2">
      <c r="F684" s="17"/>
      <c r="J684" s="36"/>
    </row>
    <row r="685" spans="6:10" x14ac:dyDescent="0.2">
      <c r="F685" s="17"/>
      <c r="J685" s="36"/>
    </row>
    <row r="686" spans="6:10" x14ac:dyDescent="0.2">
      <c r="F686" s="17"/>
      <c r="J686" s="36"/>
    </row>
    <row r="687" spans="6:10" x14ac:dyDescent="0.2">
      <c r="F687" s="17"/>
      <c r="J687" s="36"/>
    </row>
    <row r="688" spans="6:10" x14ac:dyDescent="0.2">
      <c r="F688" s="17"/>
      <c r="J688" s="36"/>
    </row>
    <row r="689" spans="6:10" x14ac:dyDescent="0.2">
      <c r="F689" s="17"/>
      <c r="J689" s="36"/>
    </row>
    <row r="690" spans="6:10" x14ac:dyDescent="0.2">
      <c r="F690" s="17"/>
      <c r="J690" s="36"/>
    </row>
    <row r="691" spans="6:10" x14ac:dyDescent="0.2">
      <c r="F691" s="17"/>
      <c r="J691" s="36"/>
    </row>
    <row r="692" spans="6:10" x14ac:dyDescent="0.2">
      <c r="F692" s="17"/>
      <c r="J692" s="36"/>
    </row>
    <row r="693" spans="6:10" x14ac:dyDescent="0.2">
      <c r="F693" s="17"/>
      <c r="J693" s="36"/>
    </row>
    <row r="694" spans="6:10" x14ac:dyDescent="0.2">
      <c r="F694" s="17"/>
      <c r="J694" s="36"/>
    </row>
    <row r="695" spans="6:10" x14ac:dyDescent="0.2">
      <c r="F695" s="17"/>
      <c r="J695" s="36"/>
    </row>
    <row r="696" spans="6:10" x14ac:dyDescent="0.2">
      <c r="F696" s="17"/>
      <c r="J696" s="36"/>
    </row>
    <row r="697" spans="6:10" x14ac:dyDescent="0.2">
      <c r="F697" s="17"/>
      <c r="J697" s="36"/>
    </row>
    <row r="698" spans="6:10" x14ac:dyDescent="0.2">
      <c r="F698" s="17"/>
      <c r="J698" s="36"/>
    </row>
    <row r="699" spans="6:10" x14ac:dyDescent="0.2">
      <c r="F699" s="17"/>
      <c r="J699" s="36"/>
    </row>
    <row r="700" spans="6:10" x14ac:dyDescent="0.2">
      <c r="F700" s="17"/>
      <c r="J700" s="36"/>
    </row>
    <row r="701" spans="6:10" x14ac:dyDescent="0.2">
      <c r="F701" s="17"/>
      <c r="J701" s="36"/>
    </row>
    <row r="702" spans="6:10" x14ac:dyDescent="0.2">
      <c r="F702" s="17"/>
      <c r="J702" s="36"/>
    </row>
    <row r="703" spans="6:10" x14ac:dyDescent="0.2">
      <c r="F703" s="17"/>
      <c r="J703" s="36"/>
    </row>
    <row r="704" spans="6:10" x14ac:dyDescent="0.2">
      <c r="F704" s="17"/>
      <c r="J704" s="36"/>
    </row>
    <row r="705" spans="6:10" x14ac:dyDescent="0.2">
      <c r="F705" s="17"/>
      <c r="J705" s="36"/>
    </row>
    <row r="706" spans="6:10" x14ac:dyDescent="0.2">
      <c r="F706" s="17"/>
      <c r="J706" s="36"/>
    </row>
    <row r="707" spans="6:10" x14ac:dyDescent="0.2">
      <c r="F707" s="17"/>
      <c r="J707" s="36"/>
    </row>
    <row r="708" spans="6:10" x14ac:dyDescent="0.2">
      <c r="F708" s="17"/>
      <c r="J708" s="36"/>
    </row>
    <row r="709" spans="6:10" x14ac:dyDescent="0.2">
      <c r="F709" s="17"/>
      <c r="J709" s="36"/>
    </row>
    <row r="710" spans="6:10" x14ac:dyDescent="0.2">
      <c r="F710" s="17"/>
      <c r="J710" s="36"/>
    </row>
    <row r="711" spans="6:10" x14ac:dyDescent="0.2">
      <c r="F711" s="17"/>
      <c r="J711" s="36"/>
    </row>
    <row r="712" spans="6:10" x14ac:dyDescent="0.2">
      <c r="F712" s="17"/>
      <c r="J712" s="36"/>
    </row>
    <row r="713" spans="6:10" x14ac:dyDescent="0.2">
      <c r="F713" s="17"/>
      <c r="J713" s="36"/>
    </row>
    <row r="714" spans="6:10" x14ac:dyDescent="0.2">
      <c r="F714" s="17"/>
      <c r="J714" s="36"/>
    </row>
    <row r="715" spans="6:10" x14ac:dyDescent="0.2">
      <c r="F715" s="17"/>
      <c r="J715" s="36"/>
    </row>
    <row r="716" spans="6:10" x14ac:dyDescent="0.2">
      <c r="F716" s="17"/>
      <c r="J716" s="36"/>
    </row>
    <row r="717" spans="6:10" x14ac:dyDescent="0.2">
      <c r="F717" s="17"/>
      <c r="J717" s="36"/>
    </row>
    <row r="718" spans="6:10" x14ac:dyDescent="0.2">
      <c r="F718" s="17"/>
      <c r="J718" s="36"/>
    </row>
    <row r="719" spans="6:10" x14ac:dyDescent="0.2">
      <c r="F719" s="17"/>
      <c r="J719" s="36"/>
    </row>
    <row r="720" spans="6:10" x14ac:dyDescent="0.2">
      <c r="F720" s="17"/>
      <c r="J720" s="36"/>
    </row>
    <row r="721" spans="6:10" x14ac:dyDescent="0.2">
      <c r="F721" s="17"/>
      <c r="J721" s="36"/>
    </row>
    <row r="722" spans="6:10" x14ac:dyDescent="0.2">
      <c r="F722" s="17"/>
      <c r="J722" s="36"/>
    </row>
    <row r="723" spans="6:10" x14ac:dyDescent="0.2">
      <c r="F723" s="17"/>
      <c r="J723" s="36"/>
    </row>
    <row r="724" spans="6:10" x14ac:dyDescent="0.2">
      <c r="F724" s="17"/>
      <c r="J724" s="36"/>
    </row>
    <row r="725" spans="6:10" x14ac:dyDescent="0.2">
      <c r="F725" s="17"/>
      <c r="J725" s="36"/>
    </row>
    <row r="726" spans="6:10" x14ac:dyDescent="0.2">
      <c r="F726" s="17"/>
      <c r="J726" s="36"/>
    </row>
    <row r="727" spans="6:10" x14ac:dyDescent="0.2">
      <c r="F727" s="17"/>
      <c r="J727" s="36"/>
    </row>
    <row r="728" spans="6:10" x14ac:dyDescent="0.2">
      <c r="F728" s="17"/>
      <c r="J728" s="36"/>
    </row>
    <row r="729" spans="6:10" x14ac:dyDescent="0.2">
      <c r="F729" s="17"/>
      <c r="J729" s="36"/>
    </row>
    <row r="730" spans="6:10" x14ac:dyDescent="0.2">
      <c r="F730" s="17"/>
      <c r="J730" s="36"/>
    </row>
    <row r="731" spans="6:10" x14ac:dyDescent="0.2">
      <c r="F731" s="17"/>
      <c r="J731" s="36"/>
    </row>
    <row r="732" spans="6:10" x14ac:dyDescent="0.2">
      <c r="F732" s="17"/>
      <c r="J732" s="36"/>
    </row>
    <row r="733" spans="6:10" x14ac:dyDescent="0.2">
      <c r="F733" s="17"/>
      <c r="J733" s="36"/>
    </row>
    <row r="734" spans="6:10" x14ac:dyDescent="0.2">
      <c r="F734" s="17"/>
      <c r="J734" s="36"/>
    </row>
    <row r="735" spans="6:10" x14ac:dyDescent="0.2">
      <c r="F735" s="17"/>
      <c r="J735" s="36"/>
    </row>
    <row r="736" spans="6:10" x14ac:dyDescent="0.2">
      <c r="F736" s="17"/>
      <c r="J736" s="36"/>
    </row>
    <row r="737" spans="6:10" x14ac:dyDescent="0.2">
      <c r="F737" s="17"/>
      <c r="J737" s="36"/>
    </row>
    <row r="738" spans="6:10" x14ac:dyDescent="0.2">
      <c r="F738" s="17"/>
      <c r="J738" s="36"/>
    </row>
    <row r="739" spans="6:10" x14ac:dyDescent="0.2">
      <c r="F739" s="17"/>
      <c r="J739" s="36"/>
    </row>
    <row r="740" spans="6:10" x14ac:dyDescent="0.2">
      <c r="F740" s="17"/>
      <c r="J740" s="36"/>
    </row>
    <row r="741" spans="6:10" x14ac:dyDescent="0.2">
      <c r="F741" s="17"/>
      <c r="J741" s="36"/>
    </row>
    <row r="742" spans="6:10" x14ac:dyDescent="0.2">
      <c r="F742" s="17"/>
      <c r="J742" s="36"/>
    </row>
    <row r="743" spans="6:10" x14ac:dyDescent="0.2">
      <c r="F743" s="17"/>
      <c r="J743" s="36"/>
    </row>
    <row r="744" spans="6:10" x14ac:dyDescent="0.2">
      <c r="F744" s="17"/>
      <c r="J744" s="36"/>
    </row>
    <row r="745" spans="6:10" x14ac:dyDescent="0.2">
      <c r="F745" s="17"/>
      <c r="J745" s="36"/>
    </row>
    <row r="746" spans="6:10" x14ac:dyDescent="0.2">
      <c r="F746" s="17"/>
      <c r="J746" s="36"/>
    </row>
    <row r="747" spans="6:10" x14ac:dyDescent="0.2">
      <c r="F747" s="17"/>
      <c r="J747" s="36"/>
    </row>
    <row r="748" spans="6:10" x14ac:dyDescent="0.2">
      <c r="F748" s="17"/>
      <c r="J748" s="36"/>
    </row>
    <row r="749" spans="6:10" x14ac:dyDescent="0.2">
      <c r="F749" s="17"/>
      <c r="J749" s="36"/>
    </row>
    <row r="750" spans="6:10" x14ac:dyDescent="0.2">
      <c r="F750" s="17"/>
      <c r="J750" s="36"/>
    </row>
    <row r="751" spans="6:10" x14ac:dyDescent="0.2">
      <c r="F751" s="17"/>
      <c r="J751" s="36"/>
    </row>
    <row r="752" spans="6:10" x14ac:dyDescent="0.2">
      <c r="F752" s="17"/>
      <c r="J752" s="36"/>
    </row>
    <row r="753" spans="6:10" x14ac:dyDescent="0.2">
      <c r="F753" s="17"/>
      <c r="J753" s="36"/>
    </row>
    <row r="754" spans="6:10" x14ac:dyDescent="0.2">
      <c r="F754" s="17"/>
      <c r="J754" s="36"/>
    </row>
    <row r="755" spans="6:10" x14ac:dyDescent="0.2">
      <c r="F755" s="17"/>
      <c r="J755" s="36"/>
    </row>
    <row r="756" spans="6:10" x14ac:dyDescent="0.2">
      <c r="F756" s="17"/>
      <c r="J756" s="36"/>
    </row>
    <row r="757" spans="6:10" x14ac:dyDescent="0.2">
      <c r="F757" s="17"/>
      <c r="J757" s="36"/>
    </row>
    <row r="758" spans="6:10" x14ac:dyDescent="0.2">
      <c r="F758" s="17"/>
      <c r="J758" s="36"/>
    </row>
    <row r="759" spans="6:10" x14ac:dyDescent="0.2">
      <c r="F759" s="17"/>
      <c r="J759" s="36"/>
    </row>
    <row r="760" spans="6:10" x14ac:dyDescent="0.2">
      <c r="F760" s="17"/>
      <c r="J760" s="36"/>
    </row>
    <row r="761" spans="6:10" x14ac:dyDescent="0.2">
      <c r="F761" s="17"/>
      <c r="J761" s="36"/>
    </row>
    <row r="762" spans="6:10" x14ac:dyDescent="0.2">
      <c r="F762" s="17"/>
      <c r="J762" s="36"/>
    </row>
    <row r="763" spans="6:10" x14ac:dyDescent="0.2">
      <c r="F763" s="17"/>
      <c r="J763" s="36"/>
    </row>
    <row r="764" spans="6:10" x14ac:dyDescent="0.2">
      <c r="F764" s="17"/>
      <c r="J764" s="36"/>
    </row>
    <row r="765" spans="6:10" x14ac:dyDescent="0.2">
      <c r="F765" s="17"/>
      <c r="J765" s="36"/>
    </row>
    <row r="766" spans="6:10" x14ac:dyDescent="0.2">
      <c r="F766" s="17"/>
      <c r="J766" s="36"/>
    </row>
    <row r="767" spans="6:10" x14ac:dyDescent="0.2">
      <c r="F767" s="17"/>
      <c r="J767" s="36"/>
    </row>
    <row r="768" spans="6:10" x14ac:dyDescent="0.2">
      <c r="F768" s="17"/>
      <c r="J768" s="36"/>
    </row>
    <row r="769" spans="6:10" x14ac:dyDescent="0.2">
      <c r="F769" s="17"/>
      <c r="J769" s="36"/>
    </row>
    <row r="770" spans="6:10" x14ac:dyDescent="0.2">
      <c r="F770" s="17"/>
      <c r="J770" s="36"/>
    </row>
    <row r="771" spans="6:10" x14ac:dyDescent="0.2">
      <c r="F771" s="17"/>
      <c r="J771" s="36"/>
    </row>
    <row r="772" spans="6:10" x14ac:dyDescent="0.2">
      <c r="F772" s="17"/>
      <c r="J772" s="36"/>
    </row>
    <row r="773" spans="6:10" x14ac:dyDescent="0.2">
      <c r="F773" s="17"/>
      <c r="J773" s="36"/>
    </row>
    <row r="774" spans="6:10" x14ac:dyDescent="0.2">
      <c r="F774" s="17"/>
      <c r="J774" s="36"/>
    </row>
    <row r="775" spans="6:10" x14ac:dyDescent="0.2">
      <c r="F775" s="17"/>
      <c r="J775" s="36"/>
    </row>
    <row r="776" spans="6:10" x14ac:dyDescent="0.2">
      <c r="F776" s="17"/>
      <c r="J776" s="36"/>
    </row>
    <row r="777" spans="6:10" x14ac:dyDescent="0.2">
      <c r="F777" s="17"/>
      <c r="J777" s="36"/>
    </row>
    <row r="778" spans="6:10" x14ac:dyDescent="0.2">
      <c r="F778" s="17"/>
      <c r="J778" s="36"/>
    </row>
    <row r="779" spans="6:10" x14ac:dyDescent="0.2">
      <c r="F779" s="17"/>
      <c r="J779" s="36"/>
    </row>
    <row r="780" spans="6:10" x14ac:dyDescent="0.2">
      <c r="F780" s="17"/>
      <c r="J780" s="36"/>
    </row>
    <row r="781" spans="6:10" x14ac:dyDescent="0.2">
      <c r="F781" s="17"/>
      <c r="J781" s="36"/>
    </row>
    <row r="782" spans="6:10" x14ac:dyDescent="0.2">
      <c r="F782" s="17"/>
      <c r="J782" s="36"/>
    </row>
    <row r="783" spans="6:10" x14ac:dyDescent="0.2">
      <c r="F783" s="17"/>
      <c r="J783" s="36"/>
    </row>
    <row r="784" spans="6:10" x14ac:dyDescent="0.2">
      <c r="F784" s="17"/>
      <c r="J784" s="36"/>
    </row>
    <row r="785" spans="6:10" x14ac:dyDescent="0.2">
      <c r="F785" s="17"/>
      <c r="J785" s="36"/>
    </row>
    <row r="786" spans="6:10" x14ac:dyDescent="0.2">
      <c r="F786" s="17"/>
      <c r="J786" s="36"/>
    </row>
    <row r="787" spans="6:10" x14ac:dyDescent="0.2">
      <c r="F787" s="17"/>
      <c r="J787" s="36"/>
    </row>
    <row r="788" spans="6:10" x14ac:dyDescent="0.2">
      <c r="F788" s="17"/>
      <c r="J788" s="36"/>
    </row>
    <row r="789" spans="6:10" x14ac:dyDescent="0.2">
      <c r="F789" s="17"/>
      <c r="J789" s="36"/>
    </row>
    <row r="790" spans="6:10" x14ac:dyDescent="0.2">
      <c r="F790" s="17"/>
      <c r="J790" s="36"/>
    </row>
    <row r="791" spans="6:10" x14ac:dyDescent="0.2">
      <c r="F791" s="17"/>
      <c r="J791" s="36"/>
    </row>
    <row r="792" spans="6:10" x14ac:dyDescent="0.2">
      <c r="F792" s="17"/>
      <c r="J792" s="36"/>
    </row>
    <row r="793" spans="6:10" x14ac:dyDescent="0.2">
      <c r="F793" s="17"/>
      <c r="J793" s="36"/>
    </row>
    <row r="794" spans="6:10" x14ac:dyDescent="0.2">
      <c r="F794" s="17"/>
      <c r="J794" s="36"/>
    </row>
    <row r="795" spans="6:10" x14ac:dyDescent="0.2">
      <c r="F795" s="17"/>
      <c r="J795" s="36"/>
    </row>
    <row r="796" spans="6:10" x14ac:dyDescent="0.2">
      <c r="F796" s="17"/>
      <c r="J796" s="36"/>
    </row>
    <row r="797" spans="6:10" x14ac:dyDescent="0.2">
      <c r="F797" s="17"/>
      <c r="J797" s="36"/>
    </row>
    <row r="798" spans="6:10" x14ac:dyDescent="0.2">
      <c r="F798" s="17"/>
      <c r="J798" s="36"/>
    </row>
    <row r="799" spans="6:10" x14ac:dyDescent="0.2">
      <c r="F799" s="17"/>
      <c r="J799" s="36"/>
    </row>
    <row r="800" spans="6:10" x14ac:dyDescent="0.2">
      <c r="F800" s="17"/>
      <c r="J800" s="36"/>
    </row>
    <row r="801" spans="6:10" x14ac:dyDescent="0.2">
      <c r="F801" s="17"/>
      <c r="J801" s="36"/>
    </row>
    <row r="802" spans="6:10" x14ac:dyDescent="0.2">
      <c r="F802" s="17"/>
      <c r="J802" s="36"/>
    </row>
    <row r="803" spans="6:10" x14ac:dyDescent="0.2">
      <c r="F803" s="17"/>
      <c r="J803" s="36"/>
    </row>
    <row r="804" spans="6:10" x14ac:dyDescent="0.2">
      <c r="F804" s="17"/>
      <c r="J804" s="36"/>
    </row>
    <row r="805" spans="6:10" x14ac:dyDescent="0.2">
      <c r="F805" s="17"/>
      <c r="J805" s="36"/>
    </row>
    <row r="806" spans="6:10" x14ac:dyDescent="0.2">
      <c r="F806" s="17"/>
      <c r="J806" s="36"/>
    </row>
    <row r="807" spans="6:10" x14ac:dyDescent="0.2">
      <c r="F807" s="17"/>
      <c r="J807" s="36"/>
    </row>
    <row r="808" spans="6:10" x14ac:dyDescent="0.2">
      <c r="F808" s="17"/>
      <c r="J808" s="36"/>
    </row>
    <row r="809" spans="6:10" x14ac:dyDescent="0.2">
      <c r="F809" s="17"/>
      <c r="J809" s="36"/>
    </row>
    <row r="810" spans="6:10" x14ac:dyDescent="0.2">
      <c r="F810" s="17"/>
      <c r="J810" s="36"/>
    </row>
    <row r="811" spans="6:10" x14ac:dyDescent="0.2">
      <c r="F811" s="17"/>
      <c r="J811" s="36"/>
    </row>
    <row r="812" spans="6:10" x14ac:dyDescent="0.2">
      <c r="F812" s="17"/>
      <c r="J812" s="36"/>
    </row>
    <row r="813" spans="6:10" x14ac:dyDescent="0.2">
      <c r="F813" s="17"/>
      <c r="J813" s="36"/>
    </row>
    <row r="814" spans="6:10" x14ac:dyDescent="0.2">
      <c r="F814" s="17"/>
      <c r="J814" s="36"/>
    </row>
    <row r="815" spans="6:10" x14ac:dyDescent="0.2">
      <c r="F815" s="17"/>
      <c r="J815" s="36"/>
    </row>
    <row r="816" spans="6:10" x14ac:dyDescent="0.2">
      <c r="F816" s="17"/>
      <c r="J816" s="36"/>
    </row>
    <row r="817" spans="6:10" x14ac:dyDescent="0.2">
      <c r="F817" s="17"/>
      <c r="J817" s="36"/>
    </row>
    <row r="818" spans="6:10" x14ac:dyDescent="0.2">
      <c r="F818" s="17"/>
      <c r="J818" s="36"/>
    </row>
    <row r="819" spans="6:10" x14ac:dyDescent="0.2">
      <c r="F819" s="17"/>
      <c r="J819" s="36"/>
    </row>
    <row r="820" spans="6:10" x14ac:dyDescent="0.2">
      <c r="F820" s="17"/>
      <c r="J820" s="36"/>
    </row>
    <row r="821" spans="6:10" x14ac:dyDescent="0.2">
      <c r="F821" s="17"/>
      <c r="J821" s="36"/>
    </row>
    <row r="822" spans="6:10" x14ac:dyDescent="0.2">
      <c r="F822" s="17"/>
      <c r="J822" s="36"/>
    </row>
    <row r="823" spans="6:10" x14ac:dyDescent="0.2">
      <c r="F823" s="17"/>
      <c r="J823" s="36"/>
    </row>
    <row r="824" spans="6:10" x14ac:dyDescent="0.2">
      <c r="F824" s="17"/>
      <c r="J824" s="36"/>
    </row>
    <row r="825" spans="6:10" x14ac:dyDescent="0.2">
      <c r="F825" s="17"/>
      <c r="J825" s="36"/>
    </row>
    <row r="826" spans="6:10" x14ac:dyDescent="0.2">
      <c r="F826" s="17"/>
      <c r="J826" s="36"/>
    </row>
    <row r="827" spans="6:10" x14ac:dyDescent="0.2">
      <c r="F827" s="17"/>
      <c r="J827" s="36"/>
    </row>
    <row r="828" spans="6:10" x14ac:dyDescent="0.2">
      <c r="F828" s="17"/>
      <c r="J828" s="36"/>
    </row>
    <row r="829" spans="6:10" x14ac:dyDescent="0.2">
      <c r="F829" s="17"/>
      <c r="J829" s="36"/>
    </row>
    <row r="830" spans="6:10" x14ac:dyDescent="0.2">
      <c r="F830" s="17"/>
      <c r="J830" s="36"/>
    </row>
    <row r="831" spans="6:10" x14ac:dyDescent="0.2">
      <c r="F831" s="17"/>
      <c r="J831" s="36"/>
    </row>
    <row r="832" spans="6:10" x14ac:dyDescent="0.2">
      <c r="F832" s="17"/>
      <c r="J832" s="36"/>
    </row>
    <row r="833" spans="6:10" x14ac:dyDescent="0.2">
      <c r="F833" s="17"/>
      <c r="J833" s="36"/>
    </row>
    <row r="834" spans="6:10" x14ac:dyDescent="0.2">
      <c r="F834" s="17"/>
      <c r="J834" s="36"/>
    </row>
    <row r="835" spans="6:10" x14ac:dyDescent="0.2">
      <c r="F835" s="17"/>
      <c r="J835" s="36"/>
    </row>
    <row r="836" spans="6:10" x14ac:dyDescent="0.2">
      <c r="F836" s="17"/>
      <c r="J836" s="36"/>
    </row>
    <row r="837" spans="6:10" x14ac:dyDescent="0.2">
      <c r="F837" s="17"/>
      <c r="J837" s="36"/>
    </row>
    <row r="838" spans="6:10" x14ac:dyDescent="0.2">
      <c r="F838" s="17"/>
      <c r="J838" s="36"/>
    </row>
    <row r="839" spans="6:10" x14ac:dyDescent="0.2">
      <c r="F839" s="17"/>
      <c r="J839" s="36"/>
    </row>
    <row r="840" spans="6:10" x14ac:dyDescent="0.2">
      <c r="F840" s="17"/>
      <c r="J840" s="36"/>
    </row>
    <row r="841" spans="6:10" x14ac:dyDescent="0.2">
      <c r="F841" s="17"/>
      <c r="J841" s="36"/>
    </row>
    <row r="842" spans="6:10" x14ac:dyDescent="0.2">
      <c r="F842" s="17"/>
      <c r="J842" s="36"/>
    </row>
    <row r="843" spans="6:10" x14ac:dyDescent="0.2">
      <c r="F843" s="17"/>
      <c r="J843" s="36"/>
    </row>
    <row r="844" spans="6:10" x14ac:dyDescent="0.2">
      <c r="F844" s="17"/>
      <c r="J844" s="36"/>
    </row>
    <row r="845" spans="6:10" x14ac:dyDescent="0.2">
      <c r="F845" s="17"/>
      <c r="J845" s="36"/>
    </row>
    <row r="846" spans="6:10" x14ac:dyDescent="0.2">
      <c r="F846" s="17"/>
      <c r="J846" s="36"/>
    </row>
    <row r="847" spans="6:10" x14ac:dyDescent="0.2">
      <c r="F847" s="17"/>
      <c r="J847" s="36"/>
    </row>
    <row r="848" spans="6:10" x14ac:dyDescent="0.2">
      <c r="F848" s="17"/>
      <c r="J848" s="36"/>
    </row>
    <row r="849" spans="6:10" x14ac:dyDescent="0.2">
      <c r="F849" s="17"/>
      <c r="J849" s="36"/>
    </row>
    <row r="850" spans="6:10" x14ac:dyDescent="0.2">
      <c r="F850" s="17"/>
      <c r="J850" s="36"/>
    </row>
    <row r="851" spans="6:10" x14ac:dyDescent="0.2">
      <c r="F851" s="17"/>
      <c r="J851" s="36"/>
    </row>
    <row r="852" spans="6:10" x14ac:dyDescent="0.2">
      <c r="F852" s="17"/>
      <c r="J852" s="36"/>
    </row>
    <row r="853" spans="6:10" x14ac:dyDescent="0.2">
      <c r="F853" s="17"/>
      <c r="J853" s="36"/>
    </row>
    <row r="854" spans="6:10" x14ac:dyDescent="0.2">
      <c r="F854" s="17"/>
      <c r="J854" s="36"/>
    </row>
    <row r="855" spans="6:10" x14ac:dyDescent="0.2">
      <c r="F855" s="17"/>
      <c r="J855" s="36"/>
    </row>
    <row r="856" spans="6:10" x14ac:dyDescent="0.2">
      <c r="F856" s="17"/>
      <c r="J856" s="36"/>
    </row>
    <row r="857" spans="6:10" x14ac:dyDescent="0.2">
      <c r="F857" s="17"/>
      <c r="J857" s="36"/>
    </row>
    <row r="858" spans="6:10" x14ac:dyDescent="0.2">
      <c r="F858" s="17"/>
      <c r="J858" s="36"/>
    </row>
    <row r="859" spans="6:10" x14ac:dyDescent="0.2">
      <c r="F859" s="17"/>
      <c r="J859" s="36"/>
    </row>
    <row r="860" spans="6:10" x14ac:dyDescent="0.2">
      <c r="F860" s="17"/>
      <c r="J860" s="36"/>
    </row>
    <row r="861" spans="6:10" x14ac:dyDescent="0.2">
      <c r="F861" s="17"/>
      <c r="J861" s="36"/>
    </row>
    <row r="862" spans="6:10" x14ac:dyDescent="0.2">
      <c r="F862" s="17"/>
      <c r="J862" s="36"/>
    </row>
    <row r="863" spans="6:10" x14ac:dyDescent="0.2">
      <c r="F863" s="17"/>
      <c r="J863" s="36"/>
    </row>
    <row r="864" spans="6:10" x14ac:dyDescent="0.2">
      <c r="F864" s="17"/>
      <c r="J864" s="36"/>
    </row>
    <row r="865" spans="6:10" x14ac:dyDescent="0.2">
      <c r="F865" s="17"/>
      <c r="J865" s="36"/>
    </row>
    <row r="866" spans="6:10" x14ac:dyDescent="0.2">
      <c r="F866" s="17"/>
      <c r="J866" s="36"/>
    </row>
    <row r="867" spans="6:10" x14ac:dyDescent="0.2">
      <c r="F867" s="17"/>
      <c r="J867" s="36"/>
    </row>
    <row r="868" spans="6:10" x14ac:dyDescent="0.2">
      <c r="F868" s="17"/>
      <c r="J868" s="36"/>
    </row>
    <row r="869" spans="6:10" x14ac:dyDescent="0.2">
      <c r="F869" s="17"/>
      <c r="J869" s="36"/>
    </row>
    <row r="870" spans="6:10" x14ac:dyDescent="0.2">
      <c r="F870" s="17"/>
      <c r="J870" s="36"/>
    </row>
    <row r="871" spans="6:10" x14ac:dyDescent="0.2">
      <c r="F871" s="17"/>
      <c r="J871" s="36"/>
    </row>
    <row r="872" spans="6:10" x14ac:dyDescent="0.2">
      <c r="F872" s="17"/>
      <c r="J872" s="36"/>
    </row>
    <row r="873" spans="6:10" x14ac:dyDescent="0.2">
      <c r="F873" s="17"/>
      <c r="J873" s="36"/>
    </row>
    <row r="874" spans="6:10" x14ac:dyDescent="0.2">
      <c r="F874" s="17"/>
      <c r="J874" s="36"/>
    </row>
    <row r="875" spans="6:10" x14ac:dyDescent="0.2">
      <c r="F875" s="17"/>
      <c r="J875" s="36"/>
    </row>
    <row r="876" spans="6:10" x14ac:dyDescent="0.2">
      <c r="F876" s="17"/>
      <c r="J876" s="36"/>
    </row>
    <row r="877" spans="6:10" x14ac:dyDescent="0.2">
      <c r="F877" s="17"/>
      <c r="J877" s="36"/>
    </row>
    <row r="878" spans="6:10" x14ac:dyDescent="0.2">
      <c r="F878" s="17"/>
      <c r="J878" s="36"/>
    </row>
    <row r="879" spans="6:10" x14ac:dyDescent="0.2">
      <c r="F879" s="17"/>
      <c r="J879" s="36"/>
    </row>
    <row r="880" spans="6:10" x14ac:dyDescent="0.2">
      <c r="F880" s="17"/>
      <c r="J880" s="36"/>
    </row>
    <row r="881" spans="6:10" x14ac:dyDescent="0.2">
      <c r="F881" s="17"/>
      <c r="J881" s="36"/>
    </row>
    <row r="882" spans="6:10" x14ac:dyDescent="0.2">
      <c r="F882" s="17"/>
      <c r="J882" s="36"/>
    </row>
    <row r="883" spans="6:10" x14ac:dyDescent="0.2">
      <c r="F883" s="17"/>
      <c r="J883" s="36"/>
    </row>
    <row r="884" spans="6:10" x14ac:dyDescent="0.2">
      <c r="F884" s="17"/>
      <c r="J884" s="36"/>
    </row>
    <row r="885" spans="6:10" x14ac:dyDescent="0.2">
      <c r="F885" s="17"/>
      <c r="J885" s="36"/>
    </row>
    <row r="886" spans="6:10" x14ac:dyDescent="0.2">
      <c r="F886" s="17"/>
      <c r="J886" s="36"/>
    </row>
    <row r="887" spans="6:10" x14ac:dyDescent="0.2">
      <c r="F887" s="17"/>
      <c r="J887" s="36"/>
    </row>
    <row r="888" spans="6:10" x14ac:dyDescent="0.2">
      <c r="F888" s="17"/>
      <c r="J888" s="36"/>
    </row>
    <row r="889" spans="6:10" x14ac:dyDescent="0.2">
      <c r="F889" s="17"/>
      <c r="J889" s="36"/>
    </row>
    <row r="890" spans="6:10" x14ac:dyDescent="0.2">
      <c r="F890" s="17"/>
      <c r="J890" s="36"/>
    </row>
    <row r="891" spans="6:10" x14ac:dyDescent="0.2">
      <c r="F891" s="17"/>
      <c r="J891" s="36"/>
    </row>
    <row r="892" spans="6:10" x14ac:dyDescent="0.2">
      <c r="F892" s="17"/>
      <c r="J892" s="36"/>
    </row>
    <row r="893" spans="6:10" x14ac:dyDescent="0.2">
      <c r="F893" s="17"/>
      <c r="J893" s="36"/>
    </row>
    <row r="894" spans="6:10" x14ac:dyDescent="0.2">
      <c r="F894" s="17"/>
      <c r="J894" s="36"/>
    </row>
    <row r="895" spans="6:10" x14ac:dyDescent="0.2">
      <c r="F895" s="17"/>
      <c r="J895" s="36"/>
    </row>
    <row r="896" spans="6:10" x14ac:dyDescent="0.2">
      <c r="F896" s="17"/>
      <c r="J896" s="36"/>
    </row>
    <row r="897" spans="6:10" x14ac:dyDescent="0.2">
      <c r="F897" s="17"/>
      <c r="J897" s="36"/>
    </row>
    <row r="898" spans="6:10" x14ac:dyDescent="0.2">
      <c r="F898" s="17"/>
      <c r="J898" s="36"/>
    </row>
    <row r="899" spans="6:10" x14ac:dyDescent="0.2">
      <c r="F899" s="17"/>
      <c r="J899" s="36"/>
    </row>
    <row r="900" spans="6:10" x14ac:dyDescent="0.2">
      <c r="F900" s="17"/>
      <c r="J900" s="36"/>
    </row>
    <row r="901" spans="6:10" x14ac:dyDescent="0.2">
      <c r="F901" s="17"/>
      <c r="J901" s="36"/>
    </row>
    <row r="902" spans="6:10" x14ac:dyDescent="0.2">
      <c r="F902" s="17"/>
      <c r="J902" s="36"/>
    </row>
    <row r="903" spans="6:10" x14ac:dyDescent="0.2">
      <c r="F903" s="17"/>
      <c r="J903" s="36"/>
    </row>
    <row r="904" spans="6:10" x14ac:dyDescent="0.2">
      <c r="F904" s="17"/>
      <c r="J904" s="36"/>
    </row>
    <row r="905" spans="6:10" x14ac:dyDescent="0.2">
      <c r="F905" s="17"/>
      <c r="J905" s="36"/>
    </row>
    <row r="906" spans="6:10" x14ac:dyDescent="0.2">
      <c r="F906" s="17"/>
      <c r="J906" s="36"/>
    </row>
    <row r="907" spans="6:10" x14ac:dyDescent="0.2">
      <c r="F907" s="17"/>
      <c r="J907" s="36"/>
    </row>
    <row r="908" spans="6:10" x14ac:dyDescent="0.2">
      <c r="F908" s="17"/>
      <c r="J908" s="36"/>
    </row>
    <row r="909" spans="6:10" x14ac:dyDescent="0.2">
      <c r="F909" s="17"/>
      <c r="J909" s="36"/>
    </row>
    <row r="910" spans="6:10" x14ac:dyDescent="0.2">
      <c r="F910" s="17"/>
      <c r="J910" s="36"/>
    </row>
    <row r="911" spans="6:10" x14ac:dyDescent="0.2">
      <c r="F911" s="17"/>
      <c r="J911" s="36"/>
    </row>
    <row r="912" spans="6:10" x14ac:dyDescent="0.2">
      <c r="F912" s="17"/>
      <c r="J912" s="36"/>
    </row>
    <row r="913" spans="6:10" x14ac:dyDescent="0.2">
      <c r="F913" s="17"/>
      <c r="J913" s="36"/>
    </row>
    <row r="914" spans="6:10" x14ac:dyDescent="0.2">
      <c r="F914" s="17"/>
      <c r="J914" s="36"/>
    </row>
    <row r="915" spans="6:10" x14ac:dyDescent="0.2">
      <c r="F915" s="17"/>
      <c r="J915" s="36"/>
    </row>
    <row r="916" spans="6:10" x14ac:dyDescent="0.2">
      <c r="F916" s="17"/>
      <c r="J916" s="36"/>
    </row>
    <row r="917" spans="6:10" x14ac:dyDescent="0.2">
      <c r="F917" s="17"/>
      <c r="J917" s="36"/>
    </row>
    <row r="918" spans="6:10" x14ac:dyDescent="0.2">
      <c r="F918" s="17"/>
      <c r="J918" s="36"/>
    </row>
    <row r="919" spans="6:10" x14ac:dyDescent="0.2">
      <c r="F919" s="17"/>
      <c r="J919" s="36"/>
    </row>
    <row r="920" spans="6:10" x14ac:dyDescent="0.2">
      <c r="F920" s="17"/>
      <c r="J920" s="36"/>
    </row>
    <row r="921" spans="6:10" x14ac:dyDescent="0.2">
      <c r="F921" s="17"/>
      <c r="J921" s="36"/>
    </row>
    <row r="922" spans="6:10" x14ac:dyDescent="0.2">
      <c r="F922" s="17"/>
      <c r="J922" s="36"/>
    </row>
    <row r="923" spans="6:10" x14ac:dyDescent="0.2">
      <c r="F923" s="17"/>
      <c r="J923" s="36"/>
    </row>
    <row r="924" spans="6:10" x14ac:dyDescent="0.2">
      <c r="F924" s="17"/>
      <c r="J924" s="36"/>
    </row>
    <row r="925" spans="6:10" x14ac:dyDescent="0.2">
      <c r="F925" s="17"/>
      <c r="J925" s="36"/>
    </row>
    <row r="926" spans="6:10" x14ac:dyDescent="0.2">
      <c r="F926" s="17"/>
      <c r="J926" s="36"/>
    </row>
    <row r="927" spans="6:10" x14ac:dyDescent="0.2">
      <c r="F927" s="17"/>
      <c r="J927" s="36"/>
    </row>
    <row r="928" spans="6:10" x14ac:dyDescent="0.2">
      <c r="F928" s="17"/>
      <c r="J928" s="36"/>
    </row>
    <row r="929" spans="6:10" x14ac:dyDescent="0.2">
      <c r="F929" s="17"/>
      <c r="J929" s="36"/>
    </row>
    <row r="930" spans="6:10" x14ac:dyDescent="0.2">
      <c r="F930" s="17"/>
      <c r="J930" s="36"/>
    </row>
    <row r="931" spans="6:10" x14ac:dyDescent="0.2">
      <c r="F931" s="17"/>
      <c r="J931" s="36"/>
    </row>
    <row r="932" spans="6:10" x14ac:dyDescent="0.2">
      <c r="F932" s="17"/>
      <c r="J932" s="36"/>
    </row>
    <row r="933" spans="6:10" x14ac:dyDescent="0.2">
      <c r="F933" s="17"/>
      <c r="J933" s="36"/>
    </row>
    <row r="934" spans="6:10" x14ac:dyDescent="0.2">
      <c r="F934" s="17"/>
      <c r="J934" s="36"/>
    </row>
    <row r="935" spans="6:10" x14ac:dyDescent="0.2">
      <c r="F935" s="17"/>
      <c r="J935" s="36"/>
    </row>
    <row r="936" spans="6:10" x14ac:dyDescent="0.2">
      <c r="F936" s="17"/>
      <c r="J936" s="36"/>
    </row>
    <row r="937" spans="6:10" x14ac:dyDescent="0.2">
      <c r="F937" s="17"/>
      <c r="J937" s="36"/>
    </row>
    <row r="938" spans="6:10" x14ac:dyDescent="0.2">
      <c r="F938" s="17"/>
      <c r="J938" s="36"/>
    </row>
    <row r="939" spans="6:10" x14ac:dyDescent="0.2">
      <c r="F939" s="17"/>
      <c r="J939" s="36"/>
    </row>
    <row r="940" spans="6:10" x14ac:dyDescent="0.2">
      <c r="F940" s="17"/>
      <c r="J940" s="36"/>
    </row>
    <row r="941" spans="6:10" x14ac:dyDescent="0.2">
      <c r="F941" s="17"/>
      <c r="J941" s="36"/>
    </row>
    <row r="942" spans="6:10" x14ac:dyDescent="0.2">
      <c r="F942" s="17"/>
      <c r="J942" s="36"/>
    </row>
    <row r="943" spans="6:10" x14ac:dyDescent="0.2">
      <c r="F943" s="17"/>
      <c r="J943" s="36"/>
    </row>
    <row r="944" spans="6:10" x14ac:dyDescent="0.2">
      <c r="F944" s="17"/>
      <c r="J944" s="36"/>
    </row>
    <row r="945" spans="6:10" x14ac:dyDescent="0.2">
      <c r="F945" s="17"/>
      <c r="J945" s="36"/>
    </row>
    <row r="946" spans="6:10" x14ac:dyDescent="0.2">
      <c r="F946" s="17"/>
      <c r="J946" s="36"/>
    </row>
    <row r="947" spans="6:10" x14ac:dyDescent="0.2">
      <c r="F947" s="17"/>
      <c r="J947" s="36"/>
    </row>
    <row r="948" spans="6:10" x14ac:dyDescent="0.2">
      <c r="F948" s="17"/>
      <c r="J948" s="36"/>
    </row>
    <row r="949" spans="6:10" x14ac:dyDescent="0.2">
      <c r="F949" s="17"/>
      <c r="J949" s="36"/>
    </row>
    <row r="950" spans="6:10" x14ac:dyDescent="0.2">
      <c r="F950" s="17"/>
      <c r="J950" s="36"/>
    </row>
    <row r="951" spans="6:10" x14ac:dyDescent="0.2">
      <c r="F951" s="17"/>
      <c r="J951" s="36"/>
    </row>
    <row r="952" spans="6:10" x14ac:dyDescent="0.2">
      <c r="F952" s="17"/>
      <c r="J952" s="36"/>
    </row>
    <row r="953" spans="6:10" x14ac:dyDescent="0.2">
      <c r="F953" s="17"/>
      <c r="J953" s="36"/>
    </row>
    <row r="954" spans="6:10" x14ac:dyDescent="0.2">
      <c r="F954" s="17"/>
      <c r="J954" s="36"/>
    </row>
    <row r="955" spans="6:10" x14ac:dyDescent="0.2">
      <c r="F955" s="17"/>
      <c r="J955" s="36"/>
    </row>
    <row r="956" spans="6:10" x14ac:dyDescent="0.2">
      <c r="F956" s="17"/>
      <c r="J956" s="36"/>
    </row>
    <row r="957" spans="6:10" x14ac:dyDescent="0.2">
      <c r="F957" s="17"/>
      <c r="J957" s="36"/>
    </row>
    <row r="958" spans="6:10" x14ac:dyDescent="0.2">
      <c r="F958" s="17"/>
      <c r="J958" s="36"/>
    </row>
    <row r="959" spans="6:10" x14ac:dyDescent="0.2">
      <c r="F959" s="17"/>
      <c r="J959" s="36"/>
    </row>
    <row r="960" spans="6:10" x14ac:dyDescent="0.2">
      <c r="F960" s="17"/>
      <c r="J960" s="36"/>
    </row>
    <row r="961" spans="6:10" x14ac:dyDescent="0.2">
      <c r="F961" s="17"/>
      <c r="J961" s="36"/>
    </row>
    <row r="962" spans="6:10" x14ac:dyDescent="0.2">
      <c r="F962" s="17"/>
      <c r="J962" s="36"/>
    </row>
    <row r="963" spans="6:10" x14ac:dyDescent="0.2">
      <c r="F963" s="17"/>
      <c r="J963" s="36"/>
    </row>
    <row r="964" spans="6:10" x14ac:dyDescent="0.2">
      <c r="F964" s="17"/>
      <c r="J964" s="36"/>
    </row>
    <row r="965" spans="6:10" x14ac:dyDescent="0.2">
      <c r="F965" s="17"/>
      <c r="J965" s="36"/>
    </row>
    <row r="966" spans="6:10" x14ac:dyDescent="0.2">
      <c r="F966" s="17"/>
      <c r="J966" s="36"/>
    </row>
    <row r="967" spans="6:10" x14ac:dyDescent="0.2">
      <c r="F967" s="17"/>
      <c r="J967" s="36"/>
    </row>
    <row r="968" spans="6:10" x14ac:dyDescent="0.2">
      <c r="F968" s="17"/>
      <c r="J968" s="36"/>
    </row>
    <row r="969" spans="6:10" x14ac:dyDescent="0.2">
      <c r="F969" s="17"/>
      <c r="J969" s="36"/>
    </row>
    <row r="970" spans="6:10" x14ac:dyDescent="0.2">
      <c r="F970" s="17"/>
      <c r="J970" s="36"/>
    </row>
    <row r="971" spans="6:10" x14ac:dyDescent="0.2">
      <c r="F971" s="17"/>
      <c r="J971" s="36"/>
    </row>
    <row r="972" spans="6:10" x14ac:dyDescent="0.2">
      <c r="F972" s="17"/>
      <c r="J972" s="36"/>
    </row>
    <row r="973" spans="6:10" x14ac:dyDescent="0.2">
      <c r="F973" s="17"/>
      <c r="J973" s="36"/>
    </row>
    <row r="974" spans="6:10" x14ac:dyDescent="0.2">
      <c r="F974" s="17"/>
      <c r="J974" s="36"/>
    </row>
    <row r="975" spans="6:10" x14ac:dyDescent="0.2">
      <c r="F975" s="17"/>
      <c r="J975" s="36"/>
    </row>
    <row r="976" spans="6:10" x14ac:dyDescent="0.2">
      <c r="F976" s="17"/>
      <c r="J976" s="36"/>
    </row>
    <row r="977" spans="6:10" x14ac:dyDescent="0.2">
      <c r="F977" s="17"/>
      <c r="J977" s="36"/>
    </row>
    <row r="978" spans="6:10" x14ac:dyDescent="0.2">
      <c r="F978" s="17"/>
      <c r="J978" s="36"/>
    </row>
    <row r="979" spans="6:10" x14ac:dyDescent="0.2">
      <c r="F979" s="17"/>
      <c r="J979" s="36"/>
    </row>
    <row r="980" spans="6:10" x14ac:dyDescent="0.2">
      <c r="F980" s="17"/>
      <c r="J980" s="36"/>
    </row>
    <row r="981" spans="6:10" x14ac:dyDescent="0.2">
      <c r="F981" s="17"/>
      <c r="J981" s="36"/>
    </row>
    <row r="982" spans="6:10" x14ac:dyDescent="0.2">
      <c r="F982" s="17"/>
      <c r="J982" s="36"/>
    </row>
    <row r="983" spans="6:10" x14ac:dyDescent="0.2">
      <c r="F983" s="17"/>
      <c r="J983" s="36"/>
    </row>
    <row r="984" spans="6:10" x14ac:dyDescent="0.2">
      <c r="F984" s="17"/>
      <c r="J984" s="36"/>
    </row>
    <row r="985" spans="6:10" x14ac:dyDescent="0.2">
      <c r="F985" s="17"/>
      <c r="J985" s="36"/>
    </row>
    <row r="986" spans="6:10" x14ac:dyDescent="0.2">
      <c r="F986" s="17"/>
      <c r="J986" s="36"/>
    </row>
    <row r="987" spans="6:10" x14ac:dyDescent="0.2">
      <c r="F987" s="17"/>
      <c r="J987" s="36"/>
    </row>
    <row r="988" spans="6:10" x14ac:dyDescent="0.2">
      <c r="F988" s="17"/>
      <c r="J988" s="36"/>
    </row>
    <row r="989" spans="6:10" x14ac:dyDescent="0.2">
      <c r="F989" s="17"/>
      <c r="J989" s="36"/>
    </row>
    <row r="990" spans="6:10" x14ac:dyDescent="0.2">
      <c r="F990" s="17"/>
      <c r="J990" s="36"/>
    </row>
    <row r="991" spans="6:10" x14ac:dyDescent="0.2">
      <c r="F991" s="17"/>
      <c r="J991" s="36"/>
    </row>
    <row r="992" spans="6:10" x14ac:dyDescent="0.2">
      <c r="F992" s="17"/>
      <c r="J992" s="36"/>
    </row>
    <row r="993" spans="6:10" x14ac:dyDescent="0.2">
      <c r="F993" s="17"/>
      <c r="J993" s="36"/>
    </row>
    <row r="994" spans="6:10" x14ac:dyDescent="0.2">
      <c r="F994" s="17"/>
      <c r="J994" s="36"/>
    </row>
    <row r="995" spans="6:10" x14ac:dyDescent="0.2">
      <c r="F995" s="17"/>
      <c r="J995" s="36"/>
    </row>
    <row r="996" spans="6:10" x14ac:dyDescent="0.2">
      <c r="F996" s="17"/>
      <c r="J996" s="36"/>
    </row>
    <row r="997" spans="6:10" x14ac:dyDescent="0.2">
      <c r="F997" s="17"/>
      <c r="J997" s="36"/>
    </row>
    <row r="998" spans="6:10" x14ac:dyDescent="0.2">
      <c r="F998" s="17"/>
      <c r="J998" s="36"/>
    </row>
    <row r="999" spans="6:10" x14ac:dyDescent="0.2">
      <c r="F999" s="17"/>
      <c r="J999" s="36"/>
    </row>
    <row r="1000" spans="6:10" x14ac:dyDescent="0.2">
      <c r="F1000" s="17"/>
      <c r="J1000" s="36"/>
    </row>
    <row r="1001" spans="6:10" x14ac:dyDescent="0.2">
      <c r="F1001" s="17"/>
      <c r="J1001" s="36"/>
    </row>
    <row r="1002" spans="6:10" x14ac:dyDescent="0.2">
      <c r="F1002" s="17"/>
      <c r="J1002" s="36"/>
    </row>
    <row r="1003" spans="6:10" x14ac:dyDescent="0.2">
      <c r="F1003" s="17"/>
      <c r="J1003" s="36"/>
    </row>
    <row r="1004" spans="6:10" x14ac:dyDescent="0.2">
      <c r="F1004" s="17"/>
      <c r="J1004" s="36"/>
    </row>
    <row r="1005" spans="6:10" x14ac:dyDescent="0.2">
      <c r="F1005" s="17"/>
      <c r="J1005" s="36"/>
    </row>
    <row r="1006" spans="6:10" x14ac:dyDescent="0.2">
      <c r="F1006" s="17"/>
      <c r="J1006" s="36"/>
    </row>
    <row r="1007" spans="6:10" x14ac:dyDescent="0.2">
      <c r="F1007" s="17"/>
      <c r="J1007" s="36"/>
    </row>
    <row r="1008" spans="6:10" x14ac:dyDescent="0.2">
      <c r="F1008" s="17"/>
      <c r="J1008" s="36"/>
    </row>
    <row r="1009" spans="6:10" x14ac:dyDescent="0.2">
      <c r="F1009" s="17"/>
      <c r="J1009" s="36"/>
    </row>
    <row r="1010" spans="6:10" x14ac:dyDescent="0.2">
      <c r="F1010" s="17"/>
      <c r="J1010" s="36"/>
    </row>
    <row r="1011" spans="6:10" x14ac:dyDescent="0.2">
      <c r="F1011" s="17"/>
      <c r="J1011" s="36"/>
    </row>
    <row r="1012" spans="6:10" x14ac:dyDescent="0.2">
      <c r="F1012" s="17"/>
      <c r="J1012" s="36"/>
    </row>
    <row r="1013" spans="6:10" x14ac:dyDescent="0.2">
      <c r="F1013" s="17"/>
      <c r="J1013" s="36"/>
    </row>
    <row r="1014" spans="6:10" x14ac:dyDescent="0.2">
      <c r="F1014" s="17"/>
      <c r="J1014" s="36"/>
    </row>
    <row r="1015" spans="6:10" x14ac:dyDescent="0.2">
      <c r="F1015" s="17"/>
      <c r="J1015" s="36"/>
    </row>
    <row r="1016" spans="6:10" x14ac:dyDescent="0.2">
      <c r="F1016" s="17"/>
      <c r="J1016" s="36"/>
    </row>
    <row r="1017" spans="6:10" x14ac:dyDescent="0.2">
      <c r="F1017" s="17"/>
      <c r="J1017" s="36"/>
    </row>
    <row r="1018" spans="6:10" x14ac:dyDescent="0.2">
      <c r="F1018" s="17"/>
      <c r="J1018" s="36"/>
    </row>
    <row r="1019" spans="6:10" x14ac:dyDescent="0.2">
      <c r="F1019" s="17"/>
      <c r="J1019" s="36"/>
    </row>
    <row r="1020" spans="6:10" x14ac:dyDescent="0.2">
      <c r="F1020" s="17"/>
      <c r="J1020" s="36"/>
    </row>
    <row r="1021" spans="6:10" x14ac:dyDescent="0.2">
      <c r="F1021" s="17"/>
      <c r="J1021" s="36"/>
    </row>
    <row r="1022" spans="6:10" x14ac:dyDescent="0.2">
      <c r="F1022" s="17"/>
      <c r="J1022" s="36"/>
    </row>
    <row r="1023" spans="6:10" x14ac:dyDescent="0.2">
      <c r="F1023" s="17"/>
      <c r="J1023" s="36"/>
    </row>
    <row r="1024" spans="6:10" x14ac:dyDescent="0.2">
      <c r="F1024" s="17"/>
      <c r="J1024" s="36"/>
    </row>
    <row r="1025" spans="6:10" x14ac:dyDescent="0.2">
      <c r="F1025" s="17"/>
      <c r="J1025" s="36"/>
    </row>
    <row r="1026" spans="6:10" x14ac:dyDescent="0.2">
      <c r="F1026" s="17"/>
      <c r="J1026" s="36"/>
    </row>
    <row r="1027" spans="6:10" x14ac:dyDescent="0.2">
      <c r="F1027" s="17"/>
      <c r="J1027" s="36"/>
    </row>
    <row r="1028" spans="6:10" x14ac:dyDescent="0.2">
      <c r="F1028" s="17"/>
      <c r="J1028" s="36"/>
    </row>
    <row r="1029" spans="6:10" x14ac:dyDescent="0.2">
      <c r="F1029" s="17"/>
      <c r="J1029" s="36"/>
    </row>
    <row r="1030" spans="6:10" x14ac:dyDescent="0.2">
      <c r="F1030" s="17"/>
      <c r="J1030" s="36"/>
    </row>
    <row r="1031" spans="6:10" x14ac:dyDescent="0.2">
      <c r="F1031" s="17"/>
      <c r="J1031" s="36"/>
    </row>
    <row r="1032" spans="6:10" x14ac:dyDescent="0.2">
      <c r="F1032" s="17"/>
      <c r="J1032" s="36"/>
    </row>
    <row r="1033" spans="6:10" x14ac:dyDescent="0.2">
      <c r="F1033" s="17"/>
      <c r="J1033" s="36"/>
    </row>
    <row r="1034" spans="6:10" x14ac:dyDescent="0.2">
      <c r="F1034" s="17"/>
      <c r="J1034" s="36"/>
    </row>
    <row r="1035" spans="6:10" x14ac:dyDescent="0.2">
      <c r="F1035" s="17"/>
      <c r="J1035" s="36"/>
    </row>
    <row r="1036" spans="6:10" x14ac:dyDescent="0.2">
      <c r="F1036" s="17"/>
      <c r="J1036" s="36"/>
    </row>
    <row r="1037" spans="6:10" x14ac:dyDescent="0.2">
      <c r="F1037" s="17"/>
      <c r="J1037" s="36"/>
    </row>
    <row r="1038" spans="6:10" x14ac:dyDescent="0.2">
      <c r="F1038" s="17"/>
      <c r="J1038" s="36"/>
    </row>
    <row r="1039" spans="6:10" x14ac:dyDescent="0.2">
      <c r="F1039" s="17"/>
      <c r="J1039" s="36"/>
    </row>
    <row r="1040" spans="6:10" x14ac:dyDescent="0.2">
      <c r="F1040" s="17"/>
      <c r="J1040" s="36"/>
    </row>
    <row r="1041" spans="6:10" x14ac:dyDescent="0.2">
      <c r="F1041" s="17"/>
      <c r="J1041" s="36"/>
    </row>
    <row r="1042" spans="6:10" x14ac:dyDescent="0.2">
      <c r="F1042" s="17"/>
      <c r="J1042" s="36"/>
    </row>
    <row r="1043" spans="6:10" x14ac:dyDescent="0.2">
      <c r="F1043" s="17"/>
      <c r="J1043" s="36"/>
    </row>
    <row r="1044" spans="6:10" x14ac:dyDescent="0.2">
      <c r="F1044" s="17"/>
      <c r="J1044" s="36"/>
    </row>
    <row r="1045" spans="6:10" x14ac:dyDescent="0.2">
      <c r="F1045" s="17"/>
      <c r="J1045" s="36"/>
    </row>
    <row r="1046" spans="6:10" x14ac:dyDescent="0.2">
      <c r="F1046" s="17"/>
      <c r="J1046" s="36"/>
    </row>
    <row r="1047" spans="6:10" x14ac:dyDescent="0.2">
      <c r="F1047" s="17"/>
      <c r="J1047" s="36"/>
    </row>
    <row r="1048" spans="6:10" x14ac:dyDescent="0.2">
      <c r="F1048" s="17"/>
      <c r="J1048" s="36"/>
    </row>
    <row r="1049" spans="6:10" x14ac:dyDescent="0.2">
      <c r="F1049" s="17"/>
      <c r="J1049" s="36"/>
    </row>
    <row r="1050" spans="6:10" x14ac:dyDescent="0.2">
      <c r="F1050" s="17"/>
      <c r="J1050" s="36"/>
    </row>
    <row r="1051" spans="6:10" x14ac:dyDescent="0.2">
      <c r="F1051" s="17"/>
      <c r="J1051" s="36"/>
    </row>
    <row r="1052" spans="6:10" x14ac:dyDescent="0.2">
      <c r="F1052" s="17"/>
      <c r="J1052" s="36"/>
    </row>
    <row r="1053" spans="6:10" x14ac:dyDescent="0.2">
      <c r="F1053" s="17"/>
      <c r="J1053" s="36"/>
    </row>
    <row r="1054" spans="6:10" x14ac:dyDescent="0.2">
      <c r="F1054" s="17"/>
      <c r="J1054" s="36"/>
    </row>
    <row r="1055" spans="6:10" x14ac:dyDescent="0.2">
      <c r="F1055" s="17"/>
      <c r="J1055" s="36"/>
    </row>
    <row r="1056" spans="6:10" x14ac:dyDescent="0.2">
      <c r="F1056" s="17"/>
      <c r="J1056" s="36"/>
    </row>
    <row r="1057" spans="6:10" x14ac:dyDescent="0.2">
      <c r="F1057" s="17"/>
      <c r="J1057" s="36"/>
    </row>
    <row r="1058" spans="6:10" x14ac:dyDescent="0.2">
      <c r="F1058" s="17"/>
      <c r="J1058" s="36"/>
    </row>
    <row r="1059" spans="6:10" x14ac:dyDescent="0.2">
      <c r="F1059" s="17"/>
      <c r="J1059" s="36"/>
    </row>
    <row r="1060" spans="6:10" x14ac:dyDescent="0.2">
      <c r="F1060" s="17"/>
      <c r="J1060" s="36"/>
    </row>
    <row r="1061" spans="6:10" x14ac:dyDescent="0.2">
      <c r="F1061" s="17"/>
      <c r="J1061" s="36"/>
    </row>
    <row r="1062" spans="6:10" x14ac:dyDescent="0.2">
      <c r="F1062" s="17"/>
      <c r="J1062" s="36"/>
    </row>
    <row r="1063" spans="6:10" x14ac:dyDescent="0.2">
      <c r="F1063" s="17"/>
      <c r="J1063" s="36"/>
    </row>
    <row r="1064" spans="6:10" x14ac:dyDescent="0.2">
      <c r="F1064" s="17"/>
      <c r="J1064" s="36"/>
    </row>
    <row r="1065" spans="6:10" x14ac:dyDescent="0.2">
      <c r="F1065" s="17"/>
      <c r="J1065" s="36"/>
    </row>
    <row r="1066" spans="6:10" x14ac:dyDescent="0.2">
      <c r="F1066" s="17"/>
      <c r="J1066" s="36"/>
    </row>
    <row r="1067" spans="6:10" x14ac:dyDescent="0.2">
      <c r="F1067" s="17"/>
      <c r="J1067" s="36"/>
    </row>
    <row r="1068" spans="6:10" x14ac:dyDescent="0.2">
      <c r="F1068" s="17"/>
      <c r="J1068" s="36"/>
    </row>
    <row r="1069" spans="6:10" x14ac:dyDescent="0.2">
      <c r="F1069" s="17"/>
      <c r="J1069" s="36"/>
    </row>
    <row r="1070" spans="6:10" x14ac:dyDescent="0.2">
      <c r="F1070" s="17"/>
      <c r="J1070" s="36"/>
    </row>
    <row r="1071" spans="6:10" x14ac:dyDescent="0.2">
      <c r="F1071" s="17"/>
      <c r="J1071" s="36"/>
    </row>
    <row r="1072" spans="6:10" x14ac:dyDescent="0.2">
      <c r="F1072" s="17"/>
      <c r="J1072" s="36"/>
    </row>
    <row r="1073" spans="6:10" x14ac:dyDescent="0.2">
      <c r="F1073" s="17"/>
      <c r="J1073" s="36"/>
    </row>
    <row r="1074" spans="6:10" x14ac:dyDescent="0.2">
      <c r="F1074" s="17"/>
      <c r="J1074" s="36"/>
    </row>
    <row r="1075" spans="6:10" x14ac:dyDescent="0.2">
      <c r="F1075" s="17"/>
      <c r="J1075" s="36"/>
    </row>
    <row r="1076" spans="6:10" x14ac:dyDescent="0.2">
      <c r="F1076" s="17"/>
      <c r="J1076" s="36"/>
    </row>
    <row r="1077" spans="6:10" x14ac:dyDescent="0.2">
      <c r="F1077" s="17"/>
      <c r="J1077" s="36"/>
    </row>
    <row r="1078" spans="6:10" x14ac:dyDescent="0.2">
      <c r="F1078" s="17"/>
      <c r="J1078" s="36"/>
    </row>
    <row r="1079" spans="6:10" x14ac:dyDescent="0.2">
      <c r="F1079" s="17"/>
      <c r="J1079" s="36"/>
    </row>
    <row r="1080" spans="6:10" x14ac:dyDescent="0.2">
      <c r="F1080" s="17"/>
      <c r="J1080" s="36"/>
    </row>
    <row r="1081" spans="6:10" x14ac:dyDescent="0.2">
      <c r="F1081" s="17"/>
      <c r="J1081" s="36"/>
    </row>
    <row r="1082" spans="6:10" x14ac:dyDescent="0.2">
      <c r="F1082" s="17"/>
      <c r="J1082" s="36"/>
    </row>
    <row r="1083" spans="6:10" x14ac:dyDescent="0.2">
      <c r="F1083" s="17"/>
      <c r="J1083" s="36"/>
    </row>
    <row r="1084" spans="6:10" x14ac:dyDescent="0.2">
      <c r="F1084" s="17"/>
      <c r="J1084" s="36"/>
    </row>
    <row r="1085" spans="6:10" x14ac:dyDescent="0.2">
      <c r="F1085" s="17"/>
      <c r="J1085" s="36"/>
    </row>
    <row r="1086" spans="6:10" x14ac:dyDescent="0.2">
      <c r="F1086" s="17"/>
      <c r="J1086" s="36"/>
    </row>
    <row r="1087" spans="6:10" x14ac:dyDescent="0.2">
      <c r="F1087" s="17"/>
      <c r="J1087" s="36"/>
    </row>
    <row r="1088" spans="6:10" x14ac:dyDescent="0.2">
      <c r="F1088" s="17"/>
      <c r="J1088" s="36"/>
    </row>
    <row r="1089" spans="6:10" x14ac:dyDescent="0.2">
      <c r="F1089" s="17"/>
      <c r="J1089" s="36"/>
    </row>
    <row r="1090" spans="6:10" x14ac:dyDescent="0.2">
      <c r="F1090" s="17"/>
      <c r="J1090" s="36"/>
    </row>
    <row r="1091" spans="6:10" x14ac:dyDescent="0.2">
      <c r="F1091" s="17"/>
      <c r="J1091" s="36"/>
    </row>
    <row r="1092" spans="6:10" x14ac:dyDescent="0.2">
      <c r="F1092" s="17"/>
      <c r="J1092" s="36"/>
    </row>
    <row r="1093" spans="6:10" x14ac:dyDescent="0.2">
      <c r="F1093" s="17"/>
      <c r="J1093" s="36"/>
    </row>
    <row r="1094" spans="6:10" x14ac:dyDescent="0.2">
      <c r="F1094" s="17"/>
      <c r="J1094" s="36"/>
    </row>
    <row r="1095" spans="6:10" x14ac:dyDescent="0.2">
      <c r="F1095" s="17"/>
      <c r="J1095" s="36"/>
    </row>
    <row r="1096" spans="6:10" x14ac:dyDescent="0.2">
      <c r="F1096" s="17"/>
      <c r="J1096" s="36"/>
    </row>
    <row r="1097" spans="6:10" x14ac:dyDescent="0.2">
      <c r="F1097" s="17"/>
      <c r="J1097" s="36"/>
    </row>
    <row r="1098" spans="6:10" x14ac:dyDescent="0.2">
      <c r="F1098" s="17"/>
      <c r="J1098" s="36"/>
    </row>
    <row r="1099" spans="6:10" x14ac:dyDescent="0.2">
      <c r="F1099" s="17"/>
      <c r="J1099" s="36"/>
    </row>
    <row r="1100" spans="6:10" x14ac:dyDescent="0.2">
      <c r="F1100" s="17"/>
      <c r="J1100" s="36"/>
    </row>
    <row r="1101" spans="6:10" x14ac:dyDescent="0.2">
      <c r="F1101" s="17"/>
      <c r="J1101" s="36"/>
    </row>
    <row r="1102" spans="6:10" x14ac:dyDescent="0.2">
      <c r="F1102" s="17"/>
      <c r="J1102" s="36"/>
    </row>
    <row r="1103" spans="6:10" x14ac:dyDescent="0.2">
      <c r="F1103" s="17"/>
      <c r="J1103" s="36"/>
    </row>
    <row r="1104" spans="6:10" x14ac:dyDescent="0.2">
      <c r="F1104" s="17"/>
      <c r="J1104" s="36"/>
    </row>
    <row r="1105" spans="6:10" x14ac:dyDescent="0.2">
      <c r="F1105" s="17"/>
      <c r="J1105" s="36"/>
    </row>
    <row r="1106" spans="6:10" x14ac:dyDescent="0.2">
      <c r="F1106" s="17"/>
      <c r="J1106" s="36"/>
    </row>
    <row r="1107" spans="6:10" x14ac:dyDescent="0.2">
      <c r="F1107" s="17"/>
      <c r="J1107" s="36"/>
    </row>
    <row r="1108" spans="6:10" x14ac:dyDescent="0.2">
      <c r="F1108" s="17"/>
      <c r="J1108" s="36"/>
    </row>
    <row r="1109" spans="6:10" x14ac:dyDescent="0.2">
      <c r="F1109" s="17"/>
      <c r="J1109" s="36"/>
    </row>
    <row r="1110" spans="6:10" x14ac:dyDescent="0.2">
      <c r="F1110" s="17"/>
      <c r="J1110" s="36"/>
    </row>
    <row r="1111" spans="6:10" x14ac:dyDescent="0.2">
      <c r="F1111" s="17"/>
      <c r="J1111" s="36"/>
    </row>
    <row r="1112" spans="6:10" x14ac:dyDescent="0.2">
      <c r="F1112" s="17"/>
      <c r="J1112" s="36"/>
    </row>
    <row r="1113" spans="6:10" x14ac:dyDescent="0.2">
      <c r="F1113" s="17"/>
      <c r="J1113" s="36"/>
    </row>
    <row r="1114" spans="6:10" x14ac:dyDescent="0.2">
      <c r="F1114" s="17"/>
      <c r="J1114" s="36"/>
    </row>
    <row r="1115" spans="6:10" x14ac:dyDescent="0.2">
      <c r="F1115" s="17"/>
      <c r="J1115" s="36"/>
    </row>
    <row r="1116" spans="6:10" x14ac:dyDescent="0.2">
      <c r="F1116" s="17"/>
      <c r="J1116" s="36"/>
    </row>
    <row r="1117" spans="6:10" x14ac:dyDescent="0.2">
      <c r="F1117" s="17"/>
      <c r="J1117" s="36"/>
    </row>
    <row r="1118" spans="6:10" x14ac:dyDescent="0.2">
      <c r="F1118" s="17"/>
      <c r="J1118" s="36"/>
    </row>
    <row r="1119" spans="6:10" x14ac:dyDescent="0.2">
      <c r="F1119" s="17"/>
      <c r="J1119" s="36"/>
    </row>
    <row r="1120" spans="6:10" x14ac:dyDescent="0.2">
      <c r="F1120" s="17"/>
      <c r="J1120" s="36"/>
    </row>
    <row r="1121" spans="6:10" x14ac:dyDescent="0.2">
      <c r="F1121" s="17"/>
      <c r="J1121" s="36"/>
    </row>
    <row r="1122" spans="6:10" x14ac:dyDescent="0.2">
      <c r="F1122" s="17"/>
      <c r="J1122" s="36"/>
    </row>
    <row r="1123" spans="6:10" x14ac:dyDescent="0.2">
      <c r="F1123" s="17"/>
      <c r="J1123" s="36"/>
    </row>
    <row r="1124" spans="6:10" x14ac:dyDescent="0.2">
      <c r="F1124" s="17"/>
      <c r="J1124" s="36"/>
    </row>
    <row r="1125" spans="6:10" x14ac:dyDescent="0.2">
      <c r="F1125" s="17"/>
      <c r="J1125" s="36"/>
    </row>
    <row r="1126" spans="6:10" x14ac:dyDescent="0.2">
      <c r="F1126" s="17"/>
      <c r="J1126" s="36"/>
    </row>
    <row r="1127" spans="6:10" x14ac:dyDescent="0.2">
      <c r="F1127" s="17"/>
      <c r="J1127" s="36"/>
    </row>
    <row r="1128" spans="6:10" x14ac:dyDescent="0.2">
      <c r="F1128" s="17"/>
      <c r="J1128" s="36"/>
    </row>
    <row r="1129" spans="6:10" x14ac:dyDescent="0.2">
      <c r="F1129" s="17"/>
      <c r="J1129" s="36"/>
    </row>
    <row r="1130" spans="6:10" x14ac:dyDescent="0.2">
      <c r="F1130" s="17"/>
      <c r="J1130" s="36"/>
    </row>
    <row r="1131" spans="6:10" x14ac:dyDescent="0.2">
      <c r="F1131" s="17"/>
      <c r="J1131" s="36"/>
    </row>
    <row r="1132" spans="6:10" x14ac:dyDescent="0.2">
      <c r="F1132" s="17"/>
      <c r="J1132" s="36"/>
    </row>
    <row r="1133" spans="6:10" x14ac:dyDescent="0.2">
      <c r="F1133" s="17"/>
      <c r="J1133" s="36"/>
    </row>
    <row r="1134" spans="6:10" x14ac:dyDescent="0.2">
      <c r="F1134" s="17"/>
      <c r="J1134" s="36"/>
    </row>
    <row r="1135" spans="6:10" x14ac:dyDescent="0.2">
      <c r="F1135" s="17"/>
      <c r="J1135" s="36"/>
    </row>
    <row r="1136" spans="6:10" x14ac:dyDescent="0.2">
      <c r="F1136" s="17"/>
      <c r="J1136" s="36"/>
    </row>
    <row r="1137" spans="6:10" x14ac:dyDescent="0.2">
      <c r="F1137" s="17"/>
      <c r="J1137" s="36"/>
    </row>
    <row r="1138" spans="6:10" x14ac:dyDescent="0.2">
      <c r="F1138" s="17"/>
      <c r="J1138" s="36"/>
    </row>
    <row r="1139" spans="6:10" x14ac:dyDescent="0.2">
      <c r="F1139" s="17"/>
      <c r="J1139" s="36"/>
    </row>
    <row r="1140" spans="6:10" x14ac:dyDescent="0.2">
      <c r="F1140" s="17"/>
      <c r="J1140" s="36"/>
    </row>
    <row r="1141" spans="6:10" x14ac:dyDescent="0.2">
      <c r="F1141" s="17"/>
      <c r="J1141" s="36"/>
    </row>
    <row r="1142" spans="6:10" x14ac:dyDescent="0.2">
      <c r="F1142" s="17"/>
      <c r="J1142" s="36"/>
    </row>
    <row r="1143" spans="6:10" x14ac:dyDescent="0.2">
      <c r="F1143" s="17"/>
      <c r="J1143" s="36"/>
    </row>
    <row r="1144" spans="6:10" x14ac:dyDescent="0.2">
      <c r="F1144" s="17"/>
      <c r="J1144" s="36"/>
    </row>
    <row r="1145" spans="6:10" x14ac:dyDescent="0.2">
      <c r="F1145" s="17"/>
      <c r="J1145" s="36"/>
    </row>
    <row r="1146" spans="6:10" x14ac:dyDescent="0.2">
      <c r="F1146" s="17"/>
      <c r="J1146" s="36"/>
    </row>
    <row r="1147" spans="6:10" x14ac:dyDescent="0.2">
      <c r="F1147" s="17"/>
      <c r="J1147" s="36"/>
    </row>
    <row r="1148" spans="6:10" x14ac:dyDescent="0.2">
      <c r="F1148" s="17"/>
      <c r="J1148" s="36"/>
    </row>
    <row r="1149" spans="6:10" x14ac:dyDescent="0.2">
      <c r="F1149" s="17"/>
      <c r="J1149" s="36"/>
    </row>
    <row r="1150" spans="6:10" x14ac:dyDescent="0.2">
      <c r="F1150" s="17"/>
      <c r="J1150" s="36"/>
    </row>
    <row r="1151" spans="6:10" x14ac:dyDescent="0.2">
      <c r="F1151" s="17"/>
      <c r="J1151" s="36"/>
    </row>
    <row r="1152" spans="6:10" x14ac:dyDescent="0.2">
      <c r="F1152" s="17"/>
      <c r="J1152" s="36"/>
    </row>
    <row r="1153" spans="6:10" x14ac:dyDescent="0.2">
      <c r="F1153" s="17"/>
      <c r="J1153" s="36"/>
    </row>
    <row r="1154" spans="6:10" x14ac:dyDescent="0.2">
      <c r="F1154" s="17"/>
      <c r="J1154" s="36"/>
    </row>
    <row r="1155" spans="6:10" x14ac:dyDescent="0.2">
      <c r="F1155" s="17"/>
      <c r="J1155" s="36"/>
    </row>
    <row r="1156" spans="6:10" x14ac:dyDescent="0.2">
      <c r="F1156" s="17"/>
      <c r="J1156" s="36"/>
    </row>
    <row r="1157" spans="6:10" x14ac:dyDescent="0.2">
      <c r="F1157" s="17"/>
      <c r="J1157" s="36"/>
    </row>
    <row r="1158" spans="6:10" x14ac:dyDescent="0.2">
      <c r="F1158" s="17"/>
      <c r="J1158" s="36"/>
    </row>
    <row r="1159" spans="6:10" x14ac:dyDescent="0.2">
      <c r="F1159" s="17"/>
      <c r="J1159" s="36"/>
    </row>
    <row r="1160" spans="6:10" x14ac:dyDescent="0.2">
      <c r="F1160" s="17"/>
      <c r="J1160" s="36"/>
    </row>
    <row r="1161" spans="6:10" x14ac:dyDescent="0.2">
      <c r="F1161" s="17"/>
      <c r="J1161" s="36"/>
    </row>
    <row r="1162" spans="6:10" x14ac:dyDescent="0.2">
      <c r="F1162" s="17"/>
      <c r="J1162" s="36"/>
    </row>
    <row r="1163" spans="6:10" x14ac:dyDescent="0.2">
      <c r="F1163" s="17"/>
      <c r="J1163" s="36"/>
    </row>
    <row r="1164" spans="6:10" x14ac:dyDescent="0.2">
      <c r="F1164" s="17"/>
      <c r="J1164" s="36"/>
    </row>
    <row r="1165" spans="6:10" x14ac:dyDescent="0.2">
      <c r="F1165" s="17"/>
      <c r="J1165" s="36"/>
    </row>
    <row r="1166" spans="6:10" x14ac:dyDescent="0.2">
      <c r="F1166" s="17"/>
      <c r="J1166" s="36"/>
    </row>
    <row r="1167" spans="6:10" x14ac:dyDescent="0.2">
      <c r="F1167" s="17"/>
      <c r="J1167" s="36"/>
    </row>
    <row r="1168" spans="6:10" x14ac:dyDescent="0.2">
      <c r="F1168" s="17"/>
      <c r="J1168" s="36"/>
    </row>
    <row r="1169" spans="6:10" x14ac:dyDescent="0.2">
      <c r="F1169" s="17"/>
      <c r="J1169" s="36"/>
    </row>
    <row r="1170" spans="6:10" x14ac:dyDescent="0.2">
      <c r="F1170" s="17"/>
      <c r="J1170" s="36"/>
    </row>
    <row r="1171" spans="6:10" x14ac:dyDescent="0.2">
      <c r="F1171" s="17"/>
      <c r="J1171" s="36"/>
    </row>
    <row r="1172" spans="6:10" x14ac:dyDescent="0.2">
      <c r="F1172" s="17"/>
      <c r="J1172" s="36"/>
    </row>
    <row r="1173" spans="6:10" x14ac:dyDescent="0.2">
      <c r="F1173" s="17"/>
      <c r="J1173" s="36"/>
    </row>
    <row r="1174" spans="6:10" x14ac:dyDescent="0.2">
      <c r="F1174" s="17"/>
      <c r="J1174" s="36"/>
    </row>
    <row r="1175" spans="6:10" x14ac:dyDescent="0.2">
      <c r="F1175" s="17"/>
      <c r="J1175" s="36"/>
    </row>
    <row r="1176" spans="6:10" x14ac:dyDescent="0.2">
      <c r="F1176" s="17"/>
      <c r="J1176" s="36"/>
    </row>
    <row r="1177" spans="6:10" x14ac:dyDescent="0.2">
      <c r="F1177" s="17"/>
      <c r="J1177" s="36"/>
    </row>
    <row r="1178" spans="6:10" x14ac:dyDescent="0.2">
      <c r="F1178" s="17"/>
      <c r="J1178" s="36"/>
    </row>
    <row r="1179" spans="6:10" x14ac:dyDescent="0.2">
      <c r="F1179" s="17"/>
      <c r="J1179" s="36"/>
    </row>
    <row r="1180" spans="6:10" x14ac:dyDescent="0.2">
      <c r="F1180" s="17"/>
      <c r="J1180" s="36"/>
    </row>
    <row r="1181" spans="6:10" x14ac:dyDescent="0.2">
      <c r="F1181" s="17"/>
      <c r="J1181" s="36"/>
    </row>
    <row r="1182" spans="6:10" x14ac:dyDescent="0.2">
      <c r="F1182" s="17"/>
      <c r="J1182" s="36"/>
    </row>
    <row r="1183" spans="6:10" x14ac:dyDescent="0.2">
      <c r="F1183" s="17"/>
      <c r="J1183" s="36"/>
    </row>
    <row r="1184" spans="6:10" x14ac:dyDescent="0.2">
      <c r="F1184" s="17"/>
      <c r="J1184" s="36"/>
    </row>
    <row r="1185" spans="6:10" x14ac:dyDescent="0.2">
      <c r="F1185" s="17"/>
      <c r="J1185" s="36"/>
    </row>
    <row r="1186" spans="6:10" x14ac:dyDescent="0.2">
      <c r="F1186" s="17"/>
      <c r="J1186" s="36"/>
    </row>
    <row r="1187" spans="6:10" x14ac:dyDescent="0.2">
      <c r="F1187" s="17"/>
      <c r="J1187" s="36"/>
    </row>
    <row r="1188" spans="6:10" x14ac:dyDescent="0.2">
      <c r="F1188" s="17"/>
      <c r="J1188" s="36"/>
    </row>
    <row r="1189" spans="6:10" x14ac:dyDescent="0.2">
      <c r="F1189" s="17"/>
      <c r="J1189" s="36"/>
    </row>
    <row r="1190" spans="6:10" x14ac:dyDescent="0.2">
      <c r="F1190" s="17"/>
      <c r="J1190" s="36"/>
    </row>
    <row r="1191" spans="6:10" x14ac:dyDescent="0.2">
      <c r="F1191" s="17"/>
      <c r="J1191" s="36"/>
    </row>
    <row r="1192" spans="6:10" x14ac:dyDescent="0.2">
      <c r="F1192" s="17"/>
      <c r="J1192" s="36"/>
    </row>
    <row r="1193" spans="6:10" x14ac:dyDescent="0.2">
      <c r="F1193" s="17"/>
      <c r="J1193" s="36"/>
    </row>
    <row r="1194" spans="6:10" x14ac:dyDescent="0.2">
      <c r="F1194" s="17"/>
      <c r="J1194" s="36"/>
    </row>
    <row r="1195" spans="6:10" x14ac:dyDescent="0.2">
      <c r="F1195" s="17"/>
      <c r="J1195" s="36"/>
    </row>
    <row r="1196" spans="6:10" x14ac:dyDescent="0.2">
      <c r="F1196" s="17"/>
      <c r="J1196" s="36"/>
    </row>
    <row r="1197" spans="6:10" x14ac:dyDescent="0.2">
      <c r="F1197" s="17"/>
      <c r="J1197" s="36"/>
    </row>
    <row r="1198" spans="6:10" x14ac:dyDescent="0.2">
      <c r="F1198" s="17"/>
      <c r="J1198" s="36"/>
    </row>
    <row r="1199" spans="6:10" x14ac:dyDescent="0.2">
      <c r="F1199" s="17"/>
      <c r="J1199" s="36"/>
    </row>
    <row r="1200" spans="6:10" x14ac:dyDescent="0.2">
      <c r="F1200" s="17"/>
      <c r="J1200" s="36"/>
    </row>
    <row r="1201" spans="6:10" x14ac:dyDescent="0.2">
      <c r="F1201" s="17"/>
      <c r="J1201" s="36"/>
    </row>
    <row r="1202" spans="6:10" x14ac:dyDescent="0.2">
      <c r="F1202" s="17"/>
      <c r="J1202" s="36"/>
    </row>
    <row r="1203" spans="6:10" x14ac:dyDescent="0.2">
      <c r="F1203" s="17"/>
      <c r="J1203" s="36"/>
    </row>
    <row r="1204" spans="6:10" x14ac:dyDescent="0.2">
      <c r="F1204" s="17"/>
      <c r="J1204" s="36"/>
    </row>
    <row r="1205" spans="6:10" x14ac:dyDescent="0.2">
      <c r="F1205" s="17"/>
      <c r="J1205" s="36"/>
    </row>
    <row r="1206" spans="6:10" x14ac:dyDescent="0.2">
      <c r="F1206" s="17"/>
      <c r="J1206" s="36"/>
    </row>
    <row r="1207" spans="6:10" x14ac:dyDescent="0.2">
      <c r="F1207" s="17"/>
      <c r="J1207" s="36"/>
    </row>
    <row r="1208" spans="6:10" x14ac:dyDescent="0.2">
      <c r="F1208" s="17"/>
      <c r="J1208" s="36"/>
    </row>
    <row r="1209" spans="6:10" x14ac:dyDescent="0.2">
      <c r="F1209" s="17"/>
      <c r="J1209" s="36"/>
    </row>
    <row r="1210" spans="6:10" x14ac:dyDescent="0.2">
      <c r="F1210" s="17"/>
      <c r="J1210" s="36"/>
    </row>
    <row r="1211" spans="6:10" x14ac:dyDescent="0.2">
      <c r="F1211" s="17"/>
      <c r="J1211" s="36"/>
    </row>
    <row r="1212" spans="6:10" x14ac:dyDescent="0.2">
      <c r="F1212" s="17"/>
      <c r="J1212" s="36"/>
    </row>
    <row r="1213" spans="6:10" x14ac:dyDescent="0.2">
      <c r="F1213" s="17"/>
      <c r="J1213" s="36"/>
    </row>
    <row r="1214" spans="6:10" x14ac:dyDescent="0.2">
      <c r="F1214" s="17"/>
      <c r="J1214" s="36"/>
    </row>
    <row r="1215" spans="6:10" x14ac:dyDescent="0.2">
      <c r="F1215" s="17"/>
      <c r="J1215" s="36"/>
    </row>
    <row r="1216" spans="6:10" x14ac:dyDescent="0.2">
      <c r="F1216" s="17"/>
      <c r="J1216" s="36"/>
    </row>
    <row r="1217" spans="6:10" x14ac:dyDescent="0.2">
      <c r="F1217" s="17"/>
      <c r="J1217" s="36"/>
    </row>
    <row r="1218" spans="6:10" x14ac:dyDescent="0.2">
      <c r="F1218" s="17"/>
      <c r="J1218" s="36"/>
    </row>
    <row r="1219" spans="6:10" x14ac:dyDescent="0.2">
      <c r="F1219" s="17"/>
      <c r="J1219" s="36"/>
    </row>
    <row r="1220" spans="6:10" x14ac:dyDescent="0.2">
      <c r="F1220" s="17"/>
      <c r="J1220" s="36"/>
    </row>
    <row r="1221" spans="6:10" x14ac:dyDescent="0.2">
      <c r="F1221" s="17"/>
      <c r="J1221" s="36"/>
    </row>
    <row r="1222" spans="6:10" x14ac:dyDescent="0.2">
      <c r="F1222" s="17"/>
      <c r="J1222" s="36"/>
    </row>
    <row r="1223" spans="6:10" x14ac:dyDescent="0.2">
      <c r="F1223" s="17"/>
      <c r="J1223" s="36"/>
    </row>
    <row r="1224" spans="6:10" x14ac:dyDescent="0.2">
      <c r="F1224" s="17"/>
      <c r="J1224" s="36"/>
    </row>
    <row r="1225" spans="6:10" x14ac:dyDescent="0.2">
      <c r="F1225" s="17"/>
      <c r="J1225" s="36"/>
    </row>
    <row r="1226" spans="6:10" x14ac:dyDescent="0.2">
      <c r="F1226" s="17"/>
      <c r="J1226" s="36"/>
    </row>
    <row r="1227" spans="6:10" x14ac:dyDescent="0.2">
      <c r="F1227" s="17"/>
      <c r="J1227" s="36"/>
    </row>
    <row r="1228" spans="6:10" x14ac:dyDescent="0.2">
      <c r="F1228" s="17"/>
      <c r="J1228" s="36"/>
    </row>
    <row r="1229" spans="6:10" x14ac:dyDescent="0.2">
      <c r="F1229" s="17"/>
      <c r="J1229" s="36"/>
    </row>
    <row r="1230" spans="6:10" x14ac:dyDescent="0.2">
      <c r="F1230" s="17"/>
      <c r="J1230" s="36"/>
    </row>
    <row r="1231" spans="6:10" x14ac:dyDescent="0.2">
      <c r="F1231" s="17"/>
      <c r="J1231" s="36"/>
    </row>
    <row r="1232" spans="6:10" x14ac:dyDescent="0.2">
      <c r="F1232" s="17"/>
      <c r="J1232" s="36"/>
    </row>
    <row r="1233" spans="6:10" x14ac:dyDescent="0.2">
      <c r="F1233" s="17"/>
      <c r="J1233" s="36"/>
    </row>
    <row r="1234" spans="6:10" x14ac:dyDescent="0.2">
      <c r="F1234" s="17"/>
      <c r="J1234" s="36"/>
    </row>
    <row r="1235" spans="6:10" x14ac:dyDescent="0.2">
      <c r="F1235" s="17"/>
      <c r="J1235" s="36"/>
    </row>
    <row r="1236" spans="6:10" x14ac:dyDescent="0.2">
      <c r="F1236" s="17"/>
      <c r="J1236" s="36"/>
    </row>
    <row r="1237" spans="6:10" x14ac:dyDescent="0.2">
      <c r="F1237" s="17"/>
      <c r="J1237" s="36"/>
    </row>
    <row r="1238" spans="6:10" x14ac:dyDescent="0.2">
      <c r="F1238" s="17"/>
      <c r="J1238" s="36"/>
    </row>
    <row r="1239" spans="6:10" x14ac:dyDescent="0.2">
      <c r="F1239" s="17"/>
      <c r="J1239" s="36"/>
    </row>
    <row r="1240" spans="6:10" x14ac:dyDescent="0.2">
      <c r="F1240" s="17"/>
      <c r="J1240" s="36"/>
    </row>
    <row r="1241" spans="6:10" x14ac:dyDescent="0.2">
      <c r="F1241" s="17"/>
      <c r="J1241" s="36"/>
    </row>
    <row r="1242" spans="6:10" x14ac:dyDescent="0.2">
      <c r="F1242" s="17"/>
      <c r="J1242" s="36"/>
    </row>
    <row r="1243" spans="6:10" x14ac:dyDescent="0.2">
      <c r="F1243" s="17"/>
      <c r="J1243" s="36"/>
    </row>
    <row r="1244" spans="6:10" x14ac:dyDescent="0.2">
      <c r="F1244" s="17"/>
      <c r="J1244" s="36"/>
    </row>
    <row r="1245" spans="6:10" x14ac:dyDescent="0.2">
      <c r="F1245" s="17"/>
      <c r="J1245" s="36"/>
    </row>
    <row r="1246" spans="6:10" x14ac:dyDescent="0.2">
      <c r="F1246" s="17"/>
      <c r="J1246" s="36"/>
    </row>
    <row r="1247" spans="6:10" x14ac:dyDescent="0.2">
      <c r="F1247" s="17"/>
      <c r="J1247" s="36"/>
    </row>
    <row r="1248" spans="6:10" x14ac:dyDescent="0.2">
      <c r="F1248" s="17"/>
      <c r="J1248" s="36"/>
    </row>
    <row r="1249" spans="6:10" x14ac:dyDescent="0.2">
      <c r="F1249" s="17"/>
      <c r="J1249" s="36"/>
    </row>
    <row r="1250" spans="6:10" x14ac:dyDescent="0.2">
      <c r="F1250" s="17"/>
      <c r="J1250" s="36"/>
    </row>
    <row r="1251" spans="6:10" x14ac:dyDescent="0.2">
      <c r="F1251" s="17"/>
      <c r="J1251" s="36"/>
    </row>
    <row r="1252" spans="6:10" x14ac:dyDescent="0.2">
      <c r="F1252" s="17"/>
      <c r="J1252" s="36"/>
    </row>
    <row r="1253" spans="6:10" x14ac:dyDescent="0.2">
      <c r="F1253" s="17"/>
      <c r="J1253" s="36"/>
    </row>
    <row r="1254" spans="6:10" x14ac:dyDescent="0.2">
      <c r="F1254" s="17"/>
      <c r="J1254" s="36"/>
    </row>
    <row r="1255" spans="6:10" x14ac:dyDescent="0.2">
      <c r="F1255" s="17"/>
      <c r="J1255" s="36"/>
    </row>
    <row r="1256" spans="6:10" x14ac:dyDescent="0.2">
      <c r="F1256" s="17"/>
      <c r="J1256" s="36"/>
    </row>
    <row r="1257" spans="6:10" x14ac:dyDescent="0.2">
      <c r="F1257" s="17"/>
      <c r="J1257" s="36"/>
    </row>
    <row r="1258" spans="6:10" x14ac:dyDescent="0.2">
      <c r="F1258" s="17"/>
      <c r="J1258" s="36"/>
    </row>
    <row r="1259" spans="6:10" x14ac:dyDescent="0.2">
      <c r="F1259" s="17"/>
      <c r="J1259" s="36"/>
    </row>
    <row r="1260" spans="6:10" x14ac:dyDescent="0.2">
      <c r="F1260" s="17"/>
      <c r="J1260" s="36"/>
    </row>
    <row r="1261" spans="6:10" x14ac:dyDescent="0.2">
      <c r="F1261" s="17"/>
      <c r="J1261" s="36"/>
    </row>
    <row r="1262" spans="6:10" x14ac:dyDescent="0.2">
      <c r="F1262" s="17"/>
      <c r="J1262" s="36"/>
    </row>
    <row r="1263" spans="6:10" x14ac:dyDescent="0.2">
      <c r="F1263" s="17"/>
      <c r="J1263" s="36"/>
    </row>
    <row r="1264" spans="6:10" x14ac:dyDescent="0.2">
      <c r="F1264" s="17"/>
      <c r="J1264" s="36"/>
    </row>
    <row r="1265" spans="6:10" x14ac:dyDescent="0.2">
      <c r="F1265" s="17"/>
      <c r="J1265" s="36"/>
    </row>
    <row r="1266" spans="6:10" x14ac:dyDescent="0.2">
      <c r="F1266" s="17"/>
      <c r="J1266" s="36"/>
    </row>
    <row r="1267" spans="6:10" x14ac:dyDescent="0.2">
      <c r="F1267" s="17"/>
      <c r="J1267" s="36"/>
    </row>
    <row r="1268" spans="6:10" x14ac:dyDescent="0.2">
      <c r="F1268" s="17"/>
      <c r="J1268" s="36"/>
    </row>
    <row r="1269" spans="6:10" x14ac:dyDescent="0.2">
      <c r="F1269" s="17"/>
      <c r="J1269" s="36"/>
    </row>
    <row r="1270" spans="6:10" x14ac:dyDescent="0.2">
      <c r="F1270" s="17"/>
      <c r="J1270" s="36"/>
    </row>
    <row r="1271" spans="6:10" x14ac:dyDescent="0.2">
      <c r="F1271" s="17"/>
      <c r="J1271" s="36"/>
    </row>
    <row r="1272" spans="6:10" x14ac:dyDescent="0.2">
      <c r="F1272" s="17"/>
      <c r="J1272" s="36"/>
    </row>
    <row r="1273" spans="6:10" x14ac:dyDescent="0.2">
      <c r="F1273" s="17"/>
      <c r="J1273" s="36"/>
    </row>
    <row r="1274" spans="6:10" x14ac:dyDescent="0.2">
      <c r="F1274" s="17"/>
      <c r="J1274" s="36"/>
    </row>
    <row r="1275" spans="6:10" x14ac:dyDescent="0.2">
      <c r="F1275" s="17"/>
      <c r="J1275" s="36"/>
    </row>
    <row r="1276" spans="6:10" x14ac:dyDescent="0.2">
      <c r="F1276" s="17"/>
      <c r="J1276" s="36"/>
    </row>
    <row r="1277" spans="6:10" x14ac:dyDescent="0.2">
      <c r="F1277" s="17"/>
      <c r="J1277" s="36"/>
    </row>
    <row r="1278" spans="6:10" x14ac:dyDescent="0.2">
      <c r="F1278" s="17"/>
      <c r="J1278" s="36"/>
    </row>
    <row r="1279" spans="6:10" x14ac:dyDescent="0.2">
      <c r="F1279" s="17"/>
      <c r="J1279" s="36"/>
    </row>
    <row r="1280" spans="6:10" x14ac:dyDescent="0.2">
      <c r="F1280" s="17"/>
      <c r="J1280" s="36"/>
    </row>
    <row r="1281" spans="6:10" x14ac:dyDescent="0.2">
      <c r="F1281" s="17"/>
      <c r="J1281" s="36"/>
    </row>
    <row r="1282" spans="6:10" x14ac:dyDescent="0.2">
      <c r="F1282" s="17"/>
      <c r="J1282" s="36"/>
    </row>
    <row r="1283" spans="6:10" x14ac:dyDescent="0.2">
      <c r="F1283" s="17"/>
      <c r="J1283" s="36"/>
    </row>
    <row r="1284" spans="6:10" x14ac:dyDescent="0.2">
      <c r="F1284" s="17"/>
      <c r="J1284" s="36"/>
    </row>
    <row r="1285" spans="6:10" x14ac:dyDescent="0.2">
      <c r="F1285" s="17"/>
      <c r="J1285" s="36"/>
    </row>
    <row r="1286" spans="6:10" x14ac:dyDescent="0.2">
      <c r="F1286" s="17"/>
      <c r="J1286" s="36"/>
    </row>
    <row r="1287" spans="6:10" x14ac:dyDescent="0.2">
      <c r="F1287" s="17"/>
      <c r="J1287" s="36"/>
    </row>
    <row r="1288" spans="6:10" x14ac:dyDescent="0.2">
      <c r="F1288" s="17"/>
      <c r="J1288" s="36"/>
    </row>
    <row r="1289" spans="6:10" x14ac:dyDescent="0.2">
      <c r="F1289" s="17"/>
      <c r="J1289" s="36"/>
    </row>
    <row r="1290" spans="6:10" x14ac:dyDescent="0.2">
      <c r="F1290" s="17"/>
      <c r="J1290" s="36"/>
    </row>
    <row r="1291" spans="6:10" x14ac:dyDescent="0.2">
      <c r="F1291" s="17"/>
      <c r="J1291" s="36"/>
    </row>
    <row r="1292" spans="6:10" x14ac:dyDescent="0.2">
      <c r="F1292" s="17"/>
      <c r="J1292" s="36"/>
    </row>
    <row r="1293" spans="6:10" x14ac:dyDescent="0.2">
      <c r="F1293" s="17"/>
      <c r="J1293" s="36"/>
    </row>
    <row r="1294" spans="6:10" x14ac:dyDescent="0.2">
      <c r="F1294" s="17"/>
      <c r="J1294" s="36"/>
    </row>
    <row r="1295" spans="6:10" x14ac:dyDescent="0.2">
      <c r="F1295" s="17"/>
      <c r="J1295" s="36"/>
    </row>
    <row r="1296" spans="6:10" x14ac:dyDescent="0.2">
      <c r="F1296" s="17"/>
      <c r="J1296" s="36"/>
    </row>
    <row r="1297" spans="6:10" x14ac:dyDescent="0.2">
      <c r="F1297" s="17"/>
      <c r="J1297" s="36"/>
    </row>
    <row r="1298" spans="6:10" x14ac:dyDescent="0.2">
      <c r="F1298" s="17"/>
      <c r="J1298" s="36"/>
    </row>
    <row r="1299" spans="6:10" x14ac:dyDescent="0.2">
      <c r="F1299" s="17"/>
      <c r="J1299" s="36"/>
    </row>
    <row r="1300" spans="6:10" x14ac:dyDescent="0.2">
      <c r="F1300" s="17"/>
      <c r="J1300" s="36"/>
    </row>
    <row r="1301" spans="6:10" x14ac:dyDescent="0.2">
      <c r="F1301" s="17"/>
      <c r="J1301" s="36"/>
    </row>
    <row r="1302" spans="6:10" x14ac:dyDescent="0.2">
      <c r="F1302" s="17"/>
      <c r="J1302" s="36"/>
    </row>
    <row r="1303" spans="6:10" x14ac:dyDescent="0.2">
      <c r="F1303" s="17"/>
      <c r="J1303" s="36"/>
    </row>
    <row r="1304" spans="6:10" x14ac:dyDescent="0.2">
      <c r="F1304" s="17"/>
      <c r="J1304" s="36"/>
    </row>
    <row r="1305" spans="6:10" x14ac:dyDescent="0.2">
      <c r="F1305" s="17"/>
      <c r="J1305" s="36"/>
    </row>
    <row r="1306" spans="6:10" x14ac:dyDescent="0.2">
      <c r="F1306" s="17"/>
      <c r="J1306" s="36"/>
    </row>
    <row r="1307" spans="6:10" x14ac:dyDescent="0.2">
      <c r="F1307" s="17"/>
      <c r="J1307" s="36"/>
    </row>
    <row r="1308" spans="6:10" x14ac:dyDescent="0.2">
      <c r="F1308" s="17"/>
      <c r="J1308" s="36"/>
    </row>
    <row r="1309" spans="6:10" x14ac:dyDescent="0.2">
      <c r="F1309" s="17"/>
      <c r="J1309" s="36"/>
    </row>
    <row r="1310" spans="6:10" x14ac:dyDescent="0.2">
      <c r="F1310" s="17"/>
      <c r="J1310" s="36"/>
    </row>
    <row r="1311" spans="6:10" x14ac:dyDescent="0.2">
      <c r="F1311" s="17"/>
      <c r="J1311" s="36"/>
    </row>
    <row r="1312" spans="6:10" x14ac:dyDescent="0.2">
      <c r="F1312" s="17"/>
      <c r="J1312" s="36"/>
    </row>
    <row r="1313" spans="6:10" x14ac:dyDescent="0.2">
      <c r="F1313" s="17"/>
      <c r="J1313" s="36"/>
    </row>
    <row r="1314" spans="6:10" x14ac:dyDescent="0.2">
      <c r="F1314" s="17"/>
      <c r="J1314" s="36"/>
    </row>
    <row r="1315" spans="6:10" x14ac:dyDescent="0.2">
      <c r="F1315" s="17"/>
      <c r="J1315" s="36"/>
    </row>
    <row r="1316" spans="6:10" x14ac:dyDescent="0.2">
      <c r="F1316" s="17"/>
      <c r="J1316" s="36"/>
    </row>
    <row r="1317" spans="6:10" x14ac:dyDescent="0.2">
      <c r="F1317" s="17"/>
      <c r="J1317" s="36"/>
    </row>
    <row r="1318" spans="6:10" x14ac:dyDescent="0.2">
      <c r="F1318" s="17"/>
      <c r="J1318" s="36"/>
    </row>
    <row r="1319" spans="6:10" x14ac:dyDescent="0.2">
      <c r="F1319" s="17"/>
      <c r="J1319" s="36"/>
    </row>
    <row r="1320" spans="6:10" x14ac:dyDescent="0.2">
      <c r="F1320" s="17"/>
      <c r="J1320" s="36"/>
    </row>
    <row r="1321" spans="6:10" x14ac:dyDescent="0.2">
      <c r="F1321" s="17"/>
      <c r="J1321" s="36"/>
    </row>
    <row r="1322" spans="6:10" x14ac:dyDescent="0.2">
      <c r="F1322" s="17"/>
      <c r="J1322" s="36"/>
    </row>
    <row r="1323" spans="6:10" x14ac:dyDescent="0.2">
      <c r="F1323" s="17"/>
      <c r="J1323" s="36"/>
    </row>
    <row r="1324" spans="6:10" x14ac:dyDescent="0.2">
      <c r="F1324" s="17"/>
      <c r="J1324" s="36"/>
    </row>
    <row r="1325" spans="6:10" x14ac:dyDescent="0.2">
      <c r="F1325" s="17"/>
      <c r="J1325" s="36"/>
    </row>
    <row r="1326" spans="6:10" x14ac:dyDescent="0.2">
      <c r="F1326" s="17"/>
      <c r="J1326" s="36"/>
    </row>
    <row r="1327" spans="6:10" x14ac:dyDescent="0.2">
      <c r="F1327" s="17"/>
      <c r="J1327" s="36"/>
    </row>
    <row r="1328" spans="6:10" x14ac:dyDescent="0.2">
      <c r="F1328" s="17"/>
      <c r="J1328" s="36"/>
    </row>
    <row r="1329" spans="6:10" x14ac:dyDescent="0.2">
      <c r="F1329" s="17"/>
      <c r="J1329" s="36"/>
    </row>
    <row r="1330" spans="6:10" x14ac:dyDescent="0.2">
      <c r="F1330" s="17"/>
    </row>
    <row r="1331" spans="6:10" x14ac:dyDescent="0.2">
      <c r="F1331" s="17"/>
    </row>
    <row r="1332" spans="6:10" x14ac:dyDescent="0.2">
      <c r="F1332" s="17"/>
    </row>
    <row r="1333" spans="6:10" x14ac:dyDescent="0.2">
      <c r="F1333" s="17"/>
    </row>
    <row r="1334" spans="6:10" x14ac:dyDescent="0.2">
      <c r="F1334" s="17"/>
    </row>
    <row r="1335" spans="6:10" x14ac:dyDescent="0.2">
      <c r="F1335" s="17"/>
    </row>
    <row r="1336" spans="6:10" x14ac:dyDescent="0.2">
      <c r="F1336" s="17"/>
    </row>
    <row r="1337" spans="6:10" x14ac:dyDescent="0.2">
      <c r="F1337" s="17"/>
    </row>
    <row r="1338" spans="6:10" x14ac:dyDescent="0.2">
      <c r="F1338" s="17"/>
    </row>
    <row r="1339" spans="6:10" x14ac:dyDescent="0.2">
      <c r="F1339" s="17"/>
    </row>
    <row r="1340" spans="6:10" x14ac:dyDescent="0.2">
      <c r="F1340" s="17"/>
    </row>
    <row r="1341" spans="6:10" x14ac:dyDescent="0.2">
      <c r="F1341" s="17"/>
    </row>
    <row r="1342" spans="6:10" x14ac:dyDescent="0.2">
      <c r="F1342" s="17"/>
    </row>
    <row r="1343" spans="6:10" x14ac:dyDescent="0.2">
      <c r="F1343" s="17"/>
    </row>
    <row r="1344" spans="6:10" x14ac:dyDescent="0.2">
      <c r="F1344" s="17"/>
    </row>
    <row r="1345" spans="6:6" x14ac:dyDescent="0.2">
      <c r="F1345" s="17"/>
    </row>
    <row r="1346" spans="6:6" x14ac:dyDescent="0.2">
      <c r="F1346" s="17"/>
    </row>
    <row r="1347" spans="6:6" x14ac:dyDescent="0.2">
      <c r="F1347" s="17"/>
    </row>
    <row r="1348" spans="6:6" x14ac:dyDescent="0.2">
      <c r="F1348" s="17"/>
    </row>
    <row r="1349" spans="6:6" x14ac:dyDescent="0.2">
      <c r="F1349" s="17"/>
    </row>
    <row r="1350" spans="6:6" x14ac:dyDescent="0.2">
      <c r="F1350" s="17"/>
    </row>
    <row r="1351" spans="6:6" x14ac:dyDescent="0.2">
      <c r="F1351" s="17"/>
    </row>
    <row r="1352" spans="6:6" x14ac:dyDescent="0.2">
      <c r="F1352" s="17"/>
    </row>
    <row r="1353" spans="6:6" x14ac:dyDescent="0.2">
      <c r="F1353" s="17"/>
    </row>
    <row r="1354" spans="6:6" x14ac:dyDescent="0.2">
      <c r="F1354" s="17"/>
    </row>
    <row r="1355" spans="6:6" x14ac:dyDescent="0.2">
      <c r="F1355" s="17"/>
    </row>
    <row r="1356" spans="6:6" x14ac:dyDescent="0.2">
      <c r="F1356" s="17"/>
    </row>
    <row r="1357" spans="6:6" x14ac:dyDescent="0.2">
      <c r="F1357" s="17"/>
    </row>
    <row r="1358" spans="6:6" x14ac:dyDescent="0.2">
      <c r="F1358" s="17"/>
    </row>
    <row r="1359" spans="6:6" x14ac:dyDescent="0.2">
      <c r="F1359" s="17"/>
    </row>
    <row r="1360" spans="6:6" x14ac:dyDescent="0.2">
      <c r="F1360" s="17"/>
    </row>
    <row r="1361" spans="6:6" x14ac:dyDescent="0.2">
      <c r="F1361" s="17"/>
    </row>
    <row r="1362" spans="6:6" x14ac:dyDescent="0.2">
      <c r="F1362" s="17"/>
    </row>
    <row r="1363" spans="6:6" x14ac:dyDescent="0.2">
      <c r="F1363" s="17"/>
    </row>
    <row r="1364" spans="6:6" x14ac:dyDescent="0.2">
      <c r="F1364" s="17"/>
    </row>
    <row r="1365" spans="6:6" x14ac:dyDescent="0.2">
      <c r="F1365" s="17"/>
    </row>
    <row r="1366" spans="6:6" x14ac:dyDescent="0.2">
      <c r="F1366" s="17"/>
    </row>
    <row r="1367" spans="6:6" x14ac:dyDescent="0.2">
      <c r="F1367" s="17"/>
    </row>
    <row r="1368" spans="6:6" x14ac:dyDescent="0.2">
      <c r="F1368" s="17"/>
    </row>
    <row r="1369" spans="6:6" x14ac:dyDescent="0.2">
      <c r="F1369" s="17"/>
    </row>
    <row r="1370" spans="6:6" x14ac:dyDescent="0.2">
      <c r="F1370" s="17"/>
    </row>
    <row r="1371" spans="6:6" x14ac:dyDescent="0.2">
      <c r="F1371" s="17"/>
    </row>
    <row r="1372" spans="6:6" x14ac:dyDescent="0.2">
      <c r="F1372" s="17"/>
    </row>
    <row r="1373" spans="6:6" x14ac:dyDescent="0.2">
      <c r="F1373" s="17"/>
    </row>
    <row r="1374" spans="6:6" x14ac:dyDescent="0.2">
      <c r="F1374" s="17"/>
    </row>
    <row r="1375" spans="6:6" x14ac:dyDescent="0.2">
      <c r="F1375" s="17"/>
    </row>
    <row r="1376" spans="6:6" x14ac:dyDescent="0.2">
      <c r="F1376" s="17"/>
    </row>
    <row r="1377" spans="6:6" x14ac:dyDescent="0.2">
      <c r="F1377" s="17"/>
    </row>
    <row r="1378" spans="6:6" x14ac:dyDescent="0.2">
      <c r="F1378" s="17"/>
    </row>
    <row r="1379" spans="6:6" x14ac:dyDescent="0.2">
      <c r="F1379" s="17"/>
    </row>
    <row r="1380" spans="6:6" x14ac:dyDescent="0.2">
      <c r="F1380" s="17"/>
    </row>
    <row r="1381" spans="6:6" x14ac:dyDescent="0.2">
      <c r="F1381" s="17"/>
    </row>
    <row r="1382" spans="6:6" x14ac:dyDescent="0.2">
      <c r="F1382" s="17"/>
    </row>
    <row r="1383" spans="6:6" x14ac:dyDescent="0.2">
      <c r="F1383" s="17"/>
    </row>
    <row r="1384" spans="6:6" x14ac:dyDescent="0.2">
      <c r="F1384" s="17"/>
    </row>
    <row r="1385" spans="6:6" x14ac:dyDescent="0.2">
      <c r="F1385" s="17"/>
    </row>
    <row r="1386" spans="6:6" x14ac:dyDescent="0.2">
      <c r="F1386" s="17"/>
    </row>
    <row r="1387" spans="6:6" x14ac:dyDescent="0.2">
      <c r="F1387" s="17"/>
    </row>
    <row r="1388" spans="6:6" x14ac:dyDescent="0.2">
      <c r="F1388" s="17"/>
    </row>
    <row r="1389" spans="6:6" x14ac:dyDescent="0.2">
      <c r="F1389" s="17"/>
    </row>
    <row r="1390" spans="6:6" x14ac:dyDescent="0.2">
      <c r="F1390" s="17"/>
    </row>
    <row r="1391" spans="6:6" x14ac:dyDescent="0.2">
      <c r="F1391" s="17"/>
    </row>
    <row r="1392" spans="6:6" x14ac:dyDescent="0.2">
      <c r="F1392" s="17"/>
    </row>
    <row r="1393" spans="6:6" x14ac:dyDescent="0.2">
      <c r="F1393" s="17"/>
    </row>
    <row r="1394" spans="6:6" x14ac:dyDescent="0.2">
      <c r="F1394" s="17"/>
    </row>
    <row r="1395" spans="6:6" x14ac:dyDescent="0.2">
      <c r="F1395" s="17"/>
    </row>
    <row r="1396" spans="6:6" x14ac:dyDescent="0.2">
      <c r="F1396" s="17"/>
    </row>
    <row r="1397" spans="6:6" x14ac:dyDescent="0.2">
      <c r="F1397" s="17"/>
    </row>
    <row r="1398" spans="6:6" x14ac:dyDescent="0.2">
      <c r="F1398" s="17"/>
    </row>
    <row r="1399" spans="6:6" x14ac:dyDescent="0.2">
      <c r="F1399" s="17"/>
    </row>
    <row r="1400" spans="6:6" x14ac:dyDescent="0.2">
      <c r="F1400" s="17"/>
    </row>
    <row r="1401" spans="6:6" x14ac:dyDescent="0.2">
      <c r="F1401" s="17"/>
    </row>
    <row r="1402" spans="6:6" x14ac:dyDescent="0.2">
      <c r="F1402" s="17"/>
    </row>
    <row r="1403" spans="6:6" x14ac:dyDescent="0.2">
      <c r="F1403" s="17"/>
    </row>
    <row r="1404" spans="6:6" x14ac:dyDescent="0.2">
      <c r="F1404" s="17"/>
    </row>
    <row r="1405" spans="6:6" x14ac:dyDescent="0.2">
      <c r="F1405" s="17"/>
    </row>
    <row r="1406" spans="6:6" x14ac:dyDescent="0.2">
      <c r="F1406" s="17"/>
    </row>
    <row r="1407" spans="6:6" x14ac:dyDescent="0.2">
      <c r="F1407" s="17"/>
    </row>
    <row r="1408" spans="6:6" x14ac:dyDescent="0.2">
      <c r="F1408" s="17"/>
    </row>
    <row r="1409" spans="6:6" x14ac:dyDescent="0.2">
      <c r="F1409" s="17"/>
    </row>
    <row r="1410" spans="6:6" x14ac:dyDescent="0.2">
      <c r="F1410" s="17"/>
    </row>
    <row r="1411" spans="6:6" x14ac:dyDescent="0.2">
      <c r="F1411" s="17"/>
    </row>
    <row r="1412" spans="6:6" x14ac:dyDescent="0.2">
      <c r="F1412" s="17"/>
    </row>
    <row r="1413" spans="6:6" x14ac:dyDescent="0.2">
      <c r="F1413" s="17"/>
    </row>
    <row r="1414" spans="6:6" x14ac:dyDescent="0.2">
      <c r="F1414" s="17"/>
    </row>
    <row r="1415" spans="6:6" x14ac:dyDescent="0.2">
      <c r="F1415" s="17"/>
    </row>
    <row r="1416" spans="6:6" x14ac:dyDescent="0.2">
      <c r="F1416" s="17"/>
    </row>
    <row r="1417" spans="6:6" x14ac:dyDescent="0.2">
      <c r="F1417" s="17"/>
    </row>
    <row r="1418" spans="6:6" x14ac:dyDescent="0.2">
      <c r="F1418" s="17"/>
    </row>
    <row r="1419" spans="6:6" x14ac:dyDescent="0.2">
      <c r="F1419" s="17"/>
    </row>
    <row r="1420" spans="6:6" x14ac:dyDescent="0.2">
      <c r="F1420" s="17"/>
    </row>
    <row r="1421" spans="6:6" x14ac:dyDescent="0.2">
      <c r="F1421" s="17"/>
    </row>
    <row r="1422" spans="6:6" x14ac:dyDescent="0.2">
      <c r="F1422" s="17"/>
    </row>
    <row r="1423" spans="6:6" x14ac:dyDescent="0.2">
      <c r="F1423" s="17"/>
    </row>
    <row r="1424" spans="6:6" x14ac:dyDescent="0.2">
      <c r="F1424" s="17"/>
    </row>
    <row r="1425" spans="6:6" x14ac:dyDescent="0.2">
      <c r="F1425" s="17"/>
    </row>
    <row r="1426" spans="6:6" x14ac:dyDescent="0.2">
      <c r="F1426" s="17"/>
    </row>
    <row r="1427" spans="6:6" x14ac:dyDescent="0.2">
      <c r="F1427" s="17"/>
    </row>
    <row r="1428" spans="6:6" x14ac:dyDescent="0.2">
      <c r="F1428" s="17"/>
    </row>
    <row r="1429" spans="6:6" x14ac:dyDescent="0.2">
      <c r="F1429" s="17"/>
    </row>
    <row r="1430" spans="6:6" x14ac:dyDescent="0.2">
      <c r="F1430" s="17"/>
    </row>
    <row r="1431" spans="6:6" x14ac:dyDescent="0.2">
      <c r="F1431" s="17"/>
    </row>
    <row r="1432" spans="6:6" x14ac:dyDescent="0.2">
      <c r="F1432" s="17"/>
    </row>
    <row r="1433" spans="6:6" x14ac:dyDescent="0.2">
      <c r="F1433" s="17"/>
    </row>
    <row r="1434" spans="6:6" x14ac:dyDescent="0.2">
      <c r="F1434" s="17"/>
    </row>
    <row r="1435" spans="6:6" x14ac:dyDescent="0.2">
      <c r="F1435" s="17"/>
    </row>
    <row r="1436" spans="6:6" x14ac:dyDescent="0.2">
      <c r="F1436" s="17"/>
    </row>
    <row r="1437" spans="6:6" x14ac:dyDescent="0.2">
      <c r="F1437" s="17"/>
    </row>
    <row r="1438" spans="6:6" x14ac:dyDescent="0.2">
      <c r="F1438" s="17"/>
    </row>
    <row r="1439" spans="6:6" x14ac:dyDescent="0.2">
      <c r="F1439" s="17"/>
    </row>
    <row r="1440" spans="6:6" x14ac:dyDescent="0.2">
      <c r="F1440" s="17"/>
    </row>
    <row r="1441" spans="6:6" x14ac:dyDescent="0.2">
      <c r="F1441" s="17"/>
    </row>
    <row r="1442" spans="6:6" x14ac:dyDescent="0.2">
      <c r="F1442" s="17"/>
    </row>
    <row r="1443" spans="6:6" x14ac:dyDescent="0.2">
      <c r="F1443" s="17"/>
    </row>
    <row r="1444" spans="6:6" x14ac:dyDescent="0.2">
      <c r="F1444" s="17"/>
    </row>
    <row r="1445" spans="6:6" x14ac:dyDescent="0.2">
      <c r="F1445" s="17"/>
    </row>
    <row r="1446" spans="6:6" x14ac:dyDescent="0.2">
      <c r="F1446" s="17"/>
    </row>
    <row r="1447" spans="6:6" x14ac:dyDescent="0.2">
      <c r="F1447" s="17"/>
    </row>
    <row r="1448" spans="6:6" x14ac:dyDescent="0.2">
      <c r="F1448" s="17"/>
    </row>
    <row r="1449" spans="6:6" x14ac:dyDescent="0.2">
      <c r="F1449" s="17"/>
    </row>
    <row r="1450" spans="6:6" x14ac:dyDescent="0.2">
      <c r="F1450" s="17"/>
    </row>
    <row r="1451" spans="6:6" x14ac:dyDescent="0.2">
      <c r="F1451" s="17"/>
    </row>
    <row r="1452" spans="6:6" x14ac:dyDescent="0.2">
      <c r="F1452" s="17"/>
    </row>
    <row r="1453" spans="6:6" x14ac:dyDescent="0.2">
      <c r="F1453" s="17"/>
    </row>
    <row r="1454" spans="6:6" x14ac:dyDescent="0.2">
      <c r="F1454" s="17"/>
    </row>
    <row r="1455" spans="6:6" x14ac:dyDescent="0.2">
      <c r="F1455" s="17"/>
    </row>
    <row r="1456" spans="6:6" x14ac:dyDescent="0.2">
      <c r="F1456" s="17"/>
    </row>
    <row r="1457" spans="6:6" x14ac:dyDescent="0.2">
      <c r="F1457" s="17"/>
    </row>
    <row r="1458" spans="6:6" x14ac:dyDescent="0.2">
      <c r="F1458" s="17"/>
    </row>
    <row r="1459" spans="6:6" x14ac:dyDescent="0.2">
      <c r="F1459" s="17"/>
    </row>
    <row r="1460" spans="6:6" x14ac:dyDescent="0.2">
      <c r="F1460" s="17"/>
    </row>
    <row r="1461" spans="6:6" x14ac:dyDescent="0.2">
      <c r="F1461" s="17"/>
    </row>
    <row r="1462" spans="6:6" x14ac:dyDescent="0.2">
      <c r="F1462" s="17"/>
    </row>
    <row r="1463" spans="6:6" x14ac:dyDescent="0.2">
      <c r="F1463" s="17"/>
    </row>
    <row r="1464" spans="6:6" x14ac:dyDescent="0.2">
      <c r="F1464" s="17"/>
    </row>
    <row r="1465" spans="6:6" x14ac:dyDescent="0.2">
      <c r="F1465" s="17"/>
    </row>
    <row r="1466" spans="6:6" x14ac:dyDescent="0.2">
      <c r="F1466" s="17"/>
    </row>
    <row r="1467" spans="6:6" x14ac:dyDescent="0.2">
      <c r="F1467" s="17"/>
    </row>
    <row r="1468" spans="6:6" x14ac:dyDescent="0.2">
      <c r="F1468" s="17"/>
    </row>
    <row r="1469" spans="6:6" x14ac:dyDescent="0.2">
      <c r="F1469" s="17"/>
    </row>
    <row r="1470" spans="6:6" x14ac:dyDescent="0.2">
      <c r="F1470" s="17"/>
    </row>
    <row r="1471" spans="6:6" x14ac:dyDescent="0.2">
      <c r="F1471" s="17"/>
    </row>
    <row r="1472" spans="6:6" x14ac:dyDescent="0.2">
      <c r="F1472" s="17"/>
    </row>
    <row r="1473" spans="6:6" x14ac:dyDescent="0.2">
      <c r="F1473" s="17"/>
    </row>
    <row r="1474" spans="6:6" x14ac:dyDescent="0.2">
      <c r="F1474" s="17"/>
    </row>
    <row r="1475" spans="6:6" x14ac:dyDescent="0.2">
      <c r="F1475" s="17"/>
    </row>
    <row r="1476" spans="6:6" x14ac:dyDescent="0.2">
      <c r="F1476" s="17"/>
    </row>
    <row r="1477" spans="6:6" x14ac:dyDescent="0.2">
      <c r="F1477" s="17"/>
    </row>
    <row r="1478" spans="6:6" x14ac:dyDescent="0.2">
      <c r="F1478" s="17"/>
    </row>
    <row r="1479" spans="6:6" x14ac:dyDescent="0.2">
      <c r="F1479" s="17"/>
    </row>
    <row r="1480" spans="6:6" x14ac:dyDescent="0.2">
      <c r="F1480" s="17"/>
    </row>
    <row r="1481" spans="6:6" x14ac:dyDescent="0.2">
      <c r="F1481" s="17"/>
    </row>
    <row r="1482" spans="6:6" x14ac:dyDescent="0.2">
      <c r="F1482" s="17"/>
    </row>
    <row r="1483" spans="6:6" x14ac:dyDescent="0.2">
      <c r="F1483" s="17"/>
    </row>
    <row r="1484" spans="6:6" x14ac:dyDescent="0.2">
      <c r="F1484" s="17"/>
    </row>
    <row r="1485" spans="6:6" x14ac:dyDescent="0.2">
      <c r="F1485" s="17"/>
    </row>
    <row r="1486" spans="6:6" x14ac:dyDescent="0.2">
      <c r="F1486" s="17"/>
    </row>
    <row r="1487" spans="6:6" x14ac:dyDescent="0.2">
      <c r="F1487" s="17"/>
    </row>
    <row r="1488" spans="6:6" x14ac:dyDescent="0.2">
      <c r="F1488" s="17"/>
    </row>
    <row r="1489" spans="6:6" x14ac:dyDescent="0.2">
      <c r="F1489" s="17"/>
    </row>
    <row r="1490" spans="6:6" x14ac:dyDescent="0.2">
      <c r="F1490" s="17"/>
    </row>
    <row r="1491" spans="6:6" x14ac:dyDescent="0.2">
      <c r="F1491" s="17"/>
    </row>
    <row r="1492" spans="6:6" x14ac:dyDescent="0.2">
      <c r="F1492" s="17"/>
    </row>
    <row r="1493" spans="6:6" x14ac:dyDescent="0.2">
      <c r="F1493" s="17"/>
    </row>
    <row r="1494" spans="6:6" x14ac:dyDescent="0.2">
      <c r="F1494" s="17"/>
    </row>
    <row r="1495" spans="6:6" x14ac:dyDescent="0.2">
      <c r="F1495" s="17"/>
    </row>
    <row r="1496" spans="6:6" x14ac:dyDescent="0.2">
      <c r="F1496" s="17"/>
    </row>
    <row r="1497" spans="6:6" x14ac:dyDescent="0.2">
      <c r="F1497" s="17"/>
    </row>
    <row r="1498" spans="6:6" x14ac:dyDescent="0.2">
      <c r="F1498" s="17"/>
    </row>
    <row r="1499" spans="6:6" x14ac:dyDescent="0.2">
      <c r="F1499" s="17"/>
    </row>
    <row r="1500" spans="6:6" x14ac:dyDescent="0.2">
      <c r="F1500" s="17"/>
    </row>
    <row r="1501" spans="6:6" x14ac:dyDescent="0.2">
      <c r="F1501" s="17"/>
    </row>
    <row r="1502" spans="6:6" x14ac:dyDescent="0.2">
      <c r="F1502" s="17"/>
    </row>
    <row r="1503" spans="6:6" x14ac:dyDescent="0.2">
      <c r="F1503" s="17"/>
    </row>
    <row r="1504" spans="6:6" x14ac:dyDescent="0.2">
      <c r="F1504" s="17"/>
    </row>
    <row r="1505" spans="6:6" x14ac:dyDescent="0.2">
      <c r="F1505" s="17"/>
    </row>
    <row r="1506" spans="6:6" x14ac:dyDescent="0.2">
      <c r="F1506" s="17"/>
    </row>
    <row r="1507" spans="6:6" x14ac:dyDescent="0.2">
      <c r="F1507" s="17"/>
    </row>
    <row r="1508" spans="6:6" x14ac:dyDescent="0.2">
      <c r="F1508" s="17"/>
    </row>
    <row r="1509" spans="6:6" x14ac:dyDescent="0.2">
      <c r="F1509" s="17"/>
    </row>
    <row r="1510" spans="6:6" x14ac:dyDescent="0.2">
      <c r="F1510" s="17"/>
    </row>
    <row r="1511" spans="6:6" x14ac:dyDescent="0.2">
      <c r="F1511" s="17"/>
    </row>
    <row r="1512" spans="6:6" x14ac:dyDescent="0.2">
      <c r="F1512" s="17"/>
    </row>
    <row r="1513" spans="6:6" x14ac:dyDescent="0.2">
      <c r="F1513" s="17"/>
    </row>
    <row r="1514" spans="6:6" x14ac:dyDescent="0.2">
      <c r="F1514" s="17"/>
    </row>
    <row r="1515" spans="6:6" x14ac:dyDescent="0.2">
      <c r="F1515" s="17"/>
    </row>
    <row r="1516" spans="6:6" x14ac:dyDescent="0.2">
      <c r="F1516" s="17"/>
    </row>
    <row r="1517" spans="6:6" x14ac:dyDescent="0.2">
      <c r="F1517" s="17"/>
    </row>
    <row r="1518" spans="6:6" x14ac:dyDescent="0.2">
      <c r="F1518" s="17"/>
    </row>
    <row r="1519" spans="6:6" x14ac:dyDescent="0.2">
      <c r="F1519" s="17"/>
    </row>
    <row r="1520" spans="6:6" x14ac:dyDescent="0.2">
      <c r="F1520" s="17"/>
    </row>
    <row r="1521" spans="6:6" x14ac:dyDescent="0.2">
      <c r="F1521" s="17"/>
    </row>
    <row r="1522" spans="6:6" x14ac:dyDescent="0.2">
      <c r="F1522" s="17"/>
    </row>
    <row r="1523" spans="6:6" x14ac:dyDescent="0.2">
      <c r="F1523" s="17"/>
    </row>
    <row r="1524" spans="6:6" x14ac:dyDescent="0.2">
      <c r="F1524" s="17"/>
    </row>
    <row r="1525" spans="6:6" x14ac:dyDescent="0.2">
      <c r="F1525" s="17"/>
    </row>
    <row r="1526" spans="6:6" x14ac:dyDescent="0.2">
      <c r="F1526" s="17"/>
    </row>
    <row r="1527" spans="6:6" x14ac:dyDescent="0.2">
      <c r="F1527" s="17"/>
    </row>
    <row r="1528" spans="6:6" x14ac:dyDescent="0.2">
      <c r="F1528" s="17"/>
    </row>
    <row r="1529" spans="6:6" x14ac:dyDescent="0.2">
      <c r="F1529" s="17"/>
    </row>
    <row r="1530" spans="6:6" x14ac:dyDescent="0.2">
      <c r="F1530" s="17"/>
    </row>
    <row r="1531" spans="6:6" x14ac:dyDescent="0.2">
      <c r="F1531" s="17"/>
    </row>
    <row r="1532" spans="6:6" x14ac:dyDescent="0.2">
      <c r="F1532" s="17"/>
    </row>
    <row r="1533" spans="6:6" x14ac:dyDescent="0.2">
      <c r="F1533" s="17"/>
    </row>
    <row r="1534" spans="6:6" x14ac:dyDescent="0.2">
      <c r="F1534" s="17"/>
    </row>
    <row r="1535" spans="6:6" x14ac:dyDescent="0.2">
      <c r="F1535" s="17"/>
    </row>
    <row r="1536" spans="6:6" x14ac:dyDescent="0.2">
      <c r="F1536" s="17"/>
    </row>
    <row r="1537" spans="6:6" x14ac:dyDescent="0.2">
      <c r="F1537" s="17"/>
    </row>
    <row r="1538" spans="6:6" x14ac:dyDescent="0.2">
      <c r="F1538" s="17"/>
    </row>
    <row r="1539" spans="6:6" x14ac:dyDescent="0.2">
      <c r="F1539" s="17"/>
    </row>
    <row r="1540" spans="6:6" x14ac:dyDescent="0.2">
      <c r="F1540" s="17"/>
    </row>
    <row r="1541" spans="6:6" x14ac:dyDescent="0.2">
      <c r="F1541" s="17"/>
    </row>
    <row r="1542" spans="6:6" x14ac:dyDescent="0.2">
      <c r="F1542" s="17"/>
    </row>
    <row r="1543" spans="6:6" x14ac:dyDescent="0.2">
      <c r="F1543" s="17"/>
    </row>
    <row r="1544" spans="6:6" x14ac:dyDescent="0.2">
      <c r="F1544" s="17"/>
    </row>
    <row r="1545" spans="6:6" x14ac:dyDescent="0.2">
      <c r="F1545" s="17"/>
    </row>
    <row r="1546" spans="6:6" x14ac:dyDescent="0.2">
      <c r="F1546" s="17"/>
    </row>
    <row r="1547" spans="6:6" x14ac:dyDescent="0.2">
      <c r="F1547" s="17"/>
    </row>
    <row r="1548" spans="6:6" x14ac:dyDescent="0.2">
      <c r="F1548" s="17"/>
    </row>
    <row r="1549" spans="6:6" x14ac:dyDescent="0.2">
      <c r="F1549" s="17"/>
    </row>
    <row r="1550" spans="6:6" x14ac:dyDescent="0.2">
      <c r="F1550" s="17"/>
    </row>
    <row r="1551" spans="6:6" x14ac:dyDescent="0.2">
      <c r="F1551" s="17"/>
    </row>
    <row r="1552" spans="6:6" x14ac:dyDescent="0.2">
      <c r="F1552" s="17"/>
    </row>
    <row r="1553" spans="6:6" x14ac:dyDescent="0.2">
      <c r="F1553" s="17"/>
    </row>
    <row r="1554" spans="6:6" x14ac:dyDescent="0.2">
      <c r="F1554" s="17"/>
    </row>
    <row r="1555" spans="6:6" x14ac:dyDescent="0.2">
      <c r="F1555" s="17"/>
    </row>
    <row r="1556" spans="6:6" x14ac:dyDescent="0.2">
      <c r="F1556" s="17"/>
    </row>
    <row r="1557" spans="6:6" x14ac:dyDescent="0.2">
      <c r="F1557" s="17"/>
    </row>
    <row r="1558" spans="6:6" x14ac:dyDescent="0.2">
      <c r="F1558" s="17"/>
    </row>
    <row r="1559" spans="6:6" x14ac:dyDescent="0.2">
      <c r="F1559" s="17"/>
    </row>
    <row r="1560" spans="6:6" x14ac:dyDescent="0.2">
      <c r="F1560" s="17"/>
    </row>
    <row r="1561" spans="6:6" x14ac:dyDescent="0.2">
      <c r="F1561" s="17"/>
    </row>
    <row r="1562" spans="6:6" x14ac:dyDescent="0.2">
      <c r="F1562" s="17"/>
    </row>
    <row r="1563" spans="6:6" x14ac:dyDescent="0.2">
      <c r="F1563" s="17"/>
    </row>
    <row r="1564" spans="6:6" x14ac:dyDescent="0.2">
      <c r="F1564" s="17"/>
    </row>
    <row r="1565" spans="6:6" x14ac:dyDescent="0.2">
      <c r="F1565" s="17"/>
    </row>
    <row r="1566" spans="6:6" x14ac:dyDescent="0.2">
      <c r="F1566" s="17"/>
    </row>
    <row r="1567" spans="6:6" x14ac:dyDescent="0.2">
      <c r="F1567" s="17"/>
    </row>
    <row r="1568" spans="6:6" x14ac:dyDescent="0.2">
      <c r="F1568" s="17"/>
    </row>
    <row r="1569" spans="6:6" x14ac:dyDescent="0.2">
      <c r="F1569" s="17"/>
    </row>
    <row r="1570" spans="6:6" x14ac:dyDescent="0.2">
      <c r="F1570" s="17"/>
    </row>
    <row r="1571" spans="6:6" x14ac:dyDescent="0.2">
      <c r="F1571" s="17"/>
    </row>
    <row r="1572" spans="6:6" x14ac:dyDescent="0.2">
      <c r="F1572" s="17"/>
    </row>
    <row r="1573" spans="6:6" x14ac:dyDescent="0.2">
      <c r="F1573" s="17"/>
    </row>
    <row r="1574" spans="6:6" x14ac:dyDescent="0.2">
      <c r="F1574" s="17"/>
    </row>
    <row r="1575" spans="6:6" x14ac:dyDescent="0.2">
      <c r="F1575" s="17"/>
    </row>
    <row r="1576" spans="6:6" x14ac:dyDescent="0.2">
      <c r="F1576" s="17"/>
    </row>
    <row r="1577" spans="6:6" x14ac:dyDescent="0.2">
      <c r="F1577" s="17"/>
    </row>
    <row r="1578" spans="6:6" x14ac:dyDescent="0.2">
      <c r="F1578" s="17"/>
    </row>
    <row r="1579" spans="6:6" x14ac:dyDescent="0.2">
      <c r="F1579" s="17"/>
    </row>
    <row r="1580" spans="6:6" x14ac:dyDescent="0.2">
      <c r="F1580" s="17"/>
    </row>
    <row r="1581" spans="6:6" x14ac:dyDescent="0.2">
      <c r="F1581" s="17"/>
    </row>
    <row r="1582" spans="6:6" x14ac:dyDescent="0.2">
      <c r="F1582" s="17"/>
    </row>
    <row r="1583" spans="6:6" x14ac:dyDescent="0.2">
      <c r="F1583" s="17"/>
    </row>
    <row r="1584" spans="6:6" x14ac:dyDescent="0.2">
      <c r="F1584" s="17"/>
    </row>
    <row r="1585" spans="6:6" x14ac:dyDescent="0.2">
      <c r="F1585" s="17"/>
    </row>
    <row r="1586" spans="6:6" x14ac:dyDescent="0.2">
      <c r="F1586" s="17"/>
    </row>
    <row r="1587" spans="6:6" x14ac:dyDescent="0.2">
      <c r="F1587" s="17"/>
    </row>
    <row r="1588" spans="6:6" x14ac:dyDescent="0.2">
      <c r="F1588" s="17"/>
    </row>
    <row r="1589" spans="6:6" x14ac:dyDescent="0.2">
      <c r="F1589" s="17"/>
    </row>
    <row r="1590" spans="6:6" x14ac:dyDescent="0.2">
      <c r="F1590" s="17"/>
    </row>
    <row r="1591" spans="6:6" x14ac:dyDescent="0.2">
      <c r="F1591" s="17"/>
    </row>
    <row r="1592" spans="6:6" x14ac:dyDescent="0.2">
      <c r="F1592" s="17"/>
    </row>
    <row r="1593" spans="6:6" x14ac:dyDescent="0.2">
      <c r="F1593" s="17"/>
    </row>
    <row r="1594" spans="6:6" x14ac:dyDescent="0.2">
      <c r="F1594" s="17"/>
    </row>
    <row r="1595" spans="6:6" x14ac:dyDescent="0.2">
      <c r="F1595" s="17"/>
    </row>
    <row r="1596" spans="6:6" x14ac:dyDescent="0.2">
      <c r="F1596" s="17"/>
    </row>
    <row r="1597" spans="6:6" x14ac:dyDescent="0.2">
      <c r="F1597" s="17"/>
    </row>
    <row r="1598" spans="6:6" x14ac:dyDescent="0.2">
      <c r="F1598" s="17"/>
    </row>
    <row r="1599" spans="6:6" x14ac:dyDescent="0.2">
      <c r="F1599" s="17"/>
    </row>
    <row r="1600" spans="6:6" x14ac:dyDescent="0.2">
      <c r="F1600" s="17"/>
    </row>
    <row r="1601" spans="6:6" x14ac:dyDescent="0.2">
      <c r="F1601" s="17"/>
    </row>
    <row r="1602" spans="6:6" x14ac:dyDescent="0.2">
      <c r="F1602" s="17"/>
    </row>
    <row r="1603" spans="6:6" x14ac:dyDescent="0.2">
      <c r="F1603" s="17"/>
    </row>
    <row r="1604" spans="6:6" x14ac:dyDescent="0.2">
      <c r="F1604" s="17"/>
    </row>
    <row r="1605" spans="6:6" x14ac:dyDescent="0.2">
      <c r="F1605" s="17"/>
    </row>
    <row r="1606" spans="6:6" x14ac:dyDescent="0.2">
      <c r="F1606" s="17"/>
    </row>
    <row r="1607" spans="6:6" x14ac:dyDescent="0.2">
      <c r="F1607" s="17"/>
    </row>
    <row r="1608" spans="6:6" x14ac:dyDescent="0.2">
      <c r="F1608" s="17"/>
    </row>
    <row r="1609" spans="6:6" x14ac:dyDescent="0.2">
      <c r="F1609" s="17"/>
    </row>
    <row r="1610" spans="6:6" x14ac:dyDescent="0.2">
      <c r="F1610" s="17"/>
    </row>
    <row r="1611" spans="6:6" x14ac:dyDescent="0.2">
      <c r="F1611" s="17"/>
    </row>
    <row r="1612" spans="6:6" x14ac:dyDescent="0.2">
      <c r="F1612" s="17"/>
    </row>
    <row r="1613" spans="6:6" x14ac:dyDescent="0.2">
      <c r="F1613" s="17"/>
    </row>
    <row r="1614" spans="6:6" x14ac:dyDescent="0.2">
      <c r="F1614" s="17"/>
    </row>
    <row r="1615" spans="6:6" x14ac:dyDescent="0.2">
      <c r="F1615" s="17"/>
    </row>
    <row r="1616" spans="6:6" x14ac:dyDescent="0.2">
      <c r="F1616" s="17"/>
    </row>
    <row r="1617" spans="6:6" x14ac:dyDescent="0.2">
      <c r="F1617" s="17"/>
    </row>
    <row r="1618" spans="6:6" x14ac:dyDescent="0.2">
      <c r="F1618" s="17"/>
    </row>
    <row r="1619" spans="6:6" x14ac:dyDescent="0.2">
      <c r="F1619" s="17"/>
    </row>
  </sheetData>
  <mergeCells count="4">
    <mergeCell ref="C4:J4"/>
    <mergeCell ref="C5:J5"/>
    <mergeCell ref="C6:J6"/>
    <mergeCell ref="C7:J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dcterms:created xsi:type="dcterms:W3CDTF">2017-02-11T17:46:10Z</dcterms:created>
  <dcterms:modified xsi:type="dcterms:W3CDTF">2018-02-14T19:39:33Z</dcterms:modified>
</cp:coreProperties>
</file>