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6/INFORMATIVAS 2016/"/>
    </mc:Choice>
  </mc:AlternateContent>
  <bookViews>
    <workbookView xWindow="0" yWindow="0" windowWidth="21600" windowHeight="9135" tabRatio="827" firstSheet="25" activeTab="33"/>
  </bookViews>
  <sheets>
    <sheet name="ENE-AUTOS" sheetId="4" r:id="rId1"/>
    <sheet name="ENE-SERV" sheetId="15" r:id="rId2"/>
    <sheet name="ENE-REF " sheetId="16" r:id="rId3"/>
    <sheet name="FEB-AUTOS " sheetId="5" r:id="rId4"/>
    <sheet name="FEB-SERV" sheetId="17" r:id="rId5"/>
    <sheet name="FEB-REF " sheetId="18" r:id="rId6"/>
    <sheet name="MAR-AUTOS " sheetId="6" r:id="rId7"/>
    <sheet name="MAR-SERV" sheetId="19" r:id="rId8"/>
    <sheet name="MAR-REF" sheetId="20" r:id="rId9"/>
    <sheet name="ABR-AUTOS " sheetId="7" r:id="rId10"/>
    <sheet name="ABR-SERV" sheetId="21" r:id="rId11"/>
    <sheet name="ABR-REF" sheetId="22" r:id="rId12"/>
    <sheet name="MAY-AUTOS" sheetId="8" r:id="rId13"/>
    <sheet name="MAY-SERV" sheetId="23" r:id="rId14"/>
    <sheet name="MAY-REF" sheetId="24" r:id="rId15"/>
    <sheet name="JUN-AUTOS " sheetId="9" r:id="rId16"/>
    <sheet name="JUN-SERV" sheetId="25" r:id="rId17"/>
    <sheet name="JUN-REF" sheetId="26" r:id="rId18"/>
    <sheet name="JUL-AUTOS" sheetId="10" r:id="rId19"/>
    <sheet name="JUL-SERV" sheetId="27" r:id="rId20"/>
    <sheet name="JUL-REF" sheetId="28" r:id="rId21"/>
    <sheet name="AGO-AUTOS " sheetId="11" r:id="rId22"/>
    <sheet name="AGO-SERV" sheetId="29" r:id="rId23"/>
    <sheet name="AGO-REF" sheetId="30" r:id="rId24"/>
    <sheet name="SEP-AUTOS " sheetId="12" r:id="rId25"/>
    <sheet name="SEP-SERV" sheetId="31" r:id="rId26"/>
    <sheet name="SEP-REF" sheetId="32" r:id="rId27"/>
    <sheet name="OCT-AUTOS " sheetId="13" r:id="rId28"/>
    <sheet name="OCT-SERV" sheetId="33" r:id="rId29"/>
    <sheet name="OCT-REF" sheetId="34" r:id="rId30"/>
    <sheet name="NOV-AUTOS " sheetId="14" r:id="rId31"/>
    <sheet name="NOV-SERV" sheetId="35" r:id="rId32"/>
    <sheet name="NOV-REF" sheetId="36" r:id="rId33"/>
    <sheet name="DIC-AUTOS" sheetId="1" r:id="rId34"/>
    <sheet name="DIC-SERV" sheetId="2" r:id="rId35"/>
    <sheet name="DIC-REF" sheetId="3" r:id="rId36"/>
  </sheets>
  <calcPr calcId="152511"/>
</workbook>
</file>

<file path=xl/calcChain.xml><?xml version="1.0" encoding="utf-8"?>
<calcChain xmlns="http://schemas.openxmlformats.org/spreadsheetml/2006/main">
  <c r="I22" i="1" l="1"/>
  <c r="I23" i="1"/>
  <c r="I24" i="1"/>
  <c r="I25" i="1"/>
  <c r="I21" i="1"/>
  <c r="C58" i="33"/>
  <c r="I18" i="7" l="1"/>
  <c r="H18" i="7"/>
  <c r="E18" i="7"/>
  <c r="M16" i="36" l="1"/>
  <c r="M15" i="36"/>
  <c r="M14" i="36"/>
  <c r="M9" i="36"/>
  <c r="C9" i="36"/>
  <c r="H9" i="36"/>
  <c r="M10" i="36" s="1"/>
  <c r="K45" i="35"/>
  <c r="C45" i="35"/>
  <c r="F45" i="35"/>
  <c r="K46" i="35" s="1"/>
  <c r="M18" i="14"/>
  <c r="H16" i="14"/>
  <c r="C16" i="14"/>
  <c r="M16" i="14" s="1"/>
  <c r="H11" i="14"/>
  <c r="C11" i="14"/>
  <c r="M11" i="14" s="1"/>
  <c r="M17" i="14"/>
  <c r="M12" i="14"/>
  <c r="M18" i="34"/>
  <c r="M17" i="34"/>
  <c r="M19" i="34" s="1"/>
  <c r="M12" i="34"/>
  <c r="H12" i="34"/>
  <c r="C12" i="34"/>
  <c r="M13" i="34"/>
  <c r="M14" i="34" s="1"/>
  <c r="K58" i="33"/>
  <c r="K57" i="33"/>
  <c r="K59" i="33" s="1"/>
  <c r="K52" i="33"/>
  <c r="C52" i="33"/>
  <c r="F52" i="33"/>
  <c r="K53" i="33" s="1"/>
  <c r="G5" i="33"/>
  <c r="G6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4" i="33"/>
  <c r="M29" i="13"/>
  <c r="H27" i="13"/>
  <c r="M28" i="13" s="1"/>
  <c r="C27" i="13"/>
  <c r="M16" i="13"/>
  <c r="H15" i="13"/>
  <c r="C15" i="13"/>
  <c r="M27" i="13"/>
  <c r="M15" i="13"/>
  <c r="M17" i="13" s="1"/>
  <c r="M9" i="32"/>
  <c r="H9" i="32"/>
  <c r="M10" i="32" s="1"/>
  <c r="C9" i="32"/>
  <c r="K44" i="31"/>
  <c r="C44" i="31"/>
  <c r="F44" i="31"/>
  <c r="K49" i="31"/>
  <c r="K50" i="31"/>
  <c r="K51" i="31"/>
  <c r="K45" i="31"/>
  <c r="K46" i="31"/>
  <c r="C14" i="12"/>
  <c r="H14" i="12"/>
  <c r="H8" i="12"/>
  <c r="M9" i="12" s="1"/>
  <c r="C8" i="12"/>
  <c r="M15" i="12"/>
  <c r="M8" i="12"/>
  <c r="M21" i="30"/>
  <c r="M20" i="30"/>
  <c r="M19" i="30"/>
  <c r="M14" i="30"/>
  <c r="C14" i="30"/>
  <c r="H14" i="30"/>
  <c r="M15" i="30" s="1"/>
  <c r="K48" i="29"/>
  <c r="K47" i="29"/>
  <c r="K46" i="29"/>
  <c r="K41" i="29"/>
  <c r="C41" i="29"/>
  <c r="F41" i="29"/>
  <c r="K42" i="29" s="1"/>
  <c r="M16" i="11"/>
  <c r="H14" i="11"/>
  <c r="I14" i="11" s="1"/>
  <c r="M14" i="11"/>
  <c r="H10" i="11"/>
  <c r="C10" i="11"/>
  <c r="M11" i="11"/>
  <c r="M10" i="11"/>
  <c r="M12" i="11" s="1"/>
  <c r="M13" i="28"/>
  <c r="H13" i="28"/>
  <c r="M14" i="28" s="1"/>
  <c r="C13" i="28"/>
  <c r="F74" i="27"/>
  <c r="K75" i="27" s="1"/>
  <c r="C74" i="27"/>
  <c r="K74" i="27" s="1"/>
  <c r="K68" i="27"/>
  <c r="C68" i="27"/>
  <c r="F68" i="27"/>
  <c r="K69" i="27" s="1"/>
  <c r="M21" i="10"/>
  <c r="H19" i="10"/>
  <c r="C19" i="10"/>
  <c r="M19" i="10" s="1"/>
  <c r="H12" i="10"/>
  <c r="M13" i="10" s="1"/>
  <c r="C12" i="10"/>
  <c r="M20" i="10"/>
  <c r="M12" i="10"/>
  <c r="M14" i="26"/>
  <c r="H14" i="26"/>
  <c r="C14" i="26"/>
  <c r="M15" i="26"/>
  <c r="K85" i="25"/>
  <c r="C85" i="25"/>
  <c r="F85" i="25"/>
  <c r="K86" i="25"/>
  <c r="K87" i="25" s="1"/>
  <c r="M20" i="9"/>
  <c r="M19" i="9"/>
  <c r="H18" i="9"/>
  <c r="C18" i="9"/>
  <c r="M18" i="9" s="1"/>
  <c r="H12" i="9"/>
  <c r="C12" i="9"/>
  <c r="M12" i="9"/>
  <c r="M13" i="9"/>
  <c r="M14" i="9"/>
  <c r="M12" i="24"/>
  <c r="M11" i="24"/>
  <c r="M13" i="24"/>
  <c r="H11" i="24"/>
  <c r="C11" i="24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J84" i="23"/>
  <c r="J83" i="23"/>
  <c r="J85" i="23" s="1"/>
  <c r="C83" i="23"/>
  <c r="F83" i="23"/>
  <c r="M17" i="8"/>
  <c r="H15" i="8"/>
  <c r="C15" i="8"/>
  <c r="M16" i="8"/>
  <c r="M15" i="8"/>
  <c r="H10" i="8"/>
  <c r="M11" i="8" s="1"/>
  <c r="C10" i="8"/>
  <c r="M10" i="8"/>
  <c r="M8" i="22"/>
  <c r="M10" i="22" s="1"/>
  <c r="H8" i="22"/>
  <c r="C8" i="22"/>
  <c r="M9" i="22"/>
  <c r="G96" i="21"/>
  <c r="K99" i="21"/>
  <c r="C97" i="21"/>
  <c r="K97" i="21" s="1"/>
  <c r="F97" i="21"/>
  <c r="K98" i="21"/>
  <c r="C22" i="7"/>
  <c r="C15" i="7"/>
  <c r="M13" i="20"/>
  <c r="M15" i="20" s="1"/>
  <c r="H13" i="20"/>
  <c r="C13" i="20"/>
  <c r="M14" i="20"/>
  <c r="F107" i="19"/>
  <c r="K108" i="19" s="1"/>
  <c r="K109" i="19" s="1"/>
  <c r="K107" i="19"/>
  <c r="C107" i="19"/>
  <c r="M15" i="7" l="1"/>
  <c r="M22" i="7"/>
  <c r="M11" i="36"/>
  <c r="K47" i="35"/>
  <c r="M13" i="14"/>
  <c r="K54" i="33"/>
  <c r="M11" i="32"/>
  <c r="M10" i="12"/>
  <c r="M16" i="30"/>
  <c r="K43" i="29"/>
  <c r="M15" i="11"/>
  <c r="M15" i="28"/>
  <c r="K76" i="27"/>
  <c r="K70" i="27"/>
  <c r="M14" i="10"/>
  <c r="M16" i="26"/>
  <c r="M12" i="8"/>
  <c r="M30" i="6"/>
  <c r="H28" i="6"/>
  <c r="C28" i="6"/>
  <c r="M28" i="6" s="1"/>
  <c r="M29" i="6"/>
  <c r="H17" i="6"/>
  <c r="M18" i="6" s="1"/>
  <c r="C17" i="6"/>
  <c r="M17" i="6" s="1"/>
  <c r="M13" i="18"/>
  <c r="H13" i="18"/>
  <c r="M14" i="18" s="1"/>
  <c r="C13" i="18"/>
  <c r="G102" i="17"/>
  <c r="F103" i="17"/>
  <c r="C103" i="17"/>
  <c r="K103" i="17"/>
  <c r="K104" i="17"/>
  <c r="K105" i="17" s="1"/>
  <c r="H30" i="5"/>
  <c r="M31" i="5"/>
  <c r="C30" i="5"/>
  <c r="M30" i="5" s="1"/>
  <c r="M32" i="5" s="1"/>
  <c r="H19" i="5"/>
  <c r="M20" i="5" s="1"/>
  <c r="C19" i="5"/>
  <c r="M19" i="5" s="1"/>
  <c r="M8" i="16"/>
  <c r="H8" i="16"/>
  <c r="M9" i="16" s="1"/>
  <c r="C8" i="16"/>
  <c r="F125" i="15"/>
  <c r="K126" i="15" s="1"/>
  <c r="C125" i="15"/>
  <c r="K125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C120" i="15"/>
  <c r="K120" i="15" s="1"/>
  <c r="F120" i="15"/>
  <c r="K121" i="15" s="1"/>
  <c r="M26" i="4"/>
  <c r="M25" i="4"/>
  <c r="M24" i="4"/>
  <c r="M16" i="4"/>
  <c r="M15" i="4"/>
  <c r="M14" i="4"/>
  <c r="H24" i="4"/>
  <c r="C24" i="4"/>
  <c r="H14" i="4"/>
  <c r="C14" i="4"/>
  <c r="G124" i="15"/>
  <c r="G123" i="15"/>
  <c r="G72" i="27"/>
  <c r="G73" i="27"/>
  <c r="G71" i="27"/>
  <c r="G46" i="29"/>
  <c r="G4" i="35"/>
  <c r="G6" i="35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5" i="35"/>
  <c r="G57" i="33"/>
  <c r="G56" i="33"/>
  <c r="G49" i="31"/>
  <c r="G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" i="31"/>
  <c r="G5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" i="29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4" i="27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4" i="25"/>
  <c r="G4" i="23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4" i="21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5" i="19"/>
  <c r="G4" i="19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4" i="17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72" i="15"/>
  <c r="G73" i="15"/>
  <c r="G74" i="15"/>
  <c r="G7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25" i="15"/>
  <c r="I14" i="36"/>
  <c r="I5" i="36"/>
  <c r="I6" i="36"/>
  <c r="I7" i="36"/>
  <c r="I8" i="36"/>
  <c r="I4" i="36"/>
  <c r="I17" i="34"/>
  <c r="I5" i="34"/>
  <c r="I6" i="34"/>
  <c r="I7" i="34"/>
  <c r="I8" i="34"/>
  <c r="I9" i="34"/>
  <c r="I10" i="34"/>
  <c r="I11" i="34"/>
  <c r="I4" i="34"/>
  <c r="I5" i="32"/>
  <c r="I6" i="32"/>
  <c r="I7" i="32"/>
  <c r="I8" i="32"/>
  <c r="I4" i="32"/>
  <c r="I5" i="30"/>
  <c r="I6" i="30"/>
  <c r="I7" i="30"/>
  <c r="I8" i="30"/>
  <c r="I9" i="30"/>
  <c r="I10" i="30"/>
  <c r="I11" i="30"/>
  <c r="I12" i="30"/>
  <c r="I13" i="30"/>
  <c r="I19" i="30"/>
  <c r="I4" i="30"/>
  <c r="I5" i="28"/>
  <c r="I6" i="28"/>
  <c r="I7" i="28"/>
  <c r="I8" i="28"/>
  <c r="I9" i="28"/>
  <c r="I10" i="28"/>
  <c r="I11" i="28"/>
  <c r="I12" i="28"/>
  <c r="I4" i="28"/>
  <c r="I5" i="26"/>
  <c r="I6" i="26"/>
  <c r="I7" i="26"/>
  <c r="I8" i="26"/>
  <c r="I9" i="26"/>
  <c r="I10" i="26"/>
  <c r="I11" i="26"/>
  <c r="I12" i="26"/>
  <c r="I13" i="26"/>
  <c r="I4" i="26"/>
  <c r="I5" i="24"/>
  <c r="I6" i="24"/>
  <c r="I7" i="24"/>
  <c r="I8" i="24"/>
  <c r="I9" i="24"/>
  <c r="I10" i="24"/>
  <c r="I4" i="24"/>
  <c r="I5" i="22"/>
  <c r="I6" i="22"/>
  <c r="I7" i="22"/>
  <c r="I4" i="22"/>
  <c r="I5" i="20"/>
  <c r="I6" i="20"/>
  <c r="I7" i="20"/>
  <c r="I8" i="20"/>
  <c r="I9" i="20"/>
  <c r="I10" i="20"/>
  <c r="I11" i="20"/>
  <c r="I12" i="20"/>
  <c r="I4" i="20"/>
  <c r="I5" i="18"/>
  <c r="I6" i="18"/>
  <c r="I7" i="18"/>
  <c r="I8" i="18"/>
  <c r="I9" i="18"/>
  <c r="I10" i="18"/>
  <c r="I11" i="18"/>
  <c r="I12" i="18"/>
  <c r="I4" i="18"/>
  <c r="I5" i="16"/>
  <c r="I6" i="16"/>
  <c r="I7" i="16"/>
  <c r="I4" i="16"/>
  <c r="I15" i="14"/>
  <c r="I14" i="14"/>
  <c r="I7" i="14"/>
  <c r="I8" i="14"/>
  <c r="I9" i="14"/>
  <c r="I10" i="14"/>
  <c r="I6" i="14"/>
  <c r="H15" i="14"/>
  <c r="H14" i="14"/>
  <c r="I25" i="13"/>
  <c r="I26" i="13"/>
  <c r="I23" i="13"/>
  <c r="I24" i="13"/>
  <c r="I22" i="13"/>
  <c r="I21" i="13"/>
  <c r="I7" i="13"/>
  <c r="I8" i="13"/>
  <c r="I9" i="13"/>
  <c r="I10" i="13"/>
  <c r="I11" i="13"/>
  <c r="I12" i="13"/>
  <c r="I13" i="13"/>
  <c r="I14" i="13"/>
  <c r="I6" i="13"/>
  <c r="H7" i="13"/>
  <c r="H8" i="13"/>
  <c r="H9" i="13"/>
  <c r="H10" i="13"/>
  <c r="H11" i="13"/>
  <c r="H12" i="13"/>
  <c r="H13" i="13"/>
  <c r="H14" i="13"/>
  <c r="H21" i="13"/>
  <c r="H22" i="13"/>
  <c r="H24" i="13"/>
  <c r="H25" i="13"/>
  <c r="H6" i="13"/>
  <c r="I12" i="12"/>
  <c r="I13" i="12"/>
  <c r="I11" i="12"/>
  <c r="I7" i="12"/>
  <c r="I6" i="12"/>
  <c r="I7" i="11"/>
  <c r="I8" i="11"/>
  <c r="I9" i="11"/>
  <c r="I6" i="11"/>
  <c r="I16" i="10"/>
  <c r="I17" i="10"/>
  <c r="I18" i="10"/>
  <c r="I15" i="10"/>
  <c r="I16" i="9"/>
  <c r="I17" i="9"/>
  <c r="I15" i="9"/>
  <c r="I7" i="9"/>
  <c r="I8" i="9"/>
  <c r="I9" i="9"/>
  <c r="I10" i="9"/>
  <c r="I11" i="9"/>
  <c r="I6" i="9"/>
  <c r="I14" i="8"/>
  <c r="I13" i="8"/>
  <c r="I7" i="8"/>
  <c r="I8" i="8"/>
  <c r="I9" i="8"/>
  <c r="I6" i="8"/>
  <c r="I7" i="6"/>
  <c r="I8" i="6"/>
  <c r="I9" i="6"/>
  <c r="I10" i="6"/>
  <c r="I11" i="6"/>
  <c r="I12" i="6"/>
  <c r="I13" i="6"/>
  <c r="I14" i="6"/>
  <c r="I15" i="6"/>
  <c r="I16" i="6"/>
  <c r="I6" i="6"/>
  <c r="H29" i="5"/>
  <c r="H24" i="5"/>
  <c r="H26" i="5"/>
  <c r="I26" i="5" s="1"/>
  <c r="H27" i="5"/>
  <c r="H25" i="5"/>
  <c r="I25" i="5" s="1"/>
  <c r="I27" i="5"/>
  <c r="I28" i="5"/>
  <c r="I29" i="5"/>
  <c r="I24" i="5"/>
  <c r="I23" i="5"/>
  <c r="I22" i="5"/>
  <c r="H7" i="5"/>
  <c r="H8" i="5"/>
  <c r="I8" i="5" s="1"/>
  <c r="H9" i="5"/>
  <c r="H10" i="5"/>
  <c r="H11" i="5"/>
  <c r="H12" i="5"/>
  <c r="H13" i="5"/>
  <c r="H14" i="5"/>
  <c r="H15" i="5"/>
  <c r="H16" i="5"/>
  <c r="H17" i="5"/>
  <c r="H18" i="5"/>
  <c r="I18" i="5" s="1"/>
  <c r="H6" i="5"/>
  <c r="I7" i="5"/>
  <c r="I9" i="5"/>
  <c r="I10" i="5"/>
  <c r="I11" i="5"/>
  <c r="I12" i="5"/>
  <c r="I13" i="5"/>
  <c r="I14" i="5"/>
  <c r="I15" i="5"/>
  <c r="I16" i="5"/>
  <c r="I17" i="5"/>
  <c r="M19" i="6" l="1"/>
  <c r="M15" i="18"/>
  <c r="M21" i="5"/>
  <c r="M10" i="16"/>
  <c r="K127" i="15"/>
  <c r="K122" i="15"/>
  <c r="I6" i="5"/>
  <c r="I18" i="4"/>
  <c r="I19" i="4"/>
  <c r="I20" i="4"/>
  <c r="I21" i="4"/>
  <c r="I22" i="4"/>
  <c r="I23" i="4"/>
  <c r="I8" i="4"/>
  <c r="I17" i="4"/>
  <c r="H17" i="4"/>
  <c r="I7" i="4"/>
  <c r="I9" i="4"/>
  <c r="I10" i="4"/>
  <c r="I11" i="4"/>
  <c r="I12" i="4"/>
  <c r="I13" i="4"/>
  <c r="I6" i="4"/>
  <c r="H17" i="9" l="1"/>
  <c r="H16" i="9"/>
  <c r="H15" i="9"/>
  <c r="H7" i="9"/>
  <c r="H8" i="9"/>
  <c r="H9" i="9"/>
  <c r="H10" i="9"/>
  <c r="H11" i="9"/>
  <c r="H6" i="9"/>
  <c r="H18" i="10"/>
  <c r="H17" i="10"/>
  <c r="H16" i="10"/>
  <c r="H15" i="10"/>
  <c r="H11" i="10"/>
  <c r="I11" i="10" s="1"/>
  <c r="H7" i="10"/>
  <c r="I7" i="10" s="1"/>
  <c r="H8" i="10"/>
  <c r="I8" i="10" s="1"/>
  <c r="H9" i="10"/>
  <c r="I9" i="10" s="1"/>
  <c r="H6" i="10"/>
  <c r="I6" i="10" s="1"/>
  <c r="H10" i="10"/>
  <c r="I10" i="10" s="1"/>
  <c r="H7" i="11"/>
  <c r="H8" i="11"/>
  <c r="H9" i="11"/>
  <c r="H6" i="11"/>
  <c r="H13" i="12"/>
  <c r="H7" i="12"/>
  <c r="H6" i="12"/>
  <c r="H7" i="14"/>
  <c r="H8" i="14"/>
  <c r="H9" i="14"/>
  <c r="H10" i="14"/>
  <c r="H6" i="14"/>
  <c r="H14" i="8"/>
  <c r="H13" i="8"/>
  <c r="H6" i="8"/>
  <c r="H9" i="8"/>
  <c r="H7" i="8"/>
  <c r="H8" i="8"/>
  <c r="H20" i="7"/>
  <c r="I20" i="7" s="1"/>
  <c r="H21" i="7"/>
  <c r="I21" i="7" s="1"/>
  <c r="H19" i="7"/>
  <c r="H7" i="7"/>
  <c r="I7" i="7" s="1"/>
  <c r="H8" i="7"/>
  <c r="I8" i="7" s="1"/>
  <c r="H9" i="7"/>
  <c r="I9" i="7" s="1"/>
  <c r="H10" i="7"/>
  <c r="I10" i="7" s="1"/>
  <c r="H11" i="7"/>
  <c r="I11" i="7" s="1"/>
  <c r="H12" i="7"/>
  <c r="I12" i="7" s="1"/>
  <c r="H13" i="7"/>
  <c r="I13" i="7" s="1"/>
  <c r="H14" i="7"/>
  <c r="I14" i="7" s="1"/>
  <c r="H6" i="7"/>
  <c r="H6" i="6"/>
  <c r="H7" i="6"/>
  <c r="H8" i="6"/>
  <c r="H9" i="6"/>
  <c r="H10" i="6"/>
  <c r="H11" i="6"/>
  <c r="H12" i="6"/>
  <c r="H13" i="6"/>
  <c r="H14" i="6"/>
  <c r="H15" i="6"/>
  <c r="H16" i="6"/>
  <c r="H20" i="6"/>
  <c r="I20" i="6" s="1"/>
  <c r="H23" i="6"/>
  <c r="I23" i="6" s="1"/>
  <c r="H24" i="6"/>
  <c r="I24" i="6" s="1"/>
  <c r="H26" i="6"/>
  <c r="I26" i="6" s="1"/>
  <c r="H27" i="6"/>
  <c r="I27" i="6" s="1"/>
  <c r="H21" i="6"/>
  <c r="I21" i="6" s="1"/>
  <c r="H22" i="6"/>
  <c r="I22" i="6" s="1"/>
  <c r="H25" i="6"/>
  <c r="I25" i="6" s="1"/>
  <c r="H21" i="4"/>
  <c r="H22" i="4"/>
  <c r="H20" i="4"/>
  <c r="H7" i="4"/>
  <c r="H8" i="4"/>
  <c r="H9" i="4"/>
  <c r="H10" i="4"/>
  <c r="H11" i="4"/>
  <c r="H12" i="4"/>
  <c r="H13" i="4"/>
  <c r="H6" i="4"/>
  <c r="I7" i="1"/>
  <c r="I4" i="3"/>
  <c r="F48" i="2"/>
  <c r="L39" i="2" s="1"/>
  <c r="C48" i="2"/>
  <c r="L40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5" i="2"/>
  <c r="C26" i="1"/>
  <c r="C18" i="1"/>
  <c r="H22" i="1"/>
  <c r="H23" i="1"/>
  <c r="H24" i="1"/>
  <c r="H25" i="1"/>
  <c r="H21" i="1"/>
  <c r="H26" i="1" s="1"/>
  <c r="I8" i="1"/>
  <c r="I9" i="1"/>
  <c r="I10" i="1"/>
  <c r="I11" i="1"/>
  <c r="I12" i="1"/>
  <c r="I13" i="1"/>
  <c r="H14" i="1"/>
  <c r="I14" i="1" s="1"/>
  <c r="H8" i="1"/>
  <c r="H12" i="1"/>
  <c r="H17" i="1"/>
  <c r="I17" i="1" s="1"/>
  <c r="H7" i="1"/>
  <c r="H9" i="1"/>
  <c r="H10" i="1"/>
  <c r="H11" i="1"/>
  <c r="H6" i="1"/>
  <c r="I6" i="1" s="1"/>
  <c r="H13" i="1"/>
  <c r="H16" i="1"/>
  <c r="I16" i="1" s="1"/>
  <c r="H15" i="1"/>
  <c r="I15" i="1" s="1"/>
  <c r="M17" i="1" l="1"/>
  <c r="H22" i="7"/>
  <c r="M23" i="7" s="1"/>
  <c r="M24" i="7" s="1"/>
  <c r="I19" i="7"/>
  <c r="H15" i="7"/>
  <c r="M16" i="7" s="1"/>
  <c r="M17" i="7" s="1"/>
  <c r="I6" i="7"/>
  <c r="L41" i="2"/>
  <c r="H18" i="1"/>
  <c r="M16" i="1" s="1"/>
  <c r="M14" i="12"/>
  <c r="M16" i="12" s="1"/>
</calcChain>
</file>

<file path=xl/sharedStrings.xml><?xml version="1.0" encoding="utf-8"?>
<sst xmlns="http://schemas.openxmlformats.org/spreadsheetml/2006/main" count="2243" uniqueCount="1154">
  <si>
    <t xml:space="preserve">RALLY CHAMPION SA </t>
  </si>
  <si>
    <t>INGRESOS POR UNIDADES DIC 2016</t>
  </si>
  <si>
    <t>FOLIOS</t>
  </si>
  <si>
    <t>CONTABILIDAD</t>
  </si>
  <si>
    <t>AA</t>
  </si>
  <si>
    <t>AA00666</t>
  </si>
  <si>
    <t>AA00665</t>
  </si>
  <si>
    <t>AA00659</t>
  </si>
  <si>
    <t>AA00663</t>
  </si>
  <si>
    <t>AA00668</t>
  </si>
  <si>
    <t>AA00658</t>
  </si>
  <si>
    <t>AA00660</t>
  </si>
  <si>
    <t>AA00661</t>
  </si>
  <si>
    <t>AA00662</t>
  </si>
  <si>
    <t>AA00657</t>
  </si>
  <si>
    <t>AA00664</t>
  </si>
  <si>
    <t>AA00667</t>
  </si>
  <si>
    <t>ZA</t>
  </si>
  <si>
    <t>ZA00387</t>
  </si>
  <si>
    <t>ZA00388</t>
  </si>
  <si>
    <t>ZA00389</t>
  </si>
  <si>
    <t>ZA00390</t>
  </si>
  <si>
    <t>ZA00391</t>
  </si>
  <si>
    <t>FOLIOS EMITIDOS</t>
  </si>
  <si>
    <t>AS</t>
  </si>
  <si>
    <t>AS05279</t>
  </si>
  <si>
    <t>AS05280</t>
  </si>
  <si>
    <t>AS05281</t>
  </si>
  <si>
    <t>AS05282</t>
  </si>
  <si>
    <t>AS05283</t>
  </si>
  <si>
    <t>AS05284</t>
  </si>
  <si>
    <t>AS05285</t>
  </si>
  <si>
    <t>AS05286</t>
  </si>
  <si>
    <t>AS05287</t>
  </si>
  <si>
    <t>AS05288</t>
  </si>
  <si>
    <t>AS05289</t>
  </si>
  <si>
    <t>AS05290</t>
  </si>
  <si>
    <t>AS05291</t>
  </si>
  <si>
    <t>AS05292</t>
  </si>
  <si>
    <t>AS05293</t>
  </si>
  <si>
    <t>AS05294</t>
  </si>
  <si>
    <t>AS05295</t>
  </si>
  <si>
    <t>AS05296</t>
  </si>
  <si>
    <t>AS05297</t>
  </si>
  <si>
    <t>AS05298</t>
  </si>
  <si>
    <t>AS05299</t>
  </si>
  <si>
    <t>AS05300</t>
  </si>
  <si>
    <t>AS05301</t>
  </si>
  <si>
    <t>AS05302</t>
  </si>
  <si>
    <t>AS05303</t>
  </si>
  <si>
    <t>AS05304</t>
  </si>
  <si>
    <t>AS05305</t>
  </si>
  <si>
    <t>AS05306</t>
  </si>
  <si>
    <t>AS05307</t>
  </si>
  <si>
    <t>AS05308</t>
  </si>
  <si>
    <t>AS05309</t>
  </si>
  <si>
    <t>AS05310</t>
  </si>
  <si>
    <t>AS05311</t>
  </si>
  <si>
    <t>AS05312</t>
  </si>
  <si>
    <t>AS05313</t>
  </si>
  <si>
    <t>AS05314</t>
  </si>
  <si>
    <t>AS05315</t>
  </si>
  <si>
    <t>AS05316</t>
  </si>
  <si>
    <t>AS05317</t>
  </si>
  <si>
    <t>AS05318</t>
  </si>
  <si>
    <t>AS05319</t>
  </si>
  <si>
    <t>AS05320</t>
  </si>
  <si>
    <t>AS05321</t>
  </si>
  <si>
    <t>AR</t>
  </si>
  <si>
    <t>D    111</t>
  </si>
  <si>
    <t>AR00337</t>
  </si>
  <si>
    <t>AA00580</t>
  </si>
  <si>
    <t>AA00581</t>
  </si>
  <si>
    <t>AA00582</t>
  </si>
  <si>
    <t>AA00583</t>
  </si>
  <si>
    <t>AA00584</t>
  </si>
  <si>
    <t>AA00585</t>
  </si>
  <si>
    <t>AA00586</t>
  </si>
  <si>
    <t>AA00587</t>
  </si>
  <si>
    <t>ZA00342</t>
  </si>
  <si>
    <t>ZA00339</t>
  </si>
  <si>
    <t>ZA00343</t>
  </si>
  <si>
    <t>ZA00344</t>
  </si>
  <si>
    <t>AA00588</t>
  </si>
  <si>
    <t>AA00589</t>
  </si>
  <si>
    <t>AA00590</t>
  </si>
  <si>
    <t>AA00591</t>
  </si>
  <si>
    <t>AA00592</t>
  </si>
  <si>
    <t>AA00593</t>
  </si>
  <si>
    <t>AA00594</t>
  </si>
  <si>
    <t>AA00595</t>
  </si>
  <si>
    <t>AA00596</t>
  </si>
  <si>
    <t>AA00597</t>
  </si>
  <si>
    <t>AA00598</t>
  </si>
  <si>
    <t>AA00599</t>
  </si>
  <si>
    <t>AA00600</t>
  </si>
  <si>
    <t>ZA00353</t>
  </si>
  <si>
    <t>ZA00349</t>
  </si>
  <si>
    <t>ZA00350</t>
  </si>
  <si>
    <t>ZA00348</t>
  </si>
  <si>
    <t>ZA00351</t>
  </si>
  <si>
    <t>AA00601</t>
  </si>
  <si>
    <t>AA00602</t>
  </si>
  <si>
    <t>AA00603</t>
  </si>
  <si>
    <t>AA00604</t>
  </si>
  <si>
    <t>AA00605</t>
  </si>
  <si>
    <t>AA00606</t>
  </si>
  <si>
    <t>AA00607</t>
  </si>
  <si>
    <t>AA00608</t>
  </si>
  <si>
    <t>AA00609</t>
  </si>
  <si>
    <t>AA00610</t>
  </si>
  <si>
    <t>AA00611</t>
  </si>
  <si>
    <t>ZA00354</t>
  </si>
  <si>
    <t>ZA00357</t>
  </si>
  <si>
    <t>ZA00358</t>
  </si>
  <si>
    <t>ZA00360</t>
  </si>
  <si>
    <t>ZA00361</t>
  </si>
  <si>
    <t>ZA00355</t>
  </si>
  <si>
    <t>ZA00356</t>
  </si>
  <si>
    <t>ZA00359</t>
  </si>
  <si>
    <t>AA00612</t>
  </si>
  <si>
    <t>AA00613</t>
  </si>
  <si>
    <t>AA00614</t>
  </si>
  <si>
    <t>AA00615</t>
  </si>
  <si>
    <t>AA00616</t>
  </si>
  <si>
    <t>AA00617</t>
  </si>
  <si>
    <t>AA00618</t>
  </si>
  <si>
    <t>AA00619</t>
  </si>
  <si>
    <t>AA00620</t>
  </si>
  <si>
    <t>ZA00363</t>
  </si>
  <si>
    <t>ZA00364</t>
  </si>
  <si>
    <t>ZA00365</t>
  </si>
  <si>
    <t>AA00623</t>
  </si>
  <si>
    <t>AA00621</t>
  </si>
  <si>
    <t>AA00624</t>
  </si>
  <si>
    <t>AA00622</t>
  </si>
  <si>
    <t>ZA00366</t>
  </si>
  <si>
    <t>ZA00367</t>
  </si>
  <si>
    <t>AA00625</t>
  </si>
  <si>
    <t>AA00626</t>
  </si>
  <si>
    <t>AA00627</t>
  </si>
  <si>
    <t>AA00628</t>
  </si>
  <si>
    <t>AA00629</t>
  </si>
  <si>
    <t>AA00630</t>
  </si>
  <si>
    <t>ZA00368</t>
  </si>
  <si>
    <t>ZA00369</t>
  </si>
  <si>
    <t>ZA00370</t>
  </si>
  <si>
    <t>AA00635</t>
  </si>
  <si>
    <t>AA00636</t>
  </si>
  <si>
    <t>AA00632</t>
  </si>
  <si>
    <t>AA00633</t>
  </si>
  <si>
    <t>AA00634</t>
  </si>
  <si>
    <t>AA00631</t>
  </si>
  <si>
    <t>ZA00371</t>
  </si>
  <si>
    <t>ZA00372</t>
  </si>
  <si>
    <t>ZA00373</t>
  </si>
  <si>
    <t>ZA00374</t>
  </si>
  <si>
    <t>AA00637</t>
  </si>
  <si>
    <t>AA00638</t>
  </si>
  <si>
    <t>AA00639</t>
  </si>
  <si>
    <t>AA00640</t>
  </si>
  <si>
    <t>ZA00375</t>
  </si>
  <si>
    <t>AA00641</t>
  </si>
  <si>
    <t>AA00642</t>
  </si>
  <si>
    <t>ZA00378</t>
  </si>
  <si>
    <t>AS04500</t>
  </si>
  <si>
    <t>AS04501</t>
  </si>
  <si>
    <t>AS04502</t>
  </si>
  <si>
    <t>AS04503</t>
  </si>
  <si>
    <t>AS04504</t>
  </si>
  <si>
    <t>AS04505</t>
  </si>
  <si>
    <t>AS04506</t>
  </si>
  <si>
    <t>AS04507</t>
  </si>
  <si>
    <t>AS04508</t>
  </si>
  <si>
    <t>AS04509</t>
  </si>
  <si>
    <t>AS04510</t>
  </si>
  <si>
    <t>AS04511</t>
  </si>
  <si>
    <t>AS04512</t>
  </si>
  <si>
    <t>AS04513</t>
  </si>
  <si>
    <t>AS04514</t>
  </si>
  <si>
    <t>AS04515</t>
  </si>
  <si>
    <t>AS04516</t>
  </si>
  <si>
    <t>AS04517</t>
  </si>
  <si>
    <t>AS04518</t>
  </si>
  <si>
    <t>AS04519</t>
  </si>
  <si>
    <t>AS04520</t>
  </si>
  <si>
    <t>AS04521</t>
  </si>
  <si>
    <t>AS04522</t>
  </si>
  <si>
    <t>AS04523</t>
  </si>
  <si>
    <t>AS04524</t>
  </si>
  <si>
    <t>AS04525</t>
  </si>
  <si>
    <t>AS04526</t>
  </si>
  <si>
    <t>AS04527</t>
  </si>
  <si>
    <t>AS04528</t>
  </si>
  <si>
    <t>AS04529</t>
  </si>
  <si>
    <t>AS04530</t>
  </si>
  <si>
    <t>AS04531</t>
  </si>
  <si>
    <t>AS04532</t>
  </si>
  <si>
    <t>AS04533</t>
  </si>
  <si>
    <t>AS04534</t>
  </si>
  <si>
    <t>AS04535</t>
  </si>
  <si>
    <t>AS04536</t>
  </si>
  <si>
    <t>AS04537</t>
  </si>
  <si>
    <t>AS04538</t>
  </si>
  <si>
    <t>AS04539</t>
  </si>
  <si>
    <t>AS04540</t>
  </si>
  <si>
    <t>AS04541</t>
  </si>
  <si>
    <t>AS04542</t>
  </si>
  <si>
    <t>AS04543</t>
  </si>
  <si>
    <t>AS04544</t>
  </si>
  <si>
    <t>AS04545</t>
  </si>
  <si>
    <t>AS04546</t>
  </si>
  <si>
    <t>AS04547</t>
  </si>
  <si>
    <t>AS04548</t>
  </si>
  <si>
    <t>AS04549</t>
  </si>
  <si>
    <t>AS04550</t>
  </si>
  <si>
    <t>AS04551</t>
  </si>
  <si>
    <t>AS04552</t>
  </si>
  <si>
    <t>AS04553</t>
  </si>
  <si>
    <t>AS04554</t>
  </si>
  <si>
    <t>AS04555</t>
  </si>
  <si>
    <t>AS04556</t>
  </si>
  <si>
    <t>AS04557</t>
  </si>
  <si>
    <t>AS04558</t>
  </si>
  <si>
    <t>AS04559</t>
  </si>
  <si>
    <t>AS04560</t>
  </si>
  <si>
    <t>AS04561</t>
  </si>
  <si>
    <t>AS04562</t>
  </si>
  <si>
    <t>AS04563</t>
  </si>
  <si>
    <t>AS04564</t>
  </si>
  <si>
    <t>AS04565</t>
  </si>
  <si>
    <t>AS04566</t>
  </si>
  <si>
    <t>AS04567</t>
  </si>
  <si>
    <t>AS04568</t>
  </si>
  <si>
    <t>AS04569</t>
  </si>
  <si>
    <t>AS04570</t>
  </si>
  <si>
    <t>AS04571</t>
  </si>
  <si>
    <t>AS04572</t>
  </si>
  <si>
    <t>AS04573</t>
  </si>
  <si>
    <t>AS04574</t>
  </si>
  <si>
    <t>AS04575</t>
  </si>
  <si>
    <t>AS04576</t>
  </si>
  <si>
    <t>AS04577</t>
  </si>
  <si>
    <t>AS04578</t>
  </si>
  <si>
    <t>AS04579</t>
  </si>
  <si>
    <t>AS04580</t>
  </si>
  <si>
    <t>AS04581</t>
  </si>
  <si>
    <t>AS04582</t>
  </si>
  <si>
    <t>AS04583</t>
  </si>
  <si>
    <t>AS04584</t>
  </si>
  <si>
    <t>AS04585</t>
  </si>
  <si>
    <t>AS04586</t>
  </si>
  <si>
    <t>AS04587</t>
  </si>
  <si>
    <t>AS04588</t>
  </si>
  <si>
    <t>AS04589</t>
  </si>
  <si>
    <t>AS04590</t>
  </si>
  <si>
    <t>AS04591</t>
  </si>
  <si>
    <t>AS04592</t>
  </si>
  <si>
    <t>AS04593</t>
  </si>
  <si>
    <t>AS04594</t>
  </si>
  <si>
    <t>ZS00103</t>
  </si>
  <si>
    <t>ZS00104</t>
  </si>
  <si>
    <t>D      8</t>
  </si>
  <si>
    <t>D    200</t>
  </si>
  <si>
    <t>D    236</t>
  </si>
  <si>
    <t>D    243</t>
  </si>
  <si>
    <t>AR00257</t>
  </si>
  <si>
    <t>AR00258</t>
  </si>
  <si>
    <t>AR00259</t>
  </si>
  <si>
    <t>AR00260</t>
  </si>
  <si>
    <t>D     61</t>
  </si>
  <si>
    <t>D     77</t>
  </si>
  <si>
    <t>D     81</t>
  </si>
  <si>
    <t>D    114</t>
  </si>
  <si>
    <t>D    124</t>
  </si>
  <si>
    <t>D    177</t>
  </si>
  <si>
    <t>D    204</t>
  </si>
  <si>
    <t>D    262</t>
  </si>
  <si>
    <t>D    273</t>
  </si>
  <si>
    <t>AR00261</t>
  </si>
  <si>
    <t>AR00262</t>
  </si>
  <si>
    <t>AR00263</t>
  </si>
  <si>
    <t>AR00264</t>
  </si>
  <si>
    <t>AR00265</t>
  </si>
  <si>
    <t>AR00266</t>
  </si>
  <si>
    <t>AR00267</t>
  </si>
  <si>
    <t>AR00268</t>
  </si>
  <si>
    <t>AR00269</t>
  </si>
  <si>
    <t>AS04595</t>
  </si>
  <si>
    <t>AS04596</t>
  </si>
  <si>
    <t>AS04597</t>
  </si>
  <si>
    <t>AS04598</t>
  </si>
  <si>
    <t>AS04599</t>
  </si>
  <si>
    <t>AS04600</t>
  </si>
  <si>
    <t>AS04601</t>
  </si>
  <si>
    <t>AS04602</t>
  </si>
  <si>
    <t>AS04603</t>
  </si>
  <si>
    <t>AS04604</t>
  </si>
  <si>
    <t>AS04605</t>
  </si>
  <si>
    <t>AS04606</t>
  </si>
  <si>
    <t>AS04607</t>
  </si>
  <si>
    <t>AS04608</t>
  </si>
  <si>
    <t>AS04609</t>
  </si>
  <si>
    <t>AS04610</t>
  </si>
  <si>
    <t>AS04611</t>
  </si>
  <si>
    <t>AS04612</t>
  </si>
  <si>
    <t>AS04613</t>
  </si>
  <si>
    <t>AS04614</t>
  </si>
  <si>
    <t>AS04615</t>
  </si>
  <si>
    <t>AS04616</t>
  </si>
  <si>
    <t>AS04617</t>
  </si>
  <si>
    <t>AS04618</t>
  </si>
  <si>
    <t>AS04619</t>
  </si>
  <si>
    <t>AS04620</t>
  </si>
  <si>
    <t>AS04621</t>
  </si>
  <si>
    <t>AS04622</t>
  </si>
  <si>
    <t>AS04623</t>
  </si>
  <si>
    <t>AS04624</t>
  </si>
  <si>
    <t>AS04625</t>
  </si>
  <si>
    <t>AS04626</t>
  </si>
  <si>
    <t>AS04627</t>
  </si>
  <si>
    <t>AS04628</t>
  </si>
  <si>
    <t>AS04629</t>
  </si>
  <si>
    <t>AS04630</t>
  </si>
  <si>
    <t>AS04631</t>
  </si>
  <si>
    <t>AS04632</t>
  </si>
  <si>
    <t>AS04633</t>
  </si>
  <si>
    <t>AS04634</t>
  </si>
  <si>
    <t>AS04635</t>
  </si>
  <si>
    <t>AS04636</t>
  </si>
  <si>
    <t>AS04637</t>
  </si>
  <si>
    <t>AS04638</t>
  </si>
  <si>
    <t>AS04639</t>
  </si>
  <si>
    <t>AS04640</t>
  </si>
  <si>
    <t>AS04641</t>
  </si>
  <si>
    <t>AS04642</t>
  </si>
  <si>
    <t>AS04643</t>
  </si>
  <si>
    <t>AS04644</t>
  </si>
  <si>
    <t>AS04645</t>
  </si>
  <si>
    <t>AS04646</t>
  </si>
  <si>
    <t>AS04647</t>
  </si>
  <si>
    <t>AS04648</t>
  </si>
  <si>
    <t>AS04649</t>
  </si>
  <si>
    <t>AS04650</t>
  </si>
  <si>
    <t>AS04651</t>
  </si>
  <si>
    <t>AS04652</t>
  </si>
  <si>
    <t>AS04653</t>
  </si>
  <si>
    <t>AS04654</t>
  </si>
  <si>
    <t>AS04655</t>
  </si>
  <si>
    <t>AS04656</t>
  </si>
  <si>
    <t>AS04657</t>
  </si>
  <si>
    <t>AS04658</t>
  </si>
  <si>
    <t>AS04659</t>
  </si>
  <si>
    <t>AS04660</t>
  </si>
  <si>
    <t>AS04661</t>
  </si>
  <si>
    <t>AS04662</t>
  </si>
  <si>
    <t>AS04663</t>
  </si>
  <si>
    <t>AS04664</t>
  </si>
  <si>
    <t>AS04665</t>
  </si>
  <si>
    <t>AS04666</t>
  </si>
  <si>
    <t>AS04667</t>
  </si>
  <si>
    <t>AS04668</t>
  </si>
  <si>
    <t>AS04669</t>
  </si>
  <si>
    <t>AS04670</t>
  </si>
  <si>
    <t>AS04671</t>
  </si>
  <si>
    <t>AS04672</t>
  </si>
  <si>
    <t>AS04673</t>
  </si>
  <si>
    <t>AS04674</t>
  </si>
  <si>
    <t>AS04675</t>
  </si>
  <si>
    <t>AS04676</t>
  </si>
  <si>
    <t>AS04677</t>
  </si>
  <si>
    <t>AS04678</t>
  </si>
  <si>
    <t>AS04679</t>
  </si>
  <si>
    <t>AS04680</t>
  </si>
  <si>
    <t>AS04681</t>
  </si>
  <si>
    <t>AS04682</t>
  </si>
  <si>
    <t>AS04683</t>
  </si>
  <si>
    <t>AS04684</t>
  </si>
  <si>
    <t>AS04685</t>
  </si>
  <si>
    <t>AS04686</t>
  </si>
  <si>
    <t>AS04687</t>
  </si>
  <si>
    <t>AS04688</t>
  </si>
  <si>
    <t>AS04689</t>
  </si>
  <si>
    <t>AS04690</t>
  </si>
  <si>
    <t>AS04691</t>
  </si>
  <si>
    <t>AS04692</t>
  </si>
  <si>
    <t>AS04693</t>
  </si>
  <si>
    <t>AS04694</t>
  </si>
  <si>
    <t>AS04695</t>
  </si>
  <si>
    <t>AS04696</t>
  </si>
  <si>
    <t>AS04697</t>
  </si>
  <si>
    <t>AS04698</t>
  </si>
  <si>
    <t>AS04699</t>
  </si>
  <si>
    <t>AS04700</t>
  </si>
  <si>
    <t>AS04701</t>
  </si>
  <si>
    <t>AS04702</t>
  </si>
  <si>
    <t>AS04703</t>
  </si>
  <si>
    <t>AS04704</t>
  </si>
  <si>
    <t>AS04705</t>
  </si>
  <si>
    <t>AS04706</t>
  </si>
  <si>
    <t>AS04707</t>
  </si>
  <si>
    <t>AS04708</t>
  </si>
  <si>
    <t>AS04709</t>
  </si>
  <si>
    <t>AS04710</t>
  </si>
  <si>
    <t>AS04711</t>
  </si>
  <si>
    <t>AS04712</t>
  </si>
  <si>
    <t>AS04713</t>
  </si>
  <si>
    <t>AS04714</t>
  </si>
  <si>
    <t>AS04715</t>
  </si>
  <si>
    <t>AS04716</t>
  </si>
  <si>
    <t>AS04717</t>
  </si>
  <si>
    <t>AS04718</t>
  </si>
  <si>
    <t>AS04719</t>
  </si>
  <si>
    <t>AS04720</t>
  </si>
  <si>
    <t>AS04721</t>
  </si>
  <si>
    <t>AS04722</t>
  </si>
  <si>
    <t>AS04723</t>
  </si>
  <si>
    <t>AS04724</t>
  </si>
  <si>
    <t>AS04725</t>
  </si>
  <si>
    <t>AS04726</t>
  </si>
  <si>
    <t>AS04727</t>
  </si>
  <si>
    <t>AS04728</t>
  </si>
  <si>
    <t>AS04729</t>
  </si>
  <si>
    <t>AS04730</t>
  </si>
  <si>
    <t>AS04731</t>
  </si>
  <si>
    <t>AS04732</t>
  </si>
  <si>
    <t>AS04733</t>
  </si>
  <si>
    <t>AS04734</t>
  </si>
  <si>
    <t>AS04735</t>
  </si>
  <si>
    <t>AS04736</t>
  </si>
  <si>
    <t>AS04737</t>
  </si>
  <si>
    <t>AS04738</t>
  </si>
  <si>
    <t>AS04739</t>
  </si>
  <si>
    <t>AS04740</t>
  </si>
  <si>
    <t>AS04741</t>
  </si>
  <si>
    <t>AS04742</t>
  </si>
  <si>
    <t>AS04743</t>
  </si>
  <si>
    <t>AS04744</t>
  </si>
  <si>
    <t>AS04745</t>
  </si>
  <si>
    <t>AS04746</t>
  </si>
  <si>
    <t>AS04747</t>
  </si>
  <si>
    <t>AS04748</t>
  </si>
  <si>
    <t>AS04749</t>
  </si>
  <si>
    <t>AS04750</t>
  </si>
  <si>
    <t>AS04751</t>
  </si>
  <si>
    <t>AS04752</t>
  </si>
  <si>
    <t>AS04753</t>
  </si>
  <si>
    <t>AS04754</t>
  </si>
  <si>
    <t>AS04755</t>
  </si>
  <si>
    <t>AS04756</t>
  </si>
  <si>
    <t>AS04757</t>
  </si>
  <si>
    <t>AS04758</t>
  </si>
  <si>
    <t>AS04759</t>
  </si>
  <si>
    <t>AS04760</t>
  </si>
  <si>
    <t>AS04761</t>
  </si>
  <si>
    <t>AS04762</t>
  </si>
  <si>
    <t>AS04763</t>
  </si>
  <si>
    <t>AS04764</t>
  </si>
  <si>
    <t>AS04765</t>
  </si>
  <si>
    <t>AS04766</t>
  </si>
  <si>
    <t>AS04767</t>
  </si>
  <si>
    <t>AS04768</t>
  </si>
  <si>
    <t>AS04769</t>
  </si>
  <si>
    <t>AS04770</t>
  </si>
  <si>
    <t>AS04771</t>
  </si>
  <si>
    <t>AS04772</t>
  </si>
  <si>
    <t>AS04773</t>
  </si>
  <si>
    <t>AS04774</t>
  </si>
  <si>
    <t>AS04775</t>
  </si>
  <si>
    <t>AS04776</t>
  </si>
  <si>
    <t>AS04777</t>
  </si>
  <si>
    <t>AS04778</t>
  </si>
  <si>
    <t>AS04779</t>
  </si>
  <si>
    <t>AS04780</t>
  </si>
  <si>
    <t>AS04781</t>
  </si>
  <si>
    <t>AS04782</t>
  </si>
  <si>
    <t>AS04783</t>
  </si>
  <si>
    <t>AS04784</t>
  </si>
  <si>
    <t>AS04785</t>
  </si>
  <si>
    <t>AS04786</t>
  </si>
  <si>
    <t>AS04787</t>
  </si>
  <si>
    <t>AS04788</t>
  </si>
  <si>
    <t>AS04789</t>
  </si>
  <si>
    <t>AS04790</t>
  </si>
  <si>
    <t>AS04791</t>
  </si>
  <si>
    <t>AS04792</t>
  </si>
  <si>
    <t>AS04793</t>
  </si>
  <si>
    <t>AS04794</t>
  </si>
  <si>
    <t>AS04795</t>
  </si>
  <si>
    <t>AS04796</t>
  </si>
  <si>
    <t>D     55</t>
  </si>
  <si>
    <t>D     73</t>
  </si>
  <si>
    <t>D    125</t>
  </si>
  <si>
    <t>D    148</t>
  </si>
  <si>
    <t>D    205</t>
  </si>
  <si>
    <t>D    208</t>
  </si>
  <si>
    <t>D    212</t>
  </si>
  <si>
    <t>D    233</t>
  </si>
  <si>
    <t>D    260</t>
  </si>
  <si>
    <t>AR00270</t>
  </si>
  <si>
    <t>AR00271</t>
  </si>
  <si>
    <t>AR00272</t>
  </si>
  <si>
    <t>AR00273</t>
  </si>
  <si>
    <t>AR00274</t>
  </si>
  <si>
    <t>AR00275</t>
  </si>
  <si>
    <t>AR00276</t>
  </si>
  <si>
    <t>AR00277</t>
  </si>
  <si>
    <t>AR00278</t>
  </si>
  <si>
    <t>AS04797</t>
  </si>
  <si>
    <t>AS04798</t>
  </si>
  <si>
    <t>AS04799</t>
  </si>
  <si>
    <t>AS04800</t>
  </si>
  <si>
    <t>AS04801</t>
  </si>
  <si>
    <t>AS04802</t>
  </si>
  <si>
    <t>AS04803</t>
  </si>
  <si>
    <t>AS04804</t>
  </si>
  <si>
    <t>AS04805</t>
  </si>
  <si>
    <t>AS04806</t>
  </si>
  <si>
    <t>AS04807</t>
  </si>
  <si>
    <t>AS04808</t>
  </si>
  <si>
    <t>AS04809</t>
  </si>
  <si>
    <t>AS04810</t>
  </si>
  <si>
    <t>AS04811</t>
  </si>
  <si>
    <t>AS04812</t>
  </si>
  <si>
    <t>AS04813</t>
  </si>
  <si>
    <t>AS04814</t>
  </si>
  <si>
    <t>AS04815</t>
  </si>
  <si>
    <t>AS04816</t>
  </si>
  <si>
    <t>AS04817</t>
  </si>
  <si>
    <t>AS04818</t>
  </si>
  <si>
    <t>AS04819</t>
  </si>
  <si>
    <t>AS04820</t>
  </si>
  <si>
    <t>AS04821</t>
  </si>
  <si>
    <t>AS04822</t>
  </si>
  <si>
    <t>AS04823</t>
  </si>
  <si>
    <t>AS04824</t>
  </si>
  <si>
    <t>AS04825</t>
  </si>
  <si>
    <t>AS04826</t>
  </si>
  <si>
    <t>AS04827</t>
  </si>
  <si>
    <t>AS04828</t>
  </si>
  <si>
    <t>AS04829</t>
  </si>
  <si>
    <t>AS04830</t>
  </si>
  <si>
    <t>AS04831</t>
  </si>
  <si>
    <t>AS04832</t>
  </si>
  <si>
    <t>AS04833</t>
  </si>
  <si>
    <t>AS04834</t>
  </si>
  <si>
    <t>AS04835</t>
  </si>
  <si>
    <t>AS04836</t>
  </si>
  <si>
    <t>AS04837</t>
  </si>
  <si>
    <t>AS04838</t>
  </si>
  <si>
    <t>AS04839</t>
  </si>
  <si>
    <t>AS04840</t>
  </si>
  <si>
    <t>AS04841</t>
  </si>
  <si>
    <t>AS04842</t>
  </si>
  <si>
    <t>AS04843</t>
  </si>
  <si>
    <t>AS04844</t>
  </si>
  <si>
    <t>AS04845</t>
  </si>
  <si>
    <t>AS04846</t>
  </si>
  <si>
    <t>AS04847</t>
  </si>
  <si>
    <t>AS04848</t>
  </si>
  <si>
    <t>AS04849</t>
  </si>
  <si>
    <t>AS04850</t>
  </si>
  <si>
    <t>AS04851</t>
  </si>
  <si>
    <t>AS04852</t>
  </si>
  <si>
    <t>AS04853</t>
  </si>
  <si>
    <t>AS04854</t>
  </si>
  <si>
    <t>AS04855</t>
  </si>
  <si>
    <t>AS04856</t>
  </si>
  <si>
    <t>AS04857</t>
  </si>
  <si>
    <t>AS04858</t>
  </si>
  <si>
    <t>AS04859</t>
  </si>
  <si>
    <t>AS04860</t>
  </si>
  <si>
    <t>AS04861</t>
  </si>
  <si>
    <t>AS04862</t>
  </si>
  <si>
    <t>AS04863</t>
  </si>
  <si>
    <t>AS04864</t>
  </si>
  <si>
    <t>AS04865</t>
  </si>
  <si>
    <t>AS04866</t>
  </si>
  <si>
    <t>AS04867</t>
  </si>
  <si>
    <t>AS04868</t>
  </si>
  <si>
    <t>AS04869</t>
  </si>
  <si>
    <t>AS04870</t>
  </si>
  <si>
    <t>AS04871</t>
  </si>
  <si>
    <t>AS04872</t>
  </si>
  <si>
    <t>AS04873</t>
  </si>
  <si>
    <t>AS04874</t>
  </si>
  <si>
    <t>AS04875</t>
  </si>
  <si>
    <t>AS04876</t>
  </si>
  <si>
    <t>AS04877</t>
  </si>
  <si>
    <t>AS04878</t>
  </si>
  <si>
    <t>AS04879</t>
  </si>
  <si>
    <t>AS04880</t>
  </si>
  <si>
    <t>AS04881</t>
  </si>
  <si>
    <t>AS04882</t>
  </si>
  <si>
    <t>AS04883</t>
  </si>
  <si>
    <t>AS04884</t>
  </si>
  <si>
    <t>AS04885</t>
  </si>
  <si>
    <t>AS04886</t>
  </si>
  <si>
    <t>AS04887</t>
  </si>
  <si>
    <t>AS04888</t>
  </si>
  <si>
    <t>AS04889</t>
  </si>
  <si>
    <t>D    141</t>
  </si>
  <si>
    <t>D    154</t>
  </si>
  <si>
    <t>D    202</t>
  </si>
  <si>
    <t>D    215</t>
  </si>
  <si>
    <t>AR00279</t>
  </si>
  <si>
    <t>AR00280</t>
  </si>
  <si>
    <t>AR00281</t>
  </si>
  <si>
    <t>AR00282</t>
  </si>
  <si>
    <t>AS04890</t>
  </si>
  <si>
    <t>AS04891</t>
  </si>
  <si>
    <t>AS04892</t>
  </si>
  <si>
    <t>AS04893</t>
  </si>
  <si>
    <t>AS04894</t>
  </si>
  <si>
    <t>AS04895</t>
  </si>
  <si>
    <t>AS04896</t>
  </si>
  <si>
    <t>AS04897</t>
  </si>
  <si>
    <t>AS04898</t>
  </si>
  <si>
    <t>AS04899</t>
  </si>
  <si>
    <t>AS04900</t>
  </si>
  <si>
    <t>AS04901</t>
  </si>
  <si>
    <t>AS04902</t>
  </si>
  <si>
    <t>AS04903</t>
  </si>
  <si>
    <t>AS04904</t>
  </si>
  <si>
    <t>AS04905</t>
  </si>
  <si>
    <t>AS04906</t>
  </si>
  <si>
    <t>AS04907</t>
  </si>
  <si>
    <t>AS04908</t>
  </si>
  <si>
    <t>AS04909</t>
  </si>
  <si>
    <t>AS04910</t>
  </si>
  <si>
    <t>AS04911</t>
  </si>
  <si>
    <t>AS04912</t>
  </si>
  <si>
    <t>AS04913</t>
  </si>
  <si>
    <t>AS04914</t>
  </si>
  <si>
    <t>AS04915</t>
  </si>
  <si>
    <t>AS04916</t>
  </si>
  <si>
    <t>AS04917</t>
  </si>
  <si>
    <t>AS04918</t>
  </si>
  <si>
    <t>AS04919</t>
  </si>
  <si>
    <t>AS04920</t>
  </si>
  <si>
    <t>AS04921</t>
  </si>
  <si>
    <t>AS04922</t>
  </si>
  <si>
    <t>AS04923</t>
  </si>
  <si>
    <t>AS04924</t>
  </si>
  <si>
    <t>AS04925</t>
  </si>
  <si>
    <t>AS04926</t>
  </si>
  <si>
    <t>AS04927</t>
  </si>
  <si>
    <t>AS04928</t>
  </si>
  <si>
    <t>AS04929</t>
  </si>
  <si>
    <t>AS04930</t>
  </si>
  <si>
    <t>AS04931</t>
  </si>
  <si>
    <t>AS04932</t>
  </si>
  <si>
    <t>AS04933</t>
  </si>
  <si>
    <t>AS04934</t>
  </si>
  <si>
    <t>AS04935</t>
  </si>
  <si>
    <t>AS04936</t>
  </si>
  <si>
    <t>AS04937</t>
  </si>
  <si>
    <t>AS04938</t>
  </si>
  <si>
    <t>AS04939</t>
  </si>
  <si>
    <t>AS04940</t>
  </si>
  <si>
    <t>AS04941</t>
  </si>
  <si>
    <t>AS04942</t>
  </si>
  <si>
    <t>AS04943</t>
  </si>
  <si>
    <t>AS04944</t>
  </si>
  <si>
    <t>AS04945</t>
  </si>
  <si>
    <t>AS04946</t>
  </si>
  <si>
    <t>AS04947</t>
  </si>
  <si>
    <t>AS04948</t>
  </si>
  <si>
    <t>AS04949</t>
  </si>
  <si>
    <t>AS04950</t>
  </si>
  <si>
    <t>AS04951</t>
  </si>
  <si>
    <t>AS04952</t>
  </si>
  <si>
    <t>AS04953</t>
  </si>
  <si>
    <t>AS04954</t>
  </si>
  <si>
    <t>AS04955</t>
  </si>
  <si>
    <t>AS04956</t>
  </si>
  <si>
    <t>AS04957</t>
  </si>
  <si>
    <t>AS04958</t>
  </si>
  <si>
    <t>AS04959</t>
  </si>
  <si>
    <t>AS04960</t>
  </si>
  <si>
    <t>AS04961</t>
  </si>
  <si>
    <t>AS04962</t>
  </si>
  <si>
    <t>AS04963</t>
  </si>
  <si>
    <t>AS04964</t>
  </si>
  <si>
    <t>AS04965</t>
  </si>
  <si>
    <t>AS04966</t>
  </si>
  <si>
    <t>AS04967</t>
  </si>
  <si>
    <t>AS04968</t>
  </si>
  <si>
    <t>H000001</t>
  </si>
  <si>
    <t>ZS00105</t>
  </si>
  <si>
    <t>D     71</t>
  </si>
  <si>
    <t>D     87</t>
  </si>
  <si>
    <t>D     92</t>
  </si>
  <si>
    <t>D    120</t>
  </si>
  <si>
    <t>D    160</t>
  </si>
  <si>
    <t>AR00283</t>
  </si>
  <si>
    <t>AR00284</t>
  </si>
  <si>
    <t>AR00285</t>
  </si>
  <si>
    <t>AR00286</t>
  </si>
  <si>
    <t>AR00287</t>
  </si>
  <si>
    <t>AR00288</t>
  </si>
  <si>
    <t>AR00289</t>
  </si>
  <si>
    <t>D     34</t>
  </si>
  <si>
    <t>D     35</t>
  </si>
  <si>
    <t>D     40</t>
  </si>
  <si>
    <t>D     56</t>
  </si>
  <si>
    <t>D    113</t>
  </si>
  <si>
    <t>D    121</t>
  </si>
  <si>
    <t>D    152</t>
  </si>
  <si>
    <t>D    159</t>
  </si>
  <si>
    <t>D    169</t>
  </si>
  <si>
    <t>AR00290</t>
  </si>
  <si>
    <t>AR00291</t>
  </si>
  <si>
    <t>AR00292</t>
  </si>
  <si>
    <t>AR00293</t>
  </si>
  <si>
    <t>AR00294</t>
  </si>
  <si>
    <t>AR00295</t>
  </si>
  <si>
    <t>AR00296</t>
  </si>
  <si>
    <t>AR00297</t>
  </si>
  <si>
    <t>AR00298</t>
  </si>
  <si>
    <t>AR00299</t>
  </si>
  <si>
    <t>AM00095</t>
  </si>
  <si>
    <t>AS04969</t>
  </si>
  <si>
    <t>AS04970</t>
  </si>
  <si>
    <t>AS04971</t>
  </si>
  <si>
    <t>AS04972</t>
  </si>
  <si>
    <t>AS04973</t>
  </si>
  <si>
    <t>AS04974</t>
  </si>
  <si>
    <t>AS04975</t>
  </si>
  <si>
    <t>AS04976</t>
  </si>
  <si>
    <t>AS04977</t>
  </si>
  <si>
    <t>AS04978</t>
  </si>
  <si>
    <t>AS04979</t>
  </si>
  <si>
    <t>AS04980</t>
  </si>
  <si>
    <t>AS04981</t>
  </si>
  <si>
    <t>AS04982</t>
  </si>
  <si>
    <t>AS04983</t>
  </si>
  <si>
    <t>AS04984</t>
  </si>
  <si>
    <t>AS04985</t>
  </si>
  <si>
    <t>AS04986</t>
  </si>
  <si>
    <t>AS04987</t>
  </si>
  <si>
    <t>AS04988</t>
  </si>
  <si>
    <t>AS04989</t>
  </si>
  <si>
    <t>AS04990</t>
  </si>
  <si>
    <t>AS04991</t>
  </si>
  <si>
    <t>AS04992</t>
  </si>
  <si>
    <t>AS04993</t>
  </si>
  <si>
    <t>AS04994</t>
  </si>
  <si>
    <t>AS04995</t>
  </si>
  <si>
    <t>AS04996</t>
  </si>
  <si>
    <t>AS04997</t>
  </si>
  <si>
    <t>AS04998</t>
  </si>
  <si>
    <t>AS04999</t>
  </si>
  <si>
    <t>AS05000</t>
  </si>
  <si>
    <t>AS05001</t>
  </si>
  <si>
    <t>AS05002</t>
  </si>
  <si>
    <t>AS05003</t>
  </si>
  <si>
    <t>AS05004</t>
  </si>
  <si>
    <t>AS05005</t>
  </si>
  <si>
    <t>AS05006</t>
  </si>
  <si>
    <t>AS05007</t>
  </si>
  <si>
    <t>AS05008</t>
  </si>
  <si>
    <t>AS05009</t>
  </si>
  <si>
    <t>AS05010</t>
  </si>
  <si>
    <t>AS05011</t>
  </si>
  <si>
    <t>AS05012</t>
  </si>
  <si>
    <t>AS05013</t>
  </si>
  <si>
    <t>AS05014</t>
  </si>
  <si>
    <t>AS05015</t>
  </si>
  <si>
    <t>AS05016</t>
  </si>
  <si>
    <t>AS05017</t>
  </si>
  <si>
    <t>AS05018</t>
  </si>
  <si>
    <t>AS05019</t>
  </si>
  <si>
    <t>AS05020</t>
  </si>
  <si>
    <t>AS05021</t>
  </si>
  <si>
    <t>AS05022</t>
  </si>
  <si>
    <t>AS05023</t>
  </si>
  <si>
    <t>AS05024</t>
  </si>
  <si>
    <t>AS05025</t>
  </si>
  <si>
    <t>AS05026</t>
  </si>
  <si>
    <t>AS05027</t>
  </si>
  <si>
    <t>AS05028</t>
  </si>
  <si>
    <t>AS05029</t>
  </si>
  <si>
    <t>AS05030</t>
  </si>
  <si>
    <t>AS05031</t>
  </si>
  <si>
    <t>AS05032</t>
  </si>
  <si>
    <t>AS05033</t>
  </si>
  <si>
    <t>AS05034</t>
  </si>
  <si>
    <t>AS05035</t>
  </si>
  <si>
    <t>AS05036</t>
  </si>
  <si>
    <t>AS05037</t>
  </si>
  <si>
    <t>AS05038</t>
  </si>
  <si>
    <t>AS05039</t>
  </si>
  <si>
    <t>AS05040</t>
  </si>
  <si>
    <t>AS05041</t>
  </si>
  <si>
    <t>AS05042</t>
  </si>
  <si>
    <t>AS05043</t>
  </si>
  <si>
    <t>AS05044</t>
  </si>
  <si>
    <t>AS05045</t>
  </si>
  <si>
    <t>AS05046</t>
  </si>
  <si>
    <t>AS05047</t>
  </si>
  <si>
    <t>AS05048</t>
  </si>
  <si>
    <t>AS05049</t>
  </si>
  <si>
    <t>AS05050</t>
  </si>
  <si>
    <t>AS05051</t>
  </si>
  <si>
    <t>AS05052</t>
  </si>
  <si>
    <t>AS05053</t>
  </si>
  <si>
    <t>AS05054</t>
  </si>
  <si>
    <t>AS05055</t>
  </si>
  <si>
    <t>AS05056</t>
  </si>
  <si>
    <t>AS05057</t>
  </si>
  <si>
    <t>AS05058</t>
  </si>
  <si>
    <t>AS05059</t>
  </si>
  <si>
    <t>AS05060</t>
  </si>
  <si>
    <t>AS05061</t>
  </si>
  <si>
    <t>AS05062</t>
  </si>
  <si>
    <t>AS05063</t>
  </si>
  <si>
    <t>AS05064</t>
  </si>
  <si>
    <t>AS05065</t>
  </si>
  <si>
    <t>AS05066</t>
  </si>
  <si>
    <t>AS05067</t>
  </si>
  <si>
    <t>AS05068</t>
  </si>
  <si>
    <t>AS05069</t>
  </si>
  <si>
    <t>AS05070</t>
  </si>
  <si>
    <t>AS05071</t>
  </si>
  <si>
    <t>AS05072</t>
  </si>
  <si>
    <t>AS05073</t>
  </si>
  <si>
    <t>AS05074</t>
  </si>
  <si>
    <t>AS05075</t>
  </si>
  <si>
    <t>AS05076</t>
  </si>
  <si>
    <t>AS05077</t>
  </si>
  <si>
    <t>AS05078</t>
  </si>
  <si>
    <t>AS05079</t>
  </si>
  <si>
    <t>AS05080</t>
  </si>
  <si>
    <t>AS05081</t>
  </si>
  <si>
    <t>AS05082</t>
  </si>
  <si>
    <t>AS05083</t>
  </si>
  <si>
    <t>AS05084</t>
  </si>
  <si>
    <t>AS05085</t>
  </si>
  <si>
    <t>AS05086</t>
  </si>
  <si>
    <t>AS05087</t>
  </si>
  <si>
    <t>AS05088</t>
  </si>
  <si>
    <t>AS05089</t>
  </si>
  <si>
    <t>AS05090</t>
  </si>
  <si>
    <t>AS05091</t>
  </si>
  <si>
    <t>AS05092</t>
  </si>
  <si>
    <t>AS05093</t>
  </si>
  <si>
    <t>AS05094</t>
  </si>
  <si>
    <t>AS05095</t>
  </si>
  <si>
    <t>AS05096</t>
  </si>
  <si>
    <t>AS05097</t>
  </si>
  <si>
    <t>AS05098</t>
  </si>
  <si>
    <t>AS05099</t>
  </si>
  <si>
    <t>AS05100</t>
  </si>
  <si>
    <t>AS05101</t>
  </si>
  <si>
    <t>AS05102</t>
  </si>
  <si>
    <t>AS05103</t>
  </si>
  <si>
    <t>AS05104</t>
  </si>
  <si>
    <t>AS05105</t>
  </si>
  <si>
    <t>AS05106</t>
  </si>
  <si>
    <t>AS05107</t>
  </si>
  <si>
    <t>AS05108</t>
  </si>
  <si>
    <t>AS05109</t>
  </si>
  <si>
    <t>AS05110</t>
  </si>
  <si>
    <t>AS05111</t>
  </si>
  <si>
    <t>AS05112</t>
  </si>
  <si>
    <t>AS05113</t>
  </si>
  <si>
    <t>ZS00106</t>
  </si>
  <si>
    <t>ZS00107</t>
  </si>
  <si>
    <t>ZS00108</t>
  </si>
  <si>
    <t>D     20</t>
  </si>
  <si>
    <t>D     52</t>
  </si>
  <si>
    <t>D     80</t>
  </si>
  <si>
    <t>D     85</t>
  </si>
  <si>
    <t>D    119</t>
  </si>
  <si>
    <t>D    123</t>
  </si>
  <si>
    <t>D    129</t>
  </si>
  <si>
    <t>D    133</t>
  </si>
  <si>
    <t>AR00300</t>
  </si>
  <si>
    <t>AR00301</t>
  </si>
  <si>
    <t>AR00302</t>
  </si>
  <si>
    <t>AR00303</t>
  </si>
  <si>
    <t>AR00304</t>
  </si>
  <si>
    <t>AR00305</t>
  </si>
  <si>
    <t>AR00306</t>
  </si>
  <si>
    <t>AR00307</t>
  </si>
  <si>
    <t>AR00308</t>
  </si>
  <si>
    <t>D    105</t>
  </si>
  <si>
    <t>D    115</t>
  </si>
  <si>
    <t>D    118</t>
  </si>
  <si>
    <t>D    161</t>
  </si>
  <si>
    <t>D    170</t>
  </si>
  <si>
    <t>D    184</t>
  </si>
  <si>
    <t>D    117</t>
  </si>
  <si>
    <t>AR00309</t>
  </si>
  <si>
    <t>AR00310</t>
  </si>
  <si>
    <t>AR00311</t>
  </si>
  <si>
    <t>AR00314</t>
  </si>
  <si>
    <t>AR00315</t>
  </si>
  <si>
    <t>AR00316</t>
  </si>
  <si>
    <t>AR00317</t>
  </si>
  <si>
    <t>AR00318</t>
  </si>
  <si>
    <t>ZR00038</t>
  </si>
  <si>
    <t>AS05114</t>
  </si>
  <si>
    <t>AS05115</t>
  </si>
  <si>
    <t>AS05116</t>
  </si>
  <si>
    <t>AS05117</t>
  </si>
  <si>
    <t>AS05118</t>
  </si>
  <si>
    <t>AS05119</t>
  </si>
  <si>
    <t>AS05120</t>
  </si>
  <si>
    <t>AS05121</t>
  </si>
  <si>
    <t>AS05122</t>
  </si>
  <si>
    <t>AS05123</t>
  </si>
  <si>
    <t>AS05124</t>
  </si>
  <si>
    <t>AS05125</t>
  </si>
  <si>
    <t>AS05126</t>
  </si>
  <si>
    <t>AS05127</t>
  </si>
  <si>
    <t>AS05128</t>
  </si>
  <si>
    <t>AS05129</t>
  </si>
  <si>
    <t>AS05130</t>
  </si>
  <si>
    <t>AS05131</t>
  </si>
  <si>
    <t>AS05132</t>
  </si>
  <si>
    <t>AS05133</t>
  </si>
  <si>
    <t>AS05134</t>
  </si>
  <si>
    <t>AS05135</t>
  </si>
  <si>
    <t>AS05136</t>
  </si>
  <si>
    <t>AS05137</t>
  </si>
  <si>
    <t>AS05138</t>
  </si>
  <si>
    <t>AS05139</t>
  </si>
  <si>
    <t>AS05140</t>
  </si>
  <si>
    <t>AS05141</t>
  </si>
  <si>
    <t>AS05142</t>
  </si>
  <si>
    <t>AS05143</t>
  </si>
  <si>
    <t>AS05144</t>
  </si>
  <si>
    <t>AS05145</t>
  </si>
  <si>
    <t>AS05146</t>
  </si>
  <si>
    <t>AS05147</t>
  </si>
  <si>
    <t>AS05148</t>
  </si>
  <si>
    <t>AS05149</t>
  </si>
  <si>
    <t>AS05150</t>
  </si>
  <si>
    <t>ZS00109</t>
  </si>
  <si>
    <t>D      3</t>
  </si>
  <si>
    <t>D     29</t>
  </si>
  <si>
    <t>D     68</t>
  </si>
  <si>
    <t>D     74</t>
  </si>
  <si>
    <t>AR00319</t>
  </si>
  <si>
    <t>AR00320</t>
  </si>
  <si>
    <t>AR00321</t>
  </si>
  <si>
    <t>AR00322</t>
  </si>
  <si>
    <t>AR00323</t>
  </si>
  <si>
    <t>AS05151</t>
  </si>
  <si>
    <t>AS05152</t>
  </si>
  <si>
    <t>AS05153</t>
  </si>
  <si>
    <t>AS05154</t>
  </si>
  <si>
    <t>AS05155</t>
  </si>
  <si>
    <t>AS05156</t>
  </si>
  <si>
    <t>AS05157</t>
  </si>
  <si>
    <t>AS05158</t>
  </si>
  <si>
    <t>AS05159</t>
  </si>
  <si>
    <t>AS05160</t>
  </si>
  <si>
    <t>AS05161</t>
  </si>
  <si>
    <t>AS05162</t>
  </si>
  <si>
    <t>AS05163</t>
  </si>
  <si>
    <t>AS05164</t>
  </si>
  <si>
    <t>AS05165</t>
  </si>
  <si>
    <t>AS05166</t>
  </si>
  <si>
    <t>AS05167</t>
  </si>
  <si>
    <t>AS05168</t>
  </si>
  <si>
    <t>AS05169</t>
  </si>
  <si>
    <t>AS05170</t>
  </si>
  <si>
    <t>AS05171</t>
  </si>
  <si>
    <t>AS05172</t>
  </si>
  <si>
    <t>AS05173</t>
  </si>
  <si>
    <t>AS05174</t>
  </si>
  <si>
    <t>AS05175</t>
  </si>
  <si>
    <t>AS05176</t>
  </si>
  <si>
    <t>AS05177</t>
  </si>
  <si>
    <t>AS05178</t>
  </si>
  <si>
    <t>AS05179</t>
  </si>
  <si>
    <t>AS05180</t>
  </si>
  <si>
    <t>AS05181</t>
  </si>
  <si>
    <t>AS05182</t>
  </si>
  <si>
    <t>AS05183</t>
  </si>
  <si>
    <t>AS05184</t>
  </si>
  <si>
    <t>AS05185</t>
  </si>
  <si>
    <t>AS05186</t>
  </si>
  <si>
    <t>AS05187</t>
  </si>
  <si>
    <t>AS05188</t>
  </si>
  <si>
    <t>AS05189</t>
  </si>
  <si>
    <t>AS05190</t>
  </si>
  <si>
    <t>ZS00110</t>
  </si>
  <si>
    <t>D     25</t>
  </si>
  <si>
    <t>D     43</t>
  </si>
  <si>
    <t>D    104</t>
  </si>
  <si>
    <t>D    176</t>
  </si>
  <si>
    <t>D    210</t>
  </si>
  <si>
    <t>D     97</t>
  </si>
  <si>
    <t>AR00324</t>
  </si>
  <si>
    <t>AR00325</t>
  </si>
  <si>
    <t>AR00326</t>
  </si>
  <si>
    <t>AR00327</t>
  </si>
  <si>
    <t>AR00328</t>
  </si>
  <si>
    <t>AR00329</t>
  </si>
  <si>
    <t>AR00330</t>
  </si>
  <si>
    <t>AR00331</t>
  </si>
  <si>
    <t>ZR00039</t>
  </si>
  <si>
    <t>AS05191</t>
  </si>
  <si>
    <t>AS05192</t>
  </si>
  <si>
    <t>AS05193</t>
  </si>
  <si>
    <t>AS05194</t>
  </si>
  <si>
    <t>AS05195</t>
  </si>
  <si>
    <t>AS05196</t>
  </si>
  <si>
    <t>AS05197</t>
  </si>
  <si>
    <t>AS05198</t>
  </si>
  <si>
    <t>AS05199</t>
  </si>
  <si>
    <t>AS05200</t>
  </si>
  <si>
    <t>AS05201</t>
  </si>
  <si>
    <t>AS05202</t>
  </si>
  <si>
    <t>AS05203</t>
  </si>
  <si>
    <t>AS05204</t>
  </si>
  <si>
    <t>AS05205</t>
  </si>
  <si>
    <t>AS05206</t>
  </si>
  <si>
    <t>AS05207</t>
  </si>
  <si>
    <t>AS05208</t>
  </si>
  <si>
    <t>AS05209</t>
  </si>
  <si>
    <t>AS05210</t>
  </si>
  <si>
    <t>AS05211</t>
  </si>
  <si>
    <t>AS05212</t>
  </si>
  <si>
    <t>AS05213</t>
  </si>
  <si>
    <t>AS05214</t>
  </si>
  <si>
    <t>AS05215</t>
  </si>
  <si>
    <t>AS05216</t>
  </si>
  <si>
    <t>AS05217</t>
  </si>
  <si>
    <t>AS05218</t>
  </si>
  <si>
    <t>AS05219</t>
  </si>
  <si>
    <t>AS05220</t>
  </si>
  <si>
    <t>AS05221</t>
  </si>
  <si>
    <t>AS05222</t>
  </si>
  <si>
    <t>AS05223</t>
  </si>
  <si>
    <t>AS05224</t>
  </si>
  <si>
    <t>AS05225</t>
  </si>
  <si>
    <t>AS05226</t>
  </si>
  <si>
    <t>AS05227</t>
  </si>
  <si>
    <t>AS05228</t>
  </si>
  <si>
    <t>AS05229</t>
  </si>
  <si>
    <t>AS05230</t>
  </si>
  <si>
    <t>AS05231</t>
  </si>
  <si>
    <t>AS05232</t>
  </si>
  <si>
    <t>AS05233</t>
  </si>
  <si>
    <t>AS05234</t>
  </si>
  <si>
    <t>AS05235</t>
  </si>
  <si>
    <t>AS05236</t>
  </si>
  <si>
    <t>AS05237</t>
  </si>
  <si>
    <t>AS05238</t>
  </si>
  <si>
    <t>ZS00111</t>
  </si>
  <si>
    <t>ZS00112</t>
  </si>
  <si>
    <t>AS05239</t>
  </si>
  <si>
    <t>AS05240</t>
  </si>
  <si>
    <t>AS05241</t>
  </si>
  <si>
    <t>AS05242</t>
  </si>
  <si>
    <t>AS05243</t>
  </si>
  <si>
    <t>AS05244</t>
  </si>
  <si>
    <t>AS05245</t>
  </si>
  <si>
    <t>AS05246</t>
  </si>
  <si>
    <t>AS05247</t>
  </si>
  <si>
    <t>AS05248</t>
  </si>
  <si>
    <t>AS05249</t>
  </si>
  <si>
    <t>AS05250</t>
  </si>
  <si>
    <t>AS05251</t>
  </si>
  <si>
    <t>AS05252</t>
  </si>
  <si>
    <t>AS05253</t>
  </si>
  <si>
    <t>AS05254</t>
  </si>
  <si>
    <t>AS05255</t>
  </si>
  <si>
    <t>AS05256</t>
  </si>
  <si>
    <t>AS05257</t>
  </si>
  <si>
    <t>AS05258</t>
  </si>
  <si>
    <t>AS05259</t>
  </si>
  <si>
    <t>AS05260</t>
  </si>
  <si>
    <t>AS05261</t>
  </si>
  <si>
    <t>AS05262</t>
  </si>
  <si>
    <t>AS05263</t>
  </si>
  <si>
    <t>AS05264</t>
  </si>
  <si>
    <t>AS05265</t>
  </si>
  <si>
    <t>AS05266</t>
  </si>
  <si>
    <t>AS05267</t>
  </si>
  <si>
    <t>AS05268</t>
  </si>
  <si>
    <t>AS05269</t>
  </si>
  <si>
    <t>AS05270</t>
  </si>
  <si>
    <t>AS05271</t>
  </si>
  <si>
    <t>AS05272</t>
  </si>
  <si>
    <t>AS05273</t>
  </si>
  <si>
    <t>AS05274</t>
  </si>
  <si>
    <t>AS05275</t>
  </si>
  <si>
    <t>AS05276</t>
  </si>
  <si>
    <t>AS05277</t>
  </si>
  <si>
    <t>AS05278</t>
  </si>
  <si>
    <t>D      4</t>
  </si>
  <si>
    <t>D      5</t>
  </si>
  <si>
    <t>D    158</t>
  </si>
  <si>
    <t>AR00332</t>
  </si>
  <si>
    <t>AR00333</t>
  </si>
  <si>
    <t>AR00334</t>
  </si>
  <si>
    <t>AR00335</t>
  </si>
  <si>
    <t>AR00336</t>
  </si>
  <si>
    <t>ZR00040</t>
  </si>
  <si>
    <t>AA00647</t>
  </si>
  <si>
    <t>AA00649</t>
  </si>
  <si>
    <t>ZA00383</t>
  </si>
  <si>
    <t>AA00651</t>
  </si>
  <si>
    <t>AA00643</t>
  </si>
  <si>
    <t>ZA00379</t>
  </si>
  <si>
    <t>AA00645</t>
  </si>
  <si>
    <t>ZA00380</t>
  </si>
  <si>
    <t>AA00646</t>
  </si>
  <si>
    <t>AA00644</t>
  </si>
  <si>
    <t>ZA00382</t>
  </si>
  <si>
    <t>AA00650</t>
  </si>
  <si>
    <t>AA00648</t>
  </si>
  <si>
    <t>AA00654</t>
  </si>
  <si>
    <t>ZA00386</t>
  </si>
  <si>
    <t>AA00655</t>
  </si>
  <si>
    <t>AA00656</t>
  </si>
  <si>
    <t>AA00652</t>
  </si>
  <si>
    <t>ZA00385</t>
  </si>
  <si>
    <t>AA00653</t>
  </si>
  <si>
    <t>ZR</t>
  </si>
  <si>
    <t>ZS</t>
  </si>
  <si>
    <t>Cuenta  4</t>
  </si>
  <si>
    <t>02-001</t>
  </si>
  <si>
    <t>ANG</t>
  </si>
  <si>
    <t>ELES URI</t>
  </si>
  <si>
    <t>BE MA I</t>
  </si>
  <si>
    <t>SABEL</t>
  </si>
  <si>
    <t>---------</t>
  </si>
  <si>
    <t>-----------</t>
  </si>
  <si>
    <t>---</t>
  </si>
  <si>
    <t>--------</t>
  </si>
  <si>
    <t>-------</t>
  </si>
  <si>
    <t>----------------------</t>
  </si>
  <si>
    <t>------------------------------------</t>
  </si>
  <si>
    <t>------------------</t>
  </si>
  <si>
    <t>---------------</t>
  </si>
  <si>
    <t>----------</t>
  </si>
  <si>
    <t>Saldo Inicial</t>
  </si>
  <si>
    <t>D    130</t>
  </si>
  <si>
    <t>0032-SBN16</t>
  </si>
  <si>
    <t>UA52001-</t>
  </si>
  <si>
    <t>ZA00362</t>
  </si>
  <si>
    <t>Nota Descuento Fuera</t>
  </si>
  <si>
    <t>LJIMENEZ</t>
  </si>
  <si>
    <t>BRONZINI ANNA MARIA</t>
  </si>
  <si>
    <t>Sumas</t>
  </si>
  <si>
    <t>Saldo  Final</t>
  </si>
  <si>
    <t>DESCUENTOS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</si>
</sst>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9" fillId="0" borderId="0"/>
  </cellStyleXfs>
  <cellXfs count="49">
    <xf numFmtId="0" fontId="0" fillId="0" borderId="0" xfId="0"/>
    <xf numFmtId="0" fontId="2" fillId="0" borderId="0" xfId="0" applyFont="1" applyBorder="1"/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43" fontId="0" fillId="0" borderId="0" xfId="1" applyFont="1"/>
    <xf numFmtId="43" fontId="4" fillId="0" borderId="1" xfId="1" applyFont="1" applyBorder="1"/>
    <xf numFmtId="43" fontId="4" fillId="0" borderId="1" xfId="0" applyNumberFormat="1" applyFont="1" applyBorder="1"/>
    <xf numFmtId="0" fontId="0" fillId="0" borderId="0" xfId="0" applyBorder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8" fillId="0" borderId="0" xfId="0" applyFont="1"/>
    <xf numFmtId="4" fontId="8" fillId="0" borderId="0" xfId="0" applyNumberFormat="1" applyFont="1"/>
    <xf numFmtId="43" fontId="0" fillId="0" borderId="0" xfId="1" applyNumberFormat="1" applyFont="1"/>
    <xf numFmtId="0" fontId="10" fillId="0" borderId="0" xfId="3" applyFont="1"/>
    <xf numFmtId="43" fontId="5" fillId="0" borderId="0" xfId="1" applyFont="1"/>
    <xf numFmtId="0" fontId="4" fillId="2" borderId="0" xfId="0" applyFont="1" applyFill="1"/>
    <xf numFmtId="0" fontId="4" fillId="0" borderId="0" xfId="0" applyFont="1" applyFill="1"/>
    <xf numFmtId="4" fontId="4" fillId="0" borderId="0" xfId="0" applyNumberFormat="1" applyFont="1" applyFill="1"/>
    <xf numFmtId="4" fontId="10" fillId="0" borderId="0" xfId="3" applyNumberFormat="1" applyFont="1"/>
    <xf numFmtId="0" fontId="10" fillId="0" borderId="0" xfId="2" applyFont="1"/>
    <xf numFmtId="4" fontId="10" fillId="0" borderId="0" xfId="2" applyNumberFormat="1" applyFont="1"/>
    <xf numFmtId="43" fontId="5" fillId="0" borderId="2" xfId="1" applyFont="1" applyBorder="1"/>
    <xf numFmtId="0" fontId="7" fillId="0" borderId="0" xfId="0" applyFont="1"/>
    <xf numFmtId="43" fontId="0" fillId="0" borderId="0" xfId="0" applyNumberFormat="1"/>
    <xf numFmtId="43" fontId="7" fillId="0" borderId="0" xfId="0" applyNumberFormat="1" applyFont="1"/>
    <xf numFmtId="43" fontId="5" fillId="0" borderId="2" xfId="0" applyNumberFormat="1" applyFont="1" applyBorder="1"/>
    <xf numFmtId="43" fontId="8" fillId="0" borderId="2" xfId="0" applyNumberFormat="1" applyFont="1" applyBorder="1"/>
    <xf numFmtId="0" fontId="5" fillId="0" borderId="2" xfId="0" applyFont="1" applyBorder="1"/>
    <xf numFmtId="0" fontId="7" fillId="0" borderId="2" xfId="0" applyFont="1" applyBorder="1"/>
    <xf numFmtId="43" fontId="7" fillId="0" borderId="2" xfId="0" applyNumberFormat="1" applyFont="1" applyBorder="1"/>
    <xf numFmtId="4" fontId="5" fillId="0" borderId="0" xfId="0" applyNumberFormat="1" applyFont="1"/>
    <xf numFmtId="4" fontId="5" fillId="0" borderId="2" xfId="0" applyNumberFormat="1" applyFont="1" applyBorder="1"/>
    <xf numFmtId="43" fontId="4" fillId="0" borderId="0" xfId="0" applyNumberFormat="1" applyFont="1" applyBorder="1"/>
    <xf numFmtId="0" fontId="3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/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7030A0"/>
  </sheetPr>
  <dimension ref="A1:M96"/>
  <sheetViews>
    <sheetView workbookViewId="0">
      <selection activeCell="M26" sqref="M26"/>
    </sheetView>
  </sheetViews>
  <sheetFormatPr baseColWidth="10" defaultRowHeight="15" x14ac:dyDescent="0.25"/>
  <cols>
    <col min="2" max="2" width="3.5703125" customWidth="1"/>
    <col min="3" max="3" width="14.42578125" style="23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9" style="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5"/>
    </row>
    <row r="5" spans="1:13" x14ac:dyDescent="0.25">
      <c r="A5" s="44" t="s">
        <v>2</v>
      </c>
      <c r="B5" s="44"/>
      <c r="C5" s="5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580</v>
      </c>
      <c r="C6" s="15">
        <v>341293.10344827588</v>
      </c>
      <c r="E6" s="16" t="s">
        <v>71</v>
      </c>
      <c r="F6" s="15">
        <v>329829.71999999997</v>
      </c>
      <c r="G6" s="15">
        <v>11463.38</v>
      </c>
      <c r="H6" s="15">
        <f>+F6+G6</f>
        <v>341293.1</v>
      </c>
      <c r="I6" s="15">
        <f>+C6-H6</f>
        <v>3.4482759074307978E-3</v>
      </c>
    </row>
    <row r="7" spans="1:13" x14ac:dyDescent="0.25">
      <c r="A7" s="16" t="s">
        <v>4</v>
      </c>
      <c r="B7" s="16">
        <v>581</v>
      </c>
      <c r="C7" s="15">
        <v>173551.72</v>
      </c>
      <c r="E7" s="16" t="s">
        <v>72</v>
      </c>
      <c r="F7" s="15">
        <v>173551.72</v>
      </c>
      <c r="G7" s="15">
        <v>0</v>
      </c>
      <c r="H7" s="15">
        <f t="shared" ref="H7:H13" si="0">+F7+G7</f>
        <v>173551.72</v>
      </c>
      <c r="I7" s="15">
        <f t="shared" ref="I7:I13" si="1">+C7-H7</f>
        <v>0</v>
      </c>
    </row>
    <row r="8" spans="1:13" x14ac:dyDescent="0.25">
      <c r="A8" s="16" t="s">
        <v>4</v>
      </c>
      <c r="B8" s="16">
        <v>582</v>
      </c>
      <c r="C8" s="15">
        <v>269551.71999999997</v>
      </c>
      <c r="E8" s="16" t="s">
        <v>73</v>
      </c>
      <c r="F8" s="15">
        <v>269551.71999999997</v>
      </c>
      <c r="G8" s="15">
        <v>0</v>
      </c>
      <c r="H8" s="15">
        <f t="shared" si="0"/>
        <v>269551.71999999997</v>
      </c>
      <c r="I8" s="15">
        <f t="shared" si="1"/>
        <v>0</v>
      </c>
    </row>
    <row r="9" spans="1:13" x14ac:dyDescent="0.25">
      <c r="A9" s="16" t="s">
        <v>4</v>
      </c>
      <c r="B9" s="16">
        <v>583</v>
      </c>
      <c r="C9" s="15">
        <v>334482.75862068968</v>
      </c>
      <c r="E9" s="16" t="s">
        <v>74</v>
      </c>
      <c r="F9" s="15">
        <v>323638.51</v>
      </c>
      <c r="G9" s="15">
        <v>10844.25</v>
      </c>
      <c r="H9" s="15">
        <f t="shared" si="0"/>
        <v>334482.76</v>
      </c>
      <c r="I9" s="15">
        <f t="shared" si="1"/>
        <v>-1.3793103280477226E-3</v>
      </c>
    </row>
    <row r="10" spans="1:13" x14ac:dyDescent="0.25">
      <c r="A10" s="16" t="s">
        <v>4</v>
      </c>
      <c r="B10" s="16">
        <v>584</v>
      </c>
      <c r="C10" s="15">
        <v>341293.10344827588</v>
      </c>
      <c r="E10" s="16" t="s">
        <v>75</v>
      </c>
      <c r="F10" s="15">
        <v>329829.71999999997</v>
      </c>
      <c r="G10" s="15">
        <v>11463.38</v>
      </c>
      <c r="H10" s="15">
        <f t="shared" si="0"/>
        <v>341293.1</v>
      </c>
      <c r="I10" s="15">
        <f t="shared" si="1"/>
        <v>3.4482759074307978E-3</v>
      </c>
    </row>
    <row r="11" spans="1:13" x14ac:dyDescent="0.25">
      <c r="A11" s="16" t="s">
        <v>4</v>
      </c>
      <c r="B11" s="16">
        <v>585</v>
      </c>
      <c r="C11" s="15">
        <v>334482.75862068968</v>
      </c>
      <c r="E11" s="16" t="s">
        <v>76</v>
      </c>
      <c r="F11" s="15">
        <v>323638.51</v>
      </c>
      <c r="G11" s="15">
        <v>10844.25</v>
      </c>
      <c r="H11" s="15">
        <f t="shared" si="0"/>
        <v>334482.76</v>
      </c>
      <c r="I11" s="15">
        <f t="shared" si="1"/>
        <v>-1.3793103280477226E-3</v>
      </c>
    </row>
    <row r="12" spans="1:13" x14ac:dyDescent="0.25">
      <c r="A12" s="16" t="s">
        <v>4</v>
      </c>
      <c r="B12" s="16">
        <v>586</v>
      </c>
      <c r="C12" s="15">
        <v>269551.71999999997</v>
      </c>
      <c r="E12" s="16" t="s">
        <v>77</v>
      </c>
      <c r="F12" s="15">
        <v>269551.71999999997</v>
      </c>
      <c r="G12" s="15">
        <v>0</v>
      </c>
      <c r="H12" s="15">
        <f t="shared" si="0"/>
        <v>269551.71999999997</v>
      </c>
      <c r="I12" s="15">
        <f t="shared" si="1"/>
        <v>0</v>
      </c>
    </row>
    <row r="13" spans="1:13" x14ac:dyDescent="0.25">
      <c r="A13" s="16" t="s">
        <v>4</v>
      </c>
      <c r="B13" s="16">
        <v>587</v>
      </c>
      <c r="C13" s="15">
        <v>269551.71999999997</v>
      </c>
      <c r="E13" s="16" t="s">
        <v>78</v>
      </c>
      <c r="F13" s="15">
        <v>269551.71999999997</v>
      </c>
      <c r="G13" s="15">
        <v>0</v>
      </c>
      <c r="H13" s="15">
        <f t="shared" si="0"/>
        <v>269551.71999999997</v>
      </c>
      <c r="I13" s="15">
        <f t="shared" si="1"/>
        <v>0</v>
      </c>
    </row>
    <row r="14" spans="1:13" x14ac:dyDescent="0.25">
      <c r="C14" s="32">
        <f>SUM(C6:C13)</f>
        <v>2333758.604137931</v>
      </c>
      <c r="E14" s="16"/>
      <c r="F14" s="15"/>
      <c r="G14" s="15"/>
      <c r="H14" s="32">
        <f>SUM(H6:H13)</f>
        <v>2333758.5999999996</v>
      </c>
      <c r="I14" s="15"/>
      <c r="L14" s="33" t="s">
        <v>2</v>
      </c>
      <c r="M14" s="34">
        <f>+C14</f>
        <v>2333758.604137931</v>
      </c>
    </row>
    <row r="15" spans="1:13" x14ac:dyDescent="0.25">
      <c r="C15" s="5"/>
      <c r="E15" s="16"/>
      <c r="F15" s="15"/>
      <c r="G15" s="15"/>
      <c r="H15" s="15"/>
      <c r="I15" s="15"/>
      <c r="L15" s="10" t="s">
        <v>3</v>
      </c>
      <c r="M15" s="6">
        <f>+H14</f>
        <v>2333758.5999999996</v>
      </c>
    </row>
    <row r="16" spans="1:13" x14ac:dyDescent="0.25">
      <c r="C16" s="5"/>
      <c r="E16" s="16"/>
      <c r="F16" s="16"/>
      <c r="G16" s="15"/>
      <c r="H16" s="15"/>
      <c r="I16" s="15"/>
      <c r="M16" s="35">
        <f>+M14-M15</f>
        <v>4.1379313915967941E-3</v>
      </c>
    </row>
    <row r="17" spans="1:13" x14ac:dyDescent="0.25">
      <c r="A17" s="16" t="s">
        <v>17</v>
      </c>
      <c r="B17" s="16">
        <v>339</v>
      </c>
      <c r="C17" s="15">
        <v>341293.10344827588</v>
      </c>
      <c r="E17" s="16" t="s">
        <v>80</v>
      </c>
      <c r="F17" s="20">
        <v>-329829.71999999997</v>
      </c>
      <c r="G17" s="20">
        <v>-11463.38</v>
      </c>
      <c r="H17" s="20">
        <f>+F17+G17</f>
        <v>-341293.1</v>
      </c>
      <c r="I17" s="15">
        <f>+C17+H17</f>
        <v>3.4482759074307978E-3</v>
      </c>
      <c r="L17" s="11"/>
      <c r="M17" s="15"/>
    </row>
    <row r="18" spans="1:13" x14ac:dyDescent="0.25">
      <c r="A18" s="16" t="s">
        <v>17</v>
      </c>
      <c r="B18" s="16">
        <v>340</v>
      </c>
      <c r="C18" s="15">
        <v>17241.37931034483</v>
      </c>
      <c r="E18" s="16"/>
      <c r="F18" s="16"/>
      <c r="G18" s="16"/>
      <c r="H18" s="16"/>
      <c r="I18" s="15">
        <f t="shared" ref="I18:I23" si="2">+C18+H18</f>
        <v>17241.37931034483</v>
      </c>
    </row>
    <row r="19" spans="1:13" x14ac:dyDescent="0.25">
      <c r="A19" s="16" t="s">
        <v>17</v>
      </c>
      <c r="B19" s="16">
        <v>341</v>
      </c>
      <c r="C19" s="15">
        <v>15344.827586206897</v>
      </c>
      <c r="E19" s="16"/>
      <c r="F19" s="16"/>
      <c r="G19" s="16"/>
      <c r="H19" s="16"/>
      <c r="I19" s="15">
        <f t="shared" si="2"/>
        <v>15344.827586206897</v>
      </c>
    </row>
    <row r="20" spans="1:13" x14ac:dyDescent="0.25">
      <c r="A20" s="16" t="s">
        <v>17</v>
      </c>
      <c r="B20" s="16">
        <v>342</v>
      </c>
      <c r="C20" s="15">
        <v>334482.75862068968</v>
      </c>
      <c r="E20" s="27" t="s">
        <v>79</v>
      </c>
      <c r="F20" s="28">
        <v>-323638.51</v>
      </c>
      <c r="G20" s="28">
        <v>-10844.25</v>
      </c>
      <c r="H20" s="20">
        <f>+F20+G20</f>
        <v>-334482.76</v>
      </c>
      <c r="I20" s="15">
        <f t="shared" si="2"/>
        <v>-1.3793103280477226E-3</v>
      </c>
    </row>
    <row r="21" spans="1:13" x14ac:dyDescent="0.25">
      <c r="A21" s="16" t="s">
        <v>17</v>
      </c>
      <c r="B21" s="16">
        <v>343</v>
      </c>
      <c r="C21" s="15">
        <v>269551.71999999997</v>
      </c>
      <c r="E21" s="16" t="s">
        <v>81</v>
      </c>
      <c r="F21" s="20">
        <v>-269551.71999999997</v>
      </c>
      <c r="G21" s="16">
        <v>0</v>
      </c>
      <c r="H21" s="20">
        <f>+F21+G21</f>
        <v>-269551.71999999997</v>
      </c>
      <c r="I21" s="15">
        <f t="shared" si="2"/>
        <v>0</v>
      </c>
    </row>
    <row r="22" spans="1:13" x14ac:dyDescent="0.25">
      <c r="A22" s="16" t="s">
        <v>17</v>
      </c>
      <c r="B22" s="16">
        <v>344</v>
      </c>
      <c r="C22" s="15">
        <v>269551.71999999997</v>
      </c>
      <c r="E22" s="16" t="s">
        <v>82</v>
      </c>
      <c r="F22" s="20">
        <v>-269551.71999999997</v>
      </c>
      <c r="G22" s="16">
        <v>0</v>
      </c>
      <c r="H22" s="20">
        <f>+F22+G22</f>
        <v>-269551.71999999997</v>
      </c>
      <c r="I22" s="15">
        <f t="shared" si="2"/>
        <v>0</v>
      </c>
    </row>
    <row r="23" spans="1:13" x14ac:dyDescent="0.25">
      <c r="A23" s="16" t="s">
        <v>17</v>
      </c>
      <c r="B23" s="16">
        <v>345</v>
      </c>
      <c r="C23" s="15">
        <v>6099.75</v>
      </c>
      <c r="E23" s="16"/>
      <c r="F23" s="15"/>
      <c r="G23" s="15"/>
      <c r="H23" s="15"/>
      <c r="I23" s="15">
        <f t="shared" si="2"/>
        <v>6099.75</v>
      </c>
    </row>
    <row r="24" spans="1:13" x14ac:dyDescent="0.25">
      <c r="A24" s="16"/>
      <c r="B24" s="16"/>
      <c r="C24" s="32">
        <f>SUM(C17:C23)</f>
        <v>1253565.2589655172</v>
      </c>
      <c r="E24" s="16"/>
      <c r="F24" s="16"/>
      <c r="G24" s="16"/>
      <c r="H24" s="32">
        <f>SUM(H17:H23)</f>
        <v>-1214879.2999999998</v>
      </c>
      <c r="L24" s="33" t="s">
        <v>2</v>
      </c>
      <c r="M24" s="34">
        <f>+C24</f>
        <v>1253565.2589655172</v>
      </c>
    </row>
    <row r="25" spans="1:13" x14ac:dyDescent="0.25">
      <c r="E25" s="16"/>
      <c r="F25" s="16"/>
      <c r="G25" s="16"/>
      <c r="H25" s="16"/>
      <c r="I25" s="15"/>
      <c r="L25" s="10" t="s">
        <v>3</v>
      </c>
      <c r="M25" s="6">
        <f>+H24</f>
        <v>-1214879.2999999998</v>
      </c>
    </row>
    <row r="26" spans="1:13" x14ac:dyDescent="0.25">
      <c r="E26" s="16"/>
      <c r="F26" s="16"/>
      <c r="G26" s="16"/>
      <c r="H26" s="16"/>
      <c r="I26" s="15"/>
      <c r="M26" s="35">
        <f>+M24+M25</f>
        <v>38685.958965517348</v>
      </c>
    </row>
    <row r="27" spans="1:13" x14ac:dyDescent="0.25">
      <c r="E27" s="16"/>
      <c r="F27" s="16"/>
      <c r="G27" s="16"/>
      <c r="H27" s="16"/>
      <c r="I27" s="15"/>
    </row>
    <row r="28" spans="1:13" x14ac:dyDescent="0.25">
      <c r="E28" s="16"/>
      <c r="F28" s="16"/>
      <c r="G28" s="16"/>
      <c r="H28" s="16"/>
      <c r="I28" s="15"/>
    </row>
    <row r="29" spans="1:13" x14ac:dyDescent="0.25">
      <c r="E29" s="16"/>
      <c r="F29" s="16"/>
      <c r="G29" s="16"/>
      <c r="H29" s="16"/>
      <c r="I29" s="15"/>
    </row>
    <row r="30" spans="1:13" x14ac:dyDescent="0.25">
      <c r="E30" s="16"/>
      <c r="F30" s="16"/>
      <c r="G30" s="16"/>
      <c r="H30" s="16"/>
      <c r="I30" s="15"/>
    </row>
    <row r="31" spans="1:13" x14ac:dyDescent="0.25">
      <c r="E31" s="16"/>
      <c r="F31" s="16"/>
      <c r="G31" s="16"/>
      <c r="H31" s="16"/>
      <c r="I31" s="15"/>
    </row>
    <row r="32" spans="1:13" x14ac:dyDescent="0.25">
      <c r="E32" s="16"/>
      <c r="F32" s="16"/>
      <c r="G32" s="16"/>
      <c r="H32" s="16"/>
      <c r="I32" s="15"/>
    </row>
    <row r="33" spans="5:9" x14ac:dyDescent="0.25">
      <c r="E33" s="16"/>
      <c r="F33" s="16"/>
      <c r="G33" s="16"/>
      <c r="H33" s="16"/>
      <c r="I33" s="15"/>
    </row>
    <row r="34" spans="5:9" x14ac:dyDescent="0.25">
      <c r="E34" s="16"/>
      <c r="F34" s="16"/>
      <c r="G34" s="16"/>
      <c r="H34" s="16"/>
      <c r="I34" s="15"/>
    </row>
    <row r="35" spans="5:9" x14ac:dyDescent="0.25">
      <c r="E35" s="16"/>
      <c r="F35" s="16"/>
      <c r="G35" s="16"/>
      <c r="H35" s="16"/>
      <c r="I35" s="15"/>
    </row>
    <row r="36" spans="5:9" x14ac:dyDescent="0.25">
      <c r="E36" s="16"/>
      <c r="F36" s="16"/>
      <c r="G36" s="16"/>
      <c r="H36" s="16"/>
      <c r="I36" s="15"/>
    </row>
    <row r="37" spans="5:9" x14ac:dyDescent="0.25">
      <c r="E37" s="16"/>
      <c r="F37" s="16"/>
      <c r="G37" s="16"/>
      <c r="H37" s="16"/>
      <c r="I37" s="15"/>
    </row>
    <row r="38" spans="5:9" x14ac:dyDescent="0.25">
      <c r="E38" s="16"/>
      <c r="F38" s="16"/>
      <c r="G38" s="16"/>
      <c r="H38" s="16"/>
      <c r="I38" s="15"/>
    </row>
    <row r="39" spans="5:9" x14ac:dyDescent="0.25">
      <c r="E39" s="16"/>
      <c r="F39" s="16"/>
      <c r="G39" s="16"/>
      <c r="H39" s="16"/>
      <c r="I39" s="15"/>
    </row>
    <row r="40" spans="5:9" x14ac:dyDescent="0.25">
      <c r="E40" s="16"/>
      <c r="F40" s="16"/>
      <c r="G40" s="16"/>
      <c r="H40" s="16"/>
      <c r="I40" s="15"/>
    </row>
    <row r="41" spans="5:9" x14ac:dyDescent="0.25">
      <c r="E41" s="16"/>
      <c r="F41" s="16"/>
      <c r="G41" s="16"/>
      <c r="H41" s="16"/>
      <c r="I41" s="15"/>
    </row>
    <row r="42" spans="5:9" x14ac:dyDescent="0.25">
      <c r="E42" s="16"/>
      <c r="F42" s="16"/>
      <c r="G42" s="16"/>
      <c r="H42" s="16"/>
      <c r="I42" s="15"/>
    </row>
    <row r="43" spans="5:9" x14ac:dyDescent="0.25">
      <c r="E43" s="16"/>
      <c r="F43" s="16"/>
      <c r="G43" s="16"/>
      <c r="H43" s="16"/>
      <c r="I43" s="15"/>
    </row>
    <row r="44" spans="5:9" x14ac:dyDescent="0.25">
      <c r="E44" s="16"/>
      <c r="F44" s="16"/>
      <c r="G44" s="16"/>
      <c r="H44" s="16"/>
      <c r="I44" s="15"/>
    </row>
    <row r="45" spans="5:9" x14ac:dyDescent="0.25">
      <c r="E45" s="16"/>
      <c r="F45" s="16"/>
      <c r="G45" s="16"/>
      <c r="H45" s="16"/>
      <c r="I45" s="15"/>
    </row>
    <row r="46" spans="5:9" x14ac:dyDescent="0.25">
      <c r="E46" s="16"/>
      <c r="F46" s="16"/>
      <c r="G46" s="16"/>
      <c r="H46" s="16"/>
      <c r="I46" s="15"/>
    </row>
    <row r="47" spans="5:9" x14ac:dyDescent="0.25">
      <c r="E47" s="16"/>
      <c r="F47" s="16"/>
      <c r="G47" s="16"/>
      <c r="H47" s="16"/>
      <c r="I47" s="15"/>
    </row>
    <row r="48" spans="5:9" x14ac:dyDescent="0.25">
      <c r="E48" s="16"/>
      <c r="F48" s="16"/>
      <c r="G48" s="16"/>
      <c r="H48" s="16"/>
      <c r="I48" s="15"/>
    </row>
    <row r="49" spans="5:9" x14ac:dyDescent="0.25">
      <c r="E49" s="16"/>
      <c r="F49" s="16"/>
      <c r="G49" s="16"/>
      <c r="H49" s="16"/>
      <c r="I49" s="15"/>
    </row>
    <row r="50" spans="5:9" x14ac:dyDescent="0.25">
      <c r="E50" s="16"/>
      <c r="F50" s="16"/>
      <c r="G50" s="16"/>
      <c r="H50" s="16"/>
      <c r="I50" s="15"/>
    </row>
    <row r="51" spans="5:9" x14ac:dyDescent="0.25">
      <c r="E51" s="16"/>
      <c r="F51" s="16"/>
      <c r="G51" s="16"/>
      <c r="H51" s="16"/>
      <c r="I51" s="15"/>
    </row>
    <row r="52" spans="5:9" x14ac:dyDescent="0.25">
      <c r="E52" s="16"/>
      <c r="F52" s="16"/>
      <c r="G52" s="16"/>
      <c r="H52" s="16"/>
      <c r="I52" s="15"/>
    </row>
    <row r="53" spans="5:9" x14ac:dyDescent="0.25">
      <c r="E53" s="16"/>
      <c r="F53" s="16"/>
      <c r="G53" s="16"/>
      <c r="H53" s="16"/>
      <c r="I53" s="15"/>
    </row>
    <row r="54" spans="5:9" x14ac:dyDescent="0.25">
      <c r="E54" s="16"/>
      <c r="F54" s="16"/>
      <c r="G54" s="16"/>
      <c r="H54" s="16"/>
      <c r="I54" s="15"/>
    </row>
    <row r="55" spans="5:9" x14ac:dyDescent="0.25">
      <c r="E55" s="16"/>
      <c r="F55" s="16"/>
      <c r="G55" s="16"/>
      <c r="H55" s="16"/>
      <c r="I55" s="15"/>
    </row>
    <row r="56" spans="5:9" x14ac:dyDescent="0.25">
      <c r="E56" s="16"/>
      <c r="F56" s="16"/>
      <c r="G56" s="16"/>
      <c r="H56" s="16"/>
      <c r="I56" s="15"/>
    </row>
    <row r="57" spans="5:9" x14ac:dyDescent="0.25">
      <c r="E57" s="16"/>
      <c r="F57" s="16"/>
      <c r="G57" s="16"/>
      <c r="H57" s="16"/>
      <c r="I57" s="15"/>
    </row>
    <row r="58" spans="5:9" x14ac:dyDescent="0.25">
      <c r="E58" s="16"/>
      <c r="F58" s="16"/>
      <c r="G58" s="16"/>
      <c r="H58" s="16"/>
      <c r="I58" s="15"/>
    </row>
    <row r="59" spans="5:9" x14ac:dyDescent="0.25">
      <c r="E59" s="16"/>
      <c r="F59" s="16"/>
      <c r="G59" s="16"/>
      <c r="H59" s="16"/>
      <c r="I59" s="15"/>
    </row>
    <row r="60" spans="5:9" x14ac:dyDescent="0.25">
      <c r="E60" s="16"/>
      <c r="F60" s="16"/>
      <c r="G60" s="16"/>
      <c r="H60" s="16"/>
      <c r="I60" s="15"/>
    </row>
    <row r="61" spans="5:9" x14ac:dyDescent="0.25">
      <c r="E61" s="16"/>
      <c r="F61" s="16"/>
      <c r="G61" s="16"/>
      <c r="H61" s="16"/>
      <c r="I61" s="15"/>
    </row>
    <row r="62" spans="5:9" x14ac:dyDescent="0.25">
      <c r="E62" s="16"/>
      <c r="F62" s="16"/>
      <c r="G62" s="16"/>
      <c r="H62" s="16"/>
      <c r="I62" s="15"/>
    </row>
    <row r="63" spans="5:9" x14ac:dyDescent="0.25">
      <c r="E63" s="16"/>
      <c r="F63" s="16"/>
      <c r="G63" s="16"/>
      <c r="H63" s="16"/>
      <c r="I63" s="15"/>
    </row>
    <row r="64" spans="5:9" x14ac:dyDescent="0.25">
      <c r="E64" s="16"/>
      <c r="F64" s="16"/>
      <c r="G64" s="16"/>
      <c r="H64" s="16"/>
      <c r="I64" s="15"/>
    </row>
    <row r="65" spans="5:9" x14ac:dyDescent="0.25">
      <c r="E65" s="16"/>
      <c r="F65" s="16"/>
      <c r="G65" s="16"/>
      <c r="H65" s="16"/>
      <c r="I65" s="15"/>
    </row>
    <row r="66" spans="5:9" x14ac:dyDescent="0.25">
      <c r="E66" s="16"/>
      <c r="F66" s="16"/>
      <c r="G66" s="16"/>
      <c r="H66" s="16"/>
      <c r="I66" s="15"/>
    </row>
    <row r="67" spans="5:9" x14ac:dyDescent="0.25">
      <c r="E67" s="16"/>
      <c r="F67" s="16"/>
      <c r="G67" s="16"/>
      <c r="H67" s="16"/>
      <c r="I67" s="15"/>
    </row>
    <row r="68" spans="5:9" x14ac:dyDescent="0.25">
      <c r="E68" s="16"/>
      <c r="F68" s="16"/>
      <c r="G68" s="16"/>
      <c r="H68" s="16"/>
      <c r="I68" s="15"/>
    </row>
    <row r="69" spans="5:9" x14ac:dyDescent="0.25">
      <c r="E69" s="16"/>
      <c r="F69" s="16"/>
      <c r="G69" s="16"/>
      <c r="H69" s="16"/>
      <c r="I69" s="15"/>
    </row>
    <row r="70" spans="5:9" x14ac:dyDescent="0.25">
      <c r="E70" s="16"/>
      <c r="F70" s="16"/>
      <c r="G70" s="16"/>
      <c r="H70" s="16"/>
      <c r="I70" s="15"/>
    </row>
    <row r="71" spans="5:9" x14ac:dyDescent="0.25">
      <c r="E71" s="16"/>
      <c r="F71" s="16"/>
      <c r="G71" s="16"/>
      <c r="H71" s="16"/>
      <c r="I71" s="15"/>
    </row>
    <row r="72" spans="5:9" x14ac:dyDescent="0.25">
      <c r="E72" s="16"/>
      <c r="F72" s="16"/>
      <c r="G72" s="16"/>
      <c r="H72" s="16"/>
      <c r="I72" s="15"/>
    </row>
    <row r="73" spans="5:9" x14ac:dyDescent="0.25">
      <c r="E73" s="16"/>
      <c r="F73" s="16"/>
      <c r="G73" s="16"/>
      <c r="H73" s="16"/>
      <c r="I73" s="15"/>
    </row>
    <row r="74" spans="5:9" x14ac:dyDescent="0.25">
      <c r="E74" s="16"/>
      <c r="F74" s="16"/>
      <c r="G74" s="16"/>
      <c r="H74" s="16"/>
      <c r="I74" s="15"/>
    </row>
    <row r="75" spans="5:9" x14ac:dyDescent="0.25">
      <c r="E75" s="16"/>
      <c r="F75" s="16"/>
      <c r="G75" s="16"/>
      <c r="H75" s="16"/>
      <c r="I75" s="15"/>
    </row>
    <row r="76" spans="5:9" x14ac:dyDescent="0.25">
      <c r="E76" s="16"/>
      <c r="F76" s="16"/>
      <c r="G76" s="16"/>
      <c r="H76" s="16"/>
      <c r="I76" s="15"/>
    </row>
    <row r="77" spans="5:9" x14ac:dyDescent="0.25">
      <c r="E77" s="16"/>
      <c r="F77" s="16"/>
      <c r="G77" s="16"/>
      <c r="H77" s="16"/>
      <c r="I77" s="15"/>
    </row>
    <row r="78" spans="5:9" x14ac:dyDescent="0.25">
      <c r="E78" s="16"/>
      <c r="F78" s="16"/>
      <c r="G78" s="16"/>
      <c r="H78" s="16"/>
      <c r="I78" s="15"/>
    </row>
    <row r="79" spans="5:9" x14ac:dyDescent="0.25">
      <c r="E79" s="16"/>
      <c r="F79" s="16"/>
      <c r="G79" s="16"/>
      <c r="H79" s="16"/>
      <c r="I79" s="15"/>
    </row>
    <row r="80" spans="5:9" x14ac:dyDescent="0.25">
      <c r="E80" s="16"/>
      <c r="F80" s="16"/>
      <c r="G80" s="16"/>
      <c r="H80" s="16"/>
      <c r="I80" s="15"/>
    </row>
    <row r="81" spans="5:9" x14ac:dyDescent="0.25">
      <c r="E81" s="16"/>
      <c r="F81" s="16"/>
      <c r="G81" s="16"/>
      <c r="H81" s="16"/>
      <c r="I81" s="15"/>
    </row>
    <row r="82" spans="5:9" x14ac:dyDescent="0.25">
      <c r="E82" s="16"/>
      <c r="F82" s="16"/>
      <c r="G82" s="16"/>
      <c r="H82" s="16"/>
      <c r="I82" s="15"/>
    </row>
    <row r="83" spans="5:9" x14ac:dyDescent="0.25">
      <c r="E83" s="16"/>
      <c r="F83" s="16"/>
      <c r="G83" s="16"/>
      <c r="H83" s="16"/>
      <c r="I83" s="15"/>
    </row>
    <row r="84" spans="5:9" x14ac:dyDescent="0.25">
      <c r="E84" s="16"/>
      <c r="F84" s="16"/>
      <c r="G84" s="16"/>
      <c r="H84" s="16"/>
      <c r="I84" s="15"/>
    </row>
    <row r="85" spans="5:9" x14ac:dyDescent="0.25">
      <c r="E85" s="16"/>
      <c r="F85" s="16"/>
      <c r="G85" s="16"/>
      <c r="H85" s="16"/>
      <c r="I85" s="15"/>
    </row>
    <row r="86" spans="5:9" x14ac:dyDescent="0.25">
      <c r="E86" s="16"/>
      <c r="F86" s="16"/>
      <c r="G86" s="16"/>
      <c r="H86" s="16"/>
      <c r="I86" s="15"/>
    </row>
    <row r="87" spans="5:9" x14ac:dyDescent="0.25">
      <c r="E87" s="16"/>
      <c r="F87" s="16"/>
      <c r="G87" s="16"/>
      <c r="H87" s="16"/>
      <c r="I87" s="15"/>
    </row>
    <row r="88" spans="5:9" x14ac:dyDescent="0.25">
      <c r="E88" s="16"/>
      <c r="F88" s="16"/>
      <c r="G88" s="16"/>
      <c r="H88" s="16"/>
      <c r="I88" s="15"/>
    </row>
    <row r="89" spans="5:9" x14ac:dyDescent="0.25">
      <c r="E89" s="16"/>
      <c r="F89" s="16"/>
      <c r="G89" s="16"/>
      <c r="H89" s="16"/>
      <c r="I89" s="15"/>
    </row>
    <row r="90" spans="5:9" x14ac:dyDescent="0.25">
      <c r="E90" s="16"/>
      <c r="F90" s="16"/>
      <c r="G90" s="16"/>
      <c r="H90" s="16"/>
      <c r="I90" s="15"/>
    </row>
    <row r="91" spans="5:9" x14ac:dyDescent="0.25">
      <c r="E91" s="16"/>
      <c r="F91" s="16"/>
      <c r="G91" s="16"/>
      <c r="H91" s="16"/>
      <c r="I91" s="15"/>
    </row>
    <row r="92" spans="5:9" x14ac:dyDescent="0.25">
      <c r="E92" s="16"/>
      <c r="F92" s="16"/>
      <c r="G92" s="16"/>
      <c r="H92" s="16"/>
      <c r="I92" s="15"/>
    </row>
    <row r="93" spans="5:9" x14ac:dyDescent="0.25">
      <c r="E93" s="16"/>
      <c r="F93" s="16"/>
      <c r="G93" s="16"/>
      <c r="H93" s="16"/>
      <c r="I93" s="15"/>
    </row>
    <row r="94" spans="5:9" x14ac:dyDescent="0.25">
      <c r="E94" s="16"/>
      <c r="F94" s="16"/>
      <c r="G94" s="16"/>
      <c r="H94" s="16"/>
      <c r="I94" s="15"/>
    </row>
    <row r="95" spans="5:9" x14ac:dyDescent="0.25">
      <c r="E95" s="16"/>
      <c r="F95" s="16"/>
      <c r="G95" s="16"/>
      <c r="H95" s="16"/>
      <c r="I95" s="15"/>
    </row>
    <row r="96" spans="5:9" x14ac:dyDescent="0.25">
      <c r="E96" s="16"/>
      <c r="F96" s="16"/>
      <c r="G96" s="16"/>
      <c r="H96" s="16"/>
      <c r="I96" s="15"/>
    </row>
  </sheetData>
  <sortState ref="E17:H20">
    <sortCondition ref="E17"/>
  </sortState>
  <mergeCells count="2">
    <mergeCell ref="A5:B5"/>
    <mergeCell ref="E5:I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</sheetPr>
  <dimension ref="A1:M88"/>
  <sheetViews>
    <sheetView topLeftCell="A4" workbookViewId="0">
      <selection activeCell="C18" sqref="C18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9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612</v>
      </c>
      <c r="C6" s="15">
        <v>431034.4827586207</v>
      </c>
      <c r="E6" s="16" t="s">
        <v>120</v>
      </c>
      <c r="F6" s="28">
        <v>408079.64</v>
      </c>
      <c r="G6" s="20">
        <v>22954.84</v>
      </c>
      <c r="H6" s="15">
        <f>+F6+G6</f>
        <v>431034.48000000004</v>
      </c>
      <c r="I6" s="15">
        <f>+C6-H6</f>
        <v>2.7586206560954452E-3</v>
      </c>
    </row>
    <row r="7" spans="1:13" x14ac:dyDescent="0.25">
      <c r="A7" s="16" t="s">
        <v>4</v>
      </c>
      <c r="B7" s="16">
        <v>613</v>
      </c>
      <c r="C7" s="15">
        <v>474137.93103448278</v>
      </c>
      <c r="E7" s="16" t="s">
        <v>121</v>
      </c>
      <c r="F7" s="28">
        <v>445301.64</v>
      </c>
      <c r="G7" s="20">
        <v>28836.29</v>
      </c>
      <c r="H7" s="15">
        <f t="shared" ref="H7:H14" si="0">+F7+G7</f>
        <v>474137.93</v>
      </c>
      <c r="I7" s="15">
        <f t="shared" ref="I7:I14" si="1">+C7-H7</f>
        <v>1.0344827896915376E-3</v>
      </c>
    </row>
    <row r="8" spans="1:13" x14ac:dyDescent="0.25">
      <c r="A8" s="16" t="s">
        <v>4</v>
      </c>
      <c r="B8" s="16">
        <v>614</v>
      </c>
      <c r="C8" s="15">
        <v>344827.58620689658</v>
      </c>
      <c r="E8" s="16" t="s">
        <v>122</v>
      </c>
      <c r="F8" s="28">
        <v>333042.90000000002</v>
      </c>
      <c r="G8" s="20">
        <v>11784.69</v>
      </c>
      <c r="H8" s="15">
        <f t="shared" si="0"/>
        <v>344827.59</v>
      </c>
      <c r="I8" s="15">
        <f t="shared" si="1"/>
        <v>-3.7931034457869828E-3</v>
      </c>
    </row>
    <row r="9" spans="1:13" x14ac:dyDescent="0.25">
      <c r="A9" s="16" t="s">
        <v>4</v>
      </c>
      <c r="B9" s="16">
        <v>615</v>
      </c>
      <c r="C9" s="15">
        <v>353448.27586206899</v>
      </c>
      <c r="E9" s="16" t="s">
        <v>123</v>
      </c>
      <c r="F9" s="28">
        <v>340613.38</v>
      </c>
      <c r="G9" s="28">
        <v>12834.9</v>
      </c>
      <c r="H9" s="15">
        <f t="shared" si="0"/>
        <v>353448.28</v>
      </c>
      <c r="I9" s="15">
        <f t="shared" si="1"/>
        <v>-4.1379310423508286E-3</v>
      </c>
    </row>
    <row r="10" spans="1:13" x14ac:dyDescent="0.25">
      <c r="A10" s="16" t="s">
        <v>4</v>
      </c>
      <c r="B10" s="16">
        <v>616</v>
      </c>
      <c r="C10" s="15">
        <v>228448.27586206899</v>
      </c>
      <c r="E10" s="16" t="s">
        <v>124</v>
      </c>
      <c r="F10" s="28">
        <v>228448.28</v>
      </c>
      <c r="G10" s="16">
        <v>0</v>
      </c>
      <c r="H10" s="15">
        <f t="shared" si="0"/>
        <v>228448.28</v>
      </c>
      <c r="I10" s="15">
        <f t="shared" si="1"/>
        <v>-4.1379310132469982E-3</v>
      </c>
    </row>
    <row r="11" spans="1:13" x14ac:dyDescent="0.25">
      <c r="A11" s="16" t="s">
        <v>4</v>
      </c>
      <c r="B11" s="16">
        <v>617</v>
      </c>
      <c r="C11" s="15">
        <v>113793.10344827587</v>
      </c>
      <c r="E11" s="16" t="s">
        <v>125</v>
      </c>
      <c r="F11" s="20">
        <v>113793.1</v>
      </c>
      <c r="G11" s="16">
        <v>0</v>
      </c>
      <c r="H11" s="15">
        <f t="shared" si="0"/>
        <v>113793.1</v>
      </c>
      <c r="I11" s="15">
        <f t="shared" si="1"/>
        <v>3.4482758637750521E-3</v>
      </c>
    </row>
    <row r="12" spans="1:13" x14ac:dyDescent="0.25">
      <c r="A12" s="16" t="s">
        <v>4</v>
      </c>
      <c r="B12" s="16">
        <v>618</v>
      </c>
      <c r="C12" s="15">
        <v>228448.27586206899</v>
      </c>
      <c r="E12" s="16" t="s">
        <v>126</v>
      </c>
      <c r="F12" s="20">
        <v>228448.28</v>
      </c>
      <c r="G12" s="16">
        <v>0</v>
      </c>
      <c r="H12" s="15">
        <f t="shared" si="0"/>
        <v>228448.28</v>
      </c>
      <c r="I12" s="15">
        <f t="shared" si="1"/>
        <v>-4.1379310132469982E-3</v>
      </c>
    </row>
    <row r="13" spans="1:13" x14ac:dyDescent="0.25">
      <c r="A13" s="16" t="s">
        <v>4</v>
      </c>
      <c r="B13" s="16">
        <v>619</v>
      </c>
      <c r="C13" s="15">
        <v>113793.10344827587</v>
      </c>
      <c r="E13" s="16" t="s">
        <v>127</v>
      </c>
      <c r="F13" s="20">
        <v>113793.1</v>
      </c>
      <c r="G13" s="16">
        <v>0</v>
      </c>
      <c r="H13" s="15">
        <f t="shared" si="0"/>
        <v>113793.1</v>
      </c>
      <c r="I13" s="15">
        <f t="shared" si="1"/>
        <v>3.4482758637750521E-3</v>
      </c>
    </row>
    <row r="14" spans="1:13" x14ac:dyDescent="0.25">
      <c r="A14" s="16" t="s">
        <v>4</v>
      </c>
      <c r="B14" s="16">
        <v>620</v>
      </c>
      <c r="C14" s="15">
        <v>353448.27586206899</v>
      </c>
      <c r="E14" s="16" t="s">
        <v>128</v>
      </c>
      <c r="F14" s="28">
        <v>340613.38</v>
      </c>
      <c r="G14" s="20">
        <v>12834.9</v>
      </c>
      <c r="H14" s="15">
        <f t="shared" si="0"/>
        <v>353448.28</v>
      </c>
      <c r="I14" s="15">
        <f t="shared" si="1"/>
        <v>-4.1379310423508286E-3</v>
      </c>
    </row>
    <row r="15" spans="1:13" x14ac:dyDescent="0.25">
      <c r="C15" s="40">
        <f>SUM(C6:C14)</f>
        <v>2641379.3103448274</v>
      </c>
      <c r="E15" s="16"/>
      <c r="F15" s="20"/>
      <c r="G15" s="20"/>
      <c r="H15" s="32">
        <f>SUM(H6:H14)</f>
        <v>2641379.3200000003</v>
      </c>
      <c r="I15" s="15"/>
      <c r="L15" s="33" t="s">
        <v>2</v>
      </c>
      <c r="M15" s="34">
        <f>+C15</f>
        <v>2641379.3103448274</v>
      </c>
    </row>
    <row r="16" spans="1:13" x14ac:dyDescent="0.25">
      <c r="E16" s="16"/>
      <c r="F16" s="20"/>
      <c r="G16" s="20"/>
      <c r="H16" s="15"/>
      <c r="I16" s="15"/>
      <c r="L16" s="10" t="s">
        <v>3</v>
      </c>
      <c r="M16" s="6">
        <f>+H15</f>
        <v>2641379.3200000003</v>
      </c>
    </row>
    <row r="17" spans="1:13" x14ac:dyDescent="0.25">
      <c r="E17" s="16"/>
      <c r="F17" s="20"/>
      <c r="G17" s="20"/>
      <c r="H17" s="15"/>
      <c r="I17" s="16"/>
      <c r="L17" s="16"/>
      <c r="M17" s="34">
        <f>+M15-M16</f>
        <v>-9.6551729366183281E-3</v>
      </c>
    </row>
    <row r="18" spans="1:13" x14ac:dyDescent="0.25">
      <c r="A18" s="16" t="s">
        <v>17</v>
      </c>
      <c r="B18" s="16">
        <v>362</v>
      </c>
      <c r="C18" s="15">
        <v>12931.034482758621</v>
      </c>
      <c r="E18" s="16" t="str">
        <f>+F32</f>
        <v>ZA00362</v>
      </c>
      <c r="G18" t="s">
        <v>1153</v>
      </c>
      <c r="H18" s="3">
        <f>+J32</f>
        <v>12931.03</v>
      </c>
      <c r="I18" s="15">
        <f>+C18-H18</f>
        <v>4.4827586207247805E-3</v>
      </c>
      <c r="L18" s="11"/>
      <c r="M18" s="15"/>
    </row>
    <row r="19" spans="1:13" x14ac:dyDescent="0.25">
      <c r="A19" s="16" t="s">
        <v>17</v>
      </c>
      <c r="B19" s="16">
        <v>363</v>
      </c>
      <c r="C19" s="15">
        <v>113793.10344827587</v>
      </c>
      <c r="E19" s="16" t="s">
        <v>129</v>
      </c>
      <c r="F19" s="20">
        <v>-113793.1</v>
      </c>
      <c r="G19" s="16">
        <v>0</v>
      </c>
      <c r="H19" s="15">
        <f>+F19+G19</f>
        <v>-113793.1</v>
      </c>
      <c r="I19" s="15">
        <f>+C19+H19</f>
        <v>3.4482758637750521E-3</v>
      </c>
    </row>
    <row r="20" spans="1:13" x14ac:dyDescent="0.25">
      <c r="A20" s="16" t="s">
        <v>17</v>
      </c>
      <c r="B20" s="16">
        <v>364</v>
      </c>
      <c r="C20" s="15">
        <v>228448.27586206899</v>
      </c>
      <c r="E20" s="16" t="s">
        <v>130</v>
      </c>
      <c r="F20" s="20">
        <v>-228448.28</v>
      </c>
      <c r="G20" s="16">
        <v>0</v>
      </c>
      <c r="H20" s="15">
        <f t="shared" ref="H20:H21" si="2">+F20+G20</f>
        <v>-228448.28</v>
      </c>
      <c r="I20" s="15">
        <f t="shared" ref="I20:I21" si="3">+C20+H20</f>
        <v>-4.1379310132469982E-3</v>
      </c>
    </row>
    <row r="21" spans="1:13" x14ac:dyDescent="0.25">
      <c r="A21" s="16" t="s">
        <v>17</v>
      </c>
      <c r="B21" s="16">
        <v>365</v>
      </c>
      <c r="C21" s="15">
        <v>353448.27586206899</v>
      </c>
      <c r="E21" s="16" t="s">
        <v>131</v>
      </c>
      <c r="F21" s="28">
        <v>-340613.38</v>
      </c>
      <c r="G21" s="28">
        <v>-12834.9</v>
      </c>
      <c r="H21" s="15">
        <f t="shared" si="2"/>
        <v>-353448.28</v>
      </c>
      <c r="I21" s="15">
        <f t="shared" si="3"/>
        <v>-4.1379310423508286E-3</v>
      </c>
    </row>
    <row r="22" spans="1:13" x14ac:dyDescent="0.25">
      <c r="A22" s="16"/>
      <c r="C22" s="40">
        <f>SUM(C18:C21)</f>
        <v>708620.68965517241</v>
      </c>
      <c r="E22" s="16"/>
      <c r="F22" s="20"/>
      <c r="G22" s="20"/>
      <c r="H22" s="42">
        <f>SUM(H19:H21)</f>
        <v>-695689.66</v>
      </c>
      <c r="I22" s="15"/>
      <c r="L22" s="33" t="s">
        <v>2</v>
      </c>
      <c r="M22" s="34">
        <f>+C22</f>
        <v>708620.68965517241</v>
      </c>
    </row>
    <row r="23" spans="1:13" x14ac:dyDescent="0.25">
      <c r="A23" s="16"/>
      <c r="B23" s="16"/>
      <c r="C23" s="3"/>
      <c r="E23" s="16"/>
      <c r="F23" s="20"/>
      <c r="G23" s="20"/>
      <c r="H23" s="20"/>
      <c r="I23" s="15"/>
      <c r="L23" s="10" t="s">
        <v>3</v>
      </c>
      <c r="M23" s="6">
        <f>+H22</f>
        <v>-695689.66</v>
      </c>
    </row>
    <row r="24" spans="1:13" x14ac:dyDescent="0.25">
      <c r="A24" s="16"/>
      <c r="B24" s="16"/>
      <c r="C24" s="3"/>
      <c r="E24" s="16"/>
      <c r="F24" s="20"/>
      <c r="G24" s="20"/>
      <c r="H24" s="20"/>
      <c r="I24" s="15"/>
      <c r="L24" s="16"/>
      <c r="M24" s="34">
        <f>+M22+M23</f>
        <v>12931.029655172373</v>
      </c>
    </row>
    <row r="25" spans="1:13" x14ac:dyDescent="0.25">
      <c r="B25" s="16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A29" t="s">
        <v>1127</v>
      </c>
      <c r="B29" t="s">
        <v>1128</v>
      </c>
      <c r="D29" t="s">
        <v>1129</v>
      </c>
      <c r="E29" s="16" t="s">
        <v>1130</v>
      </c>
      <c r="F29" s="16" t="s">
        <v>1131</v>
      </c>
      <c r="G29" s="16" t="s">
        <v>1132</v>
      </c>
      <c r="H29" s="16"/>
      <c r="I29" s="16"/>
    </row>
    <row r="30" spans="1:13" x14ac:dyDescent="0.25">
      <c r="A30" t="s">
        <v>1133</v>
      </c>
      <c r="B30" t="s">
        <v>1133</v>
      </c>
      <c r="C30" t="s">
        <v>1134</v>
      </c>
      <c r="D30" t="s">
        <v>1135</v>
      </c>
      <c r="E30" s="16" t="s">
        <v>1136</v>
      </c>
      <c r="F30" s="16" t="s">
        <v>1137</v>
      </c>
      <c r="G30" s="16" t="s">
        <v>1138</v>
      </c>
      <c r="H30" s="16" t="s">
        <v>1133</v>
      </c>
      <c r="I30" s="16" t="s">
        <v>1139</v>
      </c>
      <c r="J30" t="s">
        <v>1140</v>
      </c>
      <c r="K30" t="s">
        <v>1141</v>
      </c>
      <c r="L30" t="s">
        <v>1142</v>
      </c>
    </row>
    <row r="31" spans="1:13" x14ac:dyDescent="0.25">
      <c r="E31" s="16"/>
      <c r="F31" s="16"/>
      <c r="G31" s="16"/>
      <c r="H31" s="16"/>
      <c r="I31" s="16" t="s">
        <v>1143</v>
      </c>
      <c r="L31" s="19">
        <v>103944.58</v>
      </c>
    </row>
    <row r="32" spans="1:13" x14ac:dyDescent="0.25">
      <c r="A32" t="s">
        <v>1144</v>
      </c>
      <c r="B32" s="48">
        <v>42478</v>
      </c>
      <c r="C32" t="s">
        <v>1145</v>
      </c>
      <c r="D32">
        <v>1</v>
      </c>
      <c r="E32" s="16" t="s">
        <v>1146</v>
      </c>
      <c r="F32" s="16" t="s">
        <v>1147</v>
      </c>
      <c r="G32" s="16" t="s">
        <v>1148</v>
      </c>
      <c r="H32" s="16" t="s">
        <v>1149</v>
      </c>
      <c r="I32" s="16" t="s">
        <v>1150</v>
      </c>
      <c r="J32" s="19">
        <v>12931.03</v>
      </c>
      <c r="L32" s="19">
        <v>116875.61</v>
      </c>
    </row>
    <row r="33" spans="1:12" x14ac:dyDescent="0.25">
      <c r="E33" s="16"/>
      <c r="F33" s="16"/>
      <c r="G33" s="16"/>
      <c r="H33" s="16"/>
      <c r="I33" s="16" t="s">
        <v>1151</v>
      </c>
      <c r="J33" s="19">
        <v>12931.03</v>
      </c>
      <c r="K33">
        <v>0</v>
      </c>
    </row>
    <row r="34" spans="1:12" x14ac:dyDescent="0.25">
      <c r="E34" s="16"/>
      <c r="F34" s="16"/>
      <c r="G34" s="16"/>
      <c r="H34" s="16"/>
      <c r="I34" s="16" t="s">
        <v>1152</v>
      </c>
      <c r="L34" s="19">
        <v>116875.61</v>
      </c>
    </row>
    <row r="35" spans="1:12" x14ac:dyDescent="0.25">
      <c r="A35" t="s">
        <v>1133</v>
      </c>
      <c r="B35" t="s">
        <v>1133</v>
      </c>
      <c r="C35" t="s">
        <v>1134</v>
      </c>
      <c r="D35" t="s">
        <v>1135</v>
      </c>
      <c r="E35" s="16" t="s">
        <v>1136</v>
      </c>
      <c r="F35" s="16" t="s">
        <v>1137</v>
      </c>
      <c r="G35" s="16" t="s">
        <v>1138</v>
      </c>
      <c r="H35" s="16" t="s">
        <v>1133</v>
      </c>
      <c r="I35" s="16" t="s">
        <v>1139</v>
      </c>
      <c r="J35" t="s">
        <v>1140</v>
      </c>
      <c r="K35" t="s">
        <v>1141</v>
      </c>
      <c r="L35" t="s">
        <v>1142</v>
      </c>
    </row>
    <row r="36" spans="1:12" x14ac:dyDescent="0.25">
      <c r="E36" s="16"/>
      <c r="F36" s="16"/>
      <c r="G36" s="16"/>
      <c r="H36" s="16"/>
      <c r="I36" s="16"/>
    </row>
    <row r="37" spans="1:12" x14ac:dyDescent="0.25">
      <c r="E37" s="16"/>
      <c r="F37" s="16"/>
      <c r="G37" s="16"/>
      <c r="H37" s="16"/>
      <c r="I37" s="16"/>
    </row>
    <row r="38" spans="1:12" x14ac:dyDescent="0.25">
      <c r="E38" s="16"/>
      <c r="F38" s="16"/>
      <c r="G38" s="16"/>
      <c r="H38" s="16"/>
      <c r="I38" s="16"/>
    </row>
    <row r="39" spans="1:12" x14ac:dyDescent="0.25">
      <c r="E39" s="16"/>
      <c r="F39" s="16"/>
      <c r="G39" s="16"/>
      <c r="H39" s="16"/>
      <c r="I39" s="16"/>
    </row>
    <row r="40" spans="1:12" x14ac:dyDescent="0.25">
      <c r="E40" s="16"/>
      <c r="F40" s="16"/>
      <c r="G40" s="16"/>
      <c r="H40" s="16"/>
      <c r="I40" s="16"/>
    </row>
    <row r="41" spans="1:12" x14ac:dyDescent="0.25">
      <c r="E41" s="16"/>
      <c r="F41" s="16"/>
      <c r="G41" s="16"/>
      <c r="H41" s="16"/>
      <c r="I41" s="16"/>
    </row>
    <row r="42" spans="1:12" x14ac:dyDescent="0.25">
      <c r="E42" s="16"/>
      <c r="F42" s="16"/>
      <c r="G42" s="16"/>
      <c r="H42" s="16"/>
      <c r="I42" s="16"/>
    </row>
    <row r="43" spans="1:12" x14ac:dyDescent="0.25">
      <c r="E43" s="16"/>
      <c r="F43" s="16"/>
      <c r="G43" s="16"/>
      <c r="H43" s="16"/>
      <c r="I43" s="16"/>
    </row>
    <row r="44" spans="1:12" x14ac:dyDescent="0.25">
      <c r="E44" s="16"/>
      <c r="F44" s="16"/>
      <c r="G44" s="16"/>
      <c r="H44" s="16"/>
      <c r="I44" s="16"/>
    </row>
    <row r="45" spans="1:12" x14ac:dyDescent="0.25">
      <c r="E45" s="16"/>
      <c r="F45" s="16"/>
      <c r="G45" s="16"/>
      <c r="H45" s="16"/>
      <c r="I45" s="16"/>
    </row>
    <row r="46" spans="1:12" x14ac:dyDescent="0.25">
      <c r="E46" s="16"/>
      <c r="F46" s="16"/>
      <c r="G46" s="16"/>
      <c r="H46" s="16"/>
      <c r="I46" s="16"/>
    </row>
    <row r="47" spans="1:12" x14ac:dyDescent="0.25">
      <c r="E47" s="16"/>
      <c r="F47" s="16"/>
      <c r="G47" s="16"/>
      <c r="H47" s="16"/>
      <c r="I47" s="16"/>
    </row>
    <row r="48" spans="1:12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</sheetData>
  <sortState ref="A6:C18">
    <sortCondition ref="A6"/>
  </sortState>
  <mergeCells count="2">
    <mergeCell ref="A5:B5"/>
    <mergeCell ref="E5:I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B0F0"/>
  </sheetPr>
  <dimension ref="A3:L175"/>
  <sheetViews>
    <sheetView topLeftCell="A85" workbookViewId="0">
      <selection activeCell="J97" sqref="J97:K99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9" width="11.42578125" style="16"/>
    <col min="10" max="10" width="12.42578125" style="16" customWidth="1"/>
    <col min="11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4797</v>
      </c>
      <c r="C4" s="15">
        <v>13153.017241379312</v>
      </c>
      <c r="E4" s="16" t="s">
        <v>508</v>
      </c>
      <c r="F4" s="16">
        <v>13153.02</v>
      </c>
      <c r="G4" s="3">
        <f>+C4-F4</f>
        <v>-2.7586206888372544E-3</v>
      </c>
    </row>
    <row r="5" spans="1:7" x14ac:dyDescent="0.2">
      <c r="A5" s="16" t="s">
        <v>24</v>
      </c>
      <c r="B5" s="16">
        <v>4798</v>
      </c>
      <c r="C5" s="15">
        <v>2259.3793103448279</v>
      </c>
      <c r="E5" s="16" t="s">
        <v>509</v>
      </c>
      <c r="F5" s="16">
        <v>2259.38</v>
      </c>
      <c r="G5" s="3">
        <f t="shared" ref="G5:G68" si="0">+C5-F5</f>
        <v>-6.896551722093136E-4</v>
      </c>
    </row>
    <row r="6" spans="1:7" x14ac:dyDescent="0.2">
      <c r="E6" s="16" t="s">
        <v>510</v>
      </c>
      <c r="F6" s="16">
        <v>1546.82</v>
      </c>
      <c r="G6" s="3">
        <f t="shared" si="0"/>
        <v>-1546.82</v>
      </c>
    </row>
    <row r="7" spans="1:7" x14ac:dyDescent="0.2">
      <c r="E7" s="16" t="s">
        <v>511</v>
      </c>
      <c r="F7" s="16">
        <v>2490.87</v>
      </c>
      <c r="G7" s="3">
        <f t="shared" si="0"/>
        <v>-2490.87</v>
      </c>
    </row>
    <row r="8" spans="1:7" x14ac:dyDescent="0.2">
      <c r="E8" s="16" t="s">
        <v>512</v>
      </c>
      <c r="F8" s="16">
        <v>1086.21</v>
      </c>
      <c r="G8" s="3">
        <f t="shared" si="0"/>
        <v>-1086.21</v>
      </c>
    </row>
    <row r="9" spans="1:7" x14ac:dyDescent="0.2">
      <c r="E9" s="16" t="s">
        <v>513</v>
      </c>
      <c r="F9" s="16">
        <v>5004</v>
      </c>
      <c r="G9" s="3">
        <f t="shared" si="0"/>
        <v>-5004</v>
      </c>
    </row>
    <row r="10" spans="1:7" x14ac:dyDescent="0.2">
      <c r="E10" s="16" t="s">
        <v>514</v>
      </c>
      <c r="F10" s="16">
        <v>1086.21</v>
      </c>
      <c r="G10" s="3">
        <f t="shared" si="0"/>
        <v>-1086.21</v>
      </c>
    </row>
    <row r="11" spans="1:7" x14ac:dyDescent="0.2">
      <c r="E11" s="16" t="s">
        <v>515</v>
      </c>
      <c r="F11" s="16">
        <v>2405.17</v>
      </c>
      <c r="G11" s="3">
        <f t="shared" si="0"/>
        <v>-2405.17</v>
      </c>
    </row>
    <row r="12" spans="1:7" x14ac:dyDescent="0.2">
      <c r="A12" s="16" t="s">
        <v>24</v>
      </c>
      <c r="B12" s="16">
        <v>4805</v>
      </c>
      <c r="C12" s="15">
        <v>754.64655172413802</v>
      </c>
      <c r="E12" s="16" t="s">
        <v>516</v>
      </c>
      <c r="F12" s="16">
        <v>754.65</v>
      </c>
      <c r="G12" s="3">
        <f t="shared" si="0"/>
        <v>-3.4482758619560627E-3</v>
      </c>
    </row>
    <row r="13" spans="1:7" x14ac:dyDescent="0.2">
      <c r="A13" s="16" t="s">
        <v>24</v>
      </c>
      <c r="B13" s="16">
        <v>4806</v>
      </c>
      <c r="C13" s="15">
        <v>700</v>
      </c>
      <c r="E13" s="16" t="s">
        <v>517</v>
      </c>
      <c r="F13" s="16">
        <v>700</v>
      </c>
      <c r="G13" s="3">
        <f t="shared" si="0"/>
        <v>0</v>
      </c>
    </row>
    <row r="14" spans="1:7" x14ac:dyDescent="0.2">
      <c r="A14" s="16" t="s">
        <v>24</v>
      </c>
      <c r="B14" s="16">
        <v>4807</v>
      </c>
      <c r="C14" s="15">
        <v>700</v>
      </c>
      <c r="E14" s="16" t="s">
        <v>518</v>
      </c>
      <c r="F14" s="16">
        <v>700</v>
      </c>
      <c r="G14" s="3">
        <f t="shared" si="0"/>
        <v>0</v>
      </c>
    </row>
    <row r="15" spans="1:7" x14ac:dyDescent="0.2">
      <c r="A15" s="16" t="s">
        <v>24</v>
      </c>
      <c r="B15" s="16">
        <v>4808</v>
      </c>
      <c r="C15" s="15">
        <v>700</v>
      </c>
      <c r="E15" s="16" t="s">
        <v>519</v>
      </c>
      <c r="F15" s="16">
        <v>700</v>
      </c>
      <c r="G15" s="3">
        <f t="shared" si="0"/>
        <v>0</v>
      </c>
    </row>
    <row r="16" spans="1:7" x14ac:dyDescent="0.2">
      <c r="A16" s="16" t="s">
        <v>24</v>
      </c>
      <c r="B16" s="16">
        <v>4809</v>
      </c>
      <c r="C16" s="15">
        <v>700</v>
      </c>
      <c r="E16" s="16" t="s">
        <v>520</v>
      </c>
      <c r="F16" s="16">
        <v>700</v>
      </c>
      <c r="G16" s="3">
        <f t="shared" si="0"/>
        <v>0</v>
      </c>
    </row>
    <row r="17" spans="1:7" x14ac:dyDescent="0.2">
      <c r="A17" s="16" t="s">
        <v>24</v>
      </c>
      <c r="B17" s="16">
        <v>4810</v>
      </c>
      <c r="C17" s="15">
        <v>700</v>
      </c>
      <c r="E17" s="16" t="s">
        <v>521</v>
      </c>
      <c r="F17" s="16">
        <v>700</v>
      </c>
      <c r="G17" s="3">
        <f t="shared" si="0"/>
        <v>0</v>
      </c>
    </row>
    <row r="18" spans="1:7" x14ac:dyDescent="0.2">
      <c r="A18" s="16" t="s">
        <v>24</v>
      </c>
      <c r="B18" s="16">
        <v>4811</v>
      </c>
      <c r="C18" s="15">
        <v>700</v>
      </c>
      <c r="E18" s="16" t="s">
        <v>522</v>
      </c>
      <c r="F18" s="16">
        <v>700</v>
      </c>
      <c r="G18" s="3">
        <f t="shared" si="0"/>
        <v>0</v>
      </c>
    </row>
    <row r="19" spans="1:7" x14ac:dyDescent="0.2">
      <c r="A19" s="16" t="s">
        <v>24</v>
      </c>
      <c r="B19" s="16">
        <v>4812</v>
      </c>
      <c r="C19" s="15">
        <v>700</v>
      </c>
      <c r="E19" s="16" t="s">
        <v>523</v>
      </c>
      <c r="F19" s="16">
        <v>700</v>
      </c>
      <c r="G19" s="3">
        <f t="shared" si="0"/>
        <v>0</v>
      </c>
    </row>
    <row r="20" spans="1:7" x14ac:dyDescent="0.2">
      <c r="A20" s="16" t="s">
        <v>24</v>
      </c>
      <c r="B20" s="16">
        <v>4813</v>
      </c>
      <c r="C20" s="15">
        <v>800</v>
      </c>
      <c r="E20" s="16" t="s">
        <v>524</v>
      </c>
      <c r="F20" s="16">
        <v>800</v>
      </c>
      <c r="G20" s="3">
        <f t="shared" si="0"/>
        <v>0</v>
      </c>
    </row>
    <row r="21" spans="1:7" x14ac:dyDescent="0.2">
      <c r="A21" s="16" t="s">
        <v>24</v>
      </c>
      <c r="B21" s="16">
        <v>4814</v>
      </c>
      <c r="C21" s="15">
        <v>700</v>
      </c>
      <c r="E21" s="16" t="s">
        <v>525</v>
      </c>
      <c r="F21" s="16">
        <v>700</v>
      </c>
      <c r="G21" s="3">
        <f t="shared" si="0"/>
        <v>0</v>
      </c>
    </row>
    <row r="22" spans="1:7" x14ac:dyDescent="0.2">
      <c r="A22" s="16" t="s">
        <v>24</v>
      </c>
      <c r="B22" s="16">
        <v>4815</v>
      </c>
      <c r="C22" s="15">
        <v>700</v>
      </c>
      <c r="E22" s="16" t="s">
        <v>526</v>
      </c>
      <c r="F22" s="16">
        <v>700</v>
      </c>
      <c r="G22" s="3">
        <f t="shared" si="0"/>
        <v>0</v>
      </c>
    </row>
    <row r="23" spans="1:7" x14ac:dyDescent="0.2">
      <c r="A23" s="16" t="s">
        <v>24</v>
      </c>
      <c r="B23" s="16">
        <v>4816</v>
      </c>
      <c r="C23" s="15">
        <v>5618.7931034482763</v>
      </c>
      <c r="E23" s="16" t="s">
        <v>527</v>
      </c>
      <c r="F23" s="16">
        <v>5618.79</v>
      </c>
      <c r="G23" s="3">
        <f t="shared" si="0"/>
        <v>3.1034482763061533E-3</v>
      </c>
    </row>
    <row r="24" spans="1:7" x14ac:dyDescent="0.2">
      <c r="A24" s="16" t="s">
        <v>24</v>
      </c>
      <c r="B24" s="16">
        <v>4817</v>
      </c>
      <c r="C24" s="15">
        <v>1086.2068965517242</v>
      </c>
      <c r="E24" s="16" t="s">
        <v>528</v>
      </c>
      <c r="F24" s="16">
        <v>1086.21</v>
      </c>
      <c r="G24" s="3">
        <f t="shared" si="0"/>
        <v>-3.1034482758514059E-3</v>
      </c>
    </row>
    <row r="25" spans="1:7" x14ac:dyDescent="0.2">
      <c r="E25" s="16" t="s">
        <v>529</v>
      </c>
      <c r="F25" s="16">
        <v>1612.06</v>
      </c>
      <c r="G25" s="3">
        <f t="shared" si="0"/>
        <v>-1612.06</v>
      </c>
    </row>
    <row r="26" spans="1:7" x14ac:dyDescent="0.2">
      <c r="E26" s="16" t="s">
        <v>530</v>
      </c>
      <c r="F26" s="16">
        <v>4918.1400000000003</v>
      </c>
      <c r="G26" s="3">
        <f t="shared" si="0"/>
        <v>-4918.1400000000003</v>
      </c>
    </row>
    <row r="27" spans="1:7" x14ac:dyDescent="0.2">
      <c r="E27" s="16" t="s">
        <v>531</v>
      </c>
      <c r="F27" s="16">
        <v>1086.22</v>
      </c>
      <c r="G27" s="3">
        <f t="shared" si="0"/>
        <v>-1086.22</v>
      </c>
    </row>
    <row r="28" spans="1:7" x14ac:dyDescent="0.2">
      <c r="A28" s="16" t="s">
        <v>24</v>
      </c>
      <c r="B28" s="16">
        <v>4821</v>
      </c>
      <c r="C28" s="15">
        <v>4743.0603448275861</v>
      </c>
      <c r="E28" s="16" t="s">
        <v>532</v>
      </c>
      <c r="F28" s="16">
        <v>4743.0599999999995</v>
      </c>
      <c r="G28" s="3">
        <f t="shared" si="0"/>
        <v>3.4482758655940415E-4</v>
      </c>
    </row>
    <row r="29" spans="1:7" x14ac:dyDescent="0.2">
      <c r="A29" s="16" t="s">
        <v>24</v>
      </c>
      <c r="B29" s="16">
        <v>4822</v>
      </c>
      <c r="C29" s="15">
        <v>1086.2068965517242</v>
      </c>
      <c r="E29" s="16" t="s">
        <v>533</v>
      </c>
      <c r="F29" s="16">
        <v>1086.21</v>
      </c>
      <c r="G29" s="3">
        <f t="shared" si="0"/>
        <v>-3.1034482758514059E-3</v>
      </c>
    </row>
    <row r="30" spans="1:7" x14ac:dyDescent="0.2">
      <c r="A30" s="16" t="s">
        <v>24</v>
      </c>
      <c r="B30" s="16">
        <v>4823</v>
      </c>
      <c r="C30" s="15">
        <v>1086.2068965517242</v>
      </c>
      <c r="E30" s="16" t="s">
        <v>534</v>
      </c>
      <c r="F30" s="16">
        <v>1086.21</v>
      </c>
      <c r="G30" s="3">
        <f t="shared" si="0"/>
        <v>-3.1034482758514059E-3</v>
      </c>
    </row>
    <row r="31" spans="1:7" x14ac:dyDescent="0.2">
      <c r="A31" s="16" t="s">
        <v>24</v>
      </c>
      <c r="B31" s="16">
        <v>4824</v>
      </c>
      <c r="C31" s="15">
        <v>550</v>
      </c>
      <c r="E31" s="16" t="s">
        <v>535</v>
      </c>
      <c r="F31" s="16">
        <v>550</v>
      </c>
      <c r="G31" s="3">
        <f t="shared" si="0"/>
        <v>0</v>
      </c>
    </row>
    <row r="32" spans="1:7" x14ac:dyDescent="0.2">
      <c r="A32" s="16" t="s">
        <v>24</v>
      </c>
      <c r="B32" s="16">
        <v>4825</v>
      </c>
      <c r="C32" s="15">
        <v>700</v>
      </c>
      <c r="E32" s="16" t="s">
        <v>536</v>
      </c>
      <c r="F32" s="16">
        <v>700</v>
      </c>
      <c r="G32" s="3">
        <f t="shared" si="0"/>
        <v>0</v>
      </c>
    </row>
    <row r="33" spans="1:12" x14ac:dyDescent="0.2">
      <c r="A33" s="16" t="s">
        <v>24</v>
      </c>
      <c r="B33" s="16">
        <v>4826</v>
      </c>
      <c r="C33" s="15">
        <v>700</v>
      </c>
      <c r="E33" s="16" t="s">
        <v>537</v>
      </c>
      <c r="F33" s="16">
        <v>700</v>
      </c>
      <c r="G33" s="3">
        <f t="shared" si="0"/>
        <v>0</v>
      </c>
    </row>
    <row r="34" spans="1:12" x14ac:dyDescent="0.2">
      <c r="A34" s="16" t="s">
        <v>24</v>
      </c>
      <c r="B34" s="16">
        <v>4827</v>
      </c>
      <c r="C34" s="15">
        <v>700</v>
      </c>
      <c r="E34" s="16" t="s">
        <v>538</v>
      </c>
      <c r="F34" s="16">
        <v>700</v>
      </c>
      <c r="G34" s="3">
        <f t="shared" si="0"/>
        <v>0</v>
      </c>
    </row>
    <row r="35" spans="1:12" x14ac:dyDescent="0.2">
      <c r="A35" s="16" t="s">
        <v>24</v>
      </c>
      <c r="B35" s="16">
        <v>4828</v>
      </c>
      <c r="C35" s="15">
        <v>700</v>
      </c>
      <c r="E35" s="16" t="s">
        <v>539</v>
      </c>
      <c r="F35" s="16">
        <v>700</v>
      </c>
      <c r="G35" s="3">
        <f t="shared" si="0"/>
        <v>0</v>
      </c>
    </row>
    <row r="36" spans="1:12" x14ac:dyDescent="0.2">
      <c r="A36" s="16" t="s">
        <v>24</v>
      </c>
      <c r="B36" s="16">
        <v>4829</v>
      </c>
      <c r="C36" s="15">
        <v>700</v>
      </c>
      <c r="E36" s="16" t="s">
        <v>540</v>
      </c>
      <c r="F36" s="16">
        <v>700</v>
      </c>
      <c r="G36" s="3">
        <f t="shared" si="0"/>
        <v>0</v>
      </c>
    </row>
    <row r="37" spans="1:12" x14ac:dyDescent="0.2">
      <c r="A37" s="16" t="s">
        <v>24</v>
      </c>
      <c r="B37" s="16">
        <v>4830</v>
      </c>
      <c r="C37" s="15">
        <v>700</v>
      </c>
      <c r="E37" s="16" t="s">
        <v>541</v>
      </c>
      <c r="F37" s="16">
        <v>700</v>
      </c>
      <c r="G37" s="3">
        <f t="shared" si="0"/>
        <v>0</v>
      </c>
    </row>
    <row r="38" spans="1:12" x14ac:dyDescent="0.2">
      <c r="A38" s="16" t="s">
        <v>24</v>
      </c>
      <c r="B38" s="16">
        <v>4831</v>
      </c>
      <c r="C38" s="15">
        <v>700</v>
      </c>
      <c r="E38" s="16" t="s">
        <v>542</v>
      </c>
      <c r="F38" s="16">
        <v>700</v>
      </c>
      <c r="G38" s="3">
        <f t="shared" si="0"/>
        <v>0</v>
      </c>
    </row>
    <row r="39" spans="1:12" x14ac:dyDescent="0.2">
      <c r="A39" s="16" t="s">
        <v>24</v>
      </c>
      <c r="B39" s="16">
        <v>4832</v>
      </c>
      <c r="C39" s="15">
        <v>800</v>
      </c>
      <c r="E39" s="16" t="s">
        <v>543</v>
      </c>
      <c r="F39" s="16">
        <v>800</v>
      </c>
      <c r="G39" s="3">
        <f t="shared" si="0"/>
        <v>0</v>
      </c>
      <c r="L39" s="3"/>
    </row>
    <row r="40" spans="1:12" x14ac:dyDescent="0.2">
      <c r="A40" s="16" t="s">
        <v>24</v>
      </c>
      <c r="B40" s="16">
        <v>4833</v>
      </c>
      <c r="C40" s="15">
        <v>700</v>
      </c>
      <c r="E40" s="16" t="s">
        <v>544</v>
      </c>
      <c r="F40" s="16">
        <v>700</v>
      </c>
      <c r="G40" s="3">
        <f t="shared" si="0"/>
        <v>0</v>
      </c>
      <c r="K40" s="9"/>
      <c r="L40" s="7"/>
    </row>
    <row r="41" spans="1:12" x14ac:dyDescent="0.2">
      <c r="A41" s="16" t="s">
        <v>24</v>
      </c>
      <c r="B41" s="16">
        <v>4834</v>
      </c>
      <c r="C41" s="15">
        <v>700</v>
      </c>
      <c r="E41" s="16" t="s">
        <v>545</v>
      </c>
      <c r="F41" s="16">
        <v>700</v>
      </c>
      <c r="G41" s="3">
        <f t="shared" si="0"/>
        <v>0</v>
      </c>
      <c r="L41" s="3"/>
    </row>
    <row r="42" spans="1:12" x14ac:dyDescent="0.2">
      <c r="E42" s="16" t="s">
        <v>546</v>
      </c>
      <c r="F42" s="16">
        <v>1086.21</v>
      </c>
      <c r="G42" s="3">
        <f t="shared" si="0"/>
        <v>-1086.21</v>
      </c>
    </row>
    <row r="43" spans="1:12" x14ac:dyDescent="0.2">
      <c r="A43" s="16" t="s">
        <v>24</v>
      </c>
      <c r="B43" s="16">
        <v>4836</v>
      </c>
      <c r="C43" s="15">
        <v>4308.9913793103451</v>
      </c>
      <c r="E43" s="16" t="s">
        <v>547</v>
      </c>
      <c r="F43" s="16">
        <v>4308.99</v>
      </c>
      <c r="G43" s="3">
        <f t="shared" si="0"/>
        <v>1.3793103453281219E-3</v>
      </c>
    </row>
    <row r="44" spans="1:12" x14ac:dyDescent="0.2">
      <c r="A44" s="16" t="s">
        <v>24</v>
      </c>
      <c r="B44" s="16">
        <v>4837</v>
      </c>
      <c r="C44" s="15">
        <v>220</v>
      </c>
      <c r="E44" s="16" t="s">
        <v>548</v>
      </c>
      <c r="F44" s="16">
        <v>220</v>
      </c>
      <c r="G44" s="3">
        <f t="shared" si="0"/>
        <v>0</v>
      </c>
    </row>
    <row r="45" spans="1:12" x14ac:dyDescent="0.2">
      <c r="A45" s="16" t="s">
        <v>24</v>
      </c>
      <c r="B45" s="16">
        <v>4838</v>
      </c>
      <c r="C45" s="15">
        <v>1345.3793103448277</v>
      </c>
      <c r="E45" s="16" t="s">
        <v>549</v>
      </c>
      <c r="F45" s="16">
        <v>1345.38</v>
      </c>
      <c r="G45" s="3">
        <f t="shared" si="0"/>
        <v>-6.8965517243668728E-4</v>
      </c>
    </row>
    <row r="46" spans="1:12" x14ac:dyDescent="0.2">
      <c r="E46" s="16" t="s">
        <v>550</v>
      </c>
      <c r="F46" s="16">
        <v>1086.21</v>
      </c>
      <c r="G46" s="3">
        <f t="shared" si="0"/>
        <v>-1086.21</v>
      </c>
    </row>
    <row r="47" spans="1:12" x14ac:dyDescent="0.2">
      <c r="E47" s="16" t="s">
        <v>551</v>
      </c>
      <c r="F47" s="16">
        <v>1086.21</v>
      </c>
      <c r="G47" s="3">
        <f t="shared" si="0"/>
        <v>-1086.21</v>
      </c>
    </row>
    <row r="48" spans="1:12" x14ac:dyDescent="0.2">
      <c r="E48" s="16" t="s">
        <v>552</v>
      </c>
      <c r="F48" s="16">
        <v>5928.94</v>
      </c>
      <c r="G48" s="3">
        <f t="shared" si="0"/>
        <v>-5928.94</v>
      </c>
    </row>
    <row r="49" spans="1:7" x14ac:dyDescent="0.2">
      <c r="A49" s="16" t="s">
        <v>24</v>
      </c>
      <c r="B49" s="16">
        <v>4842</v>
      </c>
      <c r="C49" s="15">
        <v>504.64655172413796</v>
      </c>
      <c r="E49" s="16" t="s">
        <v>553</v>
      </c>
      <c r="F49" s="16">
        <v>504.65</v>
      </c>
      <c r="G49" s="3">
        <f t="shared" si="0"/>
        <v>-3.4482758620129061E-3</v>
      </c>
    </row>
    <row r="50" spans="1:7" x14ac:dyDescent="0.2">
      <c r="A50" s="16" t="s">
        <v>24</v>
      </c>
      <c r="B50" s="16">
        <v>4843</v>
      </c>
      <c r="C50" s="15">
        <v>5947.3793103448279</v>
      </c>
      <c r="E50" s="16" t="s">
        <v>554</v>
      </c>
      <c r="F50" s="16">
        <v>5947.38</v>
      </c>
      <c r="G50" s="3">
        <f t="shared" si="0"/>
        <v>-6.896551722093136E-4</v>
      </c>
    </row>
    <row r="51" spans="1:7" x14ac:dyDescent="0.2">
      <c r="A51" s="16" t="s">
        <v>24</v>
      </c>
      <c r="B51" s="16">
        <v>4844</v>
      </c>
      <c r="C51" s="15">
        <v>2160.3534482758623</v>
      </c>
      <c r="E51" s="16" t="s">
        <v>555</v>
      </c>
      <c r="F51" s="16">
        <v>2160.35</v>
      </c>
      <c r="G51" s="3">
        <f t="shared" si="0"/>
        <v>3.4482758624108101E-3</v>
      </c>
    </row>
    <row r="52" spans="1:7" x14ac:dyDescent="0.2">
      <c r="A52" s="16" t="s">
        <v>24</v>
      </c>
      <c r="B52" s="16">
        <v>4845</v>
      </c>
      <c r="C52" s="15">
        <v>2110.3534482758623</v>
      </c>
      <c r="E52" s="16" t="s">
        <v>556</v>
      </c>
      <c r="F52" s="16">
        <v>2110.35</v>
      </c>
      <c r="G52" s="3">
        <f t="shared" si="0"/>
        <v>3.4482758624108101E-3</v>
      </c>
    </row>
    <row r="53" spans="1:7" x14ac:dyDescent="0.2">
      <c r="A53" s="16" t="s">
        <v>24</v>
      </c>
      <c r="B53" s="16">
        <v>4846</v>
      </c>
      <c r="C53" s="15">
        <v>504.64655172413796</v>
      </c>
      <c r="E53" s="16" t="s">
        <v>557</v>
      </c>
      <c r="F53" s="16">
        <v>504.65</v>
      </c>
      <c r="G53" s="3">
        <f t="shared" si="0"/>
        <v>-3.4482758620129061E-3</v>
      </c>
    </row>
    <row r="54" spans="1:7" x14ac:dyDescent="0.2">
      <c r="A54" s="16" t="s">
        <v>24</v>
      </c>
      <c r="B54" s="16">
        <v>4847</v>
      </c>
      <c r="C54" s="15">
        <v>400</v>
      </c>
      <c r="E54" s="16" t="s">
        <v>558</v>
      </c>
      <c r="F54" s="16">
        <v>400</v>
      </c>
      <c r="G54" s="3">
        <f t="shared" si="0"/>
        <v>0</v>
      </c>
    </row>
    <row r="55" spans="1:7" x14ac:dyDescent="0.2">
      <c r="A55" s="16" t="s">
        <v>24</v>
      </c>
      <c r="B55" s="16">
        <v>4848</v>
      </c>
      <c r="C55" s="15">
        <v>971.19827586206895</v>
      </c>
      <c r="E55" s="16" t="s">
        <v>559</v>
      </c>
      <c r="F55" s="16">
        <v>971.2</v>
      </c>
      <c r="G55" s="3">
        <f t="shared" si="0"/>
        <v>-1.7241379310917182E-3</v>
      </c>
    </row>
    <row r="56" spans="1:7" x14ac:dyDescent="0.2">
      <c r="A56" s="16" t="s">
        <v>24</v>
      </c>
      <c r="B56" s="16">
        <v>4849</v>
      </c>
      <c r="C56" s="15">
        <v>971.19827586206895</v>
      </c>
      <c r="E56" s="16" t="s">
        <v>560</v>
      </c>
      <c r="F56" s="16">
        <v>971.2</v>
      </c>
      <c r="G56" s="3">
        <f t="shared" si="0"/>
        <v>-1.7241379310917182E-3</v>
      </c>
    </row>
    <row r="57" spans="1:7" x14ac:dyDescent="0.2">
      <c r="A57" s="16" t="s">
        <v>24</v>
      </c>
      <c r="B57" s="16">
        <v>4850</v>
      </c>
      <c r="C57" s="15">
        <v>700</v>
      </c>
      <c r="E57" s="16" t="s">
        <v>561</v>
      </c>
      <c r="F57" s="16">
        <v>700</v>
      </c>
      <c r="G57" s="3">
        <f t="shared" si="0"/>
        <v>0</v>
      </c>
    </row>
    <row r="58" spans="1:7" x14ac:dyDescent="0.2">
      <c r="A58" s="16" t="s">
        <v>24</v>
      </c>
      <c r="B58" s="16">
        <v>4851</v>
      </c>
      <c r="C58" s="15">
        <v>700</v>
      </c>
      <c r="E58" s="16" t="s">
        <v>562</v>
      </c>
      <c r="F58" s="16">
        <v>700</v>
      </c>
      <c r="G58" s="3">
        <f t="shared" si="0"/>
        <v>0</v>
      </c>
    </row>
    <row r="59" spans="1:7" x14ac:dyDescent="0.2">
      <c r="A59" s="16" t="s">
        <v>24</v>
      </c>
      <c r="B59" s="16">
        <v>4852</v>
      </c>
      <c r="C59" s="15">
        <v>700</v>
      </c>
      <c r="E59" s="16" t="s">
        <v>563</v>
      </c>
      <c r="F59" s="16">
        <v>700</v>
      </c>
      <c r="G59" s="3">
        <f t="shared" si="0"/>
        <v>0</v>
      </c>
    </row>
    <row r="60" spans="1:7" x14ac:dyDescent="0.2">
      <c r="A60" s="16" t="s">
        <v>24</v>
      </c>
      <c r="B60" s="16">
        <v>4853</v>
      </c>
      <c r="C60" s="15">
        <v>700</v>
      </c>
      <c r="E60" s="16" t="s">
        <v>564</v>
      </c>
      <c r="F60" s="16">
        <v>700</v>
      </c>
      <c r="G60" s="3">
        <f t="shared" si="0"/>
        <v>0</v>
      </c>
    </row>
    <row r="61" spans="1:7" x14ac:dyDescent="0.2">
      <c r="A61" s="16" t="s">
        <v>24</v>
      </c>
      <c r="B61" s="16">
        <v>4854</v>
      </c>
      <c r="C61" s="15">
        <v>700</v>
      </c>
      <c r="E61" s="16" t="s">
        <v>565</v>
      </c>
      <c r="F61" s="16">
        <v>700</v>
      </c>
      <c r="G61" s="3">
        <f t="shared" si="0"/>
        <v>0</v>
      </c>
    </row>
    <row r="62" spans="1:7" x14ac:dyDescent="0.2">
      <c r="A62" s="16" t="s">
        <v>24</v>
      </c>
      <c r="B62" s="16">
        <v>4855</v>
      </c>
      <c r="C62" s="15">
        <v>700</v>
      </c>
      <c r="E62" s="16" t="s">
        <v>566</v>
      </c>
      <c r="F62" s="16">
        <v>700</v>
      </c>
      <c r="G62" s="3">
        <f t="shared" si="0"/>
        <v>0</v>
      </c>
    </row>
    <row r="63" spans="1:7" x14ac:dyDescent="0.2">
      <c r="A63" s="16" t="s">
        <v>24</v>
      </c>
      <c r="B63" s="16">
        <v>4856</v>
      </c>
      <c r="C63" s="15">
        <v>700</v>
      </c>
      <c r="E63" s="16" t="s">
        <v>567</v>
      </c>
      <c r="F63" s="16">
        <v>700</v>
      </c>
      <c r="G63" s="3">
        <f t="shared" si="0"/>
        <v>0</v>
      </c>
    </row>
    <row r="64" spans="1:7" x14ac:dyDescent="0.2">
      <c r="A64" s="16" t="s">
        <v>24</v>
      </c>
      <c r="B64" s="16">
        <v>4857</v>
      </c>
      <c r="C64" s="15">
        <v>800</v>
      </c>
      <c r="E64" s="16" t="s">
        <v>568</v>
      </c>
      <c r="F64" s="16">
        <v>800</v>
      </c>
      <c r="G64" s="3">
        <f t="shared" si="0"/>
        <v>0</v>
      </c>
    </row>
    <row r="65" spans="1:7" x14ac:dyDescent="0.2">
      <c r="A65" s="16" t="s">
        <v>24</v>
      </c>
      <c r="B65" s="16">
        <v>4858</v>
      </c>
      <c r="C65" s="15">
        <v>1538.793103448276</v>
      </c>
      <c r="E65" s="16" t="s">
        <v>569</v>
      </c>
      <c r="F65" s="16">
        <v>1538.79</v>
      </c>
      <c r="G65" s="3">
        <f t="shared" si="0"/>
        <v>3.1034482760787796E-3</v>
      </c>
    </row>
    <row r="66" spans="1:7" x14ac:dyDescent="0.2">
      <c r="E66" s="16" t="s">
        <v>570</v>
      </c>
      <c r="F66" s="16">
        <v>17126</v>
      </c>
      <c r="G66" s="3">
        <f t="shared" si="0"/>
        <v>-17126</v>
      </c>
    </row>
    <row r="67" spans="1:7" x14ac:dyDescent="0.2">
      <c r="A67" s="16" t="s">
        <v>24</v>
      </c>
      <c r="B67" s="16">
        <v>4860</v>
      </c>
      <c r="C67" s="15">
        <v>1538.8017241379312</v>
      </c>
      <c r="E67" s="16" t="s">
        <v>571</v>
      </c>
      <c r="F67" s="16">
        <v>1538.8</v>
      </c>
      <c r="G67" s="3">
        <f t="shared" si="0"/>
        <v>1.724137931205405E-3</v>
      </c>
    </row>
    <row r="68" spans="1:7" x14ac:dyDescent="0.2">
      <c r="A68" s="16" t="s">
        <v>24</v>
      </c>
      <c r="B68" s="16">
        <v>4861</v>
      </c>
      <c r="C68" s="15">
        <v>3051.7586206896553</v>
      </c>
      <c r="E68" s="16" t="s">
        <v>572</v>
      </c>
      <c r="F68" s="16">
        <v>3051.76</v>
      </c>
      <c r="G68" s="3">
        <f t="shared" si="0"/>
        <v>-1.3793103448733746E-3</v>
      </c>
    </row>
    <row r="69" spans="1:7" x14ac:dyDescent="0.2">
      <c r="A69" s="16" t="s">
        <v>24</v>
      </c>
      <c r="B69" s="16">
        <v>4862</v>
      </c>
      <c r="C69" s="15">
        <v>1137.9396551724139</v>
      </c>
      <c r="E69" s="16" t="s">
        <v>573</v>
      </c>
      <c r="F69" s="16">
        <v>1137.94</v>
      </c>
      <c r="G69" s="3">
        <f t="shared" ref="G69:G95" si="1">+C69-F69</f>
        <v>-3.448275861046568E-4</v>
      </c>
    </row>
    <row r="70" spans="1:7" x14ac:dyDescent="0.2">
      <c r="A70" s="16" t="s">
        <v>24</v>
      </c>
      <c r="B70" s="16">
        <v>4863</v>
      </c>
      <c r="C70" s="15">
        <v>507.00000000000006</v>
      </c>
      <c r="E70" s="16" t="s">
        <v>574</v>
      </c>
      <c r="F70" s="16">
        <v>507</v>
      </c>
      <c r="G70" s="3">
        <f t="shared" si="1"/>
        <v>0</v>
      </c>
    </row>
    <row r="71" spans="1:7" x14ac:dyDescent="0.2">
      <c r="A71" s="16" t="s">
        <v>24</v>
      </c>
      <c r="B71" s="16">
        <v>4864</v>
      </c>
      <c r="C71" s="15">
        <v>7360.5000000000009</v>
      </c>
      <c r="E71" s="16" t="s">
        <v>575</v>
      </c>
      <c r="F71" s="16">
        <v>7360.5</v>
      </c>
      <c r="G71" s="3">
        <f t="shared" si="1"/>
        <v>0</v>
      </c>
    </row>
    <row r="72" spans="1:7" x14ac:dyDescent="0.2">
      <c r="A72" s="16" t="s">
        <v>24</v>
      </c>
      <c r="B72" s="16">
        <v>4865</v>
      </c>
      <c r="C72" s="15">
        <v>1596.0603448275863</v>
      </c>
      <c r="E72" s="16" t="s">
        <v>576</v>
      </c>
      <c r="F72" s="16">
        <v>1596.06</v>
      </c>
      <c r="G72" s="3">
        <f t="shared" si="1"/>
        <v>3.4482758633203048E-4</v>
      </c>
    </row>
    <row r="73" spans="1:7" x14ac:dyDescent="0.2">
      <c r="A73" s="16" t="s">
        <v>24</v>
      </c>
      <c r="B73" s="16">
        <v>4866</v>
      </c>
      <c r="C73" s="15">
        <v>1137.9396551724139</v>
      </c>
      <c r="E73" s="16" t="s">
        <v>577</v>
      </c>
      <c r="F73" s="16">
        <v>1137.94</v>
      </c>
      <c r="G73" s="3">
        <f t="shared" si="1"/>
        <v>-3.448275861046568E-4</v>
      </c>
    </row>
    <row r="74" spans="1:7" x14ac:dyDescent="0.2">
      <c r="A74" s="16" t="s">
        <v>24</v>
      </c>
      <c r="B74" s="16">
        <v>4867</v>
      </c>
      <c r="C74" s="15">
        <v>251.55172413793107</v>
      </c>
      <c r="E74" s="16" t="s">
        <v>578</v>
      </c>
      <c r="F74" s="16">
        <v>251.55</v>
      </c>
      <c r="G74" s="3">
        <f t="shared" si="1"/>
        <v>1.7241379310632965E-3</v>
      </c>
    </row>
    <row r="75" spans="1:7" x14ac:dyDescent="0.2">
      <c r="A75" s="16" t="s">
        <v>24</v>
      </c>
      <c r="B75" s="16">
        <v>4868</v>
      </c>
      <c r="C75" s="15">
        <v>1004.6465517241381</v>
      </c>
      <c r="E75" s="16" t="s">
        <v>579</v>
      </c>
      <c r="F75" s="16">
        <v>1004.65</v>
      </c>
      <c r="G75" s="3">
        <f t="shared" si="1"/>
        <v>-3.4482758618423759E-3</v>
      </c>
    </row>
    <row r="76" spans="1:7" x14ac:dyDescent="0.2">
      <c r="A76" s="16" t="s">
        <v>24</v>
      </c>
      <c r="B76" s="16">
        <v>4869</v>
      </c>
      <c r="C76" s="15">
        <v>3736.1810344827591</v>
      </c>
      <c r="E76" s="16" t="s">
        <v>580</v>
      </c>
      <c r="F76" s="16">
        <v>3736.1800000000003</v>
      </c>
      <c r="G76" s="3">
        <f t="shared" si="1"/>
        <v>1.0344827587687178E-3</v>
      </c>
    </row>
    <row r="77" spans="1:7" x14ac:dyDescent="0.2">
      <c r="E77" s="16" t="s">
        <v>581</v>
      </c>
      <c r="F77" s="16">
        <v>1724.15</v>
      </c>
      <c r="G77" s="3">
        <f t="shared" si="1"/>
        <v>-1724.15</v>
      </c>
    </row>
    <row r="78" spans="1:7" x14ac:dyDescent="0.2">
      <c r="E78" s="16" t="s">
        <v>582</v>
      </c>
      <c r="F78" s="16">
        <v>1162.5</v>
      </c>
      <c r="G78" s="3">
        <f t="shared" si="1"/>
        <v>-1162.5</v>
      </c>
    </row>
    <row r="79" spans="1:7" x14ac:dyDescent="0.2">
      <c r="E79" s="16" t="s">
        <v>583</v>
      </c>
      <c r="F79" s="16">
        <v>1086.21</v>
      </c>
      <c r="G79" s="3">
        <f t="shared" si="1"/>
        <v>-1086.21</v>
      </c>
    </row>
    <row r="80" spans="1:7" x14ac:dyDescent="0.2">
      <c r="A80" s="16" t="s">
        <v>24</v>
      </c>
      <c r="B80" s="16">
        <v>4873</v>
      </c>
      <c r="C80" s="15">
        <v>1004.6465517241381</v>
      </c>
      <c r="E80" s="16" t="s">
        <v>584</v>
      </c>
      <c r="F80" s="16">
        <v>1004.65</v>
      </c>
      <c r="G80" s="3">
        <f t="shared" si="1"/>
        <v>-3.4482758618423759E-3</v>
      </c>
    </row>
    <row r="81" spans="1:7" x14ac:dyDescent="0.2">
      <c r="A81" s="16" t="s">
        <v>24</v>
      </c>
      <c r="B81" s="16">
        <v>4874</v>
      </c>
      <c r="C81" s="15">
        <v>700</v>
      </c>
      <c r="E81" s="16" t="s">
        <v>585</v>
      </c>
      <c r="F81" s="16">
        <v>700</v>
      </c>
      <c r="G81" s="3">
        <f t="shared" si="1"/>
        <v>0</v>
      </c>
    </row>
    <row r="82" spans="1:7" x14ac:dyDescent="0.2">
      <c r="A82" s="16" t="s">
        <v>24</v>
      </c>
      <c r="B82" s="16">
        <v>4875</v>
      </c>
      <c r="C82" s="15">
        <v>700</v>
      </c>
      <c r="E82" s="16" t="s">
        <v>586</v>
      </c>
      <c r="F82" s="16">
        <v>700</v>
      </c>
      <c r="G82" s="3">
        <f t="shared" si="1"/>
        <v>0</v>
      </c>
    </row>
    <row r="83" spans="1:7" x14ac:dyDescent="0.2">
      <c r="A83" s="16" t="s">
        <v>24</v>
      </c>
      <c r="B83" s="16">
        <v>4876</v>
      </c>
      <c r="C83" s="15">
        <v>700</v>
      </c>
      <c r="E83" s="16" t="s">
        <v>587</v>
      </c>
      <c r="F83" s="16">
        <v>700</v>
      </c>
      <c r="G83" s="3">
        <f t="shared" si="1"/>
        <v>0</v>
      </c>
    </row>
    <row r="84" spans="1:7" x14ac:dyDescent="0.2">
      <c r="A84" s="16" t="s">
        <v>24</v>
      </c>
      <c r="B84" s="16">
        <v>4877</v>
      </c>
      <c r="C84" s="15">
        <v>700</v>
      </c>
      <c r="E84" s="16" t="s">
        <v>588</v>
      </c>
      <c r="F84" s="16">
        <v>700</v>
      </c>
      <c r="G84" s="3">
        <f t="shared" si="1"/>
        <v>0</v>
      </c>
    </row>
    <row r="85" spans="1:7" x14ac:dyDescent="0.2">
      <c r="A85" s="16" t="s">
        <v>24</v>
      </c>
      <c r="B85" s="16">
        <v>4878</v>
      </c>
      <c r="C85" s="15">
        <v>700</v>
      </c>
      <c r="E85" s="16" t="s">
        <v>589</v>
      </c>
      <c r="F85" s="16">
        <v>700</v>
      </c>
      <c r="G85" s="3">
        <f t="shared" si="1"/>
        <v>0</v>
      </c>
    </row>
    <row r="86" spans="1:7" x14ac:dyDescent="0.2">
      <c r="A86" s="16" t="s">
        <v>24</v>
      </c>
      <c r="B86" s="16">
        <v>4879</v>
      </c>
      <c r="C86" s="15">
        <v>700</v>
      </c>
      <c r="E86" s="16" t="s">
        <v>590</v>
      </c>
      <c r="F86" s="16">
        <v>700</v>
      </c>
      <c r="G86" s="3">
        <f t="shared" si="1"/>
        <v>0</v>
      </c>
    </row>
    <row r="87" spans="1:7" x14ac:dyDescent="0.2">
      <c r="A87" s="16" t="s">
        <v>24</v>
      </c>
      <c r="B87" s="16">
        <v>4880</v>
      </c>
      <c r="C87" s="15">
        <v>700</v>
      </c>
      <c r="E87" s="16" t="s">
        <v>591</v>
      </c>
      <c r="F87" s="16">
        <v>700</v>
      </c>
      <c r="G87" s="3">
        <f t="shared" si="1"/>
        <v>0</v>
      </c>
    </row>
    <row r="88" spans="1:7" x14ac:dyDescent="0.2">
      <c r="A88" s="16" t="s">
        <v>24</v>
      </c>
      <c r="B88" s="16">
        <v>4881</v>
      </c>
      <c r="C88" s="15">
        <v>700</v>
      </c>
      <c r="E88" s="16" t="s">
        <v>592</v>
      </c>
      <c r="F88" s="16">
        <v>700</v>
      </c>
      <c r="G88" s="3">
        <f t="shared" si="1"/>
        <v>0</v>
      </c>
    </row>
    <row r="89" spans="1:7" x14ac:dyDescent="0.2">
      <c r="A89" s="16" t="s">
        <v>24</v>
      </c>
      <c r="B89" s="16">
        <v>4882</v>
      </c>
      <c r="C89" s="15">
        <v>800</v>
      </c>
      <c r="E89" s="16" t="s">
        <v>593</v>
      </c>
      <c r="F89" s="16">
        <v>800</v>
      </c>
      <c r="G89" s="3">
        <f t="shared" si="1"/>
        <v>0</v>
      </c>
    </row>
    <row r="90" spans="1:7" x14ac:dyDescent="0.2">
      <c r="A90" s="16" t="s">
        <v>24</v>
      </c>
      <c r="B90" s="16">
        <v>4883</v>
      </c>
      <c r="C90" s="15">
        <v>700</v>
      </c>
      <c r="E90" s="16" t="s">
        <v>594</v>
      </c>
      <c r="F90" s="16">
        <v>700</v>
      </c>
      <c r="G90" s="3">
        <f t="shared" si="1"/>
        <v>0</v>
      </c>
    </row>
    <row r="91" spans="1:7" x14ac:dyDescent="0.2">
      <c r="A91" s="16" t="s">
        <v>24</v>
      </c>
      <c r="B91" s="16">
        <v>4884</v>
      </c>
      <c r="C91" s="15">
        <v>4842.7327586206893</v>
      </c>
      <c r="E91" s="16" t="s">
        <v>595</v>
      </c>
      <c r="F91" s="16">
        <v>4842.7299999999996</v>
      </c>
      <c r="G91" s="3">
        <f t="shared" si="1"/>
        <v>2.7586206897467491E-3</v>
      </c>
    </row>
    <row r="92" spans="1:7" x14ac:dyDescent="0.2">
      <c r="A92" s="16" t="s">
        <v>24</v>
      </c>
      <c r="B92" s="16">
        <v>4885</v>
      </c>
      <c r="C92" s="15">
        <v>10622.413793103449</v>
      </c>
      <c r="E92" s="16" t="s">
        <v>596</v>
      </c>
      <c r="F92" s="16">
        <v>10622.41</v>
      </c>
      <c r="G92" s="3">
        <f t="shared" si="1"/>
        <v>3.7931034494249616E-3</v>
      </c>
    </row>
    <row r="93" spans="1:7" x14ac:dyDescent="0.2">
      <c r="A93" s="16" t="s">
        <v>24</v>
      </c>
      <c r="B93" s="16">
        <v>4886</v>
      </c>
      <c r="C93" s="15">
        <v>700</v>
      </c>
      <c r="E93" s="16" t="s">
        <v>597</v>
      </c>
      <c r="F93" s="16">
        <v>700</v>
      </c>
      <c r="G93" s="3">
        <f t="shared" si="1"/>
        <v>0</v>
      </c>
    </row>
    <row r="94" spans="1:7" x14ac:dyDescent="0.2">
      <c r="A94" s="16" t="s">
        <v>24</v>
      </c>
      <c r="B94" s="16">
        <v>4887</v>
      </c>
      <c r="C94" s="15">
        <v>1757.8017241379312</v>
      </c>
      <c r="E94" s="16" t="s">
        <v>598</v>
      </c>
      <c r="F94" s="16">
        <v>1757.8</v>
      </c>
      <c r="G94" s="3">
        <f t="shared" si="1"/>
        <v>1.724137931205405E-3</v>
      </c>
    </row>
    <row r="95" spans="1:7" x14ac:dyDescent="0.2">
      <c r="A95" s="16" t="s">
        <v>24</v>
      </c>
      <c r="B95" s="16">
        <v>4888</v>
      </c>
      <c r="C95" s="15">
        <v>2293.1206896551726</v>
      </c>
      <c r="E95" s="16" t="s">
        <v>599</v>
      </c>
      <c r="F95" s="16">
        <v>2293.12</v>
      </c>
      <c r="G95" s="3">
        <f t="shared" si="1"/>
        <v>6.8965517266406096E-4</v>
      </c>
    </row>
    <row r="96" spans="1:7" x14ac:dyDescent="0.2">
      <c r="E96" s="16" t="s">
        <v>600</v>
      </c>
      <c r="F96" s="16">
        <v>6844.87</v>
      </c>
      <c r="G96" s="3">
        <f>+C96-F96</f>
        <v>-6844.87</v>
      </c>
    </row>
    <row r="97" spans="3:11" ht="15" x14ac:dyDescent="0.25">
      <c r="C97" s="36">
        <f>SUM(C4:C95)</f>
        <v>120863.55172413794</v>
      </c>
      <c r="E97"/>
      <c r="F97" s="39">
        <f>SUM(F4:F96)</f>
        <v>179230.55999999997</v>
      </c>
      <c r="I97"/>
      <c r="J97" s="33" t="s">
        <v>2</v>
      </c>
      <c r="K97" s="34">
        <f>+C97</f>
        <v>120863.55172413794</v>
      </c>
    </row>
    <row r="98" spans="3:11" ht="15" x14ac:dyDescent="0.25">
      <c r="E98"/>
      <c r="F98" s="19"/>
      <c r="I98"/>
      <c r="J98" s="10" t="s">
        <v>3</v>
      </c>
      <c r="K98" s="6">
        <f>+F97</f>
        <v>179230.55999999997</v>
      </c>
    </row>
    <row r="99" spans="3:11" ht="15" x14ac:dyDescent="0.25">
      <c r="E99"/>
      <c r="F99" s="19"/>
      <c r="I99"/>
      <c r="K99" s="34">
        <f>+K97-K98</f>
        <v>-58367.008275862026</v>
      </c>
    </row>
    <row r="100" spans="3:11" ht="15" x14ac:dyDescent="0.25">
      <c r="E100"/>
      <c r="F100" s="19"/>
      <c r="I100"/>
    </row>
    <row r="101" spans="3:11" ht="15" x14ac:dyDescent="0.25">
      <c r="E101"/>
      <c r="F101"/>
      <c r="I101"/>
    </row>
    <row r="102" spans="3:11" ht="15" x14ac:dyDescent="0.25">
      <c r="E102"/>
      <c r="F102" s="19"/>
      <c r="I102"/>
    </row>
    <row r="103" spans="3:11" ht="15" x14ac:dyDescent="0.25">
      <c r="E103"/>
      <c r="F103"/>
      <c r="I103"/>
    </row>
    <row r="104" spans="3:11" ht="15" x14ac:dyDescent="0.25">
      <c r="E104"/>
      <c r="F104" s="19"/>
      <c r="I104"/>
    </row>
    <row r="105" spans="3:11" ht="15" x14ac:dyDescent="0.25">
      <c r="E105"/>
      <c r="F105"/>
      <c r="I105"/>
    </row>
    <row r="106" spans="3:11" ht="15" x14ac:dyDescent="0.25">
      <c r="E106"/>
      <c r="F106"/>
      <c r="I106"/>
    </row>
    <row r="107" spans="3:11" ht="15" x14ac:dyDescent="0.25">
      <c r="E107"/>
      <c r="F107"/>
      <c r="I107"/>
    </row>
    <row r="108" spans="3:11" ht="15" x14ac:dyDescent="0.25">
      <c r="E108"/>
      <c r="F108"/>
      <c r="I108"/>
    </row>
    <row r="109" spans="3:11" ht="15" x14ac:dyDescent="0.25">
      <c r="E109"/>
      <c r="F109"/>
      <c r="I109"/>
    </row>
    <row r="110" spans="3:11" ht="15" x14ac:dyDescent="0.25">
      <c r="E110"/>
      <c r="F110"/>
      <c r="I110"/>
    </row>
    <row r="111" spans="3:11" ht="15" x14ac:dyDescent="0.25">
      <c r="E111"/>
      <c r="F111" s="19"/>
      <c r="I111"/>
    </row>
    <row r="112" spans="3:11" ht="15" x14ac:dyDescent="0.25">
      <c r="E112"/>
      <c r="F112"/>
      <c r="I112"/>
    </row>
    <row r="113" spans="5:9" ht="15" x14ac:dyDescent="0.25">
      <c r="E113"/>
      <c r="F113" s="19"/>
      <c r="I113"/>
    </row>
    <row r="114" spans="5:9" ht="15" x14ac:dyDescent="0.25">
      <c r="E114"/>
      <c r="F114"/>
      <c r="I114"/>
    </row>
    <row r="115" spans="5:9" ht="15" x14ac:dyDescent="0.25">
      <c r="E115"/>
      <c r="F115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 s="19"/>
      <c r="I122"/>
    </row>
    <row r="123" spans="5:9" ht="15" x14ac:dyDescent="0.25">
      <c r="E123"/>
      <c r="F123"/>
      <c r="I123"/>
    </row>
    <row r="124" spans="5:9" ht="15" x14ac:dyDescent="0.25">
      <c r="E124"/>
      <c r="F124"/>
      <c r="I124"/>
    </row>
    <row r="125" spans="5:9" ht="15" x14ac:dyDescent="0.25">
      <c r="E125"/>
      <c r="F125" s="19"/>
      <c r="I125"/>
    </row>
    <row r="126" spans="5:9" ht="15" x14ac:dyDescent="0.25">
      <c r="E126"/>
      <c r="F126" s="19"/>
      <c r="I126"/>
    </row>
    <row r="127" spans="5:9" ht="15" x14ac:dyDescent="0.25">
      <c r="E127"/>
      <c r="F127" s="19"/>
      <c r="I127"/>
    </row>
    <row r="128" spans="5:9" ht="15" x14ac:dyDescent="0.25">
      <c r="E128"/>
      <c r="F128"/>
      <c r="I128"/>
    </row>
    <row r="129" spans="5:9" ht="15" x14ac:dyDescent="0.25">
      <c r="E129"/>
      <c r="F129"/>
      <c r="I129"/>
    </row>
    <row r="130" spans="5:9" ht="15" x14ac:dyDescent="0.25">
      <c r="E130"/>
      <c r="F130"/>
      <c r="I130"/>
    </row>
    <row r="131" spans="5:9" ht="15" x14ac:dyDescent="0.25">
      <c r="E131"/>
      <c r="F131"/>
      <c r="I131"/>
    </row>
    <row r="132" spans="5:9" ht="15" x14ac:dyDescent="0.25">
      <c r="E132"/>
      <c r="F132" s="19"/>
      <c r="I132"/>
    </row>
    <row r="133" spans="5:9" ht="15" x14ac:dyDescent="0.25">
      <c r="E133"/>
      <c r="F133"/>
      <c r="I133"/>
    </row>
    <row r="134" spans="5:9" ht="15" x14ac:dyDescent="0.25">
      <c r="E134"/>
      <c r="F134"/>
      <c r="I134"/>
    </row>
    <row r="135" spans="5:9" ht="15" x14ac:dyDescent="0.25">
      <c r="E135"/>
      <c r="F135"/>
      <c r="I135"/>
    </row>
    <row r="136" spans="5:9" ht="15" x14ac:dyDescent="0.25">
      <c r="E136"/>
      <c r="F136"/>
      <c r="I136"/>
    </row>
    <row r="137" spans="5:9" ht="15" x14ac:dyDescent="0.25">
      <c r="E137"/>
      <c r="F137"/>
      <c r="I137"/>
    </row>
    <row r="138" spans="5:9" ht="15" x14ac:dyDescent="0.25">
      <c r="E138"/>
      <c r="F138"/>
      <c r="I138"/>
    </row>
    <row r="139" spans="5:9" ht="15" x14ac:dyDescent="0.25">
      <c r="E139"/>
      <c r="F139"/>
      <c r="I139"/>
    </row>
    <row r="140" spans="5:9" ht="15" x14ac:dyDescent="0.25">
      <c r="E140"/>
      <c r="F140"/>
      <c r="I140"/>
    </row>
    <row r="141" spans="5:9" ht="15" x14ac:dyDescent="0.25">
      <c r="E141"/>
      <c r="F141"/>
      <c r="I141"/>
    </row>
    <row r="142" spans="5:9" ht="15" x14ac:dyDescent="0.25">
      <c r="E142"/>
      <c r="F142"/>
      <c r="I142"/>
    </row>
    <row r="143" spans="5:9" ht="15" x14ac:dyDescent="0.25">
      <c r="E143"/>
      <c r="F143"/>
      <c r="I143"/>
    </row>
    <row r="144" spans="5:9" ht="15" x14ac:dyDescent="0.25">
      <c r="E144"/>
      <c r="F144" s="19"/>
      <c r="I144"/>
    </row>
    <row r="145" spans="5:9" ht="15" x14ac:dyDescent="0.25">
      <c r="E145"/>
      <c r="F145" s="19"/>
      <c r="I145"/>
    </row>
    <row r="146" spans="5:9" ht="15" x14ac:dyDescent="0.25">
      <c r="E146"/>
      <c r="F146" s="19"/>
      <c r="I146"/>
    </row>
    <row r="147" spans="5:9" ht="15" x14ac:dyDescent="0.25">
      <c r="E147"/>
      <c r="F147" s="19"/>
      <c r="I147"/>
    </row>
    <row r="148" spans="5:9" ht="15" x14ac:dyDescent="0.25">
      <c r="E148"/>
      <c r="F148"/>
      <c r="I148"/>
    </row>
    <row r="149" spans="5:9" ht="15" x14ac:dyDescent="0.25">
      <c r="E149"/>
      <c r="F149"/>
      <c r="I149"/>
    </row>
    <row r="150" spans="5:9" ht="15" x14ac:dyDescent="0.25">
      <c r="E150"/>
      <c r="F150" s="19"/>
      <c r="I150"/>
    </row>
    <row r="151" spans="5:9" ht="15" x14ac:dyDescent="0.25">
      <c r="E151"/>
      <c r="F151"/>
      <c r="I151"/>
    </row>
    <row r="152" spans="5:9" ht="15" x14ac:dyDescent="0.25">
      <c r="E152"/>
      <c r="F152" s="19"/>
      <c r="I152"/>
    </row>
    <row r="153" spans="5:9" ht="15" x14ac:dyDescent="0.25">
      <c r="E153"/>
      <c r="F153" s="19"/>
      <c r="I153"/>
    </row>
    <row r="154" spans="5:9" ht="15" x14ac:dyDescent="0.25">
      <c r="E154"/>
      <c r="F154" s="19"/>
      <c r="I154"/>
    </row>
    <row r="155" spans="5:9" ht="15" x14ac:dyDescent="0.25">
      <c r="E155"/>
      <c r="F155"/>
    </row>
    <row r="156" spans="5:9" ht="15" x14ac:dyDescent="0.25">
      <c r="E156"/>
      <c r="F156"/>
    </row>
    <row r="157" spans="5:9" ht="15" x14ac:dyDescent="0.25">
      <c r="E157"/>
      <c r="F157" s="19"/>
    </row>
    <row r="158" spans="5:9" ht="15" x14ac:dyDescent="0.25">
      <c r="E158"/>
      <c r="F158" s="19"/>
    </row>
    <row r="159" spans="5:9" ht="15" x14ac:dyDescent="0.25">
      <c r="E159"/>
      <c r="F159" s="19"/>
    </row>
    <row r="160" spans="5:9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78">
    <sortCondition ref="B4:B78"/>
  </sortState>
  <mergeCells count="2">
    <mergeCell ref="A3:C3"/>
    <mergeCell ref="E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00B0F0"/>
  </sheetPr>
  <dimension ref="A3:M12"/>
  <sheetViews>
    <sheetView workbookViewId="0">
      <selection activeCell="L8" sqref="L8:M10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10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5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  <c r="I3" s="25"/>
    </row>
    <row r="4" spans="1:13" x14ac:dyDescent="0.2">
      <c r="A4" s="16" t="s">
        <v>68</v>
      </c>
      <c r="B4" s="16">
        <v>279</v>
      </c>
      <c r="C4" s="15">
        <v>4678.4396551724139</v>
      </c>
      <c r="E4" s="16" t="s">
        <v>601</v>
      </c>
      <c r="F4" s="17">
        <v>42478</v>
      </c>
      <c r="G4" s="16" t="s">
        <v>605</v>
      </c>
      <c r="H4" s="20">
        <v>4678.4399999999996</v>
      </c>
      <c r="I4" s="15">
        <f>+C4-H4</f>
        <v>-3.4482758564990945E-4</v>
      </c>
    </row>
    <row r="5" spans="1:13" x14ac:dyDescent="0.2">
      <c r="A5" s="16" t="s">
        <v>68</v>
      </c>
      <c r="B5" s="16">
        <v>280</v>
      </c>
      <c r="C5" s="15">
        <v>3630.1034482758623</v>
      </c>
      <c r="E5" s="16" t="s">
        <v>602</v>
      </c>
      <c r="F5" s="17">
        <v>42479</v>
      </c>
      <c r="G5" s="16" t="s">
        <v>606</v>
      </c>
      <c r="H5" s="20">
        <v>3630.1</v>
      </c>
      <c r="I5" s="15">
        <f t="shared" ref="I5:I7" si="0">+C5-H5</f>
        <v>3.4482758624108101E-3</v>
      </c>
    </row>
    <row r="6" spans="1:13" x14ac:dyDescent="0.2">
      <c r="A6" s="16" t="s">
        <v>68</v>
      </c>
      <c r="B6" s="16">
        <v>281</v>
      </c>
      <c r="C6" s="15">
        <v>189.00000000000003</v>
      </c>
      <c r="E6" s="16" t="s">
        <v>603</v>
      </c>
      <c r="F6" s="17">
        <v>42483</v>
      </c>
      <c r="G6" s="16" t="s">
        <v>607</v>
      </c>
      <c r="H6" s="16">
        <v>189</v>
      </c>
      <c r="I6" s="15">
        <f t="shared" si="0"/>
        <v>0</v>
      </c>
    </row>
    <row r="7" spans="1:13" x14ac:dyDescent="0.2">
      <c r="A7" s="16" t="s">
        <v>68</v>
      </c>
      <c r="B7" s="16">
        <v>282</v>
      </c>
      <c r="C7" s="15">
        <v>1616.6465517241379</v>
      </c>
      <c r="E7" s="16" t="s">
        <v>604</v>
      </c>
      <c r="F7" s="17">
        <v>42486</v>
      </c>
      <c r="G7" s="16" t="s">
        <v>608</v>
      </c>
      <c r="H7" s="20">
        <v>1616.65</v>
      </c>
      <c r="I7" s="15">
        <f t="shared" si="0"/>
        <v>-3.4482758621834364E-3</v>
      </c>
    </row>
    <row r="8" spans="1:13" ht="15" x14ac:dyDescent="0.25">
      <c r="C8" s="36">
        <f>SUM(C4:C7)</f>
        <v>10114.189655172413</v>
      </c>
      <c r="F8" s="17"/>
      <c r="H8" s="42">
        <f>SUM(H4:H7)</f>
        <v>10114.189999999999</v>
      </c>
      <c r="L8" s="33" t="s">
        <v>2</v>
      </c>
      <c r="M8" s="34">
        <f>+C8</f>
        <v>10114.189655172413</v>
      </c>
    </row>
    <row r="9" spans="1:13" x14ac:dyDescent="0.2">
      <c r="F9" s="17"/>
      <c r="H9" s="20"/>
      <c r="L9" s="10" t="s">
        <v>3</v>
      </c>
      <c r="M9" s="6">
        <f>+H8</f>
        <v>10114.189999999999</v>
      </c>
    </row>
    <row r="10" spans="1:13" ht="15" x14ac:dyDescent="0.25">
      <c r="F10" s="17"/>
      <c r="H10" s="20"/>
      <c r="M10" s="34">
        <f>+M8-M9</f>
        <v>-3.4482758564990945E-4</v>
      </c>
    </row>
    <row r="11" spans="1:13" x14ac:dyDescent="0.2">
      <c r="F11" s="17"/>
      <c r="H11" s="20"/>
    </row>
    <row r="12" spans="1:13" x14ac:dyDescent="0.2">
      <c r="F12" s="17"/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</sheetPr>
  <dimension ref="A1:M96"/>
  <sheetViews>
    <sheetView workbookViewId="0">
      <selection activeCell="L10" sqref="L10:M12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10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621</v>
      </c>
      <c r="C6" s="15">
        <v>400862.06896551728</v>
      </c>
      <c r="E6" s="16" t="s">
        <v>133</v>
      </c>
      <c r="F6" s="20">
        <v>381842.76</v>
      </c>
      <c r="G6" s="20">
        <v>19019.310000000001</v>
      </c>
      <c r="H6" s="15">
        <f>+F6+G6</f>
        <v>400862.07</v>
      </c>
      <c r="I6" s="15">
        <f>+C6-H6</f>
        <v>-1.0344827314838767E-3</v>
      </c>
    </row>
    <row r="7" spans="1:13" x14ac:dyDescent="0.25">
      <c r="A7" s="16" t="s">
        <v>4</v>
      </c>
      <c r="B7" s="16">
        <v>622</v>
      </c>
      <c r="C7" s="15">
        <v>131310.34</v>
      </c>
      <c r="E7" s="16" t="s">
        <v>135</v>
      </c>
      <c r="F7" s="20">
        <v>131310.34</v>
      </c>
      <c r="G7" s="16">
        <v>0</v>
      </c>
      <c r="H7" s="15">
        <f>+F7+G7</f>
        <v>131310.34</v>
      </c>
      <c r="I7" s="15">
        <f t="shared" ref="I7:I9" si="0">+C7-H7</f>
        <v>0</v>
      </c>
    </row>
    <row r="8" spans="1:13" x14ac:dyDescent="0.25">
      <c r="A8" s="16" t="s">
        <v>4</v>
      </c>
      <c r="B8" s="16">
        <v>623</v>
      </c>
      <c r="C8" s="15">
        <v>323275.86206896557</v>
      </c>
      <c r="E8" s="16" t="s">
        <v>132</v>
      </c>
      <c r="F8" s="20">
        <v>313450.40999999997</v>
      </c>
      <c r="G8" s="20">
        <v>9825.4500000000007</v>
      </c>
      <c r="H8" s="15">
        <f>+F8+G8</f>
        <v>323275.86</v>
      </c>
      <c r="I8" s="15">
        <f t="shared" si="0"/>
        <v>2.0689655793830752E-3</v>
      </c>
    </row>
    <row r="9" spans="1:13" x14ac:dyDescent="0.25">
      <c r="A9" s="16" t="s">
        <v>4</v>
      </c>
      <c r="B9" s="16">
        <v>624</v>
      </c>
      <c r="C9" s="15">
        <v>241551.72</v>
      </c>
      <c r="E9" s="16" t="s">
        <v>134</v>
      </c>
      <c r="F9" s="20">
        <v>241551.72</v>
      </c>
      <c r="G9" s="16">
        <v>0</v>
      </c>
      <c r="H9" s="15">
        <f>+F9+G9</f>
        <v>241551.72</v>
      </c>
      <c r="I9" s="15">
        <f t="shared" si="0"/>
        <v>0</v>
      </c>
    </row>
    <row r="10" spans="1:13" x14ac:dyDescent="0.25">
      <c r="C10" s="40">
        <f>SUM(C6:C9)</f>
        <v>1096999.9910344828</v>
      </c>
      <c r="E10" s="16"/>
      <c r="F10" s="28"/>
      <c r="G10" s="16"/>
      <c r="H10" s="32">
        <f>SUM(H6:H9)</f>
        <v>1096999.99</v>
      </c>
      <c r="I10" s="15"/>
      <c r="L10" s="33" t="s">
        <v>2</v>
      </c>
      <c r="M10" s="34">
        <f>+C10</f>
        <v>1096999.9910344828</v>
      </c>
    </row>
    <row r="11" spans="1:13" x14ac:dyDescent="0.25">
      <c r="E11" s="16"/>
      <c r="F11" s="20"/>
      <c r="G11" s="16"/>
      <c r="H11" s="15"/>
      <c r="I11" s="15"/>
      <c r="L11" s="10" t="s">
        <v>3</v>
      </c>
      <c r="M11" s="6">
        <f>+H10</f>
        <v>1096999.99</v>
      </c>
    </row>
    <row r="12" spans="1:13" x14ac:dyDescent="0.25">
      <c r="A12" s="16"/>
      <c r="B12" s="16"/>
      <c r="C12" s="15"/>
      <c r="E12" s="16"/>
      <c r="F12" s="20"/>
      <c r="G12" s="16"/>
      <c r="H12" s="15"/>
      <c r="I12" s="15"/>
      <c r="L12" s="16"/>
      <c r="M12" s="34">
        <f>+M10-M11</f>
        <v>1.0344828478991985E-3</v>
      </c>
    </row>
    <row r="13" spans="1:13" x14ac:dyDescent="0.25">
      <c r="A13" s="16" t="s">
        <v>17</v>
      </c>
      <c r="B13" s="16">
        <v>366</v>
      </c>
      <c r="C13" s="15">
        <v>400862.06896551728</v>
      </c>
      <c r="E13" s="16" t="s">
        <v>136</v>
      </c>
      <c r="F13" s="20">
        <v>-381842.76</v>
      </c>
      <c r="G13" s="20">
        <v>-19019.310000000001</v>
      </c>
      <c r="H13" s="15">
        <f t="shared" ref="H13:H14" si="1">+F13+G13</f>
        <v>-400862.07</v>
      </c>
      <c r="I13" s="15">
        <f>+C13+H13</f>
        <v>-1.0344827314838767E-3</v>
      </c>
    </row>
    <row r="14" spans="1:13" x14ac:dyDescent="0.25">
      <c r="A14" s="16" t="s">
        <v>17</v>
      </c>
      <c r="B14" s="16">
        <v>367</v>
      </c>
      <c r="C14" s="15">
        <v>113793.10344827587</v>
      </c>
      <c r="E14" s="16" t="s">
        <v>137</v>
      </c>
      <c r="F14" s="20">
        <v>-113793.1</v>
      </c>
      <c r="G14" s="16">
        <v>0</v>
      </c>
      <c r="H14" s="15">
        <f t="shared" si="1"/>
        <v>-113793.1</v>
      </c>
      <c r="I14" s="15">
        <f>+C14+H14</f>
        <v>3.4482758637750521E-3</v>
      </c>
    </row>
    <row r="15" spans="1:13" x14ac:dyDescent="0.25">
      <c r="C15" s="40">
        <f>SUM(C13:C14)</f>
        <v>514655.17241379316</v>
      </c>
      <c r="E15" s="16"/>
      <c r="F15" s="20"/>
      <c r="G15" s="20"/>
      <c r="H15" s="25">
        <f>SUM(H13:H14)</f>
        <v>-514655.17000000004</v>
      </c>
      <c r="I15" s="15"/>
      <c r="L15" s="33" t="s">
        <v>2</v>
      </c>
      <c r="M15" s="34">
        <f>+C15</f>
        <v>514655.17241379316</v>
      </c>
    </row>
    <row r="16" spans="1:13" x14ac:dyDescent="0.25">
      <c r="E16" s="16"/>
      <c r="F16" s="20"/>
      <c r="G16" s="20"/>
      <c r="H16" s="15"/>
      <c r="I16" s="15"/>
      <c r="L16" s="10" t="s">
        <v>3</v>
      </c>
      <c r="M16" s="6">
        <f>+H15</f>
        <v>-514655.17000000004</v>
      </c>
    </row>
    <row r="17" spans="1:13" x14ac:dyDescent="0.25">
      <c r="E17" s="16"/>
      <c r="F17" s="20"/>
      <c r="G17" s="20"/>
      <c r="H17" s="15"/>
      <c r="I17" s="16"/>
      <c r="L17" s="16"/>
      <c r="M17" s="34">
        <f>+M15+M16</f>
        <v>2.4137931177392602E-3</v>
      </c>
    </row>
    <row r="18" spans="1:13" x14ac:dyDescent="0.25">
      <c r="E18" s="16"/>
      <c r="F18" s="20"/>
      <c r="G18" s="16"/>
      <c r="H18" s="15"/>
      <c r="I18" s="15"/>
      <c r="L18" s="11"/>
      <c r="M18" s="15"/>
    </row>
    <row r="19" spans="1:13" x14ac:dyDescent="0.25">
      <c r="E19" s="16"/>
      <c r="F19" s="20"/>
      <c r="G19" s="16"/>
      <c r="H19" s="15"/>
      <c r="I19" s="15"/>
    </row>
    <row r="20" spans="1:13" x14ac:dyDescent="0.25">
      <c r="E20" s="16"/>
      <c r="F20" s="28"/>
      <c r="G20" s="28"/>
      <c r="H20" s="15"/>
      <c r="I20" s="15"/>
    </row>
    <row r="21" spans="1:13" x14ac:dyDescent="0.25">
      <c r="A21" s="16"/>
      <c r="E21" s="16"/>
      <c r="F21" s="20"/>
      <c r="G21" s="20"/>
      <c r="H21" s="20"/>
      <c r="I21" s="16"/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6:H9">
    <sortCondition ref="E6"/>
  </sortState>
  <mergeCells count="2">
    <mergeCell ref="A5:B5"/>
    <mergeCell ref="E5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B050"/>
  </sheetPr>
  <dimension ref="A3:L175"/>
  <sheetViews>
    <sheetView topLeftCell="A73" workbookViewId="0">
      <selection activeCell="I83" sqref="I83:J85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4890</v>
      </c>
      <c r="C4" s="15">
        <v>1086.2068965517242</v>
      </c>
      <c r="E4" s="16" t="s">
        <v>609</v>
      </c>
      <c r="F4" s="16">
        <v>1086.21</v>
      </c>
      <c r="G4" s="3">
        <f>C4-F4</f>
        <v>-3.1034482758514059E-3</v>
      </c>
    </row>
    <row r="5" spans="1:7" x14ac:dyDescent="0.2">
      <c r="E5" s="16" t="s">
        <v>610</v>
      </c>
      <c r="F5" s="16">
        <v>1706.9</v>
      </c>
      <c r="G5" s="3">
        <f t="shared" ref="G5:G68" si="0">C5-F5</f>
        <v>-1706.9</v>
      </c>
    </row>
    <row r="6" spans="1:7" x14ac:dyDescent="0.2">
      <c r="E6" s="16" t="s">
        <v>611</v>
      </c>
      <c r="F6" s="16">
        <v>1086.21</v>
      </c>
      <c r="G6" s="3">
        <f t="shared" si="0"/>
        <v>-1086.21</v>
      </c>
    </row>
    <row r="7" spans="1:7" x14ac:dyDescent="0.2">
      <c r="A7" s="16" t="s">
        <v>24</v>
      </c>
      <c r="B7" s="16">
        <v>4893</v>
      </c>
      <c r="C7" s="15">
        <v>700</v>
      </c>
      <c r="E7" s="16" t="s">
        <v>612</v>
      </c>
      <c r="F7" s="16">
        <v>700</v>
      </c>
      <c r="G7" s="3">
        <f t="shared" si="0"/>
        <v>0</v>
      </c>
    </row>
    <row r="8" spans="1:7" x14ac:dyDescent="0.2">
      <c r="A8" s="16" t="s">
        <v>24</v>
      </c>
      <c r="B8" s="16">
        <v>4894</v>
      </c>
      <c r="C8" s="15">
        <v>700</v>
      </c>
      <c r="E8" s="16" t="s">
        <v>613</v>
      </c>
      <c r="F8" s="16">
        <v>700</v>
      </c>
      <c r="G8" s="3">
        <f t="shared" si="0"/>
        <v>0</v>
      </c>
    </row>
    <row r="9" spans="1:7" x14ac:dyDescent="0.2">
      <c r="A9" s="16" t="s">
        <v>24</v>
      </c>
      <c r="B9" s="16">
        <v>4895</v>
      </c>
      <c r="C9" s="15">
        <v>700</v>
      </c>
      <c r="E9" s="16" t="s">
        <v>614</v>
      </c>
      <c r="F9" s="16">
        <v>700</v>
      </c>
      <c r="G9" s="3">
        <f t="shared" si="0"/>
        <v>0</v>
      </c>
    </row>
    <row r="10" spans="1:7" x14ac:dyDescent="0.2">
      <c r="A10" s="16" t="s">
        <v>24</v>
      </c>
      <c r="B10" s="16">
        <v>4896</v>
      </c>
      <c r="C10" s="15">
        <v>700</v>
      </c>
      <c r="E10" s="16" t="s">
        <v>615</v>
      </c>
      <c r="F10" s="16">
        <v>700</v>
      </c>
      <c r="G10" s="3">
        <f t="shared" si="0"/>
        <v>0</v>
      </c>
    </row>
    <row r="11" spans="1:7" x14ac:dyDescent="0.2">
      <c r="A11" s="16" t="s">
        <v>24</v>
      </c>
      <c r="B11" s="16">
        <v>4897</v>
      </c>
      <c r="C11" s="15">
        <v>700</v>
      </c>
      <c r="E11" s="16" t="s">
        <v>616</v>
      </c>
      <c r="F11" s="16">
        <v>700</v>
      </c>
      <c r="G11" s="3">
        <f t="shared" si="0"/>
        <v>0</v>
      </c>
    </row>
    <row r="12" spans="1:7" x14ac:dyDescent="0.2">
      <c r="A12" s="16" t="s">
        <v>24</v>
      </c>
      <c r="B12" s="16">
        <v>4898</v>
      </c>
      <c r="C12" s="15">
        <v>700</v>
      </c>
      <c r="E12" s="16" t="s">
        <v>617</v>
      </c>
      <c r="F12" s="16">
        <v>700</v>
      </c>
      <c r="G12" s="3">
        <f t="shared" si="0"/>
        <v>0</v>
      </c>
    </row>
    <row r="13" spans="1:7" x14ac:dyDescent="0.2">
      <c r="A13" s="16" t="s">
        <v>24</v>
      </c>
      <c r="B13" s="16">
        <v>4899</v>
      </c>
      <c r="C13" s="15">
        <v>700</v>
      </c>
      <c r="E13" s="16" t="s">
        <v>618</v>
      </c>
      <c r="F13" s="16">
        <v>700</v>
      </c>
      <c r="G13" s="3">
        <f t="shared" si="0"/>
        <v>0</v>
      </c>
    </row>
    <row r="14" spans="1:7" x14ac:dyDescent="0.2">
      <c r="A14" s="16" t="s">
        <v>24</v>
      </c>
      <c r="B14" s="16">
        <v>4900</v>
      </c>
      <c r="C14" s="15">
        <v>700</v>
      </c>
      <c r="E14" s="16" t="s">
        <v>619</v>
      </c>
      <c r="F14" s="16">
        <v>700</v>
      </c>
      <c r="G14" s="3">
        <f t="shared" si="0"/>
        <v>0</v>
      </c>
    </row>
    <row r="15" spans="1:7" x14ac:dyDescent="0.2">
      <c r="A15" s="16" t="s">
        <v>24</v>
      </c>
      <c r="B15" s="16">
        <v>4901</v>
      </c>
      <c r="C15" s="15">
        <v>800</v>
      </c>
      <c r="E15" s="16" t="s">
        <v>620</v>
      </c>
      <c r="F15" s="16">
        <v>800</v>
      </c>
      <c r="G15" s="3">
        <f t="shared" si="0"/>
        <v>0</v>
      </c>
    </row>
    <row r="16" spans="1:7" x14ac:dyDescent="0.2">
      <c r="A16" s="16" t="s">
        <v>24</v>
      </c>
      <c r="B16" s="16">
        <v>4902</v>
      </c>
      <c r="C16" s="15">
        <v>700</v>
      </c>
      <c r="E16" s="16" t="s">
        <v>621</v>
      </c>
      <c r="F16" s="16">
        <v>700</v>
      </c>
      <c r="G16" s="3">
        <f t="shared" si="0"/>
        <v>0</v>
      </c>
    </row>
    <row r="17" spans="1:7" x14ac:dyDescent="0.2">
      <c r="A17" s="16" t="s">
        <v>24</v>
      </c>
      <c r="B17" s="16">
        <v>4903</v>
      </c>
      <c r="C17" s="15">
        <v>700</v>
      </c>
      <c r="E17" s="16" t="s">
        <v>622</v>
      </c>
      <c r="F17" s="16">
        <v>700</v>
      </c>
      <c r="G17" s="3">
        <f t="shared" si="0"/>
        <v>0</v>
      </c>
    </row>
    <row r="18" spans="1:7" x14ac:dyDescent="0.2">
      <c r="E18" s="16" t="s">
        <v>623</v>
      </c>
      <c r="F18" s="16">
        <v>1086.21</v>
      </c>
      <c r="G18" s="3">
        <f t="shared" si="0"/>
        <v>-1086.21</v>
      </c>
    </row>
    <row r="19" spans="1:7" x14ac:dyDescent="0.2">
      <c r="E19" s="16" t="s">
        <v>624</v>
      </c>
      <c r="F19" s="16">
        <v>1163.8000000000002</v>
      </c>
      <c r="G19" s="3">
        <f t="shared" si="0"/>
        <v>-1163.8000000000002</v>
      </c>
    </row>
    <row r="20" spans="1:7" x14ac:dyDescent="0.2">
      <c r="A20" s="16" t="s">
        <v>24</v>
      </c>
      <c r="B20" s="16">
        <v>4906</v>
      </c>
      <c r="C20" s="15">
        <v>1862.1465517241381</v>
      </c>
      <c r="E20" s="16" t="s">
        <v>625</v>
      </c>
      <c r="F20" s="16">
        <v>1862.15</v>
      </c>
      <c r="G20" s="3">
        <f t="shared" si="0"/>
        <v>-3.4482758619560627E-3</v>
      </c>
    </row>
    <row r="21" spans="1:7" x14ac:dyDescent="0.2">
      <c r="E21" s="16" t="s">
        <v>626</v>
      </c>
      <c r="F21" s="16">
        <v>9228.9500000000007</v>
      </c>
      <c r="G21" s="3">
        <f t="shared" si="0"/>
        <v>-9228.9500000000007</v>
      </c>
    </row>
    <row r="22" spans="1:7" x14ac:dyDescent="0.2">
      <c r="A22" s="16" t="s">
        <v>24</v>
      </c>
      <c r="B22" s="16">
        <v>4908</v>
      </c>
      <c r="C22" s="15">
        <v>6191.9137931034484</v>
      </c>
      <c r="E22" s="16" t="s">
        <v>627</v>
      </c>
      <c r="F22" s="16">
        <v>6191.91</v>
      </c>
      <c r="G22" s="3">
        <f t="shared" si="0"/>
        <v>3.7931034485154669E-3</v>
      </c>
    </row>
    <row r="23" spans="1:7" x14ac:dyDescent="0.2">
      <c r="A23" s="16" t="s">
        <v>24</v>
      </c>
      <c r="B23" s="16">
        <v>4909</v>
      </c>
      <c r="C23" s="15">
        <v>2140.8275862068967</v>
      </c>
      <c r="E23" s="16" t="s">
        <v>628</v>
      </c>
      <c r="F23" s="16">
        <v>2140.83</v>
      </c>
      <c r="G23" s="3">
        <f t="shared" si="0"/>
        <v>-2.413793103187345E-3</v>
      </c>
    </row>
    <row r="24" spans="1:7" x14ac:dyDescent="0.2">
      <c r="E24" s="16" t="s">
        <v>629</v>
      </c>
      <c r="F24" s="16">
        <v>5243.4</v>
      </c>
      <c r="G24" s="3">
        <f t="shared" si="0"/>
        <v>-5243.4</v>
      </c>
    </row>
    <row r="25" spans="1:7" x14ac:dyDescent="0.2">
      <c r="A25" s="16" t="s">
        <v>24</v>
      </c>
      <c r="B25" s="16">
        <v>4911</v>
      </c>
      <c r="C25" s="15">
        <v>1538.793103448276</v>
      </c>
      <c r="E25" s="16" t="s">
        <v>630</v>
      </c>
      <c r="F25" s="16">
        <v>1538.79</v>
      </c>
      <c r="G25" s="3">
        <f t="shared" si="0"/>
        <v>3.1034482760787796E-3</v>
      </c>
    </row>
    <row r="26" spans="1:7" x14ac:dyDescent="0.2">
      <c r="A26" s="16" t="s">
        <v>24</v>
      </c>
      <c r="B26" s="16">
        <v>4912</v>
      </c>
      <c r="C26" s="15">
        <v>1991.3706896551723</v>
      </c>
      <c r="E26" s="16" t="s">
        <v>631</v>
      </c>
      <c r="F26" s="16">
        <v>1991.37</v>
      </c>
      <c r="G26" s="3">
        <f t="shared" si="0"/>
        <v>6.8965517243668728E-4</v>
      </c>
    </row>
    <row r="27" spans="1:7" x14ac:dyDescent="0.2">
      <c r="A27" s="16" t="s">
        <v>24</v>
      </c>
      <c r="B27" s="16">
        <v>4913</v>
      </c>
      <c r="C27" s="15">
        <v>2405.1637931034484</v>
      </c>
      <c r="E27" s="16" t="s">
        <v>632</v>
      </c>
      <c r="F27" s="16">
        <v>2405.16</v>
      </c>
      <c r="G27" s="3">
        <f t="shared" si="0"/>
        <v>3.7931034485154669E-3</v>
      </c>
    </row>
    <row r="28" spans="1:7" x14ac:dyDescent="0.2">
      <c r="A28" s="16" t="s">
        <v>24</v>
      </c>
      <c r="B28" s="16">
        <v>4914</v>
      </c>
      <c r="C28" s="15">
        <v>1293.1120689655172</v>
      </c>
      <c r="E28" s="16" t="s">
        <v>633</v>
      </c>
      <c r="F28" s="16">
        <v>1293.1100000000001</v>
      </c>
      <c r="G28" s="3">
        <f t="shared" si="0"/>
        <v>2.0689655170826882E-3</v>
      </c>
    </row>
    <row r="29" spans="1:7" x14ac:dyDescent="0.2">
      <c r="A29" s="16" t="s">
        <v>24</v>
      </c>
      <c r="B29" s="16">
        <v>4915</v>
      </c>
      <c r="C29" s="15">
        <v>700</v>
      </c>
      <c r="E29" s="16" t="s">
        <v>634</v>
      </c>
      <c r="F29" s="16">
        <v>700</v>
      </c>
      <c r="G29" s="3">
        <f t="shared" si="0"/>
        <v>0</v>
      </c>
    </row>
    <row r="30" spans="1:7" x14ac:dyDescent="0.2">
      <c r="A30" s="16" t="s">
        <v>24</v>
      </c>
      <c r="B30" s="16">
        <v>4916</v>
      </c>
      <c r="C30" s="15">
        <v>700</v>
      </c>
      <c r="E30" s="16" t="s">
        <v>635</v>
      </c>
      <c r="F30" s="16">
        <v>700</v>
      </c>
      <c r="G30" s="3">
        <f t="shared" si="0"/>
        <v>0</v>
      </c>
    </row>
    <row r="31" spans="1:7" x14ac:dyDescent="0.2">
      <c r="A31" s="16" t="s">
        <v>24</v>
      </c>
      <c r="B31" s="16">
        <v>4917</v>
      </c>
      <c r="C31" s="15">
        <v>700</v>
      </c>
      <c r="E31" s="16" t="s">
        <v>636</v>
      </c>
      <c r="F31" s="16">
        <v>700</v>
      </c>
      <c r="G31" s="3">
        <f t="shared" si="0"/>
        <v>0</v>
      </c>
    </row>
    <row r="32" spans="1:7" x14ac:dyDescent="0.2">
      <c r="A32" s="16" t="s">
        <v>24</v>
      </c>
      <c r="B32" s="16">
        <v>4918</v>
      </c>
      <c r="C32" s="15">
        <v>700</v>
      </c>
      <c r="E32" s="16" t="s">
        <v>637</v>
      </c>
      <c r="F32" s="16">
        <v>700</v>
      </c>
      <c r="G32" s="3">
        <f t="shared" si="0"/>
        <v>0</v>
      </c>
    </row>
    <row r="33" spans="1:12" x14ac:dyDescent="0.2">
      <c r="A33" s="16" t="s">
        <v>24</v>
      </c>
      <c r="B33" s="16">
        <v>4919</v>
      </c>
      <c r="C33" s="15">
        <v>700</v>
      </c>
      <c r="E33" s="16" t="s">
        <v>638</v>
      </c>
      <c r="F33" s="16">
        <v>700</v>
      </c>
      <c r="G33" s="3">
        <f t="shared" si="0"/>
        <v>0</v>
      </c>
    </row>
    <row r="34" spans="1:12" x14ac:dyDescent="0.2">
      <c r="A34" s="16" t="s">
        <v>24</v>
      </c>
      <c r="B34" s="16">
        <v>4920</v>
      </c>
      <c r="C34" s="15">
        <v>700</v>
      </c>
      <c r="E34" s="16" t="s">
        <v>639</v>
      </c>
      <c r="F34" s="16">
        <v>700</v>
      </c>
      <c r="G34" s="3">
        <f t="shared" si="0"/>
        <v>0</v>
      </c>
    </row>
    <row r="35" spans="1:12" x14ac:dyDescent="0.2">
      <c r="A35" s="16" t="s">
        <v>24</v>
      </c>
      <c r="B35" s="16">
        <v>4921</v>
      </c>
      <c r="C35" s="15">
        <v>800</v>
      </c>
      <c r="E35" s="16" t="s">
        <v>640</v>
      </c>
      <c r="F35" s="16">
        <v>800</v>
      </c>
      <c r="G35" s="3">
        <f t="shared" si="0"/>
        <v>0</v>
      </c>
    </row>
    <row r="36" spans="1:12" x14ac:dyDescent="0.2">
      <c r="A36" s="16" t="s">
        <v>24</v>
      </c>
      <c r="B36" s="16">
        <v>4922</v>
      </c>
      <c r="C36" s="15">
        <v>700</v>
      </c>
      <c r="E36" s="16" t="s">
        <v>641</v>
      </c>
      <c r="F36" s="16">
        <v>700</v>
      </c>
      <c r="G36" s="3">
        <f t="shared" si="0"/>
        <v>0</v>
      </c>
    </row>
    <row r="37" spans="1:12" x14ac:dyDescent="0.2">
      <c r="A37" s="16" t="s">
        <v>24</v>
      </c>
      <c r="B37" s="16">
        <v>4923</v>
      </c>
      <c r="C37" s="15">
        <v>700</v>
      </c>
      <c r="E37" s="16" t="s">
        <v>642</v>
      </c>
      <c r="F37" s="16">
        <v>700</v>
      </c>
      <c r="G37" s="3">
        <f t="shared" si="0"/>
        <v>0</v>
      </c>
    </row>
    <row r="38" spans="1:12" x14ac:dyDescent="0.2">
      <c r="A38" s="16" t="s">
        <v>24</v>
      </c>
      <c r="B38" s="16">
        <v>4924</v>
      </c>
      <c r="C38" s="15">
        <v>1276.1120689655172</v>
      </c>
      <c r="E38" s="16" t="s">
        <v>643</v>
      </c>
      <c r="F38" s="16">
        <v>1276.1100000000001</v>
      </c>
      <c r="G38" s="3">
        <f t="shared" si="0"/>
        <v>2.0689655170826882E-3</v>
      </c>
    </row>
    <row r="39" spans="1:12" x14ac:dyDescent="0.2">
      <c r="A39" s="16" t="s">
        <v>24</v>
      </c>
      <c r="B39" s="16">
        <v>4925</v>
      </c>
      <c r="C39" s="15">
        <v>1086.1982758620691</v>
      </c>
      <c r="E39" s="16" t="s">
        <v>644</v>
      </c>
      <c r="F39" s="16">
        <v>1086.2</v>
      </c>
      <c r="G39" s="3">
        <f t="shared" si="0"/>
        <v>-1.7241379309780314E-3</v>
      </c>
      <c r="L39" s="3"/>
    </row>
    <row r="40" spans="1:12" x14ac:dyDescent="0.2">
      <c r="A40" s="16" t="s">
        <v>24</v>
      </c>
      <c r="B40" s="16">
        <v>4926</v>
      </c>
      <c r="C40" s="15">
        <v>700</v>
      </c>
      <c r="E40" s="16" t="s">
        <v>645</v>
      </c>
      <c r="F40" s="16">
        <v>700</v>
      </c>
      <c r="G40" s="3">
        <f t="shared" si="0"/>
        <v>0</v>
      </c>
      <c r="K40" s="9"/>
      <c r="L40" s="7"/>
    </row>
    <row r="41" spans="1:12" x14ac:dyDescent="0.2">
      <c r="A41" s="16" t="s">
        <v>24</v>
      </c>
      <c r="B41" s="16">
        <v>4927</v>
      </c>
      <c r="C41" s="15">
        <v>700</v>
      </c>
      <c r="E41" s="16" t="s">
        <v>646</v>
      </c>
      <c r="F41" s="16">
        <v>700</v>
      </c>
      <c r="G41" s="3">
        <f t="shared" si="0"/>
        <v>0</v>
      </c>
      <c r="L41" s="3"/>
    </row>
    <row r="42" spans="1:12" x14ac:dyDescent="0.2">
      <c r="A42" s="16" t="s">
        <v>24</v>
      </c>
      <c r="B42" s="16">
        <v>4928</v>
      </c>
      <c r="C42" s="15">
        <v>700</v>
      </c>
      <c r="E42" s="16" t="s">
        <v>647</v>
      </c>
      <c r="F42" s="16">
        <v>700</v>
      </c>
      <c r="G42" s="3">
        <f t="shared" si="0"/>
        <v>0</v>
      </c>
    </row>
    <row r="43" spans="1:12" x14ac:dyDescent="0.2">
      <c r="A43" s="16" t="s">
        <v>24</v>
      </c>
      <c r="B43" s="16">
        <v>4929</v>
      </c>
      <c r="C43" s="15">
        <v>700</v>
      </c>
      <c r="E43" s="16" t="s">
        <v>648</v>
      </c>
      <c r="F43" s="16">
        <v>700</v>
      </c>
      <c r="G43" s="3">
        <f t="shared" si="0"/>
        <v>0</v>
      </c>
    </row>
    <row r="44" spans="1:12" x14ac:dyDescent="0.2">
      <c r="A44" s="16" t="s">
        <v>24</v>
      </c>
      <c r="B44" s="16">
        <v>4930</v>
      </c>
      <c r="C44" s="15">
        <v>700</v>
      </c>
      <c r="E44" s="16" t="s">
        <v>649</v>
      </c>
      <c r="F44" s="16">
        <v>700</v>
      </c>
      <c r="G44" s="3">
        <f t="shared" si="0"/>
        <v>0</v>
      </c>
    </row>
    <row r="45" spans="1:12" x14ac:dyDescent="0.2">
      <c r="A45" s="16" t="s">
        <v>24</v>
      </c>
      <c r="B45" s="16">
        <v>4931</v>
      </c>
      <c r="C45" s="15">
        <v>700</v>
      </c>
      <c r="E45" s="16" t="s">
        <v>650</v>
      </c>
      <c r="F45" s="16">
        <v>700</v>
      </c>
      <c r="G45" s="3">
        <f t="shared" si="0"/>
        <v>0</v>
      </c>
    </row>
    <row r="46" spans="1:12" x14ac:dyDescent="0.2">
      <c r="A46" s="16" t="s">
        <v>24</v>
      </c>
      <c r="B46" s="16">
        <v>4932</v>
      </c>
      <c r="C46" s="15">
        <v>700</v>
      </c>
      <c r="E46" s="16" t="s">
        <v>651</v>
      </c>
      <c r="F46" s="16">
        <v>700</v>
      </c>
      <c r="G46" s="3">
        <f t="shared" si="0"/>
        <v>0</v>
      </c>
    </row>
    <row r="47" spans="1:12" x14ac:dyDescent="0.2">
      <c r="A47" s="16" t="s">
        <v>24</v>
      </c>
      <c r="B47" s="16">
        <v>4933</v>
      </c>
      <c r="C47" s="15">
        <v>700</v>
      </c>
      <c r="E47" s="16" t="s">
        <v>652</v>
      </c>
      <c r="F47" s="16">
        <v>700</v>
      </c>
      <c r="G47" s="3">
        <f t="shared" si="0"/>
        <v>0</v>
      </c>
    </row>
    <row r="48" spans="1:12" x14ac:dyDescent="0.2">
      <c r="A48" s="16" t="s">
        <v>24</v>
      </c>
      <c r="B48" s="16">
        <v>4934</v>
      </c>
      <c r="C48" s="15">
        <v>800</v>
      </c>
      <c r="E48" s="16" t="s">
        <v>653</v>
      </c>
      <c r="F48" s="16">
        <v>800</v>
      </c>
      <c r="G48" s="3">
        <f t="shared" si="0"/>
        <v>0</v>
      </c>
    </row>
    <row r="49" spans="1:7" x14ac:dyDescent="0.2">
      <c r="A49" s="16" t="s">
        <v>24</v>
      </c>
      <c r="B49" s="16">
        <v>4935</v>
      </c>
      <c r="C49" s="15">
        <v>2915.6206896551726</v>
      </c>
      <c r="E49" s="16" t="s">
        <v>654</v>
      </c>
      <c r="F49" s="16">
        <v>2915.6200000000003</v>
      </c>
      <c r="G49" s="3">
        <f t="shared" si="0"/>
        <v>6.896551722093136E-4</v>
      </c>
    </row>
    <row r="50" spans="1:7" x14ac:dyDescent="0.2">
      <c r="A50" s="16" t="s">
        <v>24</v>
      </c>
      <c r="B50" s="16">
        <v>4936</v>
      </c>
      <c r="C50" s="15">
        <v>3153.1724137931037</v>
      </c>
      <c r="E50" s="16" t="s">
        <v>655</v>
      </c>
      <c r="F50" s="16">
        <v>3153.17</v>
      </c>
      <c r="G50" s="3">
        <f t="shared" si="0"/>
        <v>2.4137931036420923E-3</v>
      </c>
    </row>
    <row r="51" spans="1:7" x14ac:dyDescent="0.2">
      <c r="A51" s="16" t="s">
        <v>24</v>
      </c>
      <c r="B51" s="16">
        <v>4937</v>
      </c>
      <c r="C51" s="15">
        <v>1086.1982758620691</v>
      </c>
      <c r="E51" s="16" t="s">
        <v>656</v>
      </c>
      <c r="F51" s="16">
        <v>1086.2</v>
      </c>
      <c r="G51" s="3">
        <f t="shared" si="0"/>
        <v>-1.7241379309780314E-3</v>
      </c>
    </row>
    <row r="52" spans="1:7" x14ac:dyDescent="0.2">
      <c r="A52" s="16" t="s">
        <v>24</v>
      </c>
      <c r="B52" s="16">
        <v>4938</v>
      </c>
      <c r="C52" s="15">
        <v>1504.6465517241381</v>
      </c>
      <c r="E52" s="16" t="s">
        <v>657</v>
      </c>
      <c r="F52" s="16">
        <v>1504.65</v>
      </c>
      <c r="G52" s="3">
        <f t="shared" si="0"/>
        <v>-3.4482758619560627E-3</v>
      </c>
    </row>
    <row r="53" spans="1:7" x14ac:dyDescent="0.2">
      <c r="A53" s="16" t="s">
        <v>24</v>
      </c>
      <c r="B53" s="16">
        <v>4939</v>
      </c>
      <c r="C53" s="15">
        <v>1086.1982758620691</v>
      </c>
      <c r="E53" s="16" t="s">
        <v>658</v>
      </c>
      <c r="F53" s="16">
        <v>1086.2</v>
      </c>
      <c r="G53" s="3">
        <f t="shared" si="0"/>
        <v>-1.7241379309780314E-3</v>
      </c>
    </row>
    <row r="54" spans="1:7" x14ac:dyDescent="0.2">
      <c r="A54" s="16" t="s">
        <v>24</v>
      </c>
      <c r="B54" s="16">
        <v>4940</v>
      </c>
      <c r="C54" s="15">
        <v>2805.2068965517242</v>
      </c>
      <c r="E54" s="16" t="s">
        <v>659</v>
      </c>
      <c r="F54" s="16">
        <v>2805.21</v>
      </c>
      <c r="G54" s="3">
        <f t="shared" si="0"/>
        <v>-3.1034482758514059E-3</v>
      </c>
    </row>
    <row r="55" spans="1:7" x14ac:dyDescent="0.2">
      <c r="A55" s="16" t="s">
        <v>24</v>
      </c>
      <c r="B55" s="16">
        <v>4941</v>
      </c>
      <c r="C55" s="15">
        <v>2272.5603448275865</v>
      </c>
      <c r="E55" s="16" t="s">
        <v>660</v>
      </c>
      <c r="F55" s="16">
        <v>2272.5600000000004</v>
      </c>
      <c r="G55" s="3">
        <f t="shared" si="0"/>
        <v>3.448275861046568E-4</v>
      </c>
    </row>
    <row r="56" spans="1:7" x14ac:dyDescent="0.2">
      <c r="A56" s="16" t="s">
        <v>24</v>
      </c>
      <c r="B56" s="16">
        <v>4942</v>
      </c>
      <c r="C56" s="15">
        <v>501.55172413793105</v>
      </c>
      <c r="E56" s="16" t="s">
        <v>661</v>
      </c>
      <c r="F56" s="16">
        <v>501.55</v>
      </c>
      <c r="G56" s="3">
        <f t="shared" si="0"/>
        <v>1.7241379310348748E-3</v>
      </c>
    </row>
    <row r="57" spans="1:7" x14ac:dyDescent="0.2">
      <c r="A57" s="16" t="s">
        <v>24</v>
      </c>
      <c r="B57" s="16">
        <v>4943</v>
      </c>
      <c r="C57" s="15">
        <v>4640.3965517241377</v>
      </c>
      <c r="E57" s="16" t="s">
        <v>662</v>
      </c>
      <c r="F57" s="16">
        <v>4640.3999999999996</v>
      </c>
      <c r="G57" s="3">
        <f t="shared" si="0"/>
        <v>-3.4482758619560627E-3</v>
      </c>
    </row>
    <row r="58" spans="1:7" x14ac:dyDescent="0.2">
      <c r="A58" s="16" t="s">
        <v>24</v>
      </c>
      <c r="B58" s="16">
        <v>4944</v>
      </c>
      <c r="C58" s="15">
        <v>700</v>
      </c>
      <c r="E58" s="16" t="s">
        <v>663</v>
      </c>
      <c r="F58" s="16">
        <v>700</v>
      </c>
      <c r="G58" s="3">
        <f t="shared" si="0"/>
        <v>0</v>
      </c>
    </row>
    <row r="59" spans="1:7" x14ac:dyDescent="0.2">
      <c r="A59" s="16" t="s">
        <v>24</v>
      </c>
      <c r="B59" s="16">
        <v>4945</v>
      </c>
      <c r="C59" s="15">
        <v>700</v>
      </c>
      <c r="E59" s="16" t="s">
        <v>664</v>
      </c>
      <c r="F59" s="16">
        <v>700</v>
      </c>
      <c r="G59" s="3">
        <f t="shared" si="0"/>
        <v>0</v>
      </c>
    </row>
    <row r="60" spans="1:7" x14ac:dyDescent="0.2">
      <c r="A60" s="16" t="s">
        <v>24</v>
      </c>
      <c r="B60" s="16">
        <v>4946</v>
      </c>
      <c r="C60" s="15">
        <v>700</v>
      </c>
      <c r="E60" s="16" t="s">
        <v>665</v>
      </c>
      <c r="F60" s="16">
        <v>700</v>
      </c>
      <c r="G60" s="3">
        <f t="shared" si="0"/>
        <v>0</v>
      </c>
    </row>
    <row r="61" spans="1:7" x14ac:dyDescent="0.2">
      <c r="A61" s="16" t="s">
        <v>24</v>
      </c>
      <c r="B61" s="16">
        <v>4947</v>
      </c>
      <c r="C61" s="15">
        <v>700</v>
      </c>
      <c r="E61" s="16" t="s">
        <v>666</v>
      </c>
      <c r="F61" s="16">
        <v>700</v>
      </c>
      <c r="G61" s="3">
        <f t="shared" si="0"/>
        <v>0</v>
      </c>
    </row>
    <row r="62" spans="1:7" x14ac:dyDescent="0.2">
      <c r="A62" s="16" t="s">
        <v>24</v>
      </c>
      <c r="B62" s="16">
        <v>4948</v>
      </c>
      <c r="C62" s="15">
        <v>700</v>
      </c>
      <c r="E62" s="16" t="s">
        <v>667</v>
      </c>
      <c r="F62" s="16">
        <v>700</v>
      </c>
      <c r="G62" s="3">
        <f t="shared" si="0"/>
        <v>0</v>
      </c>
    </row>
    <row r="63" spans="1:7" x14ac:dyDescent="0.2">
      <c r="A63" s="16" t="s">
        <v>24</v>
      </c>
      <c r="B63" s="16">
        <v>4949</v>
      </c>
      <c r="C63" s="15">
        <v>700</v>
      </c>
      <c r="E63" s="16" t="s">
        <v>668</v>
      </c>
      <c r="F63" s="16">
        <v>700</v>
      </c>
      <c r="G63" s="3">
        <f t="shared" si="0"/>
        <v>0</v>
      </c>
    </row>
    <row r="64" spans="1:7" x14ac:dyDescent="0.2">
      <c r="A64" s="16" t="s">
        <v>24</v>
      </c>
      <c r="B64" s="16">
        <v>4950</v>
      </c>
      <c r="C64" s="15">
        <v>700</v>
      </c>
      <c r="E64" s="16" t="s">
        <v>669</v>
      </c>
      <c r="F64" s="16">
        <v>700</v>
      </c>
      <c r="G64" s="3">
        <f t="shared" si="0"/>
        <v>0</v>
      </c>
    </row>
    <row r="65" spans="1:7" x14ac:dyDescent="0.2">
      <c r="A65" s="16" t="s">
        <v>24</v>
      </c>
      <c r="B65" s="16">
        <v>4951</v>
      </c>
      <c r="C65" s="15">
        <v>700</v>
      </c>
      <c r="E65" s="16" t="s">
        <v>670</v>
      </c>
      <c r="F65" s="16">
        <v>700</v>
      </c>
      <c r="G65" s="3">
        <f t="shared" si="0"/>
        <v>0</v>
      </c>
    </row>
    <row r="66" spans="1:7" x14ac:dyDescent="0.2">
      <c r="A66" s="16" t="s">
        <v>24</v>
      </c>
      <c r="B66" s="16">
        <v>4952</v>
      </c>
      <c r="C66" s="15">
        <v>800</v>
      </c>
      <c r="E66" s="16" t="s">
        <v>671</v>
      </c>
      <c r="F66" s="16">
        <v>800</v>
      </c>
      <c r="G66" s="3">
        <f t="shared" si="0"/>
        <v>0</v>
      </c>
    </row>
    <row r="67" spans="1:7" x14ac:dyDescent="0.2">
      <c r="A67" s="16" t="s">
        <v>24</v>
      </c>
      <c r="B67" s="16">
        <v>4953</v>
      </c>
      <c r="C67" s="15">
        <v>715.29310344827593</v>
      </c>
      <c r="E67" s="16" t="s">
        <v>672</v>
      </c>
      <c r="F67" s="16">
        <v>715.29</v>
      </c>
      <c r="G67" s="3">
        <f t="shared" si="0"/>
        <v>3.1034482759650928E-3</v>
      </c>
    </row>
    <row r="68" spans="1:7" x14ac:dyDescent="0.2">
      <c r="A68" s="16" t="s">
        <v>24</v>
      </c>
      <c r="B68" s="16">
        <v>4954</v>
      </c>
      <c r="C68" s="15">
        <v>574.75000000000011</v>
      </c>
      <c r="E68" s="16" t="s">
        <v>673</v>
      </c>
      <c r="F68" s="16">
        <v>574.75</v>
      </c>
      <c r="G68" s="3">
        <f t="shared" si="0"/>
        <v>0</v>
      </c>
    </row>
    <row r="69" spans="1:7" x14ac:dyDescent="0.2">
      <c r="E69" s="16" t="s">
        <v>674</v>
      </c>
      <c r="F69" s="16">
        <v>1086.2</v>
      </c>
      <c r="G69" s="3">
        <f t="shared" ref="G69:G82" si="1">C69-F69</f>
        <v>-1086.2</v>
      </c>
    </row>
    <row r="70" spans="1:7" x14ac:dyDescent="0.2">
      <c r="A70" s="16" t="s">
        <v>24</v>
      </c>
      <c r="B70" s="16">
        <v>4956</v>
      </c>
      <c r="C70" s="15">
        <v>1086.1982758620691</v>
      </c>
      <c r="E70" s="16" t="s">
        <v>675</v>
      </c>
      <c r="F70" s="16">
        <v>1086.2</v>
      </c>
      <c r="G70" s="3">
        <f t="shared" si="1"/>
        <v>-1.7241379309780314E-3</v>
      </c>
    </row>
    <row r="71" spans="1:7" x14ac:dyDescent="0.2">
      <c r="E71" s="16" t="s">
        <v>676</v>
      </c>
      <c r="F71" s="16">
        <v>7440.51</v>
      </c>
      <c r="G71" s="3">
        <f t="shared" si="1"/>
        <v>-7440.51</v>
      </c>
    </row>
    <row r="72" spans="1:7" x14ac:dyDescent="0.2">
      <c r="A72" s="16" t="s">
        <v>24</v>
      </c>
      <c r="B72" s="16">
        <v>4958</v>
      </c>
      <c r="C72" s="15">
        <v>4629.3275862068976</v>
      </c>
      <c r="E72" s="16" t="s">
        <v>677</v>
      </c>
      <c r="F72" s="16">
        <v>4629.33</v>
      </c>
      <c r="G72" s="3">
        <f t="shared" si="1"/>
        <v>-2.4137931022778503E-3</v>
      </c>
    </row>
    <row r="73" spans="1:7" x14ac:dyDescent="0.2">
      <c r="A73" s="16" t="s">
        <v>24</v>
      </c>
      <c r="B73" s="16">
        <v>4959</v>
      </c>
      <c r="C73" s="15">
        <v>700</v>
      </c>
      <c r="E73" s="16" t="s">
        <v>678</v>
      </c>
      <c r="F73" s="16">
        <v>700</v>
      </c>
      <c r="G73" s="3">
        <f t="shared" si="1"/>
        <v>0</v>
      </c>
    </row>
    <row r="74" spans="1:7" x14ac:dyDescent="0.2">
      <c r="A74" s="16" t="s">
        <v>24</v>
      </c>
      <c r="B74" s="16">
        <v>4960</v>
      </c>
      <c r="C74" s="15">
        <v>700</v>
      </c>
      <c r="E74" s="16" t="s">
        <v>679</v>
      </c>
      <c r="F74" s="16">
        <v>700</v>
      </c>
      <c r="G74" s="3">
        <f t="shared" si="1"/>
        <v>0</v>
      </c>
    </row>
    <row r="75" spans="1:7" x14ac:dyDescent="0.2">
      <c r="A75" s="16" t="s">
        <v>24</v>
      </c>
      <c r="B75" s="16">
        <v>4961</v>
      </c>
      <c r="C75" s="15">
        <v>700</v>
      </c>
      <c r="E75" s="16" t="s">
        <v>680</v>
      </c>
      <c r="F75" s="16">
        <v>700</v>
      </c>
      <c r="G75" s="3">
        <f t="shared" si="1"/>
        <v>0</v>
      </c>
    </row>
    <row r="76" spans="1:7" x14ac:dyDescent="0.2">
      <c r="A76" s="16" t="s">
        <v>24</v>
      </c>
      <c r="B76" s="16">
        <v>4962</v>
      </c>
      <c r="C76" s="15">
        <v>800</v>
      </c>
      <c r="E76" s="16" t="s">
        <v>681</v>
      </c>
      <c r="F76" s="16">
        <v>800</v>
      </c>
      <c r="G76" s="3">
        <f t="shared" si="1"/>
        <v>0</v>
      </c>
    </row>
    <row r="77" spans="1:7" x14ac:dyDescent="0.2">
      <c r="A77" s="16" t="s">
        <v>24</v>
      </c>
      <c r="B77" s="16">
        <v>4963</v>
      </c>
      <c r="C77" s="15">
        <v>700</v>
      </c>
      <c r="E77" s="16" t="s">
        <v>682</v>
      </c>
      <c r="F77" s="16">
        <v>700</v>
      </c>
      <c r="G77" s="3">
        <f t="shared" si="1"/>
        <v>0</v>
      </c>
    </row>
    <row r="78" spans="1:7" x14ac:dyDescent="0.2">
      <c r="A78" s="16" t="s">
        <v>24</v>
      </c>
      <c r="B78" s="16">
        <v>4964</v>
      </c>
      <c r="C78" s="15">
        <v>700</v>
      </c>
      <c r="E78" s="16" t="s">
        <v>683</v>
      </c>
      <c r="F78" s="16">
        <v>700</v>
      </c>
      <c r="G78" s="3">
        <f t="shared" si="1"/>
        <v>0</v>
      </c>
    </row>
    <row r="79" spans="1:7" x14ac:dyDescent="0.2">
      <c r="A79" s="16" t="s">
        <v>24</v>
      </c>
      <c r="B79" s="16">
        <v>4965</v>
      </c>
      <c r="C79" s="15">
        <v>700</v>
      </c>
      <c r="E79" s="16" t="s">
        <v>684</v>
      </c>
      <c r="F79" s="16">
        <v>700</v>
      </c>
      <c r="G79" s="3">
        <f t="shared" si="1"/>
        <v>0</v>
      </c>
    </row>
    <row r="80" spans="1:7" x14ac:dyDescent="0.2">
      <c r="A80" s="16" t="s">
        <v>24</v>
      </c>
      <c r="B80" s="16">
        <v>4966</v>
      </c>
      <c r="C80" s="15">
        <v>700</v>
      </c>
      <c r="E80" s="16" t="s">
        <v>685</v>
      </c>
      <c r="F80" s="16">
        <v>700</v>
      </c>
      <c r="G80" s="3">
        <f t="shared" si="1"/>
        <v>0</v>
      </c>
    </row>
    <row r="81" spans="1:10" x14ac:dyDescent="0.2">
      <c r="A81" s="16" t="s">
        <v>24</v>
      </c>
      <c r="B81" s="16">
        <v>4967</v>
      </c>
      <c r="C81" s="15">
        <v>350</v>
      </c>
      <c r="E81" s="16" t="s">
        <v>686</v>
      </c>
      <c r="F81" s="16">
        <v>350</v>
      </c>
      <c r="G81" s="3">
        <f t="shared" si="1"/>
        <v>0</v>
      </c>
    </row>
    <row r="82" spans="1:10" x14ac:dyDescent="0.2">
      <c r="A82" s="16" t="s">
        <v>24</v>
      </c>
      <c r="B82" s="16">
        <v>4968</v>
      </c>
      <c r="C82" s="15">
        <v>550</v>
      </c>
      <c r="E82" s="16" t="s">
        <v>687</v>
      </c>
      <c r="F82" s="16">
        <v>550</v>
      </c>
      <c r="G82" s="3">
        <f t="shared" si="1"/>
        <v>0</v>
      </c>
    </row>
    <row r="83" spans="1:10" ht="15" x14ac:dyDescent="0.25">
      <c r="C83" s="38">
        <f>SUM(C4:C82)</f>
        <v>81442.965517241391</v>
      </c>
      <c r="F83" s="38">
        <f>SUM(F4:F82)</f>
        <v>109485.14999999998</v>
      </c>
      <c r="I83" s="33" t="s">
        <v>2</v>
      </c>
      <c r="J83" s="34">
        <f>+C83</f>
        <v>81442.965517241391</v>
      </c>
    </row>
    <row r="84" spans="1:10" x14ac:dyDescent="0.2">
      <c r="I84" s="10" t="s">
        <v>3</v>
      </c>
      <c r="J84" s="6">
        <f>+F83</f>
        <v>109485.14999999998</v>
      </c>
    </row>
    <row r="85" spans="1:10" ht="15" x14ac:dyDescent="0.25">
      <c r="J85" s="34">
        <f>+J83-J84</f>
        <v>-28042.184482758588</v>
      </c>
    </row>
    <row r="86" spans="1:10" ht="15" x14ac:dyDescent="0.25">
      <c r="A86" s="16" t="s">
        <v>1126</v>
      </c>
      <c r="B86" s="16">
        <v>105</v>
      </c>
      <c r="C86" s="15">
        <v>1538.793103448276</v>
      </c>
      <c r="E86" s="16" t="s">
        <v>689</v>
      </c>
      <c r="F86" s="16">
        <v>-1538.79</v>
      </c>
      <c r="I86"/>
    </row>
    <row r="87" spans="1:10" ht="15" x14ac:dyDescent="0.25">
      <c r="F87" s="20"/>
      <c r="I87"/>
    </row>
    <row r="88" spans="1:10" ht="15" x14ac:dyDescent="0.25">
      <c r="E88" s="26" t="s">
        <v>688</v>
      </c>
      <c r="F88" s="26">
        <v>29300.36</v>
      </c>
      <c r="I88"/>
    </row>
    <row r="89" spans="1:10" ht="15" x14ac:dyDescent="0.25">
      <c r="I89"/>
    </row>
    <row r="90" spans="1:10" ht="15" x14ac:dyDescent="0.25">
      <c r="E90"/>
      <c r="F90"/>
      <c r="I90"/>
    </row>
    <row r="91" spans="1:10" ht="15" x14ac:dyDescent="0.25">
      <c r="E91"/>
      <c r="F91"/>
      <c r="I91"/>
    </row>
    <row r="92" spans="1:10" ht="15" x14ac:dyDescent="0.25">
      <c r="E92"/>
      <c r="F92"/>
      <c r="I92"/>
    </row>
    <row r="93" spans="1:10" ht="15" x14ac:dyDescent="0.25">
      <c r="E93"/>
      <c r="F93"/>
      <c r="I93"/>
    </row>
    <row r="94" spans="1:10" ht="15" x14ac:dyDescent="0.25">
      <c r="E94"/>
      <c r="F94" s="19"/>
      <c r="I94"/>
    </row>
    <row r="95" spans="1:10" ht="15" x14ac:dyDescent="0.25">
      <c r="E95"/>
      <c r="F95"/>
      <c r="I95"/>
    </row>
    <row r="96" spans="1:10" ht="15" x14ac:dyDescent="0.25">
      <c r="E96"/>
      <c r="F96"/>
      <c r="I96"/>
    </row>
    <row r="97" spans="5:9" ht="15" x14ac:dyDescent="0.25">
      <c r="E97"/>
      <c r="F97"/>
      <c r="I97"/>
    </row>
    <row r="98" spans="5:9" ht="15" x14ac:dyDescent="0.25">
      <c r="E98"/>
      <c r="F98"/>
      <c r="I98"/>
    </row>
    <row r="99" spans="5:9" ht="15" x14ac:dyDescent="0.25">
      <c r="E99"/>
      <c r="F99"/>
      <c r="I99"/>
    </row>
    <row r="100" spans="5:9" ht="15" x14ac:dyDescent="0.25">
      <c r="E100"/>
      <c r="F100"/>
      <c r="I100"/>
    </row>
    <row r="101" spans="5:9" ht="15" x14ac:dyDescent="0.25">
      <c r="E101"/>
      <c r="F101"/>
      <c r="I101"/>
    </row>
    <row r="102" spans="5:9" ht="15" x14ac:dyDescent="0.25">
      <c r="E102"/>
      <c r="F102"/>
      <c r="I102"/>
    </row>
    <row r="103" spans="5:9" ht="15" x14ac:dyDescent="0.25">
      <c r="E103"/>
      <c r="F103"/>
      <c r="I103"/>
    </row>
    <row r="104" spans="5:9" ht="15" x14ac:dyDescent="0.25">
      <c r="E104"/>
      <c r="F104"/>
      <c r="I104"/>
    </row>
    <row r="105" spans="5:9" ht="15" x14ac:dyDescent="0.25">
      <c r="E105"/>
      <c r="F105"/>
      <c r="I105"/>
    </row>
    <row r="106" spans="5:9" ht="15" x14ac:dyDescent="0.25">
      <c r="E106"/>
      <c r="F106"/>
      <c r="I106"/>
    </row>
    <row r="107" spans="5:9" ht="15" x14ac:dyDescent="0.25">
      <c r="E107"/>
      <c r="F107"/>
      <c r="I107"/>
    </row>
    <row r="108" spans="5:9" ht="15" x14ac:dyDescent="0.25">
      <c r="E108"/>
      <c r="F108"/>
      <c r="I108"/>
    </row>
    <row r="109" spans="5:9" ht="15" x14ac:dyDescent="0.25">
      <c r="E109"/>
      <c r="F109"/>
      <c r="I109"/>
    </row>
    <row r="110" spans="5:9" ht="15" x14ac:dyDescent="0.25">
      <c r="E110"/>
      <c r="F110"/>
      <c r="I110"/>
    </row>
    <row r="111" spans="5:9" ht="15" x14ac:dyDescent="0.25">
      <c r="E111"/>
      <c r="F111"/>
      <c r="I111"/>
    </row>
    <row r="112" spans="5:9" ht="15" x14ac:dyDescent="0.25">
      <c r="E112"/>
      <c r="F112" s="19"/>
      <c r="I112"/>
    </row>
    <row r="113" spans="5:9" ht="15" x14ac:dyDescent="0.25">
      <c r="E113"/>
      <c r="F113" s="19"/>
      <c r="I113"/>
    </row>
    <row r="114" spans="5:9" ht="15" x14ac:dyDescent="0.25">
      <c r="E114"/>
      <c r="F114" s="19"/>
      <c r="I114"/>
    </row>
    <row r="115" spans="5:9" ht="15" x14ac:dyDescent="0.25">
      <c r="E115"/>
      <c r="F115" s="19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/>
      <c r="I122"/>
    </row>
    <row r="123" spans="5:9" ht="15" x14ac:dyDescent="0.25">
      <c r="E123"/>
      <c r="F123"/>
      <c r="I123"/>
    </row>
    <row r="124" spans="5:9" ht="15" x14ac:dyDescent="0.25">
      <c r="E124"/>
      <c r="F124"/>
      <c r="I124"/>
    </row>
    <row r="125" spans="5:9" ht="15" x14ac:dyDescent="0.25">
      <c r="E125"/>
      <c r="F125"/>
      <c r="I125"/>
    </row>
    <row r="126" spans="5:9" ht="15" x14ac:dyDescent="0.25">
      <c r="E126"/>
      <c r="F126" s="19"/>
      <c r="I126"/>
    </row>
    <row r="127" spans="5:9" ht="15" x14ac:dyDescent="0.25">
      <c r="E127"/>
      <c r="F127"/>
      <c r="I127"/>
    </row>
    <row r="128" spans="5:9" ht="15" x14ac:dyDescent="0.25">
      <c r="E128"/>
      <c r="F128"/>
      <c r="I128"/>
    </row>
    <row r="129" spans="5:9" ht="15" x14ac:dyDescent="0.25">
      <c r="E129"/>
      <c r="F129" s="19"/>
      <c r="I129"/>
    </row>
    <row r="130" spans="5:9" ht="15" x14ac:dyDescent="0.25">
      <c r="E130"/>
      <c r="F130"/>
    </row>
    <row r="131" spans="5:9" ht="15" x14ac:dyDescent="0.25">
      <c r="E131"/>
      <c r="F131"/>
    </row>
    <row r="132" spans="5:9" ht="15" x14ac:dyDescent="0.25">
      <c r="E132"/>
      <c r="F132" s="19"/>
    </row>
    <row r="133" spans="5:9" ht="15" x14ac:dyDescent="0.25">
      <c r="E133"/>
      <c r="F133"/>
    </row>
    <row r="134" spans="5:9" ht="15" x14ac:dyDescent="0.25">
      <c r="E134"/>
      <c r="F134"/>
    </row>
    <row r="135" spans="5:9" ht="15" x14ac:dyDescent="0.25">
      <c r="E135"/>
      <c r="F135"/>
    </row>
    <row r="136" spans="5:9" ht="15" x14ac:dyDescent="0.25">
      <c r="E136"/>
      <c r="F136"/>
    </row>
    <row r="137" spans="5:9" ht="15" x14ac:dyDescent="0.25">
      <c r="E137"/>
      <c r="F137"/>
    </row>
    <row r="138" spans="5:9" ht="15" x14ac:dyDescent="0.25">
      <c r="E138"/>
      <c r="F138"/>
    </row>
    <row r="139" spans="5:9" ht="15" x14ac:dyDescent="0.25">
      <c r="E139"/>
      <c r="F139"/>
    </row>
    <row r="140" spans="5:9" ht="15" x14ac:dyDescent="0.25">
      <c r="E140"/>
      <c r="F140"/>
    </row>
    <row r="141" spans="5:9" ht="15" x14ac:dyDescent="0.25">
      <c r="E141"/>
      <c r="F141"/>
    </row>
    <row r="142" spans="5:9" ht="15" x14ac:dyDescent="0.25">
      <c r="E142"/>
      <c r="F142"/>
    </row>
    <row r="143" spans="5:9" ht="15" x14ac:dyDescent="0.25">
      <c r="E143"/>
      <c r="F143"/>
    </row>
    <row r="144" spans="5:9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75">
    <sortCondition ref="B4:B75"/>
  </sortState>
  <mergeCells count="2">
    <mergeCell ref="A3:C3"/>
    <mergeCell ref="E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</sheetPr>
  <dimension ref="A3:M13"/>
  <sheetViews>
    <sheetView workbookViewId="0">
      <selection activeCell="L11" sqref="L11:M13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.42578125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5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  <c r="I3" s="25"/>
    </row>
    <row r="4" spans="1:13" x14ac:dyDescent="0.2">
      <c r="A4" s="16" t="s">
        <v>68</v>
      </c>
      <c r="B4" s="16">
        <v>283</v>
      </c>
      <c r="C4" s="15">
        <v>2351.5603448275865</v>
      </c>
      <c r="E4" s="16" t="s">
        <v>690</v>
      </c>
      <c r="F4" s="17">
        <v>42502</v>
      </c>
      <c r="G4" s="16" t="s">
        <v>695</v>
      </c>
      <c r="H4" s="20">
        <v>2351.56</v>
      </c>
      <c r="I4" s="15">
        <f>+C4-H4</f>
        <v>3.4482758655940415E-4</v>
      </c>
    </row>
    <row r="5" spans="1:13" x14ac:dyDescent="0.2">
      <c r="A5" s="16" t="s">
        <v>68</v>
      </c>
      <c r="B5" s="16">
        <v>284</v>
      </c>
      <c r="C5" s="15">
        <v>1839.1465517241379</v>
      </c>
      <c r="E5" s="16" t="s">
        <v>691</v>
      </c>
      <c r="F5" s="17">
        <v>42504</v>
      </c>
      <c r="G5" s="16" t="s">
        <v>696</v>
      </c>
      <c r="H5" s="20">
        <v>1839.15</v>
      </c>
      <c r="I5" s="15">
        <f t="shared" ref="I5:I10" si="0">+C5-H5</f>
        <v>-3.4482758621834364E-3</v>
      </c>
    </row>
    <row r="6" spans="1:13" x14ac:dyDescent="0.2">
      <c r="A6" s="16" t="s">
        <v>68</v>
      </c>
      <c r="B6" s="16">
        <v>285</v>
      </c>
      <c r="C6" s="15">
        <v>5065.9482758620697</v>
      </c>
      <c r="E6" s="16" t="s">
        <v>692</v>
      </c>
      <c r="F6" s="17">
        <v>42506</v>
      </c>
      <c r="G6" s="16" t="s">
        <v>697</v>
      </c>
      <c r="H6" s="20">
        <v>5065.95</v>
      </c>
      <c r="I6" s="15">
        <f t="shared" si="0"/>
        <v>-1.7241379300685367E-3</v>
      </c>
    </row>
    <row r="7" spans="1:13" x14ac:dyDescent="0.2">
      <c r="A7" s="16" t="s">
        <v>68</v>
      </c>
      <c r="B7" s="16">
        <v>286</v>
      </c>
      <c r="C7" s="15">
        <v>8804</v>
      </c>
      <c r="E7" s="16" t="s">
        <v>693</v>
      </c>
      <c r="F7" s="17">
        <v>42509</v>
      </c>
      <c r="G7" s="16" t="s">
        <v>698</v>
      </c>
      <c r="H7" s="20">
        <v>8804</v>
      </c>
      <c r="I7" s="15">
        <f t="shared" si="0"/>
        <v>0</v>
      </c>
    </row>
    <row r="8" spans="1:13" x14ac:dyDescent="0.2">
      <c r="A8" s="16" t="s">
        <v>68</v>
      </c>
      <c r="B8" s="16">
        <v>287</v>
      </c>
      <c r="C8" s="15">
        <v>789.00000000000011</v>
      </c>
      <c r="E8" s="16" t="s">
        <v>601</v>
      </c>
      <c r="F8" s="17">
        <v>42513</v>
      </c>
      <c r="G8" s="16" t="s">
        <v>699</v>
      </c>
      <c r="H8" s="16">
        <v>789</v>
      </c>
      <c r="I8" s="15">
        <f t="shared" si="0"/>
        <v>0</v>
      </c>
    </row>
    <row r="9" spans="1:13" x14ac:dyDescent="0.2">
      <c r="A9" s="16" t="s">
        <v>68</v>
      </c>
      <c r="B9" s="16">
        <v>288</v>
      </c>
      <c r="C9" s="15">
        <v>1600</v>
      </c>
      <c r="E9" s="16" t="s">
        <v>694</v>
      </c>
      <c r="F9" s="17">
        <v>42517</v>
      </c>
      <c r="G9" s="16" t="s">
        <v>700</v>
      </c>
      <c r="H9" s="20">
        <v>1600</v>
      </c>
      <c r="I9" s="15">
        <f t="shared" si="0"/>
        <v>0</v>
      </c>
    </row>
    <row r="10" spans="1:13" x14ac:dyDescent="0.2">
      <c r="A10" s="16" t="s">
        <v>68</v>
      </c>
      <c r="B10" s="16">
        <v>289</v>
      </c>
      <c r="C10" s="15">
        <v>1597.8620689655174</v>
      </c>
      <c r="E10" s="16" t="s">
        <v>494</v>
      </c>
      <c r="F10" s="17">
        <v>42521</v>
      </c>
      <c r="G10" s="16" t="s">
        <v>701</v>
      </c>
      <c r="H10" s="20">
        <v>1597.86</v>
      </c>
      <c r="I10" s="15">
        <f t="shared" si="0"/>
        <v>2.0689655175374355E-3</v>
      </c>
    </row>
    <row r="11" spans="1:13" ht="15" x14ac:dyDescent="0.25">
      <c r="C11" s="36">
        <f>SUM(C4:C10)</f>
        <v>22047.517241379312</v>
      </c>
      <c r="F11" s="17"/>
      <c r="H11" s="42">
        <f>SUM(H4:H10)</f>
        <v>22047.52</v>
      </c>
      <c r="L11" s="33" t="s">
        <v>2</v>
      </c>
      <c r="M11" s="34">
        <f>+C11</f>
        <v>22047.517241379312</v>
      </c>
    </row>
    <row r="12" spans="1:13" x14ac:dyDescent="0.2">
      <c r="F12" s="17"/>
      <c r="L12" s="10" t="s">
        <v>3</v>
      </c>
      <c r="M12" s="6">
        <f>+H11</f>
        <v>22047.52</v>
      </c>
    </row>
    <row r="13" spans="1:13" ht="15" x14ac:dyDescent="0.25">
      <c r="M13" s="34">
        <f>+M11-M12</f>
        <v>-2.7586206888372544E-3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92D050"/>
  </sheetPr>
  <dimension ref="A1:M96"/>
  <sheetViews>
    <sheetView workbookViewId="0">
      <selection activeCell="L12" sqref="L12:M14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5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625</v>
      </c>
      <c r="C6" s="15">
        <v>409482.75862068968</v>
      </c>
      <c r="E6" s="16" t="s">
        <v>138</v>
      </c>
      <c r="F6" s="20">
        <v>389339.02</v>
      </c>
      <c r="G6" s="20">
        <v>20143.740000000002</v>
      </c>
      <c r="H6" s="15">
        <f>+F6+G6</f>
        <v>409482.76</v>
      </c>
      <c r="I6" s="15">
        <f>+C6-H6</f>
        <v>-1.3793103280477226E-3</v>
      </c>
    </row>
    <row r="7" spans="1:13" x14ac:dyDescent="0.25">
      <c r="A7" s="16" t="s">
        <v>4</v>
      </c>
      <c r="B7" s="16">
        <v>626</v>
      </c>
      <c r="C7" s="15">
        <v>409482.75862068968</v>
      </c>
      <c r="E7" s="16" t="s">
        <v>139</v>
      </c>
      <c r="F7" s="20">
        <v>389339.02</v>
      </c>
      <c r="G7" s="20">
        <v>20143.740000000002</v>
      </c>
      <c r="H7" s="15">
        <f t="shared" ref="H7:H11" si="0">+F7+G7</f>
        <v>409482.76</v>
      </c>
      <c r="I7" s="15">
        <f t="shared" ref="I7:I11" si="1">+C7-H7</f>
        <v>-1.3793103280477226E-3</v>
      </c>
    </row>
    <row r="8" spans="1:13" x14ac:dyDescent="0.25">
      <c r="A8" s="16" t="s">
        <v>4</v>
      </c>
      <c r="B8" s="16">
        <v>627</v>
      </c>
      <c r="C8" s="15">
        <v>370689.6551724138</v>
      </c>
      <c r="E8" s="16" t="s">
        <v>140</v>
      </c>
      <c r="F8" s="20">
        <v>355605.89</v>
      </c>
      <c r="G8" s="20">
        <v>15083.77</v>
      </c>
      <c r="H8" s="15">
        <f t="shared" si="0"/>
        <v>370689.66000000003</v>
      </c>
      <c r="I8" s="15">
        <f t="shared" si="1"/>
        <v>-4.8275862354785204E-3</v>
      </c>
    </row>
    <row r="9" spans="1:13" x14ac:dyDescent="0.25">
      <c r="A9" s="16" t="s">
        <v>4</v>
      </c>
      <c r="B9" s="16">
        <v>628</v>
      </c>
      <c r="C9" s="15">
        <v>241551.72</v>
      </c>
      <c r="E9" s="16" t="s">
        <v>141</v>
      </c>
      <c r="F9" s="20">
        <v>241551.72</v>
      </c>
      <c r="G9" s="16">
        <v>0</v>
      </c>
      <c r="H9" s="15">
        <f t="shared" si="0"/>
        <v>241551.72</v>
      </c>
      <c r="I9" s="15">
        <f t="shared" si="1"/>
        <v>0</v>
      </c>
    </row>
    <row r="10" spans="1:13" x14ac:dyDescent="0.25">
      <c r="A10" s="16" t="s">
        <v>4</v>
      </c>
      <c r="B10" s="16">
        <v>629</v>
      </c>
      <c r="C10" s="15">
        <v>241551.72</v>
      </c>
      <c r="E10" s="16" t="s">
        <v>142</v>
      </c>
      <c r="F10" s="20">
        <v>241551.72</v>
      </c>
      <c r="G10" s="16">
        <v>0</v>
      </c>
      <c r="H10" s="15">
        <f t="shared" si="0"/>
        <v>241551.72</v>
      </c>
      <c r="I10" s="15">
        <f t="shared" si="1"/>
        <v>0</v>
      </c>
    </row>
    <row r="11" spans="1:13" x14ac:dyDescent="0.25">
      <c r="A11" s="16" t="s">
        <v>4</v>
      </c>
      <c r="B11" s="16">
        <v>630</v>
      </c>
      <c r="C11" s="15">
        <v>456896.55172413797</v>
      </c>
      <c r="E11" s="16" t="s">
        <v>143</v>
      </c>
      <c r="F11" s="20">
        <v>430565.42</v>
      </c>
      <c r="G11" s="20">
        <v>26331.13</v>
      </c>
      <c r="H11" s="15">
        <f t="shared" si="0"/>
        <v>456896.55</v>
      </c>
      <c r="I11" s="15">
        <f t="shared" si="1"/>
        <v>1.7241379828192294E-3</v>
      </c>
    </row>
    <row r="12" spans="1:13" x14ac:dyDescent="0.25">
      <c r="C12" s="40">
        <f>SUM(C6:C11)</f>
        <v>2129655.1641379311</v>
      </c>
      <c r="E12" s="16"/>
      <c r="F12" s="20"/>
      <c r="G12" s="16"/>
      <c r="H12" s="32">
        <f>SUM(H6:H11)</f>
        <v>2129655.17</v>
      </c>
      <c r="I12" s="15"/>
      <c r="L12" s="33" t="s">
        <v>2</v>
      </c>
      <c r="M12" s="34">
        <f>+C12</f>
        <v>2129655.1641379311</v>
      </c>
    </row>
    <row r="13" spans="1:13" x14ac:dyDescent="0.25">
      <c r="E13" s="16"/>
      <c r="F13" s="20"/>
      <c r="G13" s="20"/>
      <c r="H13" s="15"/>
      <c r="I13" s="15"/>
      <c r="L13" s="10" t="s">
        <v>3</v>
      </c>
      <c r="M13" s="6">
        <f>+H12</f>
        <v>2129655.17</v>
      </c>
    </row>
    <row r="14" spans="1:13" x14ac:dyDescent="0.25">
      <c r="E14" s="16"/>
      <c r="F14" s="20"/>
      <c r="G14" s="16"/>
      <c r="H14" s="15"/>
      <c r="I14" s="15"/>
      <c r="L14" s="16"/>
      <c r="M14" s="34">
        <f>+M12-M13</f>
        <v>-5.8620688505470753E-3</v>
      </c>
    </row>
    <row r="15" spans="1:13" x14ac:dyDescent="0.25">
      <c r="A15" s="16" t="s">
        <v>17</v>
      </c>
      <c r="B15" s="16">
        <v>368</v>
      </c>
      <c r="C15" s="15">
        <v>409482.75862068968</v>
      </c>
      <c r="E15" s="16" t="s">
        <v>144</v>
      </c>
      <c r="F15" s="20">
        <v>-389339.02</v>
      </c>
      <c r="G15" s="20">
        <v>-20143.740000000002</v>
      </c>
      <c r="H15" s="15">
        <f t="shared" ref="H15:H17" si="2">+F15+G15</f>
        <v>-409482.76</v>
      </c>
      <c r="I15" s="15">
        <f>+C15+H15</f>
        <v>-1.3793103280477226E-3</v>
      </c>
      <c r="L15" s="10"/>
      <c r="M15" s="6"/>
    </row>
    <row r="16" spans="1:13" x14ac:dyDescent="0.25">
      <c r="A16" s="16" t="s">
        <v>17</v>
      </c>
      <c r="B16" s="16">
        <v>369</v>
      </c>
      <c r="C16" s="15">
        <v>241551.72</v>
      </c>
      <c r="E16" s="16" t="s">
        <v>145</v>
      </c>
      <c r="F16" s="20">
        <v>-241551.72</v>
      </c>
      <c r="G16" s="16">
        <v>0</v>
      </c>
      <c r="H16" s="15">
        <f t="shared" si="2"/>
        <v>-241551.72</v>
      </c>
      <c r="I16" s="15">
        <f t="shared" ref="I16:I17" si="3">+C16+H16</f>
        <v>0</v>
      </c>
    </row>
    <row r="17" spans="1:13" x14ac:dyDescent="0.25">
      <c r="A17" s="16" t="s">
        <v>17</v>
      </c>
      <c r="B17" s="16">
        <v>370</v>
      </c>
      <c r="C17" s="15">
        <v>241551.72</v>
      </c>
      <c r="E17" s="16" t="s">
        <v>146</v>
      </c>
      <c r="F17" s="20">
        <v>-241551.72</v>
      </c>
      <c r="G17" s="16">
        <v>0</v>
      </c>
      <c r="H17" s="15">
        <f t="shared" si="2"/>
        <v>-241551.72</v>
      </c>
      <c r="I17" s="15">
        <f t="shared" si="3"/>
        <v>0</v>
      </c>
    </row>
    <row r="18" spans="1:13" x14ac:dyDescent="0.25">
      <c r="C18" s="40">
        <f>SUM(C15:C17)</f>
        <v>892586.19862068968</v>
      </c>
      <c r="E18" s="16"/>
      <c r="F18" s="20"/>
      <c r="G18" s="16"/>
      <c r="H18" s="32">
        <f>SUM(H15:H17)</f>
        <v>-892586.2</v>
      </c>
      <c r="I18" s="15"/>
      <c r="L18" s="33" t="s">
        <v>2</v>
      </c>
      <c r="M18" s="34">
        <f>+C18</f>
        <v>892586.19862068968</v>
      </c>
    </row>
    <row r="19" spans="1:13" x14ac:dyDescent="0.25">
      <c r="E19" s="16"/>
      <c r="F19" s="20"/>
      <c r="G19" s="16"/>
      <c r="H19" s="15"/>
      <c r="I19" s="15"/>
      <c r="L19" s="10" t="s">
        <v>3</v>
      </c>
      <c r="M19" s="6">
        <f>+H18</f>
        <v>-892586.2</v>
      </c>
    </row>
    <row r="20" spans="1:13" x14ac:dyDescent="0.25">
      <c r="E20" s="16"/>
      <c r="F20" s="28"/>
      <c r="G20" s="28"/>
      <c r="H20" s="15"/>
      <c r="I20" s="15"/>
      <c r="L20" s="16"/>
      <c r="M20" s="34">
        <f>+M18+M19</f>
        <v>-1.3793102698400617E-3</v>
      </c>
    </row>
    <row r="21" spans="1:13" x14ac:dyDescent="0.25">
      <c r="A21" s="16"/>
      <c r="E21" s="16"/>
      <c r="F21" s="20"/>
      <c r="G21" s="20"/>
      <c r="H21" s="20"/>
      <c r="I21" s="16"/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A6:C14">
    <sortCondition ref="A6"/>
  </sortState>
  <mergeCells count="2">
    <mergeCell ref="A5:B5"/>
    <mergeCell ref="E5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92D050"/>
  </sheetPr>
  <dimension ref="A3:L175"/>
  <sheetViews>
    <sheetView topLeftCell="A83" workbookViewId="0">
      <selection activeCell="J85" sqref="J85:K87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E4" s="16" t="s">
        <v>722</v>
      </c>
      <c r="F4" s="16">
        <v>1538.79</v>
      </c>
      <c r="G4" s="15">
        <f>+C4-F4</f>
        <v>-1538.79</v>
      </c>
    </row>
    <row r="5" spans="1:7" x14ac:dyDescent="0.2">
      <c r="E5" s="16" t="s">
        <v>723</v>
      </c>
      <c r="F5" s="16">
        <v>1086.1999999999998</v>
      </c>
      <c r="G5" s="15">
        <f t="shared" ref="G5:G68" si="0">+C5-F5</f>
        <v>-1086.1999999999998</v>
      </c>
    </row>
    <row r="6" spans="1:7" x14ac:dyDescent="0.2">
      <c r="A6" s="16" t="s">
        <v>24</v>
      </c>
      <c r="B6" s="16">
        <v>4971</v>
      </c>
      <c r="C6" s="15">
        <v>503.10344827586215</v>
      </c>
      <c r="E6" s="16" t="s">
        <v>724</v>
      </c>
      <c r="F6" s="16">
        <v>503.1</v>
      </c>
      <c r="G6" s="15">
        <f t="shared" si="0"/>
        <v>3.448275862126593E-3</v>
      </c>
    </row>
    <row r="7" spans="1:7" x14ac:dyDescent="0.2">
      <c r="E7" s="16" t="s">
        <v>725</v>
      </c>
      <c r="F7" s="16">
        <v>1820.44</v>
      </c>
      <c r="G7" s="15">
        <f t="shared" si="0"/>
        <v>-1820.44</v>
      </c>
    </row>
    <row r="8" spans="1:7" x14ac:dyDescent="0.2">
      <c r="A8" s="16" t="s">
        <v>24</v>
      </c>
      <c r="B8" s="16">
        <v>4973</v>
      </c>
      <c r="C8" s="15">
        <v>6299.7413793103451</v>
      </c>
      <c r="E8" s="16" t="s">
        <v>726</v>
      </c>
      <c r="F8" s="16">
        <v>6299.74</v>
      </c>
      <c r="G8" s="15">
        <f t="shared" si="0"/>
        <v>1.3793103453281219E-3</v>
      </c>
    </row>
    <row r="9" spans="1:7" x14ac:dyDescent="0.2">
      <c r="E9" s="16" t="s">
        <v>727</v>
      </c>
      <c r="F9" s="16">
        <v>1086.2</v>
      </c>
      <c r="G9" s="15">
        <f t="shared" si="0"/>
        <v>-1086.2</v>
      </c>
    </row>
    <row r="10" spans="1:7" x14ac:dyDescent="0.2">
      <c r="A10" s="16" t="s">
        <v>24</v>
      </c>
      <c r="B10" s="16">
        <v>4975</v>
      </c>
      <c r="C10" s="15">
        <v>3832.0603448275861</v>
      </c>
      <c r="E10" s="16" t="s">
        <v>728</v>
      </c>
      <c r="F10" s="16">
        <v>3832.06</v>
      </c>
      <c r="G10" s="15">
        <f t="shared" si="0"/>
        <v>3.448275861046568E-4</v>
      </c>
    </row>
    <row r="11" spans="1:7" x14ac:dyDescent="0.2">
      <c r="E11" s="16" t="s">
        <v>729</v>
      </c>
      <c r="F11" s="16">
        <v>1086.2</v>
      </c>
      <c r="G11" s="15">
        <f t="shared" si="0"/>
        <v>-1086.2</v>
      </c>
    </row>
    <row r="12" spans="1:7" x14ac:dyDescent="0.2">
      <c r="E12" s="16" t="s">
        <v>730</v>
      </c>
      <c r="F12" s="16">
        <v>1086.21</v>
      </c>
      <c r="G12" s="15">
        <f t="shared" si="0"/>
        <v>-1086.21</v>
      </c>
    </row>
    <row r="13" spans="1:7" x14ac:dyDescent="0.2">
      <c r="A13" s="16" t="s">
        <v>24</v>
      </c>
      <c r="B13" s="16">
        <v>4978</v>
      </c>
      <c r="C13" s="15">
        <v>1086.1982758620691</v>
      </c>
      <c r="E13" s="16" t="s">
        <v>731</v>
      </c>
      <c r="F13" s="16">
        <v>1086.1999999999998</v>
      </c>
      <c r="G13" s="15">
        <f t="shared" si="0"/>
        <v>-1.7241379307506577E-3</v>
      </c>
    </row>
    <row r="14" spans="1:7" x14ac:dyDescent="0.2">
      <c r="A14" s="16" t="s">
        <v>24</v>
      </c>
      <c r="B14" s="16">
        <v>4979</v>
      </c>
      <c r="C14" s="15">
        <v>12814.431034482759</v>
      </c>
      <c r="E14" s="16" t="s">
        <v>732</v>
      </c>
      <c r="F14" s="16">
        <v>12814.43</v>
      </c>
      <c r="G14" s="15">
        <f t="shared" si="0"/>
        <v>1.0344827587687178E-3</v>
      </c>
    </row>
    <row r="15" spans="1:7" x14ac:dyDescent="0.2">
      <c r="A15" s="16" t="s">
        <v>24</v>
      </c>
      <c r="B15" s="16">
        <v>4980</v>
      </c>
      <c r="C15" s="15">
        <v>1086.1982758620691</v>
      </c>
      <c r="E15" s="16" t="s">
        <v>733</v>
      </c>
      <c r="F15" s="16">
        <v>1086.2</v>
      </c>
      <c r="G15" s="15">
        <f t="shared" si="0"/>
        <v>-1.7241379309780314E-3</v>
      </c>
    </row>
    <row r="16" spans="1:7" x14ac:dyDescent="0.2">
      <c r="A16" s="16" t="s">
        <v>24</v>
      </c>
      <c r="B16" s="16">
        <v>4981</v>
      </c>
      <c r="C16" s="15">
        <v>700</v>
      </c>
      <c r="E16" s="16" t="s">
        <v>734</v>
      </c>
      <c r="F16" s="16">
        <v>700</v>
      </c>
      <c r="G16" s="15">
        <f t="shared" si="0"/>
        <v>0</v>
      </c>
    </row>
    <row r="17" spans="1:7" x14ac:dyDescent="0.2">
      <c r="A17" s="16" t="s">
        <v>24</v>
      </c>
      <c r="B17" s="16">
        <v>4982</v>
      </c>
      <c r="C17" s="15">
        <v>700</v>
      </c>
      <c r="E17" s="16" t="s">
        <v>735</v>
      </c>
      <c r="F17" s="16">
        <v>700</v>
      </c>
      <c r="G17" s="15">
        <f t="shared" si="0"/>
        <v>0</v>
      </c>
    </row>
    <row r="18" spans="1:7" x14ac:dyDescent="0.2">
      <c r="A18" s="16" t="s">
        <v>24</v>
      </c>
      <c r="B18" s="16">
        <v>4983</v>
      </c>
      <c r="C18" s="15">
        <v>700</v>
      </c>
      <c r="E18" s="16" t="s">
        <v>736</v>
      </c>
      <c r="F18" s="16">
        <v>700</v>
      </c>
      <c r="G18" s="15">
        <f t="shared" si="0"/>
        <v>0</v>
      </c>
    </row>
    <row r="19" spans="1:7" x14ac:dyDescent="0.2">
      <c r="A19" s="16" t="s">
        <v>24</v>
      </c>
      <c r="B19" s="16">
        <v>4984</v>
      </c>
      <c r="C19" s="15">
        <v>700</v>
      </c>
      <c r="E19" s="16" t="s">
        <v>737</v>
      </c>
      <c r="F19" s="16">
        <v>700</v>
      </c>
      <c r="G19" s="15">
        <f t="shared" si="0"/>
        <v>0</v>
      </c>
    </row>
    <row r="20" spans="1:7" x14ac:dyDescent="0.2">
      <c r="A20" s="16" t="s">
        <v>24</v>
      </c>
      <c r="B20" s="16">
        <v>4985</v>
      </c>
      <c r="C20" s="15">
        <v>700</v>
      </c>
      <c r="E20" s="16" t="s">
        <v>738</v>
      </c>
      <c r="F20" s="16">
        <v>700</v>
      </c>
      <c r="G20" s="15">
        <f t="shared" si="0"/>
        <v>0</v>
      </c>
    </row>
    <row r="21" spans="1:7" x14ac:dyDescent="0.2">
      <c r="A21" s="16" t="s">
        <v>24</v>
      </c>
      <c r="B21" s="16">
        <v>4986</v>
      </c>
      <c r="C21" s="15">
        <v>700</v>
      </c>
      <c r="E21" s="16" t="s">
        <v>739</v>
      </c>
      <c r="F21" s="16">
        <v>700</v>
      </c>
      <c r="G21" s="15">
        <f t="shared" si="0"/>
        <v>0</v>
      </c>
    </row>
    <row r="22" spans="1:7" x14ac:dyDescent="0.2">
      <c r="A22" s="16" t="s">
        <v>24</v>
      </c>
      <c r="B22" s="16">
        <v>4987</v>
      </c>
      <c r="C22" s="15">
        <v>700</v>
      </c>
      <c r="E22" s="16" t="s">
        <v>740</v>
      </c>
      <c r="F22" s="16">
        <v>700</v>
      </c>
      <c r="G22" s="15">
        <f t="shared" si="0"/>
        <v>0</v>
      </c>
    </row>
    <row r="23" spans="1:7" x14ac:dyDescent="0.2">
      <c r="A23" s="16" t="s">
        <v>24</v>
      </c>
      <c r="B23" s="16">
        <v>4988</v>
      </c>
      <c r="C23" s="15">
        <v>700</v>
      </c>
      <c r="E23" s="16" t="s">
        <v>741</v>
      </c>
      <c r="F23" s="16">
        <v>700</v>
      </c>
      <c r="G23" s="15">
        <f t="shared" si="0"/>
        <v>0</v>
      </c>
    </row>
    <row r="24" spans="1:7" x14ac:dyDescent="0.2">
      <c r="A24" s="16" t="s">
        <v>24</v>
      </c>
      <c r="B24" s="16">
        <v>4989</v>
      </c>
      <c r="C24" s="15">
        <v>800</v>
      </c>
      <c r="E24" s="16" t="s">
        <v>742</v>
      </c>
      <c r="F24" s="16">
        <v>800</v>
      </c>
      <c r="G24" s="15">
        <f t="shared" si="0"/>
        <v>0</v>
      </c>
    </row>
    <row r="25" spans="1:7" x14ac:dyDescent="0.2">
      <c r="A25" s="16" t="s">
        <v>24</v>
      </c>
      <c r="B25" s="16">
        <v>4990</v>
      </c>
      <c r="C25" s="15">
        <v>350</v>
      </c>
      <c r="E25" s="16" t="s">
        <v>743</v>
      </c>
      <c r="F25" s="16">
        <v>350</v>
      </c>
      <c r="G25" s="15">
        <f t="shared" si="0"/>
        <v>0</v>
      </c>
    </row>
    <row r="26" spans="1:7" x14ac:dyDescent="0.2">
      <c r="A26" s="16" t="s">
        <v>24</v>
      </c>
      <c r="B26" s="16">
        <v>4991</v>
      </c>
      <c r="C26" s="15">
        <v>7611.8965517241377</v>
      </c>
      <c r="E26" s="16" t="s">
        <v>744</v>
      </c>
      <c r="F26" s="16">
        <v>7611.9</v>
      </c>
      <c r="G26" s="15">
        <f t="shared" si="0"/>
        <v>-3.4482758619560627E-3</v>
      </c>
    </row>
    <row r="27" spans="1:7" x14ac:dyDescent="0.2">
      <c r="A27" s="16" t="s">
        <v>24</v>
      </c>
      <c r="B27" s="16">
        <v>4992</v>
      </c>
      <c r="C27" s="15">
        <v>1357.7413793103449</v>
      </c>
      <c r="E27" s="16" t="s">
        <v>745</v>
      </c>
      <c r="F27" s="16">
        <v>1357.74</v>
      </c>
      <c r="G27" s="15">
        <f t="shared" si="0"/>
        <v>1.3793103448733746E-3</v>
      </c>
    </row>
    <row r="28" spans="1:7" x14ac:dyDescent="0.2">
      <c r="A28" s="16" t="s">
        <v>24</v>
      </c>
      <c r="B28" s="16">
        <v>4993</v>
      </c>
      <c r="C28" s="15">
        <v>5651.6637931034493</v>
      </c>
      <c r="E28" s="16" t="s">
        <v>746</v>
      </c>
      <c r="F28" s="16">
        <v>5651.66</v>
      </c>
      <c r="G28" s="15">
        <f t="shared" si="0"/>
        <v>3.7931034494249616E-3</v>
      </c>
    </row>
    <row r="29" spans="1:7" x14ac:dyDescent="0.2">
      <c r="A29" s="16" t="s">
        <v>24</v>
      </c>
      <c r="B29" s="16">
        <v>4994</v>
      </c>
      <c r="C29" s="15">
        <v>6585.2500000000009</v>
      </c>
      <c r="E29" s="16" t="s">
        <v>747</v>
      </c>
      <c r="F29" s="16">
        <v>6585.25</v>
      </c>
      <c r="G29" s="15">
        <f t="shared" si="0"/>
        <v>0</v>
      </c>
    </row>
    <row r="30" spans="1:7" x14ac:dyDescent="0.2">
      <c r="E30" s="16" t="s">
        <v>748</v>
      </c>
      <c r="F30" s="16">
        <v>1086.21</v>
      </c>
      <c r="G30" s="15">
        <f t="shared" si="0"/>
        <v>-1086.21</v>
      </c>
    </row>
    <row r="31" spans="1:7" x14ac:dyDescent="0.2">
      <c r="A31" s="16" t="s">
        <v>24</v>
      </c>
      <c r="B31" s="16">
        <v>4996</v>
      </c>
      <c r="C31" s="15">
        <v>2027.5775862068965</v>
      </c>
      <c r="E31" s="16" t="s">
        <v>749</v>
      </c>
      <c r="F31" s="16">
        <v>2027.58</v>
      </c>
      <c r="G31" s="15">
        <f t="shared" si="0"/>
        <v>-2.4137931034147186E-3</v>
      </c>
    </row>
    <row r="32" spans="1:7" x14ac:dyDescent="0.2">
      <c r="E32" s="16" t="s">
        <v>750</v>
      </c>
      <c r="F32" s="16">
        <v>1789.78</v>
      </c>
      <c r="G32" s="15">
        <f t="shared" si="0"/>
        <v>-1789.78</v>
      </c>
    </row>
    <row r="33" spans="1:12" x14ac:dyDescent="0.2">
      <c r="E33" s="16" t="s">
        <v>751</v>
      </c>
      <c r="F33" s="16">
        <v>1086.21</v>
      </c>
      <c r="G33" s="15">
        <f t="shared" si="0"/>
        <v>-1086.21</v>
      </c>
    </row>
    <row r="34" spans="1:12" x14ac:dyDescent="0.2">
      <c r="A34" s="16" t="s">
        <v>24</v>
      </c>
      <c r="B34" s="16">
        <v>4999</v>
      </c>
      <c r="C34" s="15">
        <v>1293.8017241379312</v>
      </c>
      <c r="E34" s="16" t="s">
        <v>752</v>
      </c>
      <c r="F34" s="16">
        <v>1293.8</v>
      </c>
      <c r="G34" s="15">
        <f t="shared" si="0"/>
        <v>1.724137931205405E-3</v>
      </c>
    </row>
    <row r="35" spans="1:12" x14ac:dyDescent="0.2">
      <c r="A35" s="16" t="s">
        <v>24</v>
      </c>
      <c r="B35" s="16">
        <v>5000</v>
      </c>
      <c r="C35" s="15">
        <v>1424.0086206896551</v>
      </c>
      <c r="E35" s="16" t="s">
        <v>753</v>
      </c>
      <c r="F35" s="16">
        <v>1424.01</v>
      </c>
      <c r="G35" s="15">
        <f t="shared" si="0"/>
        <v>-1.3793103448733746E-3</v>
      </c>
    </row>
    <row r="36" spans="1:12" x14ac:dyDescent="0.2">
      <c r="E36" s="16" t="s">
        <v>754</v>
      </c>
      <c r="F36" s="16">
        <v>1538.79</v>
      </c>
      <c r="G36" s="15">
        <f t="shared" si="0"/>
        <v>-1538.79</v>
      </c>
    </row>
    <row r="37" spans="1:12" x14ac:dyDescent="0.2">
      <c r="A37" s="16" t="s">
        <v>24</v>
      </c>
      <c r="B37" s="16">
        <v>5002</v>
      </c>
      <c r="C37" s="15">
        <v>1221.3620689655172</v>
      </c>
      <c r="E37" s="16" t="s">
        <v>755</v>
      </c>
      <c r="F37" s="16">
        <v>1221.3600000000001</v>
      </c>
      <c r="G37" s="15">
        <f t="shared" si="0"/>
        <v>2.0689655170826882E-3</v>
      </c>
    </row>
    <row r="38" spans="1:12" x14ac:dyDescent="0.2">
      <c r="A38" s="16" t="s">
        <v>24</v>
      </c>
      <c r="B38" s="16">
        <v>5003</v>
      </c>
      <c r="C38" s="15">
        <v>1221.3620689655172</v>
      </c>
      <c r="E38" s="16" t="s">
        <v>756</v>
      </c>
      <c r="F38" s="16">
        <v>1221.3600000000001</v>
      </c>
      <c r="G38" s="15">
        <f t="shared" si="0"/>
        <v>2.0689655170826882E-3</v>
      </c>
    </row>
    <row r="39" spans="1:12" x14ac:dyDescent="0.2">
      <c r="A39" s="16" t="s">
        <v>24</v>
      </c>
      <c r="B39" s="16">
        <v>5004</v>
      </c>
      <c r="C39" s="15">
        <v>700</v>
      </c>
      <c r="E39" s="16" t="s">
        <v>757</v>
      </c>
      <c r="F39" s="16">
        <v>700</v>
      </c>
      <c r="G39" s="15">
        <f t="shared" si="0"/>
        <v>0</v>
      </c>
      <c r="L39" s="3"/>
    </row>
    <row r="40" spans="1:12" x14ac:dyDescent="0.2">
      <c r="A40" s="16" t="s">
        <v>24</v>
      </c>
      <c r="B40" s="16">
        <v>5005</v>
      </c>
      <c r="C40" s="15">
        <v>700</v>
      </c>
      <c r="E40" s="16" t="s">
        <v>758</v>
      </c>
      <c r="F40" s="16">
        <v>700</v>
      </c>
      <c r="G40" s="15">
        <f t="shared" si="0"/>
        <v>0</v>
      </c>
      <c r="K40" s="9"/>
      <c r="L40" s="7"/>
    </row>
    <row r="41" spans="1:12" x14ac:dyDescent="0.2">
      <c r="A41" s="16" t="s">
        <v>24</v>
      </c>
      <c r="B41" s="16">
        <v>5006</v>
      </c>
      <c r="C41" s="15">
        <v>700</v>
      </c>
      <c r="E41" s="16" t="s">
        <v>759</v>
      </c>
      <c r="F41" s="16">
        <v>700</v>
      </c>
      <c r="G41" s="15">
        <f t="shared" si="0"/>
        <v>0</v>
      </c>
      <c r="L41" s="3"/>
    </row>
    <row r="42" spans="1:12" x14ac:dyDescent="0.2">
      <c r="A42" s="16" t="s">
        <v>24</v>
      </c>
      <c r="B42" s="16">
        <v>5007</v>
      </c>
      <c r="C42" s="15">
        <v>700</v>
      </c>
      <c r="E42" s="16" t="s">
        <v>760</v>
      </c>
      <c r="F42" s="16">
        <v>700</v>
      </c>
      <c r="G42" s="15">
        <f t="shared" si="0"/>
        <v>0</v>
      </c>
    </row>
    <row r="43" spans="1:12" x14ac:dyDescent="0.2">
      <c r="A43" s="16" t="s">
        <v>24</v>
      </c>
      <c r="B43" s="16">
        <v>5008</v>
      </c>
      <c r="C43" s="15">
        <v>700</v>
      </c>
      <c r="E43" s="16" t="s">
        <v>761</v>
      </c>
      <c r="F43" s="16">
        <v>700</v>
      </c>
      <c r="G43" s="15">
        <f t="shared" si="0"/>
        <v>0</v>
      </c>
    </row>
    <row r="44" spans="1:12" x14ac:dyDescent="0.2">
      <c r="A44" s="16" t="s">
        <v>24</v>
      </c>
      <c r="B44" s="16">
        <v>5009</v>
      </c>
      <c r="C44" s="15">
        <v>700</v>
      </c>
      <c r="E44" s="16" t="s">
        <v>762</v>
      </c>
      <c r="F44" s="16">
        <v>700</v>
      </c>
      <c r="G44" s="15">
        <f t="shared" si="0"/>
        <v>0</v>
      </c>
    </row>
    <row r="45" spans="1:12" x14ac:dyDescent="0.2">
      <c r="A45" s="16" t="s">
        <v>24</v>
      </c>
      <c r="B45" s="16">
        <v>5010</v>
      </c>
      <c r="C45" s="15">
        <v>800</v>
      </c>
      <c r="E45" s="16" t="s">
        <v>763</v>
      </c>
      <c r="F45" s="16">
        <v>800</v>
      </c>
      <c r="G45" s="15">
        <f t="shared" si="0"/>
        <v>0</v>
      </c>
    </row>
    <row r="46" spans="1:12" x14ac:dyDescent="0.2">
      <c r="A46" s="16" t="s">
        <v>24</v>
      </c>
      <c r="B46" s="16">
        <v>5011</v>
      </c>
      <c r="C46" s="15">
        <v>700</v>
      </c>
      <c r="E46" s="16" t="s">
        <v>764</v>
      </c>
      <c r="F46" s="16">
        <v>700</v>
      </c>
      <c r="G46" s="15">
        <f t="shared" si="0"/>
        <v>0</v>
      </c>
    </row>
    <row r="47" spans="1:12" x14ac:dyDescent="0.2">
      <c r="A47" s="16" t="s">
        <v>24</v>
      </c>
      <c r="B47" s="16">
        <v>5012</v>
      </c>
      <c r="C47" s="15">
        <v>700</v>
      </c>
      <c r="E47" s="16" t="s">
        <v>765</v>
      </c>
      <c r="F47" s="16">
        <v>700</v>
      </c>
      <c r="G47" s="15">
        <f t="shared" si="0"/>
        <v>0</v>
      </c>
    </row>
    <row r="48" spans="1:12" x14ac:dyDescent="0.2">
      <c r="A48" s="16" t="s">
        <v>24</v>
      </c>
      <c r="B48" s="16">
        <v>5013</v>
      </c>
      <c r="C48" s="15">
        <v>700</v>
      </c>
      <c r="E48" s="16" t="s">
        <v>766</v>
      </c>
      <c r="F48" s="16">
        <v>700</v>
      </c>
      <c r="G48" s="15">
        <f t="shared" si="0"/>
        <v>0</v>
      </c>
    </row>
    <row r="49" spans="1:7" x14ac:dyDescent="0.2">
      <c r="E49" s="16" t="s">
        <v>767</v>
      </c>
      <c r="F49" s="16">
        <v>1137.93</v>
      </c>
      <c r="G49" s="15">
        <f t="shared" si="0"/>
        <v>-1137.93</v>
      </c>
    </row>
    <row r="50" spans="1:7" x14ac:dyDescent="0.2">
      <c r="A50" s="16" t="s">
        <v>24</v>
      </c>
      <c r="B50" s="16">
        <v>5015</v>
      </c>
      <c r="C50" s="15">
        <v>1612.0689655172414</v>
      </c>
      <c r="E50" s="16" t="s">
        <v>768</v>
      </c>
      <c r="F50" s="16">
        <v>1612.0700000000002</v>
      </c>
      <c r="G50" s="15">
        <f t="shared" si="0"/>
        <v>-1.0344827587687178E-3</v>
      </c>
    </row>
    <row r="51" spans="1:7" x14ac:dyDescent="0.2">
      <c r="E51" s="16" t="s">
        <v>769</v>
      </c>
      <c r="F51" s="16">
        <v>1538.8</v>
      </c>
      <c r="G51" s="15">
        <f t="shared" si="0"/>
        <v>-1538.8</v>
      </c>
    </row>
    <row r="52" spans="1:7" x14ac:dyDescent="0.2">
      <c r="A52" s="16" t="s">
        <v>24</v>
      </c>
      <c r="B52" s="16">
        <v>5017</v>
      </c>
      <c r="C52" s="15">
        <v>1086.2068965517242</v>
      </c>
      <c r="E52" s="16" t="s">
        <v>770</v>
      </c>
      <c r="F52" s="16">
        <v>1086.21</v>
      </c>
      <c r="G52" s="15">
        <f t="shared" si="0"/>
        <v>-3.1034482758514059E-3</v>
      </c>
    </row>
    <row r="53" spans="1:7" x14ac:dyDescent="0.2">
      <c r="E53" s="16" t="s">
        <v>771</v>
      </c>
      <c r="F53" s="16">
        <v>2982.92</v>
      </c>
      <c r="G53" s="15">
        <f t="shared" si="0"/>
        <v>-2982.92</v>
      </c>
    </row>
    <row r="54" spans="1:7" x14ac:dyDescent="0.2">
      <c r="A54" s="16" t="s">
        <v>24</v>
      </c>
      <c r="B54" s="16">
        <v>5019</v>
      </c>
      <c r="C54" s="15">
        <v>251.55172413793107</v>
      </c>
      <c r="E54" s="16" t="s">
        <v>772</v>
      </c>
      <c r="F54" s="16">
        <v>251.55</v>
      </c>
      <c r="G54" s="15">
        <f t="shared" si="0"/>
        <v>1.7241379310632965E-3</v>
      </c>
    </row>
    <row r="55" spans="1:7" x14ac:dyDescent="0.2">
      <c r="A55" s="16" t="s">
        <v>24</v>
      </c>
      <c r="B55" s="16">
        <v>5020</v>
      </c>
      <c r="C55" s="15">
        <v>700</v>
      </c>
      <c r="E55" s="16" t="s">
        <v>773</v>
      </c>
      <c r="F55" s="16">
        <v>700</v>
      </c>
      <c r="G55" s="15">
        <f t="shared" si="0"/>
        <v>0</v>
      </c>
    </row>
    <row r="56" spans="1:7" x14ac:dyDescent="0.2">
      <c r="A56" s="16" t="s">
        <v>24</v>
      </c>
      <c r="B56" s="16">
        <v>5021</v>
      </c>
      <c r="C56" s="15">
        <v>700</v>
      </c>
      <c r="E56" s="16" t="s">
        <v>774</v>
      </c>
      <c r="F56" s="16">
        <v>700</v>
      </c>
      <c r="G56" s="15">
        <f t="shared" si="0"/>
        <v>0</v>
      </c>
    </row>
    <row r="57" spans="1:7" x14ac:dyDescent="0.2">
      <c r="A57" s="16" t="s">
        <v>24</v>
      </c>
      <c r="B57" s="16">
        <v>5022</v>
      </c>
      <c r="C57" s="15">
        <v>700</v>
      </c>
      <c r="E57" s="16" t="s">
        <v>775</v>
      </c>
      <c r="F57" s="16">
        <v>700</v>
      </c>
      <c r="G57" s="15">
        <f t="shared" si="0"/>
        <v>0</v>
      </c>
    </row>
    <row r="58" spans="1:7" x14ac:dyDescent="0.2">
      <c r="A58" s="16" t="s">
        <v>24</v>
      </c>
      <c r="B58" s="16">
        <v>5023</v>
      </c>
      <c r="C58" s="15">
        <v>700</v>
      </c>
      <c r="E58" s="16" t="s">
        <v>776</v>
      </c>
      <c r="F58" s="16">
        <v>700</v>
      </c>
      <c r="G58" s="15">
        <f t="shared" si="0"/>
        <v>0</v>
      </c>
    </row>
    <row r="59" spans="1:7" x14ac:dyDescent="0.2">
      <c r="A59" s="16" t="s">
        <v>24</v>
      </c>
      <c r="B59" s="16">
        <v>5024</v>
      </c>
      <c r="C59" s="15">
        <v>700</v>
      </c>
      <c r="E59" s="16" t="s">
        <v>777</v>
      </c>
      <c r="F59" s="16">
        <v>700</v>
      </c>
      <c r="G59" s="15">
        <f t="shared" si="0"/>
        <v>0</v>
      </c>
    </row>
    <row r="60" spans="1:7" x14ac:dyDescent="0.2">
      <c r="A60" s="16" t="s">
        <v>24</v>
      </c>
      <c r="B60" s="16">
        <v>5025</v>
      </c>
      <c r="C60" s="15">
        <v>700</v>
      </c>
      <c r="E60" s="16" t="s">
        <v>778</v>
      </c>
      <c r="F60" s="16">
        <v>700</v>
      </c>
      <c r="G60" s="15">
        <f t="shared" si="0"/>
        <v>0</v>
      </c>
    </row>
    <row r="61" spans="1:7" x14ac:dyDescent="0.2">
      <c r="A61" s="16" t="s">
        <v>24</v>
      </c>
      <c r="B61" s="16">
        <v>5026</v>
      </c>
      <c r="C61" s="15">
        <v>700</v>
      </c>
      <c r="E61" s="16" t="s">
        <v>779</v>
      </c>
      <c r="F61" s="16">
        <v>700</v>
      </c>
      <c r="G61" s="15">
        <f t="shared" si="0"/>
        <v>0</v>
      </c>
    </row>
    <row r="62" spans="1:7" x14ac:dyDescent="0.2">
      <c r="A62" s="16" t="s">
        <v>24</v>
      </c>
      <c r="B62" s="16">
        <v>5027</v>
      </c>
      <c r="C62" s="15">
        <v>700</v>
      </c>
      <c r="E62" s="16" t="s">
        <v>780</v>
      </c>
      <c r="F62" s="16">
        <v>700</v>
      </c>
      <c r="G62" s="15">
        <f t="shared" si="0"/>
        <v>0</v>
      </c>
    </row>
    <row r="63" spans="1:7" x14ac:dyDescent="0.2">
      <c r="A63" s="16" t="s">
        <v>24</v>
      </c>
      <c r="B63" s="16">
        <v>5028</v>
      </c>
      <c r="C63" s="15">
        <v>800</v>
      </c>
      <c r="E63" s="16" t="s">
        <v>781</v>
      </c>
      <c r="F63" s="16">
        <v>800</v>
      </c>
      <c r="G63" s="15">
        <f t="shared" si="0"/>
        <v>0</v>
      </c>
    </row>
    <row r="64" spans="1:7" x14ac:dyDescent="0.2">
      <c r="A64" s="16" t="s">
        <v>24</v>
      </c>
      <c r="B64" s="16">
        <v>5029</v>
      </c>
      <c r="C64" s="15">
        <v>700</v>
      </c>
      <c r="E64" s="16" t="s">
        <v>782</v>
      </c>
      <c r="F64" s="16">
        <v>700</v>
      </c>
      <c r="G64" s="15">
        <f t="shared" si="0"/>
        <v>0</v>
      </c>
    </row>
    <row r="65" spans="1:7" x14ac:dyDescent="0.2">
      <c r="A65" s="16" t="s">
        <v>24</v>
      </c>
      <c r="B65" s="16">
        <v>5030</v>
      </c>
      <c r="C65" s="15">
        <v>1137.9310344827586</v>
      </c>
      <c r="E65" s="16" t="s">
        <v>783</v>
      </c>
      <c r="F65" s="16">
        <v>1137.9299999999998</v>
      </c>
      <c r="G65" s="15">
        <f t="shared" si="0"/>
        <v>1.0344827587687178E-3</v>
      </c>
    </row>
    <row r="66" spans="1:7" x14ac:dyDescent="0.2">
      <c r="A66" s="16" t="s">
        <v>24</v>
      </c>
      <c r="B66" s="16">
        <v>5031</v>
      </c>
      <c r="C66" s="15">
        <v>700</v>
      </c>
      <c r="E66" s="16" t="s">
        <v>784</v>
      </c>
      <c r="F66" s="16">
        <v>700</v>
      </c>
      <c r="G66" s="15">
        <f t="shared" si="0"/>
        <v>0</v>
      </c>
    </row>
    <row r="67" spans="1:7" x14ac:dyDescent="0.2">
      <c r="A67" s="16" t="s">
        <v>24</v>
      </c>
      <c r="B67" s="16">
        <v>5032</v>
      </c>
      <c r="C67" s="15">
        <v>700</v>
      </c>
      <c r="E67" s="16" t="s">
        <v>785</v>
      </c>
      <c r="F67" s="16">
        <v>700</v>
      </c>
      <c r="G67" s="15">
        <f t="shared" si="0"/>
        <v>0</v>
      </c>
    </row>
    <row r="68" spans="1:7" x14ac:dyDescent="0.2">
      <c r="E68" s="16" t="s">
        <v>786</v>
      </c>
      <c r="F68" s="16">
        <v>1701.41</v>
      </c>
      <c r="G68" s="15">
        <f t="shared" si="0"/>
        <v>-1701.41</v>
      </c>
    </row>
    <row r="69" spans="1:7" x14ac:dyDescent="0.2">
      <c r="A69" s="16" t="s">
        <v>24</v>
      </c>
      <c r="B69" s="16">
        <v>5034</v>
      </c>
      <c r="C69" s="15">
        <v>5536.8793103448279</v>
      </c>
      <c r="E69" s="16" t="s">
        <v>787</v>
      </c>
      <c r="F69" s="16">
        <v>5536.880000000001</v>
      </c>
      <c r="G69" s="15">
        <f t="shared" ref="G69:G84" si="1">+C69-F69</f>
        <v>-6.8965517311880831E-4</v>
      </c>
    </row>
    <row r="70" spans="1:7" x14ac:dyDescent="0.2">
      <c r="E70" s="16" t="s">
        <v>788</v>
      </c>
      <c r="F70" s="16">
        <v>5114.5</v>
      </c>
      <c r="G70" s="15">
        <f t="shared" si="1"/>
        <v>-5114.5</v>
      </c>
    </row>
    <row r="71" spans="1:7" x14ac:dyDescent="0.2">
      <c r="E71" s="16" t="s">
        <v>789</v>
      </c>
      <c r="F71" s="16">
        <v>1706.27</v>
      </c>
      <c r="G71" s="15">
        <f t="shared" si="1"/>
        <v>-1706.27</v>
      </c>
    </row>
    <row r="72" spans="1:7" x14ac:dyDescent="0.2">
      <c r="A72" s="16" t="s">
        <v>24</v>
      </c>
      <c r="B72" s="16">
        <v>5037</v>
      </c>
      <c r="C72" s="15">
        <v>2293.1034482758623</v>
      </c>
      <c r="E72" s="16" t="s">
        <v>790</v>
      </c>
      <c r="F72" s="16">
        <v>2293.1000000000004</v>
      </c>
      <c r="G72" s="15">
        <f t="shared" si="1"/>
        <v>3.4482758619560627E-3</v>
      </c>
    </row>
    <row r="73" spans="1:7" x14ac:dyDescent="0.2">
      <c r="A73" s="16" t="s">
        <v>24</v>
      </c>
      <c r="B73" s="16">
        <v>5038</v>
      </c>
      <c r="C73" s="15">
        <v>1086.2068965517242</v>
      </c>
      <c r="E73" s="16" t="s">
        <v>791</v>
      </c>
      <c r="F73" s="16">
        <v>1086.21</v>
      </c>
      <c r="G73" s="15">
        <f t="shared" si="1"/>
        <v>-3.1034482758514059E-3</v>
      </c>
    </row>
    <row r="74" spans="1:7" x14ac:dyDescent="0.2">
      <c r="A74" s="16" t="s">
        <v>24</v>
      </c>
      <c r="B74" s="16">
        <v>5039</v>
      </c>
      <c r="C74" s="15">
        <v>1086.2068965517242</v>
      </c>
      <c r="E74" s="16" t="s">
        <v>792</v>
      </c>
      <c r="F74" s="16">
        <v>1086.21</v>
      </c>
      <c r="G74" s="15">
        <f t="shared" si="1"/>
        <v>-3.1034482758514059E-3</v>
      </c>
    </row>
    <row r="75" spans="1:7" x14ac:dyDescent="0.2">
      <c r="A75" s="16" t="s">
        <v>24</v>
      </c>
      <c r="B75" s="16">
        <v>5040</v>
      </c>
      <c r="C75" s="15">
        <v>400</v>
      </c>
      <c r="E75" s="16" t="s">
        <v>793</v>
      </c>
      <c r="F75" s="16">
        <v>400</v>
      </c>
      <c r="G75" s="15">
        <f t="shared" si="1"/>
        <v>0</v>
      </c>
    </row>
    <row r="76" spans="1:7" x14ac:dyDescent="0.2">
      <c r="A76" s="16" t="s">
        <v>24</v>
      </c>
      <c r="B76" s="16">
        <v>5041</v>
      </c>
      <c r="C76" s="15">
        <v>700</v>
      </c>
      <c r="E76" s="16" t="s">
        <v>794</v>
      </c>
      <c r="F76" s="16">
        <v>700</v>
      </c>
      <c r="G76" s="15">
        <f t="shared" si="1"/>
        <v>0</v>
      </c>
    </row>
    <row r="77" spans="1:7" x14ac:dyDescent="0.2">
      <c r="A77" s="16" t="s">
        <v>24</v>
      </c>
      <c r="B77" s="16">
        <v>5042</v>
      </c>
      <c r="C77" s="15">
        <v>700</v>
      </c>
      <c r="E77" s="16" t="s">
        <v>795</v>
      </c>
      <c r="F77" s="16">
        <v>700</v>
      </c>
      <c r="G77" s="15">
        <f t="shared" si="1"/>
        <v>0</v>
      </c>
    </row>
    <row r="78" spans="1:7" x14ac:dyDescent="0.2">
      <c r="A78" s="16" t="s">
        <v>24</v>
      </c>
      <c r="B78" s="16">
        <v>5043</v>
      </c>
      <c r="C78" s="15">
        <v>900.00000000000011</v>
      </c>
      <c r="E78" s="16" t="s">
        <v>796</v>
      </c>
      <c r="F78" s="16">
        <v>900</v>
      </c>
      <c r="G78" s="15">
        <f t="shared" si="1"/>
        <v>0</v>
      </c>
    </row>
    <row r="79" spans="1:7" x14ac:dyDescent="0.2">
      <c r="A79" s="16" t="s">
        <v>24</v>
      </c>
      <c r="B79" s="16">
        <v>5044</v>
      </c>
      <c r="C79" s="15">
        <v>700</v>
      </c>
      <c r="E79" s="16" t="s">
        <v>797</v>
      </c>
      <c r="F79" s="16">
        <v>700</v>
      </c>
      <c r="G79" s="15">
        <f t="shared" si="1"/>
        <v>0</v>
      </c>
    </row>
    <row r="80" spans="1:7" x14ac:dyDescent="0.2">
      <c r="A80" s="16" t="s">
        <v>24</v>
      </c>
      <c r="B80" s="16">
        <v>5045</v>
      </c>
      <c r="C80" s="15">
        <v>800</v>
      </c>
      <c r="E80" s="16" t="s">
        <v>798</v>
      </c>
      <c r="F80" s="16">
        <v>800</v>
      </c>
      <c r="G80" s="15">
        <f t="shared" si="1"/>
        <v>0</v>
      </c>
    </row>
    <row r="81" spans="1:11" x14ac:dyDescent="0.2">
      <c r="A81" s="16" t="s">
        <v>24</v>
      </c>
      <c r="B81" s="16">
        <v>5046</v>
      </c>
      <c r="C81" s="15">
        <v>700</v>
      </c>
      <c r="E81" s="16" t="s">
        <v>799</v>
      </c>
      <c r="F81" s="16">
        <v>700</v>
      </c>
      <c r="G81" s="15">
        <f t="shared" si="1"/>
        <v>0</v>
      </c>
    </row>
    <row r="82" spans="1:11" x14ac:dyDescent="0.2">
      <c r="A82" s="16" t="s">
        <v>24</v>
      </c>
      <c r="B82" s="16">
        <v>5047</v>
      </c>
      <c r="C82" s="15">
        <v>700</v>
      </c>
      <c r="E82" s="16" t="s">
        <v>800</v>
      </c>
      <c r="F82" s="16">
        <v>700</v>
      </c>
      <c r="G82" s="15">
        <f t="shared" si="1"/>
        <v>0</v>
      </c>
    </row>
    <row r="83" spans="1:11" x14ac:dyDescent="0.2">
      <c r="A83" s="16" t="s">
        <v>24</v>
      </c>
      <c r="B83" s="16">
        <v>5048</v>
      </c>
      <c r="C83" s="15">
        <v>700</v>
      </c>
      <c r="E83" s="16" t="s">
        <v>801</v>
      </c>
      <c r="F83" s="16">
        <v>700</v>
      </c>
      <c r="G83" s="15">
        <f t="shared" si="1"/>
        <v>0</v>
      </c>
    </row>
    <row r="84" spans="1:11" x14ac:dyDescent="0.2">
      <c r="A84" s="16" t="s">
        <v>24</v>
      </c>
      <c r="B84" s="16">
        <v>5049</v>
      </c>
      <c r="C84" s="15">
        <v>700</v>
      </c>
      <c r="E84" s="16" t="s">
        <v>802</v>
      </c>
      <c r="F84" s="16">
        <v>700</v>
      </c>
      <c r="G84" s="15">
        <f t="shared" si="1"/>
        <v>0</v>
      </c>
    </row>
    <row r="85" spans="1:11" ht="15" x14ac:dyDescent="0.25">
      <c r="C85" s="36">
        <f>SUM(C4:C84)</f>
        <v>97456.551724137913</v>
      </c>
      <c r="F85" s="38">
        <f>SUM(F4:F84)</f>
        <v>124843.41000000003</v>
      </c>
      <c r="J85" s="33" t="s">
        <v>2</v>
      </c>
      <c r="K85" s="34">
        <f>+C85</f>
        <v>97456.551724137913</v>
      </c>
    </row>
    <row r="86" spans="1:11" ht="15" x14ac:dyDescent="0.25">
      <c r="I86"/>
      <c r="J86" s="10" t="s">
        <v>3</v>
      </c>
      <c r="K86" s="6">
        <f>+F85</f>
        <v>124843.41000000003</v>
      </c>
    </row>
    <row r="87" spans="1:11" ht="15" x14ac:dyDescent="0.25">
      <c r="E87" s="26" t="s">
        <v>721</v>
      </c>
      <c r="F87" s="26">
        <v>8908.9</v>
      </c>
      <c r="I87"/>
      <c r="K87" s="34">
        <f>+K85-K86</f>
        <v>-27386.85827586212</v>
      </c>
    </row>
    <row r="88" spans="1:11" ht="15" x14ac:dyDescent="0.25">
      <c r="E88"/>
      <c r="F88"/>
      <c r="I88"/>
    </row>
    <row r="89" spans="1:11" ht="15" x14ac:dyDescent="0.25">
      <c r="E89"/>
      <c r="F89"/>
      <c r="I89"/>
    </row>
    <row r="90" spans="1:11" ht="15" x14ac:dyDescent="0.25">
      <c r="E90"/>
      <c r="F90"/>
      <c r="I90"/>
    </row>
    <row r="91" spans="1:11" ht="15" x14ac:dyDescent="0.25">
      <c r="E91"/>
      <c r="F91"/>
      <c r="I91"/>
    </row>
    <row r="92" spans="1:11" ht="15" x14ac:dyDescent="0.25">
      <c r="E92"/>
      <c r="F92"/>
      <c r="I92"/>
    </row>
    <row r="93" spans="1:11" ht="15" x14ac:dyDescent="0.25">
      <c r="E93"/>
      <c r="F93"/>
      <c r="I93"/>
    </row>
    <row r="94" spans="1:11" ht="15" x14ac:dyDescent="0.25">
      <c r="E94"/>
      <c r="F94"/>
      <c r="I94"/>
    </row>
    <row r="95" spans="1:11" ht="15" x14ac:dyDescent="0.25">
      <c r="E95"/>
      <c r="F95"/>
      <c r="I95"/>
    </row>
    <row r="96" spans="1:11" ht="15" x14ac:dyDescent="0.25">
      <c r="E96"/>
      <c r="F96"/>
      <c r="I96"/>
    </row>
    <row r="97" spans="5:9" ht="15" x14ac:dyDescent="0.25">
      <c r="E97"/>
      <c r="F97"/>
      <c r="I97"/>
    </row>
    <row r="98" spans="5:9" ht="15" x14ac:dyDescent="0.25">
      <c r="E98"/>
      <c r="F98"/>
      <c r="I98"/>
    </row>
    <row r="99" spans="5:9" ht="15" x14ac:dyDescent="0.25">
      <c r="E99"/>
      <c r="F99"/>
      <c r="I99"/>
    </row>
    <row r="100" spans="5:9" ht="15" x14ac:dyDescent="0.25">
      <c r="E100"/>
      <c r="F100"/>
      <c r="I100"/>
    </row>
    <row r="101" spans="5:9" ht="15" x14ac:dyDescent="0.25">
      <c r="E101"/>
      <c r="F101"/>
      <c r="I101"/>
    </row>
    <row r="102" spans="5:9" ht="15" x14ac:dyDescent="0.25">
      <c r="E102"/>
      <c r="F102" s="19"/>
      <c r="I102"/>
    </row>
    <row r="103" spans="5:9" ht="15" x14ac:dyDescent="0.25">
      <c r="E103"/>
      <c r="F103"/>
      <c r="I103"/>
    </row>
    <row r="104" spans="5:9" ht="15" x14ac:dyDescent="0.25">
      <c r="E104"/>
      <c r="F104"/>
      <c r="I104"/>
    </row>
    <row r="105" spans="5:9" ht="15" x14ac:dyDescent="0.25">
      <c r="E105"/>
      <c r="F105" s="19"/>
      <c r="I105"/>
    </row>
    <row r="106" spans="5:9" ht="15" x14ac:dyDescent="0.25">
      <c r="E106"/>
      <c r="F106" s="19"/>
      <c r="I106"/>
    </row>
    <row r="107" spans="5:9" ht="15" x14ac:dyDescent="0.25">
      <c r="E107"/>
      <c r="F107" s="19"/>
      <c r="I107"/>
    </row>
    <row r="108" spans="5:9" ht="15" x14ac:dyDescent="0.25">
      <c r="E108"/>
      <c r="F108"/>
      <c r="I108"/>
    </row>
    <row r="109" spans="5:9" ht="15" x14ac:dyDescent="0.25">
      <c r="E109"/>
      <c r="F109"/>
      <c r="I109"/>
    </row>
    <row r="110" spans="5:9" ht="15" x14ac:dyDescent="0.25">
      <c r="E110"/>
      <c r="F110"/>
      <c r="I110"/>
    </row>
    <row r="111" spans="5:9" ht="15" x14ac:dyDescent="0.25">
      <c r="E111"/>
      <c r="F111" s="19"/>
      <c r="I111"/>
    </row>
    <row r="112" spans="5:9" ht="15" x14ac:dyDescent="0.25">
      <c r="E112"/>
      <c r="F112"/>
      <c r="I112"/>
    </row>
    <row r="113" spans="5:9" ht="15" x14ac:dyDescent="0.25">
      <c r="E113"/>
      <c r="F113"/>
      <c r="I113"/>
    </row>
    <row r="114" spans="5:9" ht="15" x14ac:dyDescent="0.25">
      <c r="E114"/>
      <c r="F114"/>
      <c r="I114"/>
    </row>
    <row r="115" spans="5:9" ht="15" x14ac:dyDescent="0.25">
      <c r="E115"/>
      <c r="F115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/>
      <c r="I122"/>
    </row>
    <row r="123" spans="5:9" ht="15" x14ac:dyDescent="0.25">
      <c r="E123"/>
      <c r="F123"/>
      <c r="I123"/>
    </row>
    <row r="124" spans="5:9" ht="15" x14ac:dyDescent="0.25">
      <c r="E124"/>
      <c r="F124"/>
      <c r="I124"/>
    </row>
    <row r="125" spans="5:9" ht="15" x14ac:dyDescent="0.25">
      <c r="E125"/>
      <c r="F125"/>
      <c r="I125"/>
    </row>
    <row r="126" spans="5:9" ht="15" x14ac:dyDescent="0.25">
      <c r="E126"/>
      <c r="F126" s="19"/>
    </row>
    <row r="127" spans="5:9" ht="15" x14ac:dyDescent="0.25">
      <c r="E127"/>
      <c r="F127"/>
    </row>
    <row r="128" spans="5:9" ht="15" x14ac:dyDescent="0.25">
      <c r="E128"/>
      <c r="F128"/>
    </row>
    <row r="129" spans="5:6" ht="15" x14ac:dyDescent="0.25">
      <c r="E129"/>
      <c r="F129" s="1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 s="19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6:C70">
    <sortCondition ref="B4:B68"/>
  </sortState>
  <mergeCells count="2">
    <mergeCell ref="A3:C3"/>
    <mergeCell ref="E3:G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92D050"/>
  </sheetPr>
  <dimension ref="A3:M16"/>
  <sheetViews>
    <sheetView workbookViewId="0">
      <selection activeCell="L14" sqref="L14:M16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8.140625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4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290</v>
      </c>
      <c r="C4" s="15">
        <v>1527</v>
      </c>
      <c r="E4" s="16" t="s">
        <v>702</v>
      </c>
      <c r="F4" s="17">
        <v>42527</v>
      </c>
      <c r="G4" s="16" t="s">
        <v>711</v>
      </c>
      <c r="H4" s="20">
        <v>1527</v>
      </c>
      <c r="I4" s="20">
        <f>+C4-H4</f>
        <v>0</v>
      </c>
    </row>
    <row r="5" spans="1:13" x14ac:dyDescent="0.2">
      <c r="A5" s="16" t="s">
        <v>68</v>
      </c>
      <c r="B5" s="16">
        <v>291</v>
      </c>
      <c r="C5" s="15">
        <v>279</v>
      </c>
      <c r="E5" s="16" t="s">
        <v>703</v>
      </c>
      <c r="F5" s="17">
        <v>42527</v>
      </c>
      <c r="G5" s="16" t="s">
        <v>712</v>
      </c>
      <c r="H5" s="16">
        <v>279</v>
      </c>
      <c r="I5" s="20">
        <f t="shared" ref="I5:I13" si="0">+C5-H5</f>
        <v>0</v>
      </c>
    </row>
    <row r="6" spans="1:13" x14ac:dyDescent="0.2">
      <c r="A6" s="16" t="s">
        <v>68</v>
      </c>
      <c r="B6" s="16">
        <v>292</v>
      </c>
      <c r="C6" s="15">
        <v>666</v>
      </c>
      <c r="E6" s="16" t="s">
        <v>704</v>
      </c>
      <c r="F6" s="17">
        <v>42527</v>
      </c>
      <c r="G6" s="16" t="s">
        <v>713</v>
      </c>
      <c r="H6" s="16">
        <v>666</v>
      </c>
      <c r="I6" s="20">
        <f t="shared" si="0"/>
        <v>0</v>
      </c>
    </row>
    <row r="7" spans="1:13" x14ac:dyDescent="0.2">
      <c r="A7" s="16" t="s">
        <v>68</v>
      </c>
      <c r="B7" s="16">
        <v>293</v>
      </c>
      <c r="C7" s="15">
        <v>1056</v>
      </c>
      <c r="E7" s="16" t="s">
        <v>705</v>
      </c>
      <c r="F7" s="17">
        <v>42528</v>
      </c>
      <c r="G7" s="16" t="s">
        <v>714</v>
      </c>
      <c r="H7" s="20">
        <v>1056</v>
      </c>
      <c r="I7" s="20">
        <f t="shared" si="0"/>
        <v>0</v>
      </c>
    </row>
    <row r="8" spans="1:13" x14ac:dyDescent="0.2">
      <c r="A8" s="16" t="s">
        <v>68</v>
      </c>
      <c r="B8" s="16">
        <v>294</v>
      </c>
      <c r="C8" s="15">
        <v>433</v>
      </c>
      <c r="E8" s="16" t="s">
        <v>69</v>
      </c>
      <c r="F8" s="17">
        <v>42536</v>
      </c>
      <c r="G8" s="16" t="s">
        <v>715</v>
      </c>
      <c r="H8" s="16">
        <v>433</v>
      </c>
      <c r="I8" s="20">
        <f t="shared" si="0"/>
        <v>0</v>
      </c>
    </row>
    <row r="9" spans="1:13" x14ac:dyDescent="0.2">
      <c r="A9" s="16" t="s">
        <v>68</v>
      </c>
      <c r="B9" s="16">
        <v>295</v>
      </c>
      <c r="C9" s="15">
        <v>1616.6465517241379</v>
      </c>
      <c r="E9" s="16" t="s">
        <v>706</v>
      </c>
      <c r="F9" s="17">
        <v>42536</v>
      </c>
      <c r="G9" s="16" t="s">
        <v>716</v>
      </c>
      <c r="H9" s="20">
        <v>1616.65</v>
      </c>
      <c r="I9" s="20">
        <f t="shared" si="0"/>
        <v>-3.4482758621834364E-3</v>
      </c>
    </row>
    <row r="10" spans="1:13" x14ac:dyDescent="0.2">
      <c r="A10" s="16" t="s">
        <v>68</v>
      </c>
      <c r="B10" s="16">
        <v>296</v>
      </c>
      <c r="C10" s="15">
        <v>1082.7586206896553</v>
      </c>
      <c r="E10" s="16" t="s">
        <v>707</v>
      </c>
      <c r="F10" s="17">
        <v>42537</v>
      </c>
      <c r="G10" s="16" t="s">
        <v>717</v>
      </c>
      <c r="H10" s="20">
        <v>1082.76</v>
      </c>
      <c r="I10" s="20">
        <f t="shared" si="0"/>
        <v>-1.3793103446460009E-3</v>
      </c>
    </row>
    <row r="11" spans="1:13" x14ac:dyDescent="0.2">
      <c r="A11" s="16" t="s">
        <v>68</v>
      </c>
      <c r="B11" s="16">
        <v>297</v>
      </c>
      <c r="C11" s="15">
        <v>279</v>
      </c>
      <c r="E11" s="16" t="s">
        <v>708</v>
      </c>
      <c r="F11" s="17">
        <v>42542</v>
      </c>
      <c r="G11" s="16" t="s">
        <v>718</v>
      </c>
      <c r="H11" s="16">
        <v>279</v>
      </c>
      <c r="I11" s="20">
        <f t="shared" si="0"/>
        <v>0</v>
      </c>
    </row>
    <row r="12" spans="1:13" x14ac:dyDescent="0.2">
      <c r="A12" s="16" t="s">
        <v>68</v>
      </c>
      <c r="B12" s="16">
        <v>298</v>
      </c>
      <c r="C12" s="15">
        <v>439.32758620689657</v>
      </c>
      <c r="E12" s="16" t="s">
        <v>709</v>
      </c>
      <c r="F12" s="17">
        <v>42543</v>
      </c>
      <c r="G12" s="16" t="s">
        <v>719</v>
      </c>
      <c r="H12" s="16">
        <v>439.33</v>
      </c>
      <c r="I12" s="20">
        <f t="shared" si="0"/>
        <v>-2.4137931034147186E-3</v>
      </c>
    </row>
    <row r="13" spans="1:13" x14ac:dyDescent="0.2">
      <c r="A13" s="16" t="s">
        <v>68</v>
      </c>
      <c r="B13" s="16">
        <v>299</v>
      </c>
      <c r="C13" s="15">
        <v>198.02586206896555</v>
      </c>
      <c r="E13" s="16" t="s">
        <v>710</v>
      </c>
      <c r="F13" s="17">
        <v>42543</v>
      </c>
      <c r="G13" s="16" t="s">
        <v>720</v>
      </c>
      <c r="H13" s="16">
        <v>198.03</v>
      </c>
      <c r="I13" s="20">
        <f t="shared" si="0"/>
        <v>-4.1379310344495934E-3</v>
      </c>
    </row>
    <row r="14" spans="1:13" ht="15" x14ac:dyDescent="0.25">
      <c r="C14" s="36">
        <f>SUM(C4:C13)</f>
        <v>7576.7586206896558</v>
      </c>
      <c r="H14" s="42">
        <f>SUM(H4:H13)</f>
        <v>7576.7699999999995</v>
      </c>
      <c r="L14" s="33" t="s">
        <v>2</v>
      </c>
      <c r="M14" s="34">
        <f>+C14</f>
        <v>7576.7586206896558</v>
      </c>
    </row>
    <row r="15" spans="1:13" x14ac:dyDescent="0.2">
      <c r="L15" s="10" t="s">
        <v>3</v>
      </c>
      <c r="M15" s="6">
        <f>+H14</f>
        <v>7576.7699999999995</v>
      </c>
    </row>
    <row r="16" spans="1:13" ht="15" x14ac:dyDescent="0.25">
      <c r="M16" s="34">
        <f>+M14-M15</f>
        <v>-1.1379310343727411E-2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FFF00"/>
  </sheetPr>
  <dimension ref="A1:M96"/>
  <sheetViews>
    <sheetView topLeftCell="A4" workbookViewId="0">
      <selection activeCell="L12" sqref="L12:M14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8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631</v>
      </c>
      <c r="C6" s="15">
        <v>306034.4827586207</v>
      </c>
      <c r="E6" s="16" t="s">
        <v>152</v>
      </c>
      <c r="F6" s="20">
        <v>297776.43</v>
      </c>
      <c r="G6" s="20">
        <v>8258.0499999999993</v>
      </c>
      <c r="H6" s="15">
        <f t="shared" ref="H6:H11" si="0">G6+F6</f>
        <v>306034.48</v>
      </c>
      <c r="I6" s="15">
        <f>+C6-H6</f>
        <v>2.7586207143031061E-3</v>
      </c>
    </row>
    <row r="7" spans="1:13" x14ac:dyDescent="0.25">
      <c r="A7" s="16" t="s">
        <v>4</v>
      </c>
      <c r="B7" s="16">
        <v>632</v>
      </c>
      <c r="C7" s="15">
        <v>456896.55172413797</v>
      </c>
      <c r="E7" s="16" t="s">
        <v>149</v>
      </c>
      <c r="F7" s="20">
        <v>430565.42</v>
      </c>
      <c r="G7" s="20">
        <v>26331.13</v>
      </c>
      <c r="H7" s="15">
        <f t="shared" si="0"/>
        <v>456896.55</v>
      </c>
      <c r="I7" s="15">
        <f t="shared" ref="I7:I11" si="1">+C7-H7</f>
        <v>1.7241379828192294E-3</v>
      </c>
    </row>
    <row r="8" spans="1:13" x14ac:dyDescent="0.25">
      <c r="A8" s="16" t="s">
        <v>4</v>
      </c>
      <c r="B8" s="16">
        <v>633</v>
      </c>
      <c r="C8" s="15">
        <v>456896.55172413797</v>
      </c>
      <c r="E8" s="16" t="s">
        <v>150</v>
      </c>
      <c r="F8" s="20">
        <v>430565.42</v>
      </c>
      <c r="G8" s="20">
        <v>26331.13</v>
      </c>
      <c r="H8" s="15">
        <f t="shared" si="0"/>
        <v>456896.55</v>
      </c>
      <c r="I8" s="15">
        <f t="shared" si="1"/>
        <v>1.7241379828192294E-3</v>
      </c>
    </row>
    <row r="9" spans="1:13" x14ac:dyDescent="0.25">
      <c r="A9" s="16" t="s">
        <v>4</v>
      </c>
      <c r="B9" s="16">
        <v>634</v>
      </c>
      <c r="C9" s="15">
        <v>301637.93103448278</v>
      </c>
      <c r="E9" s="16" t="s">
        <v>151</v>
      </c>
      <c r="F9" s="20">
        <v>293779.57</v>
      </c>
      <c r="G9" s="20">
        <v>7858.36</v>
      </c>
      <c r="H9" s="15">
        <f t="shared" si="0"/>
        <v>301637.93</v>
      </c>
      <c r="I9" s="15">
        <f t="shared" si="1"/>
        <v>1.0344827896915376E-3</v>
      </c>
    </row>
    <row r="10" spans="1:13" x14ac:dyDescent="0.25">
      <c r="A10" s="16" t="s">
        <v>4</v>
      </c>
      <c r="B10" s="16">
        <v>635</v>
      </c>
      <c r="C10" s="15">
        <v>301637.93103448278</v>
      </c>
      <c r="E10" s="16" t="s">
        <v>147</v>
      </c>
      <c r="F10" s="20">
        <v>293779.57</v>
      </c>
      <c r="G10" s="20">
        <v>7858.36</v>
      </c>
      <c r="H10" s="15">
        <f t="shared" si="0"/>
        <v>301637.93</v>
      </c>
      <c r="I10" s="15">
        <f t="shared" si="1"/>
        <v>1.0344827896915376E-3</v>
      </c>
    </row>
    <row r="11" spans="1:13" x14ac:dyDescent="0.25">
      <c r="A11" s="16" t="s">
        <v>4</v>
      </c>
      <c r="B11" s="16">
        <v>636</v>
      </c>
      <c r="C11" s="15">
        <v>306034.4827586207</v>
      </c>
      <c r="E11" s="16" t="s">
        <v>148</v>
      </c>
      <c r="F11" s="20">
        <v>297776.43</v>
      </c>
      <c r="G11" s="20">
        <v>8258.0499999999993</v>
      </c>
      <c r="H11" s="15">
        <f t="shared" si="0"/>
        <v>306034.48</v>
      </c>
      <c r="I11" s="15">
        <f t="shared" si="1"/>
        <v>2.7586207143031061E-3</v>
      </c>
    </row>
    <row r="12" spans="1:13" x14ac:dyDescent="0.25">
      <c r="C12" s="40">
        <f>SUM(C6:C11)</f>
        <v>2129137.931034483</v>
      </c>
      <c r="E12" s="16"/>
      <c r="F12" s="20"/>
      <c r="G12" s="16"/>
      <c r="H12" s="32">
        <f>SUM(H6:H11)</f>
        <v>2129137.92</v>
      </c>
      <c r="I12" s="15"/>
      <c r="L12" s="33" t="s">
        <v>2</v>
      </c>
      <c r="M12" s="34">
        <f>+C12</f>
        <v>2129137.931034483</v>
      </c>
    </row>
    <row r="13" spans="1:13" x14ac:dyDescent="0.25">
      <c r="E13" s="16"/>
      <c r="F13" s="20"/>
      <c r="G13" s="20"/>
      <c r="H13" s="15"/>
      <c r="I13" s="15"/>
      <c r="L13" s="10" t="s">
        <v>3</v>
      </c>
      <c r="M13" s="6">
        <f>+H12</f>
        <v>2129137.92</v>
      </c>
    </row>
    <row r="14" spans="1:13" x14ac:dyDescent="0.25">
      <c r="E14" s="16"/>
      <c r="F14" s="20"/>
      <c r="G14" s="16"/>
      <c r="H14" s="15"/>
      <c r="I14" s="15"/>
      <c r="L14" s="16"/>
      <c r="M14" s="34">
        <f>+M12-M13</f>
        <v>1.1034483090043068E-2</v>
      </c>
    </row>
    <row r="15" spans="1:13" x14ac:dyDescent="0.25">
      <c r="A15" s="16" t="s">
        <v>17</v>
      </c>
      <c r="B15" s="16">
        <v>371</v>
      </c>
      <c r="C15" s="15">
        <v>456896.55172413797</v>
      </c>
      <c r="E15" s="16" t="s">
        <v>153</v>
      </c>
      <c r="F15" s="20">
        <v>-430565.42</v>
      </c>
      <c r="G15" s="20">
        <v>-26331.13</v>
      </c>
      <c r="H15" s="15">
        <f t="shared" ref="H15:H18" si="2">G15+F15</f>
        <v>-456896.55</v>
      </c>
      <c r="I15" s="15">
        <f>+C15+H15</f>
        <v>1.7241379828192294E-3</v>
      </c>
      <c r="L15" s="10"/>
      <c r="M15" s="6"/>
    </row>
    <row r="16" spans="1:13" x14ac:dyDescent="0.25">
      <c r="A16" s="16" t="s">
        <v>17</v>
      </c>
      <c r="B16" s="16">
        <v>372</v>
      </c>
      <c r="C16" s="15">
        <v>456896.55172413797</v>
      </c>
      <c r="E16" s="16" t="s">
        <v>154</v>
      </c>
      <c r="F16" s="20">
        <v>-430565.42</v>
      </c>
      <c r="G16" s="20">
        <v>-26331.13</v>
      </c>
      <c r="H16" s="15">
        <f t="shared" si="2"/>
        <v>-456896.55</v>
      </c>
      <c r="I16" s="15">
        <f t="shared" ref="I16:I18" si="3">+C16+H16</f>
        <v>1.7241379828192294E-3</v>
      </c>
    </row>
    <row r="17" spans="1:13" x14ac:dyDescent="0.25">
      <c r="A17" s="16" t="s">
        <v>17</v>
      </c>
      <c r="B17" s="16">
        <v>373</v>
      </c>
      <c r="C17" s="15">
        <v>301637.93103448278</v>
      </c>
      <c r="E17" s="16" t="s">
        <v>155</v>
      </c>
      <c r="F17" s="20">
        <v>-293779.57</v>
      </c>
      <c r="G17" s="20">
        <v>-7858.36</v>
      </c>
      <c r="H17" s="15">
        <f t="shared" si="2"/>
        <v>-301637.93</v>
      </c>
      <c r="I17" s="15">
        <f t="shared" si="3"/>
        <v>1.0344827896915376E-3</v>
      </c>
    </row>
    <row r="18" spans="1:13" x14ac:dyDescent="0.25">
      <c r="A18" s="16" t="s">
        <v>17</v>
      </c>
      <c r="B18" s="16">
        <v>374</v>
      </c>
      <c r="C18" s="15">
        <v>306034.4827586207</v>
      </c>
      <c r="E18" s="16" t="s">
        <v>156</v>
      </c>
      <c r="F18" s="20">
        <v>-297776.43</v>
      </c>
      <c r="G18" s="20">
        <v>-8258.0499999999993</v>
      </c>
      <c r="H18" s="15">
        <f t="shared" si="2"/>
        <v>-306034.48</v>
      </c>
      <c r="I18" s="15">
        <f t="shared" si="3"/>
        <v>2.7586207143031061E-3</v>
      </c>
      <c r="L18" s="11"/>
      <c r="M18" s="15"/>
    </row>
    <row r="19" spans="1:13" x14ac:dyDescent="0.25">
      <c r="C19" s="40">
        <f>SUM(C15:C18)</f>
        <v>1521465.5172413795</v>
      </c>
      <c r="E19" s="16"/>
      <c r="F19" s="20"/>
      <c r="G19" s="16"/>
      <c r="H19" s="32">
        <f>SUM(H15:H18)</f>
        <v>-1521465.51</v>
      </c>
      <c r="I19" s="15"/>
      <c r="L19" s="33" t="s">
        <v>2</v>
      </c>
      <c r="M19" s="34">
        <f>+C19</f>
        <v>1521465.5172413795</v>
      </c>
    </row>
    <row r="20" spans="1:13" x14ac:dyDescent="0.25">
      <c r="E20" s="16"/>
      <c r="F20" s="28"/>
      <c r="G20" s="28"/>
      <c r="H20" s="15"/>
      <c r="I20" s="15"/>
      <c r="L20" s="10" t="s">
        <v>3</v>
      </c>
      <c r="M20" s="6">
        <f>+H19</f>
        <v>-1521465.51</v>
      </c>
    </row>
    <row r="21" spans="1:13" x14ac:dyDescent="0.25">
      <c r="A21" s="16"/>
      <c r="E21" s="16"/>
      <c r="F21" s="20"/>
      <c r="G21" s="20"/>
      <c r="H21" s="20"/>
      <c r="I21" s="16"/>
      <c r="L21" s="16"/>
      <c r="M21" s="34">
        <f>+M19+H19</f>
        <v>7.2413794696331024E-3</v>
      </c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6:H11">
    <sortCondition ref="E6"/>
  </sortState>
  <mergeCells count="2">
    <mergeCell ref="A5:B5"/>
    <mergeCell ref="E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7030A0"/>
  </sheetPr>
  <dimension ref="A3:L156"/>
  <sheetViews>
    <sheetView topLeftCell="A37" workbookViewId="0">
      <selection activeCell="B52" sqref="B52"/>
    </sheetView>
  </sheetViews>
  <sheetFormatPr baseColWidth="10" defaultRowHeight="11.25" x14ac:dyDescent="0.2"/>
  <cols>
    <col min="1" max="1" width="11.42578125" style="16"/>
    <col min="2" max="2" width="6.42578125" style="16" customWidth="1"/>
    <col min="3" max="3" width="12.85546875" style="16" customWidth="1"/>
    <col min="4" max="5" width="11.42578125" style="16"/>
    <col min="6" max="6" width="11.5703125" style="16" customWidth="1"/>
    <col min="7" max="7" width="12.85546875" style="16" customWidth="1"/>
    <col min="8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4477</v>
      </c>
      <c r="C4" s="15">
        <v>1447</v>
      </c>
      <c r="G4" s="3">
        <f t="shared" ref="G4:G24" si="0">+C4-F4</f>
        <v>1447</v>
      </c>
    </row>
    <row r="5" spans="1:7" x14ac:dyDescent="0.2">
      <c r="A5" s="16" t="s">
        <v>24</v>
      </c>
      <c r="B5" s="16">
        <v>4478</v>
      </c>
      <c r="C5" s="15">
        <v>1225</v>
      </c>
      <c r="G5" s="3">
        <f t="shared" si="0"/>
        <v>1225</v>
      </c>
    </row>
    <row r="6" spans="1:7" x14ac:dyDescent="0.2">
      <c r="A6" s="16" t="s">
        <v>24</v>
      </c>
      <c r="B6" s="16">
        <v>4479</v>
      </c>
      <c r="C6" s="15">
        <v>1447</v>
      </c>
      <c r="G6" s="3">
        <f t="shared" si="0"/>
        <v>1447</v>
      </c>
    </row>
    <row r="7" spans="1:7" x14ac:dyDescent="0.2">
      <c r="A7" s="16" t="s">
        <v>24</v>
      </c>
      <c r="B7" s="16">
        <v>4480</v>
      </c>
      <c r="C7" s="15">
        <v>1225</v>
      </c>
      <c r="G7" s="3">
        <f t="shared" si="0"/>
        <v>1225</v>
      </c>
    </row>
    <row r="8" spans="1:7" x14ac:dyDescent="0.2">
      <c r="A8" s="16" t="s">
        <v>24</v>
      </c>
      <c r="B8" s="16">
        <v>4481</v>
      </c>
      <c r="C8" s="15">
        <v>892.24137931034488</v>
      </c>
      <c r="G8" s="3">
        <f t="shared" si="0"/>
        <v>892.24137931034488</v>
      </c>
    </row>
    <row r="9" spans="1:7" x14ac:dyDescent="0.2">
      <c r="A9" s="16" t="s">
        <v>24</v>
      </c>
      <c r="B9" s="16">
        <v>4482</v>
      </c>
      <c r="C9" s="15">
        <v>1474.5603448275863</v>
      </c>
      <c r="G9" s="3">
        <f t="shared" si="0"/>
        <v>1474.5603448275863</v>
      </c>
    </row>
    <row r="10" spans="1:7" x14ac:dyDescent="0.2">
      <c r="A10" s="16" t="s">
        <v>24</v>
      </c>
      <c r="B10" s="16">
        <v>4483</v>
      </c>
      <c r="C10" s="15">
        <v>557</v>
      </c>
      <c r="G10" s="3">
        <f t="shared" si="0"/>
        <v>557</v>
      </c>
    </row>
    <row r="11" spans="1:7" x14ac:dyDescent="0.2">
      <c r="A11" s="16" t="s">
        <v>24</v>
      </c>
      <c r="B11" s="16">
        <v>4484</v>
      </c>
      <c r="C11" s="15">
        <v>1253.1034482758621</v>
      </c>
      <c r="G11" s="3">
        <f t="shared" si="0"/>
        <v>1253.1034482758621</v>
      </c>
    </row>
    <row r="12" spans="1:7" x14ac:dyDescent="0.2">
      <c r="A12" s="16" t="s">
        <v>24</v>
      </c>
      <c r="B12" s="16">
        <v>4485</v>
      </c>
      <c r="C12" s="15">
        <v>1018.9568965517242</v>
      </c>
      <c r="G12" s="3">
        <f t="shared" si="0"/>
        <v>1018.9568965517242</v>
      </c>
    </row>
    <row r="13" spans="1:7" x14ac:dyDescent="0.2">
      <c r="A13" s="16" t="s">
        <v>24</v>
      </c>
      <c r="B13" s="16">
        <v>4486</v>
      </c>
      <c r="C13" s="15">
        <v>3639.5689655172414</v>
      </c>
      <c r="G13" s="3">
        <f t="shared" si="0"/>
        <v>3639.5689655172414</v>
      </c>
    </row>
    <row r="14" spans="1:7" x14ac:dyDescent="0.2">
      <c r="A14" s="16" t="s">
        <v>24</v>
      </c>
      <c r="B14" s="16">
        <v>4487</v>
      </c>
      <c r="C14" s="15">
        <v>350</v>
      </c>
      <c r="G14" s="3">
        <f t="shared" si="0"/>
        <v>350</v>
      </c>
    </row>
    <row r="15" spans="1:7" x14ac:dyDescent="0.2">
      <c r="A15" s="16" t="s">
        <v>24</v>
      </c>
      <c r="B15" s="16">
        <v>4488</v>
      </c>
      <c r="C15" s="15">
        <v>350</v>
      </c>
      <c r="G15" s="3">
        <f t="shared" si="0"/>
        <v>350</v>
      </c>
    </row>
    <row r="16" spans="1:7" x14ac:dyDescent="0.2">
      <c r="A16" s="16" t="s">
        <v>24</v>
      </c>
      <c r="B16" s="16">
        <v>4489</v>
      </c>
      <c r="C16" s="15">
        <v>350</v>
      </c>
      <c r="G16" s="3">
        <f t="shared" si="0"/>
        <v>350</v>
      </c>
    </row>
    <row r="17" spans="1:7" x14ac:dyDescent="0.2">
      <c r="A17" s="16" t="s">
        <v>24</v>
      </c>
      <c r="B17" s="16">
        <v>4490</v>
      </c>
      <c r="C17" s="15">
        <v>350</v>
      </c>
      <c r="G17" s="3">
        <f t="shared" si="0"/>
        <v>350</v>
      </c>
    </row>
    <row r="18" spans="1:7" x14ac:dyDescent="0.2">
      <c r="A18" s="16" t="s">
        <v>24</v>
      </c>
      <c r="B18" s="16">
        <v>4491</v>
      </c>
      <c r="C18" s="15">
        <v>350</v>
      </c>
      <c r="G18" s="3">
        <f t="shared" si="0"/>
        <v>350</v>
      </c>
    </row>
    <row r="19" spans="1:7" x14ac:dyDescent="0.2">
      <c r="A19" s="16" t="s">
        <v>24</v>
      </c>
      <c r="B19" s="16">
        <v>4492</v>
      </c>
      <c r="C19" s="15">
        <v>350</v>
      </c>
      <c r="G19" s="3">
        <f t="shared" si="0"/>
        <v>350</v>
      </c>
    </row>
    <row r="20" spans="1:7" x14ac:dyDescent="0.2">
      <c r="A20" s="16" t="s">
        <v>24</v>
      </c>
      <c r="B20" s="16">
        <v>4493</v>
      </c>
      <c r="C20" s="15">
        <v>350</v>
      </c>
      <c r="G20" s="3">
        <f t="shared" si="0"/>
        <v>350</v>
      </c>
    </row>
    <row r="21" spans="1:7" x14ac:dyDescent="0.2">
      <c r="A21" s="16" t="s">
        <v>24</v>
      </c>
      <c r="B21" s="16">
        <v>4494</v>
      </c>
      <c r="C21" s="15">
        <v>350</v>
      </c>
      <c r="G21" s="3">
        <f t="shared" si="0"/>
        <v>350</v>
      </c>
    </row>
    <row r="22" spans="1:7" x14ac:dyDescent="0.2">
      <c r="A22" s="16" t="s">
        <v>24</v>
      </c>
      <c r="B22" s="16">
        <v>4495</v>
      </c>
      <c r="C22" s="15">
        <v>350</v>
      </c>
      <c r="G22" s="3">
        <f t="shared" si="0"/>
        <v>350</v>
      </c>
    </row>
    <row r="23" spans="1:7" x14ac:dyDescent="0.2">
      <c r="A23" s="16" t="s">
        <v>24</v>
      </c>
      <c r="B23" s="16">
        <v>4496</v>
      </c>
      <c r="C23" s="15">
        <v>350</v>
      </c>
      <c r="G23" s="3">
        <f t="shared" si="0"/>
        <v>350</v>
      </c>
    </row>
    <row r="24" spans="1:7" x14ac:dyDescent="0.2">
      <c r="A24" s="16" t="s">
        <v>24</v>
      </c>
      <c r="B24" s="16">
        <v>4497</v>
      </c>
      <c r="C24" s="15">
        <v>2866.3879310344832</v>
      </c>
      <c r="G24" s="3">
        <f t="shared" si="0"/>
        <v>2866.3879310344832</v>
      </c>
    </row>
    <row r="25" spans="1:7" x14ac:dyDescent="0.2">
      <c r="A25" s="16" t="s">
        <v>24</v>
      </c>
      <c r="B25" s="16">
        <v>4500</v>
      </c>
      <c r="C25" s="15">
        <v>1018.9568965517242</v>
      </c>
      <c r="E25" s="16" t="s">
        <v>165</v>
      </c>
      <c r="F25" s="16">
        <v>1018.96</v>
      </c>
      <c r="G25" s="3">
        <f>+C25-F25</f>
        <v>-3.1034482758514059E-3</v>
      </c>
    </row>
    <row r="26" spans="1:7" x14ac:dyDescent="0.2">
      <c r="A26" s="16" t="s">
        <v>24</v>
      </c>
      <c r="B26" s="16">
        <v>4501</v>
      </c>
      <c r="C26" s="15">
        <v>10918.163793103449</v>
      </c>
      <c r="E26" s="16" t="s">
        <v>166</v>
      </c>
      <c r="F26" s="16">
        <v>10918.16</v>
      </c>
      <c r="G26" s="3">
        <f t="shared" ref="G26:G89" si="1">+C26-F26</f>
        <v>3.7931034494249616E-3</v>
      </c>
    </row>
    <row r="27" spans="1:7" x14ac:dyDescent="0.2">
      <c r="A27" s="16" t="s">
        <v>24</v>
      </c>
      <c r="B27" s="16">
        <v>4502</v>
      </c>
      <c r="C27" s="15">
        <v>10276.112068965518</v>
      </c>
      <c r="E27" s="16" t="s">
        <v>167</v>
      </c>
      <c r="F27" s="16">
        <v>10276.11</v>
      </c>
      <c r="G27" s="3">
        <f t="shared" si="1"/>
        <v>2.0689655175374355E-3</v>
      </c>
    </row>
    <row r="28" spans="1:7" x14ac:dyDescent="0.2">
      <c r="A28" s="16" t="s">
        <v>24</v>
      </c>
      <c r="B28" s="16">
        <v>4503</v>
      </c>
      <c r="C28" s="15">
        <v>3643.9396551724144</v>
      </c>
      <c r="E28" s="16" t="s">
        <v>168</v>
      </c>
      <c r="F28" s="16">
        <v>3643.94</v>
      </c>
      <c r="G28" s="3">
        <f t="shared" si="1"/>
        <v>-3.4482758564990945E-4</v>
      </c>
    </row>
    <row r="29" spans="1:7" x14ac:dyDescent="0.2">
      <c r="A29" s="16" t="s">
        <v>24</v>
      </c>
      <c r="B29" s="16">
        <v>4504</v>
      </c>
      <c r="C29" s="15">
        <v>2866.3879310344832</v>
      </c>
      <c r="E29" s="16" t="s">
        <v>169</v>
      </c>
      <c r="F29" s="16">
        <v>2866.3900000000003</v>
      </c>
      <c r="G29" s="3">
        <f t="shared" si="1"/>
        <v>-2.0689655170826882E-3</v>
      </c>
    </row>
    <row r="30" spans="1:7" x14ac:dyDescent="0.2">
      <c r="A30" s="16" t="s">
        <v>24</v>
      </c>
      <c r="B30" s="16">
        <v>4505</v>
      </c>
      <c r="C30" s="15">
        <v>1003.1034482758621</v>
      </c>
      <c r="E30" s="16" t="s">
        <v>170</v>
      </c>
      <c r="F30" s="16">
        <v>1003.1</v>
      </c>
      <c r="G30" s="3">
        <f t="shared" si="1"/>
        <v>3.4482758620697496E-3</v>
      </c>
    </row>
    <row r="31" spans="1:7" x14ac:dyDescent="0.2">
      <c r="A31" s="16" t="s">
        <v>24</v>
      </c>
      <c r="B31" s="16">
        <v>4506</v>
      </c>
      <c r="C31" s="15">
        <v>753.10344827586209</v>
      </c>
      <c r="E31" s="16" t="s">
        <v>171</v>
      </c>
      <c r="F31" s="16">
        <v>753.1</v>
      </c>
      <c r="G31" s="3">
        <f t="shared" si="1"/>
        <v>3.4482758620697496E-3</v>
      </c>
    </row>
    <row r="32" spans="1:7" x14ac:dyDescent="0.2">
      <c r="A32" s="16" t="s">
        <v>24</v>
      </c>
      <c r="B32" s="16">
        <v>4507</v>
      </c>
      <c r="C32" s="15">
        <v>1018.9568965517242</v>
      </c>
      <c r="E32" s="16" t="s">
        <v>172</v>
      </c>
      <c r="F32" s="16">
        <v>1018.96</v>
      </c>
      <c r="G32" s="3">
        <f t="shared" si="1"/>
        <v>-3.1034482758514059E-3</v>
      </c>
    </row>
    <row r="33" spans="1:12" x14ac:dyDescent="0.2">
      <c r="A33" s="16" t="s">
        <v>24</v>
      </c>
      <c r="B33" s="16">
        <v>4508</v>
      </c>
      <c r="C33" s="15">
        <v>1018.9568965517242</v>
      </c>
      <c r="E33" s="16" t="s">
        <v>173</v>
      </c>
      <c r="F33" s="16">
        <v>1018.96</v>
      </c>
      <c r="G33" s="3">
        <f t="shared" si="1"/>
        <v>-3.1034482758514059E-3</v>
      </c>
    </row>
    <row r="34" spans="1:12" x14ac:dyDescent="0.2">
      <c r="A34" s="16" t="s">
        <v>24</v>
      </c>
      <c r="B34" s="16">
        <v>4509</v>
      </c>
      <c r="C34" s="15">
        <v>14405.724137931034</v>
      </c>
      <c r="E34" s="16" t="s">
        <v>174</v>
      </c>
      <c r="F34" s="16">
        <v>3362.7200000000003</v>
      </c>
      <c r="G34" s="3">
        <f t="shared" si="1"/>
        <v>11043.004137931035</v>
      </c>
    </row>
    <row r="35" spans="1:12" x14ac:dyDescent="0.2">
      <c r="A35" s="16" t="s">
        <v>24</v>
      </c>
      <c r="B35" s="16">
        <v>4510</v>
      </c>
      <c r="C35" s="15">
        <v>350</v>
      </c>
      <c r="E35" s="16" t="s">
        <v>175</v>
      </c>
      <c r="F35" s="16">
        <v>350</v>
      </c>
      <c r="G35" s="3">
        <f t="shared" si="1"/>
        <v>0</v>
      </c>
    </row>
    <row r="36" spans="1:12" x14ac:dyDescent="0.2">
      <c r="A36" s="16" t="s">
        <v>24</v>
      </c>
      <c r="B36" s="16">
        <v>4511</v>
      </c>
      <c r="C36" s="15">
        <v>350</v>
      </c>
      <c r="E36" s="16" t="s">
        <v>176</v>
      </c>
      <c r="F36" s="16">
        <v>350</v>
      </c>
      <c r="G36" s="3">
        <f t="shared" si="1"/>
        <v>0</v>
      </c>
    </row>
    <row r="37" spans="1:12" x14ac:dyDescent="0.2">
      <c r="A37" s="16" t="s">
        <v>24</v>
      </c>
      <c r="B37" s="16">
        <v>4512</v>
      </c>
      <c r="C37" s="15">
        <v>350</v>
      </c>
      <c r="E37" s="16" t="s">
        <v>177</v>
      </c>
      <c r="F37" s="16">
        <v>350</v>
      </c>
      <c r="G37" s="3">
        <f t="shared" si="1"/>
        <v>0</v>
      </c>
    </row>
    <row r="38" spans="1:12" x14ac:dyDescent="0.2">
      <c r="A38" s="16" t="s">
        <v>24</v>
      </c>
      <c r="B38" s="16">
        <v>4513</v>
      </c>
      <c r="C38" s="15">
        <v>550</v>
      </c>
      <c r="E38" s="16" t="s">
        <v>178</v>
      </c>
      <c r="F38" s="16">
        <v>550</v>
      </c>
      <c r="G38" s="3">
        <f t="shared" si="1"/>
        <v>0</v>
      </c>
    </row>
    <row r="39" spans="1:12" x14ac:dyDescent="0.2">
      <c r="A39" s="16" t="s">
        <v>24</v>
      </c>
      <c r="B39" s="16">
        <v>4514</v>
      </c>
      <c r="C39" s="15">
        <v>350</v>
      </c>
      <c r="E39" s="16" t="s">
        <v>179</v>
      </c>
      <c r="F39" s="16">
        <v>350</v>
      </c>
      <c r="G39" s="3">
        <f t="shared" si="1"/>
        <v>0</v>
      </c>
      <c r="L39" s="3"/>
    </row>
    <row r="40" spans="1:12" x14ac:dyDescent="0.2">
      <c r="A40" s="16" t="s">
        <v>24</v>
      </c>
      <c r="B40" s="16">
        <v>4515</v>
      </c>
      <c r="C40" s="15">
        <v>350</v>
      </c>
      <c r="E40" s="16" t="s">
        <v>180</v>
      </c>
      <c r="F40" s="16">
        <v>350</v>
      </c>
      <c r="G40" s="3">
        <f t="shared" si="1"/>
        <v>0</v>
      </c>
    </row>
    <row r="41" spans="1:12" x14ac:dyDescent="0.2">
      <c r="A41" s="16" t="s">
        <v>24</v>
      </c>
      <c r="B41" s="16">
        <v>4516</v>
      </c>
      <c r="C41" s="15">
        <v>350</v>
      </c>
      <c r="E41" s="16" t="s">
        <v>181</v>
      </c>
      <c r="F41" s="16">
        <v>350</v>
      </c>
      <c r="G41" s="3">
        <f t="shared" si="1"/>
        <v>0</v>
      </c>
      <c r="L41" s="3"/>
    </row>
    <row r="42" spans="1:12" x14ac:dyDescent="0.2">
      <c r="A42" s="16" t="s">
        <v>24</v>
      </c>
      <c r="B42" s="16">
        <v>4517</v>
      </c>
      <c r="C42" s="15">
        <v>350</v>
      </c>
      <c r="E42" s="16" t="s">
        <v>182</v>
      </c>
      <c r="F42" s="16">
        <v>350</v>
      </c>
      <c r="G42" s="3">
        <f t="shared" si="1"/>
        <v>0</v>
      </c>
    </row>
    <row r="43" spans="1:12" x14ac:dyDescent="0.2">
      <c r="A43" s="16" t="s">
        <v>24</v>
      </c>
      <c r="B43" s="16">
        <v>4518</v>
      </c>
      <c r="C43" s="15">
        <v>350</v>
      </c>
      <c r="E43" s="16" t="s">
        <v>183</v>
      </c>
      <c r="F43" s="16">
        <v>350</v>
      </c>
      <c r="G43" s="3">
        <f t="shared" si="1"/>
        <v>0</v>
      </c>
    </row>
    <row r="44" spans="1:12" x14ac:dyDescent="0.2">
      <c r="A44" s="16" t="s">
        <v>24</v>
      </c>
      <c r="B44" s="16">
        <v>4519</v>
      </c>
      <c r="C44" s="15">
        <v>350</v>
      </c>
      <c r="E44" s="16" t="s">
        <v>184</v>
      </c>
      <c r="F44" s="16">
        <v>350</v>
      </c>
      <c r="G44" s="3">
        <f t="shared" si="1"/>
        <v>0</v>
      </c>
    </row>
    <row r="45" spans="1:12" x14ac:dyDescent="0.2">
      <c r="A45" s="16" t="s">
        <v>24</v>
      </c>
      <c r="B45" s="16">
        <v>4520</v>
      </c>
      <c r="C45" s="15">
        <v>350</v>
      </c>
      <c r="E45" s="16" t="s">
        <v>185</v>
      </c>
      <c r="F45" s="16">
        <v>350</v>
      </c>
      <c r="G45" s="3">
        <f t="shared" si="1"/>
        <v>0</v>
      </c>
    </row>
    <row r="46" spans="1:12" x14ac:dyDescent="0.2">
      <c r="A46" s="16" t="s">
        <v>24</v>
      </c>
      <c r="B46" s="16">
        <v>4521</v>
      </c>
      <c r="C46" s="15">
        <v>350</v>
      </c>
      <c r="E46" s="16" t="s">
        <v>186</v>
      </c>
      <c r="F46" s="16">
        <v>350</v>
      </c>
      <c r="G46" s="3">
        <f t="shared" si="1"/>
        <v>0</v>
      </c>
    </row>
    <row r="47" spans="1:12" x14ac:dyDescent="0.2">
      <c r="A47" s="16" t="s">
        <v>24</v>
      </c>
      <c r="B47" s="16">
        <v>4522</v>
      </c>
      <c r="C47" s="15">
        <v>1018.9568965517242</v>
      </c>
      <c r="E47" s="16" t="s">
        <v>187</v>
      </c>
      <c r="F47" s="16">
        <v>1018.96</v>
      </c>
      <c r="G47" s="3">
        <f t="shared" si="1"/>
        <v>-3.1034482758514059E-3</v>
      </c>
    </row>
    <row r="48" spans="1:12" x14ac:dyDescent="0.2">
      <c r="A48" s="16" t="s">
        <v>24</v>
      </c>
      <c r="B48" s="16">
        <v>4523</v>
      </c>
      <c r="C48" s="15">
        <v>6773.3620689655181</v>
      </c>
      <c r="E48" s="16" t="s">
        <v>188</v>
      </c>
      <c r="F48" s="16">
        <v>6773.36</v>
      </c>
      <c r="G48" s="3">
        <f t="shared" si="1"/>
        <v>2.0689655184469302E-3</v>
      </c>
    </row>
    <row r="49" spans="1:7" x14ac:dyDescent="0.2">
      <c r="A49" s="16" t="s">
        <v>24</v>
      </c>
      <c r="B49" s="16">
        <v>4524</v>
      </c>
      <c r="C49" s="15">
        <v>13613.060344827587</v>
      </c>
      <c r="E49" s="16" t="s">
        <v>189</v>
      </c>
      <c r="F49" s="16">
        <v>13613.06</v>
      </c>
      <c r="G49" s="3">
        <f t="shared" si="1"/>
        <v>3.4482758746889886E-4</v>
      </c>
    </row>
    <row r="50" spans="1:7" x14ac:dyDescent="0.2">
      <c r="A50" s="16" t="s">
        <v>24</v>
      </c>
      <c r="B50" s="16">
        <v>4525</v>
      </c>
      <c r="C50" s="15">
        <v>1018.9568965517242</v>
      </c>
      <c r="E50" s="16" t="s">
        <v>190</v>
      </c>
      <c r="F50" s="16">
        <v>1018.96</v>
      </c>
      <c r="G50" s="3">
        <f t="shared" si="1"/>
        <v>-3.1034482758514059E-3</v>
      </c>
    </row>
    <row r="51" spans="1:7" x14ac:dyDescent="0.2">
      <c r="A51" s="16" t="s">
        <v>24</v>
      </c>
      <c r="B51" s="16">
        <v>4526</v>
      </c>
      <c r="C51" s="15">
        <v>4989.3534482758623</v>
      </c>
      <c r="E51" s="16" t="s">
        <v>191</v>
      </c>
      <c r="F51" s="16">
        <v>4989.3500000000004</v>
      </c>
      <c r="G51" s="3">
        <f t="shared" si="1"/>
        <v>3.4482758619560627E-3</v>
      </c>
    </row>
    <row r="52" spans="1:7" x14ac:dyDescent="0.2">
      <c r="E52" s="16" t="s">
        <v>192</v>
      </c>
      <c r="F52" s="16">
        <v>1293.1099999999999</v>
      </c>
      <c r="G52" s="3">
        <f t="shared" si="1"/>
        <v>-1293.1099999999999</v>
      </c>
    </row>
    <row r="53" spans="1:7" x14ac:dyDescent="0.2">
      <c r="E53" s="16" t="s">
        <v>193</v>
      </c>
      <c r="F53" s="16">
        <v>1018.97</v>
      </c>
      <c r="G53" s="3">
        <f t="shared" si="1"/>
        <v>-1018.97</v>
      </c>
    </row>
    <row r="54" spans="1:7" x14ac:dyDescent="0.2">
      <c r="E54" s="16" t="s">
        <v>194</v>
      </c>
      <c r="F54" s="16">
        <v>2269.38</v>
      </c>
      <c r="G54" s="3">
        <f t="shared" si="1"/>
        <v>-2269.38</v>
      </c>
    </row>
    <row r="55" spans="1:7" x14ac:dyDescent="0.2">
      <c r="A55" s="16" t="s">
        <v>24</v>
      </c>
      <c r="B55" s="16">
        <v>4530</v>
      </c>
      <c r="C55" s="15">
        <v>1484.7241379310346</v>
      </c>
      <c r="E55" s="16" t="s">
        <v>195</v>
      </c>
      <c r="F55" s="16">
        <v>1484.72</v>
      </c>
      <c r="G55" s="3">
        <f t="shared" si="1"/>
        <v>4.1379310346201237E-3</v>
      </c>
    </row>
    <row r="56" spans="1:7" x14ac:dyDescent="0.2">
      <c r="A56" s="16" t="s">
        <v>24</v>
      </c>
      <c r="B56" s="16">
        <v>4531</v>
      </c>
      <c r="C56" s="15">
        <v>504</v>
      </c>
      <c r="E56" s="16" t="s">
        <v>196</v>
      </c>
      <c r="F56" s="16">
        <v>504</v>
      </c>
      <c r="G56" s="3">
        <f t="shared" si="1"/>
        <v>0</v>
      </c>
    </row>
    <row r="57" spans="1:7" x14ac:dyDescent="0.2">
      <c r="A57" s="16" t="s">
        <v>24</v>
      </c>
      <c r="B57" s="16">
        <v>4532</v>
      </c>
      <c r="C57" s="15">
        <v>1074.1379310344828</v>
      </c>
      <c r="E57" s="16" t="s">
        <v>197</v>
      </c>
      <c r="F57" s="16">
        <v>1074.1399999999999</v>
      </c>
      <c r="G57" s="3">
        <f t="shared" si="1"/>
        <v>-2.0689655170826882E-3</v>
      </c>
    </row>
    <row r="58" spans="1:7" x14ac:dyDescent="0.2">
      <c r="A58" s="16" t="s">
        <v>24</v>
      </c>
      <c r="B58" s="16">
        <v>4533</v>
      </c>
      <c r="C58" s="15">
        <v>3491.3706896551726</v>
      </c>
      <c r="E58" s="16" t="s">
        <v>198</v>
      </c>
      <c r="F58" s="16">
        <v>3491.37</v>
      </c>
      <c r="G58" s="3">
        <f t="shared" si="1"/>
        <v>6.8965517266406096E-4</v>
      </c>
    </row>
    <row r="59" spans="1:7" x14ac:dyDescent="0.2">
      <c r="A59" s="16" t="s">
        <v>24</v>
      </c>
      <c r="B59" s="16">
        <v>4534</v>
      </c>
      <c r="C59" s="15">
        <v>84</v>
      </c>
      <c r="E59" s="16" t="s">
        <v>199</v>
      </c>
      <c r="F59" s="16">
        <v>84</v>
      </c>
      <c r="G59" s="3">
        <f t="shared" si="1"/>
        <v>0</v>
      </c>
    </row>
    <row r="60" spans="1:7" x14ac:dyDescent="0.2">
      <c r="A60" s="16" t="s">
        <v>24</v>
      </c>
      <c r="B60" s="16">
        <v>4535</v>
      </c>
      <c r="C60" s="15">
        <v>400</v>
      </c>
      <c r="E60" s="16" t="s">
        <v>200</v>
      </c>
      <c r="F60" s="16">
        <v>400</v>
      </c>
      <c r="G60" s="3">
        <f t="shared" si="1"/>
        <v>0</v>
      </c>
    </row>
    <row r="61" spans="1:7" x14ac:dyDescent="0.2">
      <c r="A61" s="16" t="s">
        <v>24</v>
      </c>
      <c r="B61" s="16">
        <v>4536</v>
      </c>
      <c r="C61" s="15">
        <v>350</v>
      </c>
      <c r="E61" s="16" t="s">
        <v>201</v>
      </c>
      <c r="F61" s="16">
        <v>350</v>
      </c>
      <c r="G61" s="3">
        <f t="shared" si="1"/>
        <v>0</v>
      </c>
    </row>
    <row r="62" spans="1:7" x14ac:dyDescent="0.2">
      <c r="A62" s="16" t="s">
        <v>24</v>
      </c>
      <c r="B62" s="16">
        <v>4537</v>
      </c>
      <c r="C62" s="15">
        <v>350</v>
      </c>
      <c r="E62" s="16" t="s">
        <v>202</v>
      </c>
      <c r="F62" s="16">
        <v>350</v>
      </c>
      <c r="G62" s="3">
        <f t="shared" si="1"/>
        <v>0</v>
      </c>
    </row>
    <row r="63" spans="1:7" x14ac:dyDescent="0.2">
      <c r="A63" s="16" t="s">
        <v>24</v>
      </c>
      <c r="B63" s="16">
        <v>4538</v>
      </c>
      <c r="C63" s="15">
        <v>350</v>
      </c>
      <c r="E63" s="16" t="s">
        <v>203</v>
      </c>
      <c r="F63" s="16">
        <v>350</v>
      </c>
      <c r="G63" s="3">
        <f t="shared" si="1"/>
        <v>0</v>
      </c>
    </row>
    <row r="64" spans="1:7" x14ac:dyDescent="0.2">
      <c r="A64" s="16" t="s">
        <v>24</v>
      </c>
      <c r="B64" s="16">
        <v>4539</v>
      </c>
      <c r="C64" s="15">
        <v>350</v>
      </c>
      <c r="E64" s="16" t="s">
        <v>204</v>
      </c>
      <c r="F64" s="16">
        <v>350</v>
      </c>
      <c r="G64" s="3">
        <f t="shared" si="1"/>
        <v>0</v>
      </c>
    </row>
    <row r="65" spans="1:7" x14ac:dyDescent="0.2">
      <c r="A65" s="16" t="s">
        <v>24</v>
      </c>
      <c r="B65" s="16">
        <v>4540</v>
      </c>
      <c r="C65" s="15">
        <v>350</v>
      </c>
      <c r="E65" s="16" t="s">
        <v>205</v>
      </c>
      <c r="F65" s="16">
        <v>350</v>
      </c>
      <c r="G65" s="3">
        <f t="shared" si="1"/>
        <v>0</v>
      </c>
    </row>
    <row r="66" spans="1:7" x14ac:dyDescent="0.2">
      <c r="A66" s="16" t="s">
        <v>24</v>
      </c>
      <c r="B66" s="16">
        <v>4541</v>
      </c>
      <c r="C66" s="15">
        <v>350</v>
      </c>
      <c r="E66" s="16" t="s">
        <v>206</v>
      </c>
      <c r="F66" s="16">
        <v>350</v>
      </c>
      <c r="G66" s="3">
        <f t="shared" si="1"/>
        <v>0</v>
      </c>
    </row>
    <row r="67" spans="1:7" x14ac:dyDescent="0.2">
      <c r="A67" s="16" t="s">
        <v>24</v>
      </c>
      <c r="B67" s="16">
        <v>4542</v>
      </c>
      <c r="C67" s="15">
        <v>350</v>
      </c>
      <c r="E67" s="16" t="s">
        <v>207</v>
      </c>
      <c r="F67" s="16">
        <v>350</v>
      </c>
      <c r="G67" s="3">
        <f t="shared" si="1"/>
        <v>0</v>
      </c>
    </row>
    <row r="68" spans="1:7" x14ac:dyDescent="0.2">
      <c r="A68" s="16" t="s">
        <v>24</v>
      </c>
      <c r="B68" s="16">
        <v>4543</v>
      </c>
      <c r="C68" s="15">
        <v>350</v>
      </c>
      <c r="E68" s="16" t="s">
        <v>208</v>
      </c>
      <c r="F68" s="16">
        <v>350</v>
      </c>
      <c r="G68" s="3">
        <f t="shared" si="1"/>
        <v>0</v>
      </c>
    </row>
    <row r="69" spans="1:7" x14ac:dyDescent="0.2">
      <c r="A69" s="16" t="s">
        <v>24</v>
      </c>
      <c r="B69" s="16">
        <v>4544</v>
      </c>
      <c r="C69" s="15">
        <v>350</v>
      </c>
      <c r="E69" s="16" t="s">
        <v>209</v>
      </c>
      <c r="F69" s="16">
        <v>350</v>
      </c>
      <c r="G69" s="3">
        <f t="shared" si="1"/>
        <v>0</v>
      </c>
    </row>
    <row r="70" spans="1:7" x14ac:dyDescent="0.2">
      <c r="A70" s="16" t="s">
        <v>24</v>
      </c>
      <c r="B70" s="16">
        <v>4545</v>
      </c>
      <c r="C70" s="15">
        <v>350</v>
      </c>
      <c r="E70" s="16" t="s">
        <v>210</v>
      </c>
      <c r="F70" s="16">
        <v>350</v>
      </c>
      <c r="G70" s="3">
        <f t="shared" si="1"/>
        <v>0</v>
      </c>
    </row>
    <row r="71" spans="1:7" x14ac:dyDescent="0.2">
      <c r="E71" s="16" t="s">
        <v>211</v>
      </c>
      <c r="F71" s="16">
        <v>1831.8899999999999</v>
      </c>
      <c r="G71" s="3">
        <f t="shared" si="1"/>
        <v>-1831.8899999999999</v>
      </c>
    </row>
    <row r="72" spans="1:7" x14ac:dyDescent="0.2">
      <c r="A72" s="16" t="s">
        <v>24</v>
      </c>
      <c r="B72" s="16">
        <v>4547</v>
      </c>
      <c r="C72" s="15">
        <v>1018.9568965517242</v>
      </c>
      <c r="E72" s="16" t="s">
        <v>212</v>
      </c>
      <c r="F72" s="16">
        <v>1018.96</v>
      </c>
      <c r="G72" s="3">
        <f t="shared" si="1"/>
        <v>-3.1034482758514059E-3</v>
      </c>
    </row>
    <row r="73" spans="1:7" x14ac:dyDescent="0.2">
      <c r="E73" s="16" t="s">
        <v>213</v>
      </c>
      <c r="F73" s="16">
        <v>1443.53</v>
      </c>
      <c r="G73" s="3">
        <f t="shared" si="1"/>
        <v>-1443.53</v>
      </c>
    </row>
    <row r="74" spans="1:7" x14ac:dyDescent="0.2">
      <c r="A74" s="16" t="s">
        <v>24</v>
      </c>
      <c r="B74" s="16">
        <v>4549</v>
      </c>
      <c r="C74" s="15">
        <v>1018.9568965517242</v>
      </c>
      <c r="E74" s="16" t="s">
        <v>214</v>
      </c>
      <c r="F74" s="16">
        <v>1018.96</v>
      </c>
      <c r="G74" s="3">
        <f t="shared" si="1"/>
        <v>-3.1034482758514059E-3</v>
      </c>
    </row>
    <row r="75" spans="1:7" x14ac:dyDescent="0.2">
      <c r="A75" s="16" t="s">
        <v>24</v>
      </c>
      <c r="B75" s="16">
        <v>4550</v>
      </c>
      <c r="C75" s="15">
        <v>499.25000000000006</v>
      </c>
      <c r="E75" s="16" t="s">
        <v>215</v>
      </c>
      <c r="F75" s="16">
        <v>499.25</v>
      </c>
      <c r="G75" s="3">
        <f t="shared" si="1"/>
        <v>0</v>
      </c>
    </row>
    <row r="76" spans="1:7" x14ac:dyDescent="0.2">
      <c r="A76" s="16" t="s">
        <v>24</v>
      </c>
      <c r="B76" s="16">
        <v>4551</v>
      </c>
      <c r="C76" s="15">
        <v>350</v>
      </c>
      <c r="E76" s="16" t="s">
        <v>216</v>
      </c>
      <c r="F76" s="16">
        <v>350</v>
      </c>
      <c r="G76" s="3">
        <f t="shared" si="1"/>
        <v>0</v>
      </c>
    </row>
    <row r="77" spans="1:7" x14ac:dyDescent="0.2">
      <c r="A77" s="16" t="s">
        <v>24</v>
      </c>
      <c r="B77" s="16">
        <v>4552</v>
      </c>
      <c r="C77" s="15">
        <v>350</v>
      </c>
      <c r="E77" s="16" t="s">
        <v>217</v>
      </c>
      <c r="F77" s="16">
        <v>350</v>
      </c>
      <c r="G77" s="3">
        <f t="shared" si="1"/>
        <v>0</v>
      </c>
    </row>
    <row r="78" spans="1:7" x14ac:dyDescent="0.2">
      <c r="A78" s="16" t="s">
        <v>24</v>
      </c>
      <c r="B78" s="16">
        <v>4553</v>
      </c>
      <c r="C78" s="15">
        <v>350</v>
      </c>
      <c r="E78" s="16" t="s">
        <v>218</v>
      </c>
      <c r="F78" s="16">
        <v>350</v>
      </c>
      <c r="G78" s="3">
        <f t="shared" si="1"/>
        <v>0</v>
      </c>
    </row>
    <row r="79" spans="1:7" x14ac:dyDescent="0.2">
      <c r="A79" s="16" t="s">
        <v>24</v>
      </c>
      <c r="B79" s="16">
        <v>4554</v>
      </c>
      <c r="C79" s="15">
        <v>350</v>
      </c>
      <c r="E79" s="16" t="s">
        <v>219</v>
      </c>
      <c r="F79" s="16">
        <v>350</v>
      </c>
      <c r="G79" s="3">
        <f t="shared" si="1"/>
        <v>0</v>
      </c>
    </row>
    <row r="80" spans="1:7" x14ac:dyDescent="0.2">
      <c r="A80" s="16" t="s">
        <v>24</v>
      </c>
      <c r="B80" s="16">
        <v>4555</v>
      </c>
      <c r="C80" s="15">
        <v>350</v>
      </c>
      <c r="E80" s="16" t="s">
        <v>220</v>
      </c>
      <c r="F80" s="16">
        <v>350</v>
      </c>
      <c r="G80" s="3">
        <f t="shared" si="1"/>
        <v>0</v>
      </c>
    </row>
    <row r="81" spans="1:7" x14ac:dyDescent="0.2">
      <c r="A81" s="16" t="s">
        <v>24</v>
      </c>
      <c r="B81" s="16">
        <v>4556</v>
      </c>
      <c r="C81" s="15">
        <v>350</v>
      </c>
      <c r="E81" s="16" t="s">
        <v>221</v>
      </c>
      <c r="F81" s="16">
        <v>350</v>
      </c>
      <c r="G81" s="3">
        <f t="shared" si="1"/>
        <v>0</v>
      </c>
    </row>
    <row r="82" spans="1:7" x14ac:dyDescent="0.2">
      <c r="A82" s="16" t="s">
        <v>24</v>
      </c>
      <c r="B82" s="16">
        <v>4557</v>
      </c>
      <c r="C82" s="15">
        <v>350</v>
      </c>
      <c r="E82" s="16" t="s">
        <v>222</v>
      </c>
      <c r="F82" s="16">
        <v>350</v>
      </c>
      <c r="G82" s="3">
        <f t="shared" si="1"/>
        <v>0</v>
      </c>
    </row>
    <row r="83" spans="1:7" x14ac:dyDescent="0.2">
      <c r="A83" s="16" t="s">
        <v>24</v>
      </c>
      <c r="B83" s="16">
        <v>4558</v>
      </c>
      <c r="C83" s="15">
        <v>350</v>
      </c>
      <c r="E83" s="16" t="s">
        <v>223</v>
      </c>
      <c r="F83" s="16">
        <v>350</v>
      </c>
      <c r="G83" s="3">
        <f t="shared" si="1"/>
        <v>0</v>
      </c>
    </row>
    <row r="84" spans="1:7" x14ac:dyDescent="0.2">
      <c r="A84" s="16" t="s">
        <v>24</v>
      </c>
      <c r="B84" s="16">
        <v>4559</v>
      </c>
      <c r="C84" s="15">
        <v>350</v>
      </c>
      <c r="E84" s="16" t="s">
        <v>224</v>
      </c>
      <c r="F84" s="16">
        <v>350</v>
      </c>
      <c r="G84" s="3">
        <f t="shared" si="1"/>
        <v>0</v>
      </c>
    </row>
    <row r="85" spans="1:7" x14ac:dyDescent="0.2">
      <c r="A85" s="16" t="s">
        <v>24</v>
      </c>
      <c r="B85" s="16">
        <v>4560</v>
      </c>
      <c r="C85" s="15">
        <v>350</v>
      </c>
      <c r="E85" s="16" t="s">
        <v>225</v>
      </c>
      <c r="F85" s="16">
        <v>350</v>
      </c>
      <c r="G85" s="3">
        <f t="shared" si="1"/>
        <v>0</v>
      </c>
    </row>
    <row r="86" spans="1:7" x14ac:dyDescent="0.2">
      <c r="A86" s="16" t="s">
        <v>24</v>
      </c>
      <c r="B86" s="16">
        <v>4561</v>
      </c>
      <c r="C86" s="15">
        <v>350</v>
      </c>
      <c r="E86" s="16" t="s">
        <v>226</v>
      </c>
      <c r="F86" s="16">
        <v>350</v>
      </c>
      <c r="G86" s="3">
        <f t="shared" si="1"/>
        <v>0</v>
      </c>
    </row>
    <row r="87" spans="1:7" x14ac:dyDescent="0.2">
      <c r="E87" s="16" t="s">
        <v>227</v>
      </c>
      <c r="F87" s="16">
        <v>1018.96</v>
      </c>
      <c r="G87" s="3">
        <f t="shared" si="1"/>
        <v>-1018.96</v>
      </c>
    </row>
    <row r="88" spans="1:7" x14ac:dyDescent="0.2">
      <c r="E88" s="16" t="s">
        <v>228</v>
      </c>
      <c r="F88" s="16">
        <v>2267.69</v>
      </c>
      <c r="G88" s="3">
        <f t="shared" si="1"/>
        <v>-2267.69</v>
      </c>
    </row>
    <row r="89" spans="1:7" x14ac:dyDescent="0.2">
      <c r="A89" s="16" t="s">
        <v>24</v>
      </c>
      <c r="B89" s="16">
        <v>4564</v>
      </c>
      <c r="C89" s="15">
        <v>5990.1982758620697</v>
      </c>
      <c r="E89" s="16" t="s">
        <v>229</v>
      </c>
      <c r="F89" s="16">
        <v>5990.2</v>
      </c>
      <c r="G89" s="3">
        <f t="shared" si="1"/>
        <v>-1.7241379300685367E-3</v>
      </c>
    </row>
    <row r="90" spans="1:7" x14ac:dyDescent="0.2">
      <c r="E90" s="16" t="s">
        <v>230</v>
      </c>
      <c r="F90" s="16">
        <v>1786.21</v>
      </c>
      <c r="G90" s="3">
        <f t="shared" ref="G90:G119" si="2">+C90-F90</f>
        <v>-1786.21</v>
      </c>
    </row>
    <row r="91" spans="1:7" x14ac:dyDescent="0.2">
      <c r="E91" s="16" t="s">
        <v>231</v>
      </c>
      <c r="F91" s="16">
        <v>3986.4300000000003</v>
      </c>
      <c r="G91" s="3">
        <f t="shared" si="2"/>
        <v>-3986.4300000000003</v>
      </c>
    </row>
    <row r="92" spans="1:7" x14ac:dyDescent="0.2">
      <c r="A92" s="16" t="s">
        <v>24</v>
      </c>
      <c r="B92" s="16">
        <v>4567</v>
      </c>
      <c r="C92" s="15">
        <v>28740.301724137935</v>
      </c>
      <c r="E92" s="16" t="s">
        <v>232</v>
      </c>
      <c r="F92" s="16">
        <v>28740.3</v>
      </c>
      <c r="G92" s="3">
        <f t="shared" si="2"/>
        <v>1.7241379355255049E-3</v>
      </c>
    </row>
    <row r="93" spans="1:7" x14ac:dyDescent="0.2">
      <c r="A93" s="16" t="s">
        <v>24</v>
      </c>
      <c r="B93" s="16">
        <v>4568</v>
      </c>
      <c r="C93" s="15">
        <v>1833.6896551724139</v>
      </c>
      <c r="E93" s="16" t="s">
        <v>233</v>
      </c>
      <c r="F93" s="16">
        <v>1833.69</v>
      </c>
      <c r="G93" s="3">
        <f t="shared" si="2"/>
        <v>-3.448275861046568E-4</v>
      </c>
    </row>
    <row r="94" spans="1:7" x14ac:dyDescent="0.2">
      <c r="A94" s="16" t="s">
        <v>24</v>
      </c>
      <c r="B94" s="16">
        <v>4569</v>
      </c>
      <c r="C94" s="15">
        <v>1018.9568965517242</v>
      </c>
      <c r="E94" s="16" t="s">
        <v>234</v>
      </c>
      <c r="F94" s="16">
        <v>1018.96</v>
      </c>
      <c r="G94" s="3">
        <f t="shared" si="2"/>
        <v>-3.1034482758514059E-3</v>
      </c>
    </row>
    <row r="95" spans="1:7" x14ac:dyDescent="0.2">
      <c r="E95" s="16" t="s">
        <v>235</v>
      </c>
      <c r="F95" s="16">
        <v>1018.96</v>
      </c>
      <c r="G95" s="3">
        <f t="shared" si="2"/>
        <v>-1018.96</v>
      </c>
    </row>
    <row r="96" spans="1:7" x14ac:dyDescent="0.2">
      <c r="E96" s="16" t="s">
        <v>236</v>
      </c>
      <c r="F96" s="16">
        <v>8980.8799999999992</v>
      </c>
      <c r="G96" s="3">
        <f t="shared" si="2"/>
        <v>-8980.8799999999992</v>
      </c>
    </row>
    <row r="97" spans="1:7" x14ac:dyDescent="0.2">
      <c r="A97" s="16" t="s">
        <v>24</v>
      </c>
      <c r="B97" s="16">
        <v>4572</v>
      </c>
      <c r="C97" s="15">
        <v>1260.4568965517244</v>
      </c>
      <c r="E97" s="16" t="s">
        <v>237</v>
      </c>
      <c r="F97" s="16">
        <v>1260.46</v>
      </c>
      <c r="G97" s="3">
        <f t="shared" si="2"/>
        <v>-3.1034482756240322E-3</v>
      </c>
    </row>
    <row r="98" spans="1:7" x14ac:dyDescent="0.2">
      <c r="E98" s="16" t="s">
        <v>238</v>
      </c>
      <c r="F98" s="16">
        <v>1018.96</v>
      </c>
      <c r="G98" s="3">
        <f t="shared" si="2"/>
        <v>-1018.96</v>
      </c>
    </row>
    <row r="99" spans="1:7" x14ac:dyDescent="0.2">
      <c r="A99" s="16" t="s">
        <v>24</v>
      </c>
      <c r="B99" s="16">
        <v>4574</v>
      </c>
      <c r="C99" s="15">
        <v>550</v>
      </c>
      <c r="E99" s="16" t="s">
        <v>239</v>
      </c>
      <c r="F99" s="16">
        <v>550</v>
      </c>
      <c r="G99" s="3">
        <f t="shared" si="2"/>
        <v>0</v>
      </c>
    </row>
    <row r="100" spans="1:7" x14ac:dyDescent="0.2">
      <c r="A100" s="16" t="s">
        <v>24</v>
      </c>
      <c r="B100" s="16">
        <v>4575</v>
      </c>
      <c r="C100" s="15">
        <v>350</v>
      </c>
      <c r="E100" s="16" t="s">
        <v>240</v>
      </c>
      <c r="F100" s="16">
        <v>350</v>
      </c>
      <c r="G100" s="3">
        <f t="shared" si="2"/>
        <v>0</v>
      </c>
    </row>
    <row r="101" spans="1:7" x14ac:dyDescent="0.2">
      <c r="A101" s="16" t="s">
        <v>24</v>
      </c>
      <c r="B101" s="16">
        <v>4576</v>
      </c>
      <c r="C101" s="15">
        <v>350</v>
      </c>
      <c r="E101" s="16" t="s">
        <v>241</v>
      </c>
      <c r="F101" s="16">
        <v>350</v>
      </c>
      <c r="G101" s="3">
        <f t="shared" si="2"/>
        <v>0</v>
      </c>
    </row>
    <row r="102" spans="1:7" x14ac:dyDescent="0.2">
      <c r="A102" s="16" t="s">
        <v>24</v>
      </c>
      <c r="B102" s="16">
        <v>4577</v>
      </c>
      <c r="C102" s="15">
        <v>350</v>
      </c>
      <c r="E102" s="16" t="s">
        <v>242</v>
      </c>
      <c r="F102" s="16">
        <v>350</v>
      </c>
      <c r="G102" s="3">
        <f t="shared" si="2"/>
        <v>0</v>
      </c>
    </row>
    <row r="103" spans="1:7" x14ac:dyDescent="0.2">
      <c r="A103" s="16" t="s">
        <v>24</v>
      </c>
      <c r="B103" s="16">
        <v>4578</v>
      </c>
      <c r="C103" s="15">
        <v>350</v>
      </c>
      <c r="E103" s="16" t="s">
        <v>243</v>
      </c>
      <c r="F103" s="16">
        <v>350</v>
      </c>
      <c r="G103" s="3">
        <f t="shared" si="2"/>
        <v>0</v>
      </c>
    </row>
    <row r="104" spans="1:7" x14ac:dyDescent="0.2">
      <c r="A104" s="16" t="s">
        <v>24</v>
      </c>
      <c r="B104" s="16">
        <v>4579</v>
      </c>
      <c r="C104" s="15">
        <v>350</v>
      </c>
      <c r="E104" s="16" t="s">
        <v>244</v>
      </c>
      <c r="F104" s="16">
        <v>350</v>
      </c>
      <c r="G104" s="3">
        <f t="shared" si="2"/>
        <v>0</v>
      </c>
    </row>
    <row r="105" spans="1:7" x14ac:dyDescent="0.2">
      <c r="A105" s="16" t="s">
        <v>24</v>
      </c>
      <c r="B105" s="16">
        <v>4580</v>
      </c>
      <c r="C105" s="15">
        <v>350</v>
      </c>
      <c r="E105" s="16" t="s">
        <v>245</v>
      </c>
      <c r="F105" s="16">
        <v>350</v>
      </c>
      <c r="G105" s="3">
        <f t="shared" si="2"/>
        <v>0</v>
      </c>
    </row>
    <row r="106" spans="1:7" x14ac:dyDescent="0.2">
      <c r="A106" s="16" t="s">
        <v>24</v>
      </c>
      <c r="B106" s="16">
        <v>4581</v>
      </c>
      <c r="C106" s="15">
        <v>350</v>
      </c>
      <c r="E106" s="16" t="s">
        <v>246</v>
      </c>
      <c r="F106" s="16">
        <v>350</v>
      </c>
      <c r="G106" s="3">
        <f t="shared" si="2"/>
        <v>0</v>
      </c>
    </row>
    <row r="107" spans="1:7" x14ac:dyDescent="0.2">
      <c r="A107" s="16" t="s">
        <v>24</v>
      </c>
      <c r="B107" s="16">
        <v>4582</v>
      </c>
      <c r="C107" s="15">
        <v>350</v>
      </c>
      <c r="E107" s="16" t="s">
        <v>247</v>
      </c>
      <c r="F107" s="16">
        <v>350</v>
      </c>
      <c r="G107" s="3">
        <f t="shared" si="2"/>
        <v>0</v>
      </c>
    </row>
    <row r="108" spans="1:7" x14ac:dyDescent="0.2">
      <c r="A108" s="16" t="s">
        <v>24</v>
      </c>
      <c r="B108" s="16">
        <v>4583</v>
      </c>
      <c r="C108" s="15">
        <v>350</v>
      </c>
      <c r="E108" s="16" t="s">
        <v>248</v>
      </c>
      <c r="F108" s="16">
        <v>350</v>
      </c>
      <c r="G108" s="3">
        <f t="shared" si="2"/>
        <v>0</v>
      </c>
    </row>
    <row r="109" spans="1:7" x14ac:dyDescent="0.2">
      <c r="A109" s="16" t="s">
        <v>24</v>
      </c>
      <c r="B109" s="16">
        <v>4584</v>
      </c>
      <c r="C109" s="15">
        <v>350</v>
      </c>
      <c r="E109" s="16" t="s">
        <v>249</v>
      </c>
      <c r="F109" s="16">
        <v>350</v>
      </c>
      <c r="G109" s="3">
        <f t="shared" si="2"/>
        <v>0</v>
      </c>
    </row>
    <row r="110" spans="1:7" x14ac:dyDescent="0.2">
      <c r="A110" s="16" t="s">
        <v>24</v>
      </c>
      <c r="B110" s="16">
        <v>4585</v>
      </c>
      <c r="C110" s="15">
        <v>350</v>
      </c>
      <c r="E110" s="16" t="s">
        <v>250</v>
      </c>
      <c r="F110" s="16">
        <v>350</v>
      </c>
      <c r="G110" s="3">
        <f t="shared" si="2"/>
        <v>0</v>
      </c>
    </row>
    <row r="111" spans="1:7" x14ac:dyDescent="0.2">
      <c r="E111" s="16" t="s">
        <v>251</v>
      </c>
      <c r="F111" s="16">
        <v>981.9</v>
      </c>
      <c r="G111" s="3">
        <f t="shared" si="2"/>
        <v>-981.9</v>
      </c>
    </row>
    <row r="112" spans="1:7" x14ac:dyDescent="0.2">
      <c r="E112" s="16" t="s">
        <v>252</v>
      </c>
      <c r="F112" s="16">
        <v>2560.11</v>
      </c>
      <c r="G112" s="3">
        <f t="shared" si="2"/>
        <v>-2560.11</v>
      </c>
    </row>
    <row r="113" spans="1:11" x14ac:dyDescent="0.2">
      <c r="E113" s="16" t="s">
        <v>253</v>
      </c>
      <c r="F113" s="16">
        <v>1018.96</v>
      </c>
      <c r="G113" s="3">
        <f t="shared" si="2"/>
        <v>-1018.96</v>
      </c>
    </row>
    <row r="114" spans="1:11" x14ac:dyDescent="0.2">
      <c r="A114" s="16" t="s">
        <v>24</v>
      </c>
      <c r="B114" s="16">
        <v>4589</v>
      </c>
      <c r="C114" s="15">
        <v>1018.9568965517242</v>
      </c>
      <c r="E114" s="16" t="s">
        <v>254</v>
      </c>
      <c r="F114" s="16">
        <v>1018.96</v>
      </c>
      <c r="G114" s="3">
        <f t="shared" si="2"/>
        <v>-3.1034482758514059E-3</v>
      </c>
    </row>
    <row r="115" spans="1:11" x14ac:dyDescent="0.2">
      <c r="A115" s="16" t="s">
        <v>24</v>
      </c>
      <c r="B115" s="16">
        <v>4590</v>
      </c>
      <c r="C115" s="15">
        <v>1018.9568965517242</v>
      </c>
      <c r="E115" s="16" t="s">
        <v>255</v>
      </c>
      <c r="F115" s="16">
        <v>1018.96</v>
      </c>
      <c r="G115" s="3">
        <f t="shared" si="2"/>
        <v>-3.1034482758514059E-3</v>
      </c>
    </row>
    <row r="116" spans="1:11" x14ac:dyDescent="0.2">
      <c r="A116" s="16" t="s">
        <v>24</v>
      </c>
      <c r="B116" s="16">
        <v>4591</v>
      </c>
      <c r="C116" s="15">
        <v>751.55172413793105</v>
      </c>
      <c r="E116" s="16" t="s">
        <v>256</v>
      </c>
      <c r="F116" s="16">
        <v>751.55</v>
      </c>
      <c r="G116" s="3">
        <f t="shared" si="2"/>
        <v>1.7241379310917182E-3</v>
      </c>
    </row>
    <row r="117" spans="1:11" x14ac:dyDescent="0.2">
      <c r="A117" s="16" t="s">
        <v>24</v>
      </c>
      <c r="B117" s="16">
        <v>4592</v>
      </c>
      <c r="C117" s="15">
        <v>2586.1982758620688</v>
      </c>
      <c r="E117" s="16" t="s">
        <v>257</v>
      </c>
      <c r="F117" s="16">
        <v>2586.1999999999998</v>
      </c>
      <c r="G117" s="3">
        <f t="shared" si="2"/>
        <v>-1.7241379309780314E-3</v>
      </c>
    </row>
    <row r="118" spans="1:11" x14ac:dyDescent="0.2">
      <c r="A118" s="16" t="s">
        <v>24</v>
      </c>
      <c r="B118" s="16">
        <v>4593</v>
      </c>
      <c r="C118" s="15">
        <v>1093.1034482758621</v>
      </c>
      <c r="E118" s="16" t="s">
        <v>258</v>
      </c>
      <c r="F118" s="16">
        <v>1093.0999999999999</v>
      </c>
      <c r="G118" s="3">
        <f t="shared" si="2"/>
        <v>3.4482758621834364E-3</v>
      </c>
    </row>
    <row r="119" spans="1:11" x14ac:dyDescent="0.2">
      <c r="A119" s="16" t="s">
        <v>24</v>
      </c>
      <c r="B119" s="16">
        <v>4594</v>
      </c>
      <c r="C119" s="15">
        <v>5431.0258620689656</v>
      </c>
      <c r="E119" s="16" t="s">
        <v>259</v>
      </c>
      <c r="F119" s="16">
        <v>5431.03</v>
      </c>
      <c r="G119" s="3">
        <f t="shared" si="2"/>
        <v>-4.1379310341653763E-3</v>
      </c>
    </row>
    <row r="120" spans="1:11" ht="15" x14ac:dyDescent="0.25">
      <c r="C120" s="36">
        <f>SUM(C4:C119)</f>
        <v>171351.70689655168</v>
      </c>
      <c r="F120" s="36">
        <f>SUM(F4:F119)</f>
        <v>172258.83999999994</v>
      </c>
      <c r="J120" s="33" t="s">
        <v>2</v>
      </c>
      <c r="K120" s="34">
        <f>+C120</f>
        <v>171351.70689655168</v>
      </c>
    </row>
    <row r="121" spans="1:11" x14ac:dyDescent="0.2">
      <c r="F121" s="20"/>
      <c r="J121" s="10" t="s">
        <v>3</v>
      </c>
      <c r="K121" s="6">
        <f>+F120</f>
        <v>172258.83999999994</v>
      </c>
    </row>
    <row r="122" spans="1:11" ht="15" x14ac:dyDescent="0.25">
      <c r="J122"/>
      <c r="K122" s="35">
        <f>+K120-K121</f>
        <v>-907.13310344825732</v>
      </c>
    </row>
    <row r="123" spans="1:11" x14ac:dyDescent="0.2">
      <c r="A123" s="16" t="s">
        <v>1126</v>
      </c>
      <c r="B123" s="16">
        <v>103</v>
      </c>
      <c r="C123" s="15">
        <v>3643.9396551724144</v>
      </c>
      <c r="E123" s="16" t="s">
        <v>260</v>
      </c>
      <c r="F123" s="15">
        <v>3643.9396551724144</v>
      </c>
      <c r="G123" s="3">
        <f>+C123-F123</f>
        <v>0</v>
      </c>
    </row>
    <row r="124" spans="1:11" x14ac:dyDescent="0.2">
      <c r="A124" s="16" t="s">
        <v>1126</v>
      </c>
      <c r="B124" s="16">
        <v>104</v>
      </c>
      <c r="C124" s="15">
        <v>2866.3879310344832</v>
      </c>
      <c r="E124" s="16" t="s">
        <v>261</v>
      </c>
      <c r="F124" s="15">
        <v>2866.3879310344832</v>
      </c>
      <c r="G124" s="3">
        <f>+C124-F124</f>
        <v>0</v>
      </c>
    </row>
    <row r="125" spans="1:11" ht="15" x14ac:dyDescent="0.25">
      <c r="C125" s="36">
        <f>SUM(C123:C124)</f>
        <v>6510.3275862068976</v>
      </c>
      <c r="E125" s="21"/>
      <c r="F125" s="37">
        <f>SUM(F123:F124)</f>
        <v>6510.3275862068976</v>
      </c>
      <c r="I125" s="21"/>
      <c r="J125" s="33" t="s">
        <v>2</v>
      </c>
      <c r="K125" s="34">
        <f>+C125</f>
        <v>6510.3275862068976</v>
      </c>
    </row>
    <row r="126" spans="1:11" x14ac:dyDescent="0.2">
      <c r="E126" s="21"/>
      <c r="F126" s="21"/>
      <c r="I126" s="21"/>
      <c r="J126" s="10" t="s">
        <v>3</v>
      </c>
      <c r="K126" s="6">
        <f>+F125</f>
        <v>6510.3275862068976</v>
      </c>
    </row>
    <row r="127" spans="1:11" ht="15" x14ac:dyDescent="0.25">
      <c r="E127" s="21"/>
      <c r="F127" s="21"/>
      <c r="I127" s="21"/>
      <c r="J127"/>
      <c r="K127" s="35">
        <f>+K125-K126</f>
        <v>0</v>
      </c>
    </row>
    <row r="128" spans="1:11" x14ac:dyDescent="0.2">
      <c r="E128" s="21"/>
      <c r="F128" s="21"/>
      <c r="I128" s="21"/>
    </row>
    <row r="129" spans="5:9" x14ac:dyDescent="0.2">
      <c r="E129" s="21"/>
      <c r="F129" s="21"/>
      <c r="I129" s="21"/>
    </row>
    <row r="130" spans="5:9" x14ac:dyDescent="0.2">
      <c r="E130" s="21"/>
      <c r="F130" s="21"/>
      <c r="I130" s="21"/>
    </row>
    <row r="131" spans="5:9" x14ac:dyDescent="0.2">
      <c r="E131" s="21"/>
      <c r="F131" s="21"/>
      <c r="I131" s="21"/>
    </row>
    <row r="132" spans="5:9" x14ac:dyDescent="0.2">
      <c r="E132" s="21"/>
      <c r="F132" s="21"/>
      <c r="I132" s="21"/>
    </row>
    <row r="133" spans="5:9" x14ac:dyDescent="0.2">
      <c r="E133" s="21"/>
      <c r="F133" s="21"/>
      <c r="I133" s="21"/>
    </row>
    <row r="134" spans="5:9" x14ac:dyDescent="0.2">
      <c r="E134" s="21"/>
      <c r="F134" s="21"/>
      <c r="I134" s="21"/>
    </row>
    <row r="135" spans="5:9" x14ac:dyDescent="0.2">
      <c r="E135" s="21"/>
      <c r="F135" s="21"/>
      <c r="I135" s="21"/>
    </row>
    <row r="136" spans="5:9" x14ac:dyDescent="0.2">
      <c r="E136" s="21"/>
      <c r="F136" s="21"/>
      <c r="I136" s="21"/>
    </row>
    <row r="137" spans="5:9" x14ac:dyDescent="0.2">
      <c r="E137" s="21"/>
      <c r="F137" s="21"/>
      <c r="I137" s="21"/>
    </row>
    <row r="138" spans="5:9" x14ac:dyDescent="0.2">
      <c r="E138" s="21"/>
      <c r="F138" s="21"/>
      <c r="I138" s="21"/>
    </row>
    <row r="139" spans="5:9" x14ac:dyDescent="0.2">
      <c r="E139" s="21"/>
      <c r="F139" s="21"/>
      <c r="I139" s="21"/>
    </row>
    <row r="140" spans="5:9" x14ac:dyDescent="0.2">
      <c r="E140" s="21"/>
      <c r="F140" s="21"/>
      <c r="I140" s="21"/>
    </row>
    <row r="141" spans="5:9" x14ac:dyDescent="0.2">
      <c r="E141" s="21"/>
      <c r="F141" s="21"/>
      <c r="I141" s="21"/>
    </row>
    <row r="142" spans="5:9" x14ac:dyDescent="0.2">
      <c r="E142" s="21"/>
      <c r="F142" s="21"/>
      <c r="I142" s="21"/>
    </row>
    <row r="143" spans="5:9" x14ac:dyDescent="0.2">
      <c r="E143" s="21"/>
      <c r="F143" s="21"/>
      <c r="I143" s="21"/>
    </row>
    <row r="144" spans="5:9" x14ac:dyDescent="0.2">
      <c r="E144" s="21"/>
      <c r="F144" s="21"/>
      <c r="I144" s="21"/>
    </row>
    <row r="145" spans="5:9" x14ac:dyDescent="0.2">
      <c r="E145" s="21"/>
      <c r="F145" s="21"/>
      <c r="I145" s="21"/>
    </row>
    <row r="146" spans="5:9" x14ac:dyDescent="0.2">
      <c r="E146" s="21"/>
      <c r="F146" s="21"/>
      <c r="I146" s="21"/>
    </row>
    <row r="147" spans="5:9" x14ac:dyDescent="0.2">
      <c r="E147" s="21"/>
      <c r="F147" s="21"/>
      <c r="I147" s="21"/>
    </row>
    <row r="148" spans="5:9" x14ac:dyDescent="0.2">
      <c r="E148" s="21"/>
      <c r="F148" s="21"/>
      <c r="I148" s="21"/>
    </row>
    <row r="149" spans="5:9" x14ac:dyDescent="0.2">
      <c r="E149" s="21"/>
      <c r="F149" s="21"/>
      <c r="I149" s="21"/>
    </row>
    <row r="150" spans="5:9" x14ac:dyDescent="0.2">
      <c r="E150" s="21"/>
      <c r="F150" s="22"/>
      <c r="I150" s="21"/>
    </row>
    <row r="151" spans="5:9" x14ac:dyDescent="0.2">
      <c r="E151" s="21"/>
      <c r="F151" s="21"/>
      <c r="I151" s="21"/>
    </row>
    <row r="152" spans="5:9" x14ac:dyDescent="0.2">
      <c r="E152" s="21"/>
      <c r="F152" s="21"/>
      <c r="I152" s="21"/>
    </row>
    <row r="153" spans="5:9" x14ac:dyDescent="0.2">
      <c r="E153" s="21"/>
      <c r="F153" s="22"/>
      <c r="I153" s="21"/>
    </row>
    <row r="154" spans="5:9" x14ac:dyDescent="0.2">
      <c r="F154" s="21"/>
      <c r="I154" s="21"/>
    </row>
    <row r="155" spans="5:9" x14ac:dyDescent="0.2">
      <c r="F155" s="21"/>
      <c r="I155" s="21"/>
    </row>
    <row r="156" spans="5:9" x14ac:dyDescent="0.2">
      <c r="F156" s="21"/>
    </row>
  </sheetData>
  <sortState ref="A4:C106">
    <sortCondition ref="B4:B106"/>
  </sortState>
  <mergeCells count="2">
    <mergeCell ref="A3:C3"/>
    <mergeCell ref="E3:G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FFFF00"/>
  </sheetPr>
  <dimension ref="A3:L175"/>
  <sheetViews>
    <sheetView topLeftCell="A62" workbookViewId="0">
      <selection activeCell="J68" sqref="J68:K70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5050</v>
      </c>
      <c r="C4" s="15">
        <v>995.68103448275872</v>
      </c>
      <c r="E4" s="16" t="s">
        <v>803</v>
      </c>
      <c r="F4" s="16">
        <v>995.68</v>
      </c>
      <c r="G4" s="3">
        <f>+C4-F4</f>
        <v>1.0344827587687178E-3</v>
      </c>
    </row>
    <row r="5" spans="1:7" x14ac:dyDescent="0.2">
      <c r="E5" s="16" t="s">
        <v>804</v>
      </c>
      <c r="F5" s="16">
        <v>1086.21</v>
      </c>
      <c r="G5" s="3">
        <f t="shared" ref="G5:G67" si="0">+C5-F5</f>
        <v>-1086.21</v>
      </c>
    </row>
    <row r="6" spans="1:7" x14ac:dyDescent="0.2">
      <c r="A6" s="16" t="s">
        <v>24</v>
      </c>
      <c r="B6" s="16">
        <v>5052</v>
      </c>
      <c r="C6" s="15">
        <v>1086.2068965517242</v>
      </c>
      <c r="E6" s="16" t="s">
        <v>805</v>
      </c>
      <c r="F6" s="16">
        <v>1086.21</v>
      </c>
      <c r="G6" s="3">
        <f t="shared" si="0"/>
        <v>-3.1034482758514059E-3</v>
      </c>
    </row>
    <row r="7" spans="1:7" x14ac:dyDescent="0.2">
      <c r="A7" s="16" t="s">
        <v>24</v>
      </c>
      <c r="B7" s="16">
        <v>5053</v>
      </c>
      <c r="C7" s="15">
        <v>203</v>
      </c>
      <c r="E7" s="16" t="s">
        <v>806</v>
      </c>
      <c r="F7" s="16">
        <v>203</v>
      </c>
      <c r="G7" s="3">
        <f t="shared" si="0"/>
        <v>0</v>
      </c>
    </row>
    <row r="8" spans="1:7" x14ac:dyDescent="0.2">
      <c r="A8" s="16" t="s">
        <v>24</v>
      </c>
      <c r="B8" s="16">
        <v>5054</v>
      </c>
      <c r="C8" s="15">
        <v>2405.1724137931037</v>
      </c>
      <c r="E8" s="16" t="s">
        <v>807</v>
      </c>
      <c r="F8" s="16">
        <v>2405.17</v>
      </c>
      <c r="G8" s="3">
        <f t="shared" si="0"/>
        <v>2.4137931036420923E-3</v>
      </c>
    </row>
    <row r="9" spans="1:7" x14ac:dyDescent="0.2">
      <c r="A9" s="16" t="s">
        <v>24</v>
      </c>
      <c r="B9" s="16">
        <v>5055</v>
      </c>
      <c r="C9" s="15">
        <v>2193.3620689655177</v>
      </c>
      <c r="E9" s="16" t="s">
        <v>808</v>
      </c>
      <c r="F9" s="16">
        <v>2193.36</v>
      </c>
      <c r="G9" s="3">
        <f t="shared" si="0"/>
        <v>2.0689655175374355E-3</v>
      </c>
    </row>
    <row r="10" spans="1:7" x14ac:dyDescent="0.2">
      <c r="E10" s="16" t="s">
        <v>809</v>
      </c>
      <c r="F10" s="16">
        <v>1086.22</v>
      </c>
      <c r="G10" s="3">
        <f t="shared" si="0"/>
        <v>-1086.22</v>
      </c>
    </row>
    <row r="11" spans="1:7" x14ac:dyDescent="0.2">
      <c r="A11" s="16" t="s">
        <v>24</v>
      </c>
      <c r="B11" s="16">
        <v>5057</v>
      </c>
      <c r="C11" s="15">
        <v>13111.646551724139</v>
      </c>
      <c r="E11" s="16" t="s">
        <v>810</v>
      </c>
      <c r="F11" s="16">
        <v>13111.65</v>
      </c>
      <c r="G11" s="3">
        <f t="shared" si="0"/>
        <v>-3.4482758601370733E-3</v>
      </c>
    </row>
    <row r="12" spans="1:7" x14ac:dyDescent="0.2">
      <c r="A12" s="16" t="s">
        <v>24</v>
      </c>
      <c r="B12" s="16">
        <v>5058</v>
      </c>
      <c r="C12" s="15">
        <v>1086.2068965517242</v>
      </c>
      <c r="E12" s="16" t="s">
        <v>811</v>
      </c>
      <c r="F12" s="16">
        <v>1086.21</v>
      </c>
      <c r="G12" s="3">
        <f t="shared" si="0"/>
        <v>-3.1034482758514059E-3</v>
      </c>
    </row>
    <row r="13" spans="1:7" x14ac:dyDescent="0.2">
      <c r="E13" s="16" t="s">
        <v>812</v>
      </c>
      <c r="F13" s="16">
        <v>1758.62</v>
      </c>
      <c r="G13" s="3">
        <f t="shared" si="0"/>
        <v>-1758.62</v>
      </c>
    </row>
    <row r="14" spans="1:7" x14ac:dyDescent="0.2">
      <c r="A14" s="16" t="s">
        <v>24</v>
      </c>
      <c r="B14" s="16">
        <v>5060</v>
      </c>
      <c r="C14" s="15">
        <v>1086.2068965517242</v>
      </c>
      <c r="E14" s="16" t="s">
        <v>813</v>
      </c>
      <c r="F14" s="16">
        <v>1086.21</v>
      </c>
      <c r="G14" s="3">
        <f t="shared" si="0"/>
        <v>-3.1034482758514059E-3</v>
      </c>
    </row>
    <row r="15" spans="1:7" x14ac:dyDescent="0.2">
      <c r="A15" s="16" t="s">
        <v>24</v>
      </c>
      <c r="B15" s="16">
        <v>5061</v>
      </c>
      <c r="C15" s="15">
        <v>1965.5258620689658</v>
      </c>
      <c r="E15" s="16" t="s">
        <v>814</v>
      </c>
      <c r="F15" s="16">
        <v>1965.53</v>
      </c>
      <c r="G15" s="3">
        <f t="shared" si="0"/>
        <v>-4.1379310341653763E-3</v>
      </c>
    </row>
    <row r="16" spans="1:7" x14ac:dyDescent="0.2">
      <c r="A16" s="16" t="s">
        <v>24</v>
      </c>
      <c r="B16" s="16">
        <v>5062</v>
      </c>
      <c r="C16" s="15">
        <v>1931.0172413793105</v>
      </c>
      <c r="E16" s="16" t="s">
        <v>815</v>
      </c>
      <c r="F16" s="16">
        <v>1931.02</v>
      </c>
      <c r="G16" s="3">
        <f t="shared" si="0"/>
        <v>-2.7586206895193754E-3</v>
      </c>
    </row>
    <row r="17" spans="1:7" x14ac:dyDescent="0.2">
      <c r="E17" s="16" t="s">
        <v>816</v>
      </c>
      <c r="F17" s="16">
        <v>1086.21</v>
      </c>
      <c r="G17" s="3">
        <f t="shared" si="0"/>
        <v>-1086.21</v>
      </c>
    </row>
    <row r="18" spans="1:7" x14ac:dyDescent="0.2">
      <c r="E18" s="16" t="s">
        <v>817</v>
      </c>
      <c r="F18" s="16">
        <v>8730.91</v>
      </c>
      <c r="G18" s="3">
        <f t="shared" si="0"/>
        <v>-8730.91</v>
      </c>
    </row>
    <row r="19" spans="1:7" x14ac:dyDescent="0.2">
      <c r="A19" s="16" t="s">
        <v>24</v>
      </c>
      <c r="B19" s="16">
        <v>5065</v>
      </c>
      <c r="C19" s="15">
        <v>17573.741379310348</v>
      </c>
      <c r="E19" s="16" t="s">
        <v>818</v>
      </c>
      <c r="F19" s="16">
        <v>17573.739999999998</v>
      </c>
      <c r="G19" s="3">
        <f t="shared" si="0"/>
        <v>1.3793103498755954E-3</v>
      </c>
    </row>
    <row r="20" spans="1:7" x14ac:dyDescent="0.2">
      <c r="A20" s="16" t="s">
        <v>24</v>
      </c>
      <c r="B20" s="16">
        <v>5066</v>
      </c>
      <c r="C20" s="15">
        <v>1086.2068965517242</v>
      </c>
      <c r="E20" s="16" t="s">
        <v>819</v>
      </c>
      <c r="F20" s="16">
        <v>1086.21</v>
      </c>
      <c r="G20" s="3">
        <f t="shared" si="0"/>
        <v>-3.1034482758514059E-3</v>
      </c>
    </row>
    <row r="21" spans="1:7" x14ac:dyDescent="0.2">
      <c r="A21" s="16" t="s">
        <v>24</v>
      </c>
      <c r="B21" s="16">
        <v>5067</v>
      </c>
      <c r="C21" s="15">
        <v>3312.5000000000005</v>
      </c>
      <c r="E21" s="16" t="s">
        <v>820</v>
      </c>
      <c r="F21" s="16">
        <v>3312.5</v>
      </c>
      <c r="G21" s="3">
        <f t="shared" si="0"/>
        <v>0</v>
      </c>
    </row>
    <row r="22" spans="1:7" x14ac:dyDescent="0.2">
      <c r="A22" s="16" t="s">
        <v>24</v>
      </c>
      <c r="B22" s="16">
        <v>5068</v>
      </c>
      <c r="C22" s="15">
        <v>84.051724137931046</v>
      </c>
      <c r="E22" s="16" t="s">
        <v>821</v>
      </c>
      <c r="F22" s="16">
        <v>84.05</v>
      </c>
      <c r="G22" s="3">
        <f t="shared" si="0"/>
        <v>1.7241379310490856E-3</v>
      </c>
    </row>
    <row r="23" spans="1:7" x14ac:dyDescent="0.2">
      <c r="A23" s="16" t="s">
        <v>24</v>
      </c>
      <c r="B23" s="16">
        <v>5069</v>
      </c>
      <c r="C23" s="15">
        <v>501.55172413793105</v>
      </c>
      <c r="E23" s="16" t="s">
        <v>822</v>
      </c>
      <c r="F23" s="16">
        <v>501.55</v>
      </c>
      <c r="G23" s="3">
        <f t="shared" si="0"/>
        <v>1.7241379310348748E-3</v>
      </c>
    </row>
    <row r="24" spans="1:7" x14ac:dyDescent="0.2">
      <c r="E24" s="16" t="s">
        <v>823</v>
      </c>
      <c r="F24" s="16">
        <v>2348.0700000000002</v>
      </c>
      <c r="G24" s="3">
        <f t="shared" si="0"/>
        <v>-2348.0700000000002</v>
      </c>
    </row>
    <row r="25" spans="1:7" x14ac:dyDescent="0.2">
      <c r="A25" s="16" t="s">
        <v>24</v>
      </c>
      <c r="B25" s="16">
        <v>5071</v>
      </c>
      <c r="C25" s="15">
        <v>68886.060344827594</v>
      </c>
      <c r="E25" s="16" t="s">
        <v>824</v>
      </c>
      <c r="F25" s="16">
        <v>68886.06</v>
      </c>
      <c r="G25" s="3">
        <f t="shared" si="0"/>
        <v>3.4482759656384587E-4</v>
      </c>
    </row>
    <row r="26" spans="1:7" x14ac:dyDescent="0.2">
      <c r="E26" s="16" t="s">
        <v>825</v>
      </c>
      <c r="F26" s="16">
        <v>1086.21</v>
      </c>
      <c r="G26" s="3">
        <f t="shared" si="0"/>
        <v>-1086.21</v>
      </c>
    </row>
    <row r="27" spans="1:7" x14ac:dyDescent="0.2">
      <c r="A27" s="16" t="s">
        <v>24</v>
      </c>
      <c r="B27" s="16">
        <v>5073</v>
      </c>
      <c r="C27" s="15">
        <v>314.05172413793105</v>
      </c>
      <c r="E27" s="16" t="s">
        <v>826</v>
      </c>
      <c r="F27" s="16">
        <v>314.05</v>
      </c>
      <c r="G27" s="3">
        <f t="shared" si="0"/>
        <v>1.7241379310348748E-3</v>
      </c>
    </row>
    <row r="28" spans="1:7" x14ac:dyDescent="0.2">
      <c r="A28" s="16" t="s">
        <v>24</v>
      </c>
      <c r="B28" s="16">
        <v>5074</v>
      </c>
      <c r="C28" s="15">
        <v>737.45689655172418</v>
      </c>
      <c r="E28" s="16" t="s">
        <v>827</v>
      </c>
      <c r="F28" s="16">
        <v>737.46</v>
      </c>
      <c r="G28" s="3">
        <f t="shared" si="0"/>
        <v>-3.1034482758514059E-3</v>
      </c>
    </row>
    <row r="29" spans="1:7" x14ac:dyDescent="0.2">
      <c r="E29" s="16" t="s">
        <v>828</v>
      </c>
      <c r="F29" s="16">
        <v>1948.54</v>
      </c>
      <c r="G29" s="3">
        <f t="shared" si="0"/>
        <v>-1948.54</v>
      </c>
    </row>
    <row r="30" spans="1:7" x14ac:dyDescent="0.2">
      <c r="E30" s="16" t="s">
        <v>829</v>
      </c>
      <c r="F30" s="16">
        <v>1575.43</v>
      </c>
      <c r="G30" s="3">
        <f t="shared" si="0"/>
        <v>-1575.43</v>
      </c>
    </row>
    <row r="31" spans="1:7" x14ac:dyDescent="0.2">
      <c r="A31" s="16" t="s">
        <v>24</v>
      </c>
      <c r="B31" s="16">
        <v>5077</v>
      </c>
      <c r="C31" s="15">
        <v>1538.8017241379312</v>
      </c>
      <c r="E31" s="16" t="s">
        <v>830</v>
      </c>
      <c r="F31" s="16">
        <v>1538.8</v>
      </c>
      <c r="G31" s="3">
        <f t="shared" si="0"/>
        <v>1.724137931205405E-3</v>
      </c>
    </row>
    <row r="32" spans="1:7" x14ac:dyDescent="0.2">
      <c r="E32" s="16" t="s">
        <v>831</v>
      </c>
      <c r="F32" s="16">
        <v>1538.79</v>
      </c>
      <c r="G32" s="3">
        <f t="shared" si="0"/>
        <v>-1538.79</v>
      </c>
    </row>
    <row r="33" spans="1:12" x14ac:dyDescent="0.2">
      <c r="A33" s="16" t="s">
        <v>24</v>
      </c>
      <c r="B33" s="16">
        <v>5079</v>
      </c>
      <c r="C33" s="15">
        <v>1810.3534482758623</v>
      </c>
      <c r="E33" s="16" t="s">
        <v>832</v>
      </c>
      <c r="F33" s="16">
        <v>1810.35</v>
      </c>
      <c r="G33" s="3">
        <f t="shared" si="0"/>
        <v>3.4482758624108101E-3</v>
      </c>
    </row>
    <row r="34" spans="1:12" x14ac:dyDescent="0.2">
      <c r="E34" s="16" t="s">
        <v>833</v>
      </c>
      <c r="F34" s="16">
        <v>1086.21</v>
      </c>
      <c r="G34" s="3">
        <f t="shared" si="0"/>
        <v>-1086.21</v>
      </c>
    </row>
    <row r="35" spans="1:12" x14ac:dyDescent="0.2">
      <c r="E35" s="16" t="s">
        <v>834</v>
      </c>
      <c r="F35" s="16">
        <v>1086.2</v>
      </c>
      <c r="G35" s="3">
        <f t="shared" si="0"/>
        <v>-1086.2</v>
      </c>
    </row>
    <row r="36" spans="1:12" x14ac:dyDescent="0.2">
      <c r="E36" s="16" t="s">
        <v>835</v>
      </c>
      <c r="F36" s="16">
        <v>1086.2</v>
      </c>
      <c r="G36" s="3">
        <f t="shared" si="0"/>
        <v>-1086.2</v>
      </c>
    </row>
    <row r="37" spans="1:12" x14ac:dyDescent="0.2">
      <c r="A37" s="16" t="s">
        <v>24</v>
      </c>
      <c r="B37" s="16">
        <v>5083</v>
      </c>
      <c r="C37" s="15">
        <v>80</v>
      </c>
      <c r="E37" s="16" t="s">
        <v>836</v>
      </c>
      <c r="F37" s="16">
        <v>80</v>
      </c>
      <c r="G37" s="3">
        <f t="shared" si="0"/>
        <v>0</v>
      </c>
    </row>
    <row r="38" spans="1:12" x14ac:dyDescent="0.2">
      <c r="A38" s="16" t="s">
        <v>24</v>
      </c>
      <c r="B38" s="16">
        <v>5084</v>
      </c>
      <c r="C38" s="15">
        <v>80</v>
      </c>
      <c r="E38" s="16" t="s">
        <v>837</v>
      </c>
      <c r="F38" s="16">
        <v>80</v>
      </c>
      <c r="G38" s="3">
        <f t="shared" si="0"/>
        <v>0</v>
      </c>
    </row>
    <row r="39" spans="1:12" x14ac:dyDescent="0.2">
      <c r="A39" s="16" t="s">
        <v>24</v>
      </c>
      <c r="B39" s="16">
        <v>5085</v>
      </c>
      <c r="C39" s="15">
        <v>80</v>
      </c>
      <c r="E39" s="16" t="s">
        <v>838</v>
      </c>
      <c r="F39" s="16">
        <v>80</v>
      </c>
      <c r="G39" s="3">
        <f t="shared" si="0"/>
        <v>0</v>
      </c>
      <c r="L39" s="3"/>
    </row>
    <row r="40" spans="1:12" x14ac:dyDescent="0.2">
      <c r="A40" s="16" t="s">
        <v>24</v>
      </c>
      <c r="B40" s="16">
        <v>5086</v>
      </c>
      <c r="C40" s="15">
        <v>80</v>
      </c>
      <c r="E40" s="16" t="s">
        <v>839</v>
      </c>
      <c r="F40" s="16">
        <v>80</v>
      </c>
      <c r="G40" s="3">
        <f t="shared" si="0"/>
        <v>0</v>
      </c>
      <c r="K40" s="9"/>
      <c r="L40" s="7"/>
    </row>
    <row r="41" spans="1:12" x14ac:dyDescent="0.2">
      <c r="A41" s="16" t="s">
        <v>24</v>
      </c>
      <c r="B41" s="16">
        <v>5087</v>
      </c>
      <c r="C41" s="15">
        <v>80</v>
      </c>
      <c r="E41" s="16" t="s">
        <v>840</v>
      </c>
      <c r="F41" s="16">
        <v>80</v>
      </c>
      <c r="G41" s="3">
        <f t="shared" si="0"/>
        <v>0</v>
      </c>
      <c r="L41" s="3"/>
    </row>
    <row r="42" spans="1:12" x14ac:dyDescent="0.2">
      <c r="A42" s="16" t="s">
        <v>24</v>
      </c>
      <c r="B42" s="16">
        <v>5088</v>
      </c>
      <c r="C42" s="15">
        <v>80</v>
      </c>
      <c r="E42" s="16" t="s">
        <v>841</v>
      </c>
      <c r="F42" s="16">
        <v>80</v>
      </c>
      <c r="G42" s="3">
        <f t="shared" si="0"/>
        <v>0</v>
      </c>
    </row>
    <row r="43" spans="1:12" x14ac:dyDescent="0.2">
      <c r="A43" s="16" t="s">
        <v>24</v>
      </c>
      <c r="B43" s="16">
        <v>5089</v>
      </c>
      <c r="C43" s="15">
        <v>1086.1982758620691</v>
      </c>
      <c r="E43" s="16" t="s">
        <v>842</v>
      </c>
      <c r="F43" s="16">
        <v>1086.2</v>
      </c>
      <c r="G43" s="3">
        <f t="shared" si="0"/>
        <v>-1.7241379309780314E-3</v>
      </c>
    </row>
    <row r="44" spans="1:12" x14ac:dyDescent="0.2">
      <c r="A44" s="16" t="s">
        <v>24</v>
      </c>
      <c r="B44" s="16">
        <v>5090</v>
      </c>
      <c r="C44" s="15">
        <v>80</v>
      </c>
      <c r="E44" s="16" t="s">
        <v>843</v>
      </c>
      <c r="F44" s="16">
        <v>80</v>
      </c>
      <c r="G44" s="3">
        <f t="shared" si="0"/>
        <v>0</v>
      </c>
    </row>
    <row r="45" spans="1:12" x14ac:dyDescent="0.2">
      <c r="A45" s="16" t="s">
        <v>24</v>
      </c>
      <c r="B45" s="16">
        <v>5091</v>
      </c>
      <c r="C45" s="15">
        <v>80</v>
      </c>
      <c r="E45" s="16" t="s">
        <v>844</v>
      </c>
      <c r="F45" s="16">
        <v>80</v>
      </c>
      <c r="G45" s="3">
        <f t="shared" si="0"/>
        <v>0</v>
      </c>
    </row>
    <row r="46" spans="1:12" x14ac:dyDescent="0.2">
      <c r="A46" s="16" t="s">
        <v>24</v>
      </c>
      <c r="B46" s="16">
        <v>5092</v>
      </c>
      <c r="C46" s="15">
        <v>80</v>
      </c>
      <c r="E46" s="16" t="s">
        <v>845</v>
      </c>
      <c r="F46" s="16">
        <v>80</v>
      </c>
      <c r="G46" s="3">
        <f t="shared" si="0"/>
        <v>0</v>
      </c>
    </row>
    <row r="47" spans="1:12" x14ac:dyDescent="0.2">
      <c r="A47" s="16" t="s">
        <v>24</v>
      </c>
      <c r="B47" s="16">
        <v>5093</v>
      </c>
      <c r="C47" s="15">
        <v>80</v>
      </c>
      <c r="E47" s="16" t="s">
        <v>846</v>
      </c>
      <c r="F47" s="16">
        <v>80</v>
      </c>
      <c r="G47" s="3">
        <f t="shared" si="0"/>
        <v>0</v>
      </c>
    </row>
    <row r="48" spans="1:12" x14ac:dyDescent="0.2">
      <c r="A48" s="16" t="s">
        <v>24</v>
      </c>
      <c r="B48" s="16">
        <v>5094</v>
      </c>
      <c r="C48" s="15">
        <v>80</v>
      </c>
      <c r="E48" s="16" t="s">
        <v>847</v>
      </c>
      <c r="F48" s="16">
        <v>80</v>
      </c>
      <c r="G48" s="3">
        <f t="shared" si="0"/>
        <v>0</v>
      </c>
    </row>
    <row r="49" spans="1:7" x14ac:dyDescent="0.2">
      <c r="A49" s="16" t="s">
        <v>24</v>
      </c>
      <c r="B49" s="16">
        <v>5095</v>
      </c>
      <c r="C49" s="15">
        <v>80</v>
      </c>
      <c r="E49" s="16" t="s">
        <v>848</v>
      </c>
      <c r="F49" s="16">
        <v>80</v>
      </c>
      <c r="G49" s="3">
        <f t="shared" si="0"/>
        <v>0</v>
      </c>
    </row>
    <row r="50" spans="1:7" x14ac:dyDescent="0.2">
      <c r="A50" s="16" t="s">
        <v>24</v>
      </c>
      <c r="B50" s="16">
        <v>5096</v>
      </c>
      <c r="C50" s="15">
        <v>1086.1982758620691</v>
      </c>
      <c r="E50" s="16" t="s">
        <v>849</v>
      </c>
      <c r="F50" s="16">
        <v>1086.2</v>
      </c>
      <c r="G50" s="3">
        <f t="shared" si="0"/>
        <v>-1.7241379309780314E-3</v>
      </c>
    </row>
    <row r="51" spans="1:7" x14ac:dyDescent="0.2">
      <c r="E51" s="16" t="s">
        <v>850</v>
      </c>
      <c r="F51" s="16">
        <v>2132.46</v>
      </c>
      <c r="G51" s="3">
        <f t="shared" si="0"/>
        <v>-2132.46</v>
      </c>
    </row>
    <row r="52" spans="1:7" x14ac:dyDescent="0.2">
      <c r="E52" s="16" t="s">
        <v>851</v>
      </c>
      <c r="F52" s="16">
        <v>1086.2</v>
      </c>
      <c r="G52" s="3">
        <f t="shared" si="0"/>
        <v>-1086.2</v>
      </c>
    </row>
    <row r="53" spans="1:7" x14ac:dyDescent="0.2">
      <c r="A53" s="16" t="s">
        <v>24</v>
      </c>
      <c r="B53" s="16">
        <v>5099</v>
      </c>
      <c r="C53" s="15">
        <v>1086.1982758620691</v>
      </c>
      <c r="E53" s="16" t="s">
        <v>852</v>
      </c>
      <c r="F53" s="16">
        <v>1086.2</v>
      </c>
      <c r="G53" s="3">
        <f t="shared" si="0"/>
        <v>-1.7241379309780314E-3</v>
      </c>
    </row>
    <row r="54" spans="1:7" x14ac:dyDescent="0.2">
      <c r="A54" s="16" t="s">
        <v>24</v>
      </c>
      <c r="B54" s="16">
        <v>5100</v>
      </c>
      <c r="C54" s="15">
        <v>1618.6810344827588</v>
      </c>
      <c r="E54" s="16" t="s">
        <v>853</v>
      </c>
      <c r="F54" s="16">
        <v>1618.68</v>
      </c>
      <c r="G54" s="3">
        <f t="shared" si="0"/>
        <v>1.0344827587687178E-3</v>
      </c>
    </row>
    <row r="55" spans="1:7" x14ac:dyDescent="0.2">
      <c r="E55" s="16" t="s">
        <v>854</v>
      </c>
      <c r="F55" s="16">
        <v>1189.6600000000001</v>
      </c>
      <c r="G55" s="3">
        <f t="shared" si="0"/>
        <v>-1189.6600000000001</v>
      </c>
    </row>
    <row r="56" spans="1:7" x14ac:dyDescent="0.2">
      <c r="A56" s="16" t="s">
        <v>24</v>
      </c>
      <c r="B56" s="16">
        <v>5102</v>
      </c>
      <c r="C56" s="15">
        <v>200</v>
      </c>
      <c r="E56" s="16" t="s">
        <v>855</v>
      </c>
      <c r="F56" s="16">
        <v>200</v>
      </c>
      <c r="G56" s="3">
        <f t="shared" si="0"/>
        <v>0</v>
      </c>
    </row>
    <row r="57" spans="1:7" x14ac:dyDescent="0.2">
      <c r="A57" s="16" t="s">
        <v>24</v>
      </c>
      <c r="B57" s="16">
        <v>5103</v>
      </c>
      <c r="C57" s="15">
        <v>141.55172413793105</v>
      </c>
      <c r="E57" s="16" t="s">
        <v>856</v>
      </c>
      <c r="F57" s="16">
        <v>141.55000000000001</v>
      </c>
      <c r="G57" s="3">
        <f t="shared" si="0"/>
        <v>1.7241379310348748E-3</v>
      </c>
    </row>
    <row r="58" spans="1:7" x14ac:dyDescent="0.2">
      <c r="A58" s="16" t="s">
        <v>24</v>
      </c>
      <c r="B58" s="16">
        <v>5104</v>
      </c>
      <c r="C58" s="15">
        <v>2252.3793103448279</v>
      </c>
      <c r="E58" s="16" t="s">
        <v>857</v>
      </c>
      <c r="F58" s="16">
        <v>2252.38</v>
      </c>
      <c r="G58" s="3">
        <f t="shared" si="0"/>
        <v>-6.896551722093136E-4</v>
      </c>
    </row>
    <row r="59" spans="1:7" x14ac:dyDescent="0.2">
      <c r="A59" s="16" t="s">
        <v>24</v>
      </c>
      <c r="B59" s="16">
        <v>5105</v>
      </c>
      <c r="C59" s="15">
        <v>1086.1982758620691</v>
      </c>
      <c r="E59" s="16" t="s">
        <v>858</v>
      </c>
      <c r="F59" s="16">
        <v>1086.2</v>
      </c>
      <c r="G59" s="3">
        <f t="shared" si="0"/>
        <v>-1.7241379309780314E-3</v>
      </c>
    </row>
    <row r="60" spans="1:7" x14ac:dyDescent="0.2">
      <c r="A60" s="16" t="s">
        <v>24</v>
      </c>
      <c r="B60" s="16">
        <v>5106</v>
      </c>
      <c r="C60" s="15">
        <v>1086.1982758620691</v>
      </c>
      <c r="E60" s="16" t="s">
        <v>859</v>
      </c>
      <c r="F60" s="16">
        <v>1086.2</v>
      </c>
      <c r="G60" s="3">
        <f t="shared" si="0"/>
        <v>-1.7241379309780314E-3</v>
      </c>
    </row>
    <row r="61" spans="1:7" x14ac:dyDescent="0.2">
      <c r="A61" s="16" t="s">
        <v>24</v>
      </c>
      <c r="B61" s="16">
        <v>5107</v>
      </c>
      <c r="C61" s="15">
        <v>5655.1810344827591</v>
      </c>
      <c r="E61" s="16" t="s">
        <v>860</v>
      </c>
      <c r="F61" s="16">
        <v>5655.18</v>
      </c>
      <c r="G61" s="3">
        <f t="shared" si="0"/>
        <v>1.0344827587687178E-3</v>
      </c>
    </row>
    <row r="62" spans="1:7" x14ac:dyDescent="0.2">
      <c r="A62" s="16" t="s">
        <v>24</v>
      </c>
      <c r="B62" s="16">
        <v>5108</v>
      </c>
      <c r="C62" s="15">
        <v>3529.4137931034484</v>
      </c>
      <c r="E62" s="16" t="s">
        <v>861</v>
      </c>
      <c r="F62" s="16">
        <v>3529.41</v>
      </c>
      <c r="G62" s="3">
        <f t="shared" si="0"/>
        <v>3.7931034485154669E-3</v>
      </c>
    </row>
    <row r="63" spans="1:7" x14ac:dyDescent="0.2">
      <c r="E63" s="16" t="s">
        <v>862</v>
      </c>
      <c r="F63" s="16">
        <v>1538.79</v>
      </c>
      <c r="G63" s="3">
        <f t="shared" si="0"/>
        <v>-1538.79</v>
      </c>
    </row>
    <row r="64" spans="1:7" x14ac:dyDescent="0.2">
      <c r="A64" s="16" t="s">
        <v>24</v>
      </c>
      <c r="B64" s="16">
        <v>5110</v>
      </c>
      <c r="C64" s="15">
        <v>1538.793103448276</v>
      </c>
      <c r="E64" s="16" t="s">
        <v>863</v>
      </c>
      <c r="F64" s="16">
        <v>1538.79</v>
      </c>
      <c r="G64" s="3">
        <f t="shared" si="0"/>
        <v>3.1034482760787796E-3</v>
      </c>
    </row>
    <row r="65" spans="1:11" x14ac:dyDescent="0.2">
      <c r="E65" s="16" t="s">
        <v>864</v>
      </c>
      <c r="F65" s="16">
        <v>150</v>
      </c>
      <c r="G65" s="3">
        <f t="shared" si="0"/>
        <v>-150</v>
      </c>
    </row>
    <row r="66" spans="1:11" x14ac:dyDescent="0.2">
      <c r="A66" s="16" t="s">
        <v>24</v>
      </c>
      <c r="B66" s="16">
        <v>5112</v>
      </c>
      <c r="C66" s="15">
        <v>507.75000000000006</v>
      </c>
      <c r="E66" s="16" t="s">
        <v>865</v>
      </c>
      <c r="F66" s="16">
        <v>507.75</v>
      </c>
      <c r="G66" s="3">
        <f t="shared" si="0"/>
        <v>0</v>
      </c>
    </row>
    <row r="67" spans="1:11" x14ac:dyDescent="0.2">
      <c r="A67" s="16" t="s">
        <v>24</v>
      </c>
      <c r="B67" s="16">
        <v>5113</v>
      </c>
      <c r="C67" s="15">
        <v>1201.5517241379312</v>
      </c>
      <c r="E67" s="16" t="s">
        <v>866</v>
      </c>
      <c r="F67" s="16">
        <v>1201.55</v>
      </c>
      <c r="G67" s="3">
        <f t="shared" si="0"/>
        <v>1.724137931205405E-3</v>
      </c>
    </row>
    <row r="68" spans="1:11" ht="15" x14ac:dyDescent="0.25">
      <c r="C68" s="38">
        <f>SUM(C4:C67)</f>
        <v>144945.09482758623</v>
      </c>
      <c r="F68" s="38">
        <f>SUM(F4:F67)</f>
        <v>176546.03000000003</v>
      </c>
      <c r="I68"/>
      <c r="J68" s="33" t="s">
        <v>2</v>
      </c>
      <c r="K68" s="34">
        <f>+C68</f>
        <v>144945.09482758623</v>
      </c>
    </row>
    <row r="69" spans="1:11" ht="15" x14ac:dyDescent="0.25">
      <c r="I69"/>
      <c r="J69" s="10" t="s">
        <v>3</v>
      </c>
      <c r="K69" s="6">
        <f>+F68</f>
        <v>176546.03000000003</v>
      </c>
    </row>
    <row r="70" spans="1:11" ht="15" x14ac:dyDescent="0.25">
      <c r="I70"/>
      <c r="K70" s="34">
        <f>+K68-K69</f>
        <v>-31600.935172413796</v>
      </c>
    </row>
    <row r="71" spans="1:11" ht="15" x14ac:dyDescent="0.25">
      <c r="A71" s="16" t="s">
        <v>1126</v>
      </c>
      <c r="B71" s="16">
        <v>106</v>
      </c>
      <c r="C71" s="15">
        <v>1086.2068965517242</v>
      </c>
      <c r="E71" s="16" t="s">
        <v>867</v>
      </c>
      <c r="F71" s="16">
        <v>1086.21</v>
      </c>
      <c r="G71" s="3">
        <f>+C71-F71</f>
        <v>-3.1034482758514059E-3</v>
      </c>
      <c r="I71"/>
    </row>
    <row r="72" spans="1:11" ht="15" x14ac:dyDescent="0.25">
      <c r="A72" s="16" t="s">
        <v>1126</v>
      </c>
      <c r="B72" s="16">
        <v>107</v>
      </c>
      <c r="C72" s="15">
        <v>1086.1982758620691</v>
      </c>
      <c r="E72" s="16" t="s">
        <v>868</v>
      </c>
      <c r="F72" s="16">
        <v>1086.2</v>
      </c>
      <c r="G72" s="3">
        <f t="shared" ref="G72:G73" si="1">+C72-F72</f>
        <v>-1.7241379309780314E-3</v>
      </c>
      <c r="I72"/>
    </row>
    <row r="73" spans="1:11" ht="15" x14ac:dyDescent="0.25">
      <c r="A73" s="16" t="s">
        <v>1126</v>
      </c>
      <c r="B73" s="16">
        <v>108</v>
      </c>
      <c r="C73" s="15">
        <v>1086.1982758620691</v>
      </c>
      <c r="E73" s="16" t="s">
        <v>869</v>
      </c>
      <c r="F73" s="16">
        <v>1086.2</v>
      </c>
      <c r="G73" s="3">
        <f t="shared" si="1"/>
        <v>-1.7241379309780314E-3</v>
      </c>
      <c r="I73"/>
    </row>
    <row r="74" spans="1:11" ht="15" x14ac:dyDescent="0.25">
      <c r="C74" s="36">
        <f>SUM(C71:C73)</f>
        <v>3258.6034482758623</v>
      </c>
      <c r="E74"/>
      <c r="F74" s="39">
        <f>SUM(F71:F73)</f>
        <v>3258.6099999999997</v>
      </c>
      <c r="I74"/>
      <c r="J74" s="33" t="s">
        <v>2</v>
      </c>
      <c r="K74" s="34">
        <f>+C74</f>
        <v>3258.6034482758623</v>
      </c>
    </row>
    <row r="75" spans="1:11" ht="15" x14ac:dyDescent="0.25">
      <c r="I75"/>
      <c r="J75" s="10" t="s">
        <v>3</v>
      </c>
      <c r="K75" s="6">
        <f>+F74</f>
        <v>3258.6099999999997</v>
      </c>
    </row>
    <row r="76" spans="1:11" ht="15" x14ac:dyDescent="0.25">
      <c r="E76"/>
      <c r="F76"/>
      <c r="I76"/>
      <c r="K76" s="34">
        <f>+K74-K75</f>
        <v>-6.5517241373527213E-3</v>
      </c>
    </row>
    <row r="77" spans="1:11" ht="15" x14ac:dyDescent="0.25">
      <c r="E77"/>
      <c r="F77"/>
      <c r="I77"/>
    </row>
    <row r="78" spans="1:11" ht="15" x14ac:dyDescent="0.25">
      <c r="E78"/>
      <c r="F78"/>
      <c r="I78"/>
    </row>
    <row r="79" spans="1:11" ht="15" x14ac:dyDescent="0.25">
      <c r="E79"/>
      <c r="F79"/>
      <c r="I79"/>
    </row>
    <row r="80" spans="1:11" ht="15" x14ac:dyDescent="0.25">
      <c r="E80"/>
      <c r="F80"/>
      <c r="I80"/>
    </row>
    <row r="81" spans="5:9" ht="15" x14ac:dyDescent="0.25">
      <c r="E81"/>
      <c r="F81"/>
      <c r="I81"/>
    </row>
    <row r="82" spans="5:9" ht="15" x14ac:dyDescent="0.25">
      <c r="E82"/>
      <c r="F82"/>
      <c r="I82"/>
    </row>
    <row r="83" spans="5:9" ht="15" x14ac:dyDescent="0.25">
      <c r="E83"/>
      <c r="F83"/>
      <c r="I83"/>
    </row>
    <row r="84" spans="5:9" ht="15" x14ac:dyDescent="0.25">
      <c r="E84"/>
      <c r="F84"/>
      <c r="I84"/>
    </row>
    <row r="85" spans="5:9" ht="15" x14ac:dyDescent="0.25">
      <c r="E85"/>
      <c r="F85"/>
      <c r="I85"/>
    </row>
    <row r="86" spans="5:9" ht="15" x14ac:dyDescent="0.25">
      <c r="E86"/>
      <c r="F86"/>
      <c r="I86"/>
    </row>
    <row r="87" spans="5:9" ht="15" x14ac:dyDescent="0.25">
      <c r="E87"/>
      <c r="F87"/>
      <c r="I87"/>
    </row>
    <row r="88" spans="5:9" ht="15" x14ac:dyDescent="0.25">
      <c r="E88"/>
      <c r="F88"/>
      <c r="I88"/>
    </row>
    <row r="89" spans="5:9" ht="15" x14ac:dyDescent="0.25">
      <c r="E89"/>
      <c r="F89"/>
      <c r="I89"/>
    </row>
    <row r="90" spans="5:9" ht="15" x14ac:dyDescent="0.25">
      <c r="E90"/>
      <c r="F90"/>
      <c r="I90"/>
    </row>
    <row r="91" spans="5:9" ht="15" x14ac:dyDescent="0.25">
      <c r="E91"/>
      <c r="F91"/>
      <c r="I91"/>
    </row>
    <row r="92" spans="5:9" ht="15" x14ac:dyDescent="0.25">
      <c r="E92"/>
      <c r="F92"/>
      <c r="I92"/>
    </row>
    <row r="93" spans="5:9" ht="15" x14ac:dyDescent="0.25">
      <c r="E93"/>
      <c r="F93"/>
      <c r="I93"/>
    </row>
    <row r="94" spans="5:9" ht="15" x14ac:dyDescent="0.25">
      <c r="E94"/>
      <c r="F94"/>
      <c r="I94"/>
    </row>
    <row r="95" spans="5:9" ht="15" x14ac:dyDescent="0.25">
      <c r="E95"/>
      <c r="F95"/>
      <c r="I95"/>
    </row>
    <row r="96" spans="5:9" ht="15" x14ac:dyDescent="0.25">
      <c r="E96"/>
      <c r="F96"/>
      <c r="I96"/>
    </row>
    <row r="97" spans="5:9" ht="15" x14ac:dyDescent="0.25">
      <c r="E97"/>
      <c r="F97"/>
      <c r="I97"/>
    </row>
    <row r="98" spans="5:9" ht="15" x14ac:dyDescent="0.25">
      <c r="E98"/>
      <c r="F98"/>
      <c r="I98"/>
    </row>
    <row r="99" spans="5:9" ht="15" x14ac:dyDescent="0.25">
      <c r="E99"/>
      <c r="F99"/>
      <c r="I99"/>
    </row>
    <row r="100" spans="5:9" ht="15" x14ac:dyDescent="0.25">
      <c r="E100"/>
      <c r="F100"/>
      <c r="I100"/>
    </row>
    <row r="101" spans="5:9" ht="15" x14ac:dyDescent="0.25">
      <c r="E101"/>
      <c r="F101"/>
      <c r="I101"/>
    </row>
    <row r="102" spans="5:9" ht="15" x14ac:dyDescent="0.25">
      <c r="E102"/>
      <c r="F102"/>
      <c r="I102"/>
    </row>
    <row r="103" spans="5:9" ht="15" x14ac:dyDescent="0.25">
      <c r="E103"/>
      <c r="F103"/>
      <c r="I103"/>
    </row>
    <row r="104" spans="5:9" ht="15" x14ac:dyDescent="0.25">
      <c r="E104"/>
      <c r="F104"/>
      <c r="I104"/>
    </row>
    <row r="105" spans="5:9" ht="15" x14ac:dyDescent="0.25">
      <c r="E105"/>
      <c r="F105"/>
      <c r="I105"/>
    </row>
    <row r="106" spans="5:9" ht="15" x14ac:dyDescent="0.25">
      <c r="E106"/>
      <c r="F106"/>
      <c r="I106"/>
    </row>
    <row r="107" spans="5:9" ht="15" x14ac:dyDescent="0.25">
      <c r="E107"/>
      <c r="F107"/>
      <c r="I107"/>
    </row>
    <row r="108" spans="5:9" ht="15" x14ac:dyDescent="0.25">
      <c r="E108"/>
      <c r="F108"/>
      <c r="I108"/>
    </row>
    <row r="109" spans="5:9" ht="15" x14ac:dyDescent="0.25">
      <c r="E109"/>
      <c r="F109"/>
      <c r="I109"/>
    </row>
    <row r="110" spans="5:9" ht="15" x14ac:dyDescent="0.25">
      <c r="E110"/>
      <c r="F110"/>
      <c r="I110"/>
    </row>
    <row r="111" spans="5:9" ht="15" x14ac:dyDescent="0.25">
      <c r="E111"/>
      <c r="F111" s="19"/>
      <c r="I111"/>
    </row>
    <row r="112" spans="5:9" ht="15" x14ac:dyDescent="0.25">
      <c r="E112"/>
      <c r="F112" s="19"/>
      <c r="I112"/>
    </row>
    <row r="113" spans="5:9" ht="15" x14ac:dyDescent="0.25">
      <c r="E113"/>
      <c r="F113"/>
      <c r="I113"/>
    </row>
    <row r="114" spans="5:9" ht="15" x14ac:dyDescent="0.25">
      <c r="E114"/>
      <c r="F114"/>
      <c r="I114"/>
    </row>
    <row r="115" spans="5:9" ht="15" x14ac:dyDescent="0.25">
      <c r="E115"/>
      <c r="F115" s="19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/>
      <c r="I122"/>
    </row>
    <row r="123" spans="5:9" ht="15" x14ac:dyDescent="0.25">
      <c r="E123"/>
      <c r="F123"/>
      <c r="I123"/>
    </row>
    <row r="124" spans="5:9" ht="15" x14ac:dyDescent="0.25">
      <c r="E124"/>
      <c r="F124" s="19"/>
      <c r="I124"/>
    </row>
    <row r="125" spans="5:9" ht="15" x14ac:dyDescent="0.25">
      <c r="E125"/>
      <c r="F125"/>
      <c r="I125"/>
    </row>
    <row r="126" spans="5:9" ht="15" x14ac:dyDescent="0.25">
      <c r="F126" s="19"/>
    </row>
    <row r="127" spans="5:9" ht="15" x14ac:dyDescent="0.25">
      <c r="F127"/>
    </row>
    <row r="128" spans="5:9" ht="15" x14ac:dyDescent="0.25">
      <c r="F128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52">
    <sortCondition ref="B4:B52"/>
  </sortState>
  <mergeCells count="2">
    <mergeCell ref="A3:C3"/>
    <mergeCell ref="E3:G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FFFF00"/>
  </sheetPr>
  <dimension ref="A3:M15"/>
  <sheetViews>
    <sheetView workbookViewId="0">
      <selection activeCell="L13" sqref="L13:M15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5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  <c r="I3" s="25"/>
    </row>
    <row r="4" spans="1:13" x14ac:dyDescent="0.2">
      <c r="A4" s="16" t="s">
        <v>68</v>
      </c>
      <c r="B4" s="16">
        <v>300</v>
      </c>
      <c r="C4" s="15">
        <v>633</v>
      </c>
      <c r="E4" s="16" t="s">
        <v>870</v>
      </c>
      <c r="F4" s="17">
        <v>42556</v>
      </c>
      <c r="G4" s="16" t="s">
        <v>878</v>
      </c>
      <c r="H4" s="16">
        <v>633</v>
      </c>
      <c r="I4" s="15">
        <f>+C4-H4</f>
        <v>0</v>
      </c>
    </row>
    <row r="5" spans="1:13" x14ac:dyDescent="0.2">
      <c r="A5" s="16" t="s">
        <v>68</v>
      </c>
      <c r="B5" s="16">
        <v>301</v>
      </c>
      <c r="C5" s="15">
        <v>809.00000000000011</v>
      </c>
      <c r="E5" s="16" t="s">
        <v>871</v>
      </c>
      <c r="F5" s="17">
        <v>42560</v>
      </c>
      <c r="G5" s="16" t="s">
        <v>879</v>
      </c>
      <c r="H5" s="16">
        <v>809</v>
      </c>
      <c r="I5" s="15">
        <f t="shared" ref="I5:I12" si="0">+C5-H5</f>
        <v>0</v>
      </c>
    </row>
    <row r="6" spans="1:13" x14ac:dyDescent="0.2">
      <c r="A6" s="16" t="s">
        <v>68</v>
      </c>
      <c r="B6" s="16">
        <v>302</v>
      </c>
      <c r="C6" s="15">
        <v>542.64655172413802</v>
      </c>
      <c r="E6" s="16" t="s">
        <v>872</v>
      </c>
      <c r="F6" s="17">
        <v>42563</v>
      </c>
      <c r="G6" s="16" t="s">
        <v>880</v>
      </c>
      <c r="H6" s="16">
        <v>542.65</v>
      </c>
      <c r="I6" s="15">
        <f t="shared" si="0"/>
        <v>-3.4482758619560627E-3</v>
      </c>
    </row>
    <row r="7" spans="1:13" x14ac:dyDescent="0.2">
      <c r="A7" s="16" t="s">
        <v>68</v>
      </c>
      <c r="B7" s="16">
        <v>303</v>
      </c>
      <c r="C7" s="15">
        <v>4396</v>
      </c>
      <c r="E7" s="16" t="s">
        <v>873</v>
      </c>
      <c r="F7" s="17">
        <v>42563</v>
      </c>
      <c r="G7" s="16" t="s">
        <v>881</v>
      </c>
      <c r="H7" s="20">
        <v>4396</v>
      </c>
      <c r="I7" s="15">
        <f t="shared" si="0"/>
        <v>0</v>
      </c>
    </row>
    <row r="8" spans="1:13" x14ac:dyDescent="0.2">
      <c r="A8" s="16" t="s">
        <v>68</v>
      </c>
      <c r="B8" s="16">
        <v>304</v>
      </c>
      <c r="C8" s="15">
        <v>286.75</v>
      </c>
      <c r="E8" s="16" t="s">
        <v>69</v>
      </c>
      <c r="F8" s="17">
        <v>42567</v>
      </c>
      <c r="G8" s="16" t="s">
        <v>882</v>
      </c>
      <c r="H8" s="16">
        <v>286.75</v>
      </c>
      <c r="I8" s="15">
        <f t="shared" si="0"/>
        <v>0</v>
      </c>
    </row>
    <row r="9" spans="1:13" x14ac:dyDescent="0.2">
      <c r="A9" s="16" t="s">
        <v>68</v>
      </c>
      <c r="B9" s="16">
        <v>305</v>
      </c>
      <c r="C9" s="15">
        <v>604.02586206896558</v>
      </c>
      <c r="E9" s="16" t="s">
        <v>874</v>
      </c>
      <c r="F9" s="17">
        <v>42569</v>
      </c>
      <c r="G9" s="16" t="s">
        <v>883</v>
      </c>
      <c r="H9" s="16">
        <v>604.03</v>
      </c>
      <c r="I9" s="15">
        <f t="shared" si="0"/>
        <v>-4.13793103439275E-3</v>
      </c>
    </row>
    <row r="10" spans="1:13" x14ac:dyDescent="0.2">
      <c r="A10" s="16" t="s">
        <v>68</v>
      </c>
      <c r="B10" s="16">
        <v>306</v>
      </c>
      <c r="C10" s="15">
        <v>610.99137931034488</v>
      </c>
      <c r="E10" s="16" t="s">
        <v>875</v>
      </c>
      <c r="F10" s="17">
        <v>42570</v>
      </c>
      <c r="G10" s="16" t="s">
        <v>884</v>
      </c>
      <c r="H10" s="16">
        <v>610.99</v>
      </c>
      <c r="I10" s="15">
        <f t="shared" si="0"/>
        <v>1.3793103448733746E-3</v>
      </c>
    </row>
    <row r="11" spans="1:13" x14ac:dyDescent="0.2">
      <c r="A11" s="16" t="s">
        <v>68</v>
      </c>
      <c r="B11" s="16">
        <v>307</v>
      </c>
      <c r="C11" s="15">
        <v>1351.4310344827588</v>
      </c>
      <c r="E11" s="16" t="s">
        <v>876</v>
      </c>
      <c r="F11" s="17">
        <v>42570</v>
      </c>
      <c r="G11" s="16" t="s">
        <v>885</v>
      </c>
      <c r="H11" s="20">
        <v>1351.43</v>
      </c>
      <c r="I11" s="15">
        <f t="shared" si="0"/>
        <v>1.0344827587687178E-3</v>
      </c>
    </row>
    <row r="12" spans="1:13" x14ac:dyDescent="0.2">
      <c r="A12" s="16" t="s">
        <v>68</v>
      </c>
      <c r="B12" s="16">
        <v>308</v>
      </c>
      <c r="C12" s="15">
        <v>1199.6982758620691</v>
      </c>
      <c r="E12" s="16" t="s">
        <v>877</v>
      </c>
      <c r="F12" s="17">
        <v>42570</v>
      </c>
      <c r="G12" s="16" t="s">
        <v>886</v>
      </c>
      <c r="H12" s="20">
        <v>1199.7</v>
      </c>
      <c r="I12" s="15">
        <f t="shared" si="0"/>
        <v>-1.7241379309780314E-3</v>
      </c>
    </row>
    <row r="13" spans="1:13" ht="15" x14ac:dyDescent="0.25">
      <c r="C13" s="36">
        <f>SUM(C4:C12)</f>
        <v>10433.543103448275</v>
      </c>
      <c r="F13" s="17"/>
      <c r="H13" s="38">
        <f>SUM(H4:H12)</f>
        <v>10433.549999999999</v>
      </c>
      <c r="L13" s="33" t="s">
        <v>2</v>
      </c>
      <c r="M13" s="34">
        <f>+C13</f>
        <v>10433.543103448275</v>
      </c>
    </row>
    <row r="14" spans="1:13" x14ac:dyDescent="0.2">
      <c r="L14" s="10" t="s">
        <v>3</v>
      </c>
      <c r="M14" s="6">
        <f>+H13</f>
        <v>10433.549999999999</v>
      </c>
    </row>
    <row r="15" spans="1:13" ht="15" x14ac:dyDescent="0.25">
      <c r="M15" s="34">
        <f>+M13-M14</f>
        <v>-6.8965517239121255E-3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FFC000"/>
  </sheetPr>
  <dimension ref="A1:M96"/>
  <sheetViews>
    <sheetView workbookViewId="0">
      <selection activeCell="L10" sqref="L10:M12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9.8554687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637</v>
      </c>
      <c r="C6" s="15">
        <v>418103.44827586209</v>
      </c>
      <c r="E6" s="16" t="s">
        <v>157</v>
      </c>
      <c r="F6" s="20">
        <v>396835.27</v>
      </c>
      <c r="G6" s="20">
        <v>21268.18</v>
      </c>
      <c r="H6" s="15">
        <f>+F6+G6</f>
        <v>418103.45</v>
      </c>
      <c r="I6" s="15">
        <f>+C6-H6</f>
        <v>-1.7241379246115685E-3</v>
      </c>
    </row>
    <row r="7" spans="1:13" x14ac:dyDescent="0.25">
      <c r="A7" s="16" t="s">
        <v>4</v>
      </c>
      <c r="B7" s="16">
        <v>638</v>
      </c>
      <c r="C7" s="15">
        <v>310344.8275862069</v>
      </c>
      <c r="E7" s="16" t="s">
        <v>158</v>
      </c>
      <c r="F7" s="20">
        <v>301694.93</v>
      </c>
      <c r="G7" s="20">
        <v>8649.9</v>
      </c>
      <c r="H7" s="15">
        <f t="shared" ref="H7:H9" si="0">+F7+G7</f>
        <v>310344.83</v>
      </c>
      <c r="I7" s="15">
        <f t="shared" ref="I7:I9" si="1">+C7-H7</f>
        <v>-2.4137931177392602E-3</v>
      </c>
    </row>
    <row r="8" spans="1:13" x14ac:dyDescent="0.25">
      <c r="A8" s="16" t="s">
        <v>4</v>
      </c>
      <c r="B8" s="16">
        <v>639</v>
      </c>
      <c r="C8" s="15">
        <v>337068.96551724139</v>
      </c>
      <c r="E8" s="16" t="s">
        <v>159</v>
      </c>
      <c r="F8" s="20">
        <v>325989.61</v>
      </c>
      <c r="G8" s="20">
        <v>11079.36</v>
      </c>
      <c r="H8" s="15">
        <f t="shared" si="0"/>
        <v>337068.97</v>
      </c>
      <c r="I8" s="15">
        <f t="shared" si="1"/>
        <v>-4.4827585807070136E-3</v>
      </c>
    </row>
    <row r="9" spans="1:13" x14ac:dyDescent="0.25">
      <c r="A9" s="16" t="s">
        <v>4</v>
      </c>
      <c r="B9" s="16">
        <v>640</v>
      </c>
      <c r="C9" s="15">
        <v>414655.17241379316</v>
      </c>
      <c r="E9" s="16" t="s">
        <v>160</v>
      </c>
      <c r="F9" s="20">
        <v>393836.76</v>
      </c>
      <c r="G9" s="20">
        <v>20818.41</v>
      </c>
      <c r="H9" s="15">
        <f t="shared" si="0"/>
        <v>414655.17</v>
      </c>
      <c r="I9" s="15">
        <f t="shared" si="1"/>
        <v>2.4137931759469211E-3</v>
      </c>
    </row>
    <row r="10" spans="1:13" x14ac:dyDescent="0.25">
      <c r="C10" s="40">
        <f>SUM(C6:C9)</f>
        <v>1480172.4137931035</v>
      </c>
      <c r="E10" s="16"/>
      <c r="F10" s="16"/>
      <c r="G10" s="16"/>
      <c r="H10" s="32">
        <f>SUM(H6:H9)</f>
        <v>1480172.42</v>
      </c>
      <c r="I10" s="15"/>
      <c r="L10" s="33" t="s">
        <v>2</v>
      </c>
      <c r="M10" s="34">
        <f>+C10</f>
        <v>1480172.4137931035</v>
      </c>
    </row>
    <row r="11" spans="1:13" x14ac:dyDescent="0.25">
      <c r="A11" s="16"/>
      <c r="B11" s="16"/>
      <c r="C11" s="15"/>
      <c r="E11" s="16"/>
      <c r="F11" s="20"/>
      <c r="G11" s="20"/>
      <c r="H11" s="15"/>
      <c r="I11" s="15"/>
      <c r="L11" s="10" t="s">
        <v>3</v>
      </c>
      <c r="M11" s="6">
        <f>+H10</f>
        <v>1480172.42</v>
      </c>
    </row>
    <row r="12" spans="1:13" x14ac:dyDescent="0.25">
      <c r="A12" s="16"/>
      <c r="B12" s="16"/>
      <c r="C12" s="15"/>
      <c r="E12" s="16"/>
      <c r="F12" s="20"/>
      <c r="G12" s="16"/>
      <c r="H12" s="15"/>
      <c r="I12" s="15"/>
      <c r="L12" s="16"/>
      <c r="M12" s="34">
        <f>+M10-M11</f>
        <v>-6.2068963889032602E-3</v>
      </c>
    </row>
    <row r="13" spans="1:13" x14ac:dyDescent="0.25">
      <c r="A13" s="16"/>
      <c r="B13" s="16"/>
      <c r="C13" s="15"/>
      <c r="E13" s="16"/>
      <c r="F13" s="20"/>
      <c r="G13" s="20"/>
      <c r="H13" s="15"/>
      <c r="I13" s="15"/>
    </row>
    <row r="14" spans="1:13" x14ac:dyDescent="0.25">
      <c r="A14" s="16" t="s">
        <v>17</v>
      </c>
      <c r="B14" s="16">
        <v>375</v>
      </c>
      <c r="C14" s="15">
        <v>418103.44827586209</v>
      </c>
      <c r="E14" s="16" t="s">
        <v>161</v>
      </c>
      <c r="F14" s="20">
        <v>-396835.27</v>
      </c>
      <c r="G14" s="20">
        <v>-21268.18</v>
      </c>
      <c r="H14" s="15">
        <f t="shared" ref="H14" si="2">+F14+G14</f>
        <v>-418103.45</v>
      </c>
      <c r="I14" s="15">
        <f>+C14+H14</f>
        <v>-1.7241379246115685E-3</v>
      </c>
      <c r="L14" s="33" t="s">
        <v>2</v>
      </c>
      <c r="M14" s="34">
        <f>+C14</f>
        <v>418103.44827586209</v>
      </c>
    </row>
    <row r="15" spans="1:13" x14ac:dyDescent="0.25">
      <c r="A15" s="16"/>
      <c r="B15" s="16"/>
      <c r="C15" s="15"/>
      <c r="E15" s="16"/>
      <c r="F15" s="20"/>
      <c r="G15" s="20"/>
      <c r="H15" s="15"/>
      <c r="I15" s="15"/>
      <c r="L15" s="10" t="s">
        <v>3</v>
      </c>
      <c r="M15" s="6">
        <f>+H14</f>
        <v>-418103.45</v>
      </c>
    </row>
    <row r="16" spans="1:13" x14ac:dyDescent="0.25">
      <c r="E16" s="16"/>
      <c r="F16" s="20"/>
      <c r="G16" s="20"/>
      <c r="H16" s="15"/>
      <c r="I16" s="15"/>
      <c r="L16" s="16"/>
      <c r="M16" s="34">
        <f>+M14+M15</f>
        <v>-1.7241379246115685E-3</v>
      </c>
    </row>
    <row r="17" spans="1:13" x14ac:dyDescent="0.25">
      <c r="E17" s="16"/>
      <c r="F17" s="20"/>
      <c r="G17" s="20"/>
      <c r="H17" s="15"/>
      <c r="I17" s="16"/>
    </row>
    <row r="18" spans="1:13" x14ac:dyDescent="0.25">
      <c r="E18" s="16"/>
      <c r="F18" s="20"/>
      <c r="G18" s="20"/>
      <c r="H18" s="15"/>
      <c r="I18" s="15"/>
      <c r="L18" s="11"/>
      <c r="M18" s="15"/>
    </row>
    <row r="19" spans="1:13" x14ac:dyDescent="0.25">
      <c r="E19" s="16"/>
      <c r="F19" s="20"/>
      <c r="G19" s="16"/>
      <c r="H19" s="15"/>
      <c r="I19" s="15"/>
    </row>
    <row r="20" spans="1:13" x14ac:dyDescent="0.25">
      <c r="E20" s="16"/>
      <c r="F20" s="28"/>
      <c r="G20" s="28"/>
      <c r="H20" s="15"/>
      <c r="I20" s="15"/>
    </row>
    <row r="21" spans="1:13" x14ac:dyDescent="0.25">
      <c r="A21" s="16"/>
      <c r="E21" s="16"/>
      <c r="F21" s="20"/>
      <c r="G21" s="20"/>
      <c r="H21" s="20"/>
      <c r="I21" s="16"/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mergeCells count="2">
    <mergeCell ref="A5:B5"/>
    <mergeCell ref="E5:I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FFC000"/>
  </sheetPr>
  <dimension ref="A3:K175"/>
  <sheetViews>
    <sheetView topLeftCell="A24" workbookViewId="0">
      <selection activeCell="J41" sqref="J41:K43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5114</v>
      </c>
      <c r="C4" s="15">
        <v>1357.7586206896553</v>
      </c>
      <c r="E4" s="16" t="s">
        <v>903</v>
      </c>
      <c r="F4" s="16">
        <v>1357.76</v>
      </c>
      <c r="G4" s="3">
        <f>+C4-F4</f>
        <v>-1.3793103446460009E-3</v>
      </c>
    </row>
    <row r="5" spans="1:7" x14ac:dyDescent="0.2">
      <c r="A5" s="16" t="s">
        <v>24</v>
      </c>
      <c r="B5" s="16">
        <v>5115</v>
      </c>
      <c r="C5" s="15">
        <v>829.25862068965523</v>
      </c>
      <c r="E5" s="16" t="s">
        <v>904</v>
      </c>
      <c r="F5" s="16">
        <v>829.26</v>
      </c>
      <c r="G5" s="3">
        <f t="shared" ref="G5:G40" si="0">+C5-F5</f>
        <v>-1.3793103447596877E-3</v>
      </c>
    </row>
    <row r="6" spans="1:7" x14ac:dyDescent="0.2">
      <c r="E6" s="16" t="s">
        <v>905</v>
      </c>
      <c r="F6" s="16">
        <v>1086.2</v>
      </c>
      <c r="G6" s="3">
        <f t="shared" si="0"/>
        <v>-1086.2</v>
      </c>
    </row>
    <row r="7" spans="1:7" x14ac:dyDescent="0.2">
      <c r="A7" s="16" t="s">
        <v>24</v>
      </c>
      <c r="B7" s="16">
        <v>5117</v>
      </c>
      <c r="C7" s="15">
        <v>1220.1034482758621</v>
      </c>
      <c r="E7" s="16" t="s">
        <v>906</v>
      </c>
      <c r="F7" s="16">
        <v>1220.0999999999999</v>
      </c>
      <c r="G7" s="3">
        <f t="shared" si="0"/>
        <v>3.4482758621834364E-3</v>
      </c>
    </row>
    <row r="8" spans="1:7" x14ac:dyDescent="0.2">
      <c r="A8" s="16" t="s">
        <v>24</v>
      </c>
      <c r="B8" s="16">
        <v>5118</v>
      </c>
      <c r="C8" s="15">
        <v>8371.2068965517246</v>
      </c>
      <c r="E8" s="16" t="s">
        <v>907</v>
      </c>
      <c r="F8" s="16">
        <v>8371.2099999999991</v>
      </c>
      <c r="G8" s="3">
        <f t="shared" si="0"/>
        <v>-3.1034482744871639E-3</v>
      </c>
    </row>
    <row r="9" spans="1:7" x14ac:dyDescent="0.2">
      <c r="A9" s="16" t="s">
        <v>24</v>
      </c>
      <c r="B9" s="16">
        <v>5119</v>
      </c>
      <c r="C9" s="15">
        <v>1112.0775862068965</v>
      </c>
      <c r="E9" s="16" t="s">
        <v>908</v>
      </c>
      <c r="F9" s="16">
        <v>1112.08</v>
      </c>
      <c r="G9" s="3">
        <f t="shared" si="0"/>
        <v>-2.4137931034147186E-3</v>
      </c>
    </row>
    <row r="10" spans="1:7" x14ac:dyDescent="0.2">
      <c r="A10" s="16" t="s">
        <v>24</v>
      </c>
      <c r="B10" s="16">
        <v>5120</v>
      </c>
      <c r="C10" s="15">
        <v>3489.2413793103451</v>
      </c>
      <c r="E10" s="16" t="s">
        <v>909</v>
      </c>
      <c r="F10" s="16">
        <v>3489.2400000000002</v>
      </c>
      <c r="G10" s="3">
        <f t="shared" si="0"/>
        <v>1.3793103448733746E-3</v>
      </c>
    </row>
    <row r="11" spans="1:7" x14ac:dyDescent="0.2">
      <c r="A11" s="16" t="s">
        <v>24</v>
      </c>
      <c r="B11" s="16">
        <v>5121</v>
      </c>
      <c r="C11" s="15">
        <v>1086.1982758620691</v>
      </c>
      <c r="E11" s="16" t="s">
        <v>910</v>
      </c>
      <c r="F11" s="16">
        <v>1086.2</v>
      </c>
      <c r="G11" s="3">
        <f t="shared" si="0"/>
        <v>-1.7241379309780314E-3</v>
      </c>
    </row>
    <row r="12" spans="1:7" x14ac:dyDescent="0.2">
      <c r="A12" s="16" t="s">
        <v>24</v>
      </c>
      <c r="B12" s="16">
        <v>5122</v>
      </c>
      <c r="C12" s="15">
        <v>1086.1982758620691</v>
      </c>
      <c r="E12" s="16" t="s">
        <v>911</v>
      </c>
      <c r="F12" s="16">
        <v>1086.2</v>
      </c>
      <c r="G12" s="3">
        <f t="shared" si="0"/>
        <v>-1.7241379309780314E-3</v>
      </c>
    </row>
    <row r="13" spans="1:7" x14ac:dyDescent="0.2">
      <c r="A13" s="16" t="s">
        <v>24</v>
      </c>
      <c r="B13" s="16">
        <v>5123</v>
      </c>
      <c r="C13" s="15">
        <v>7668.2241379310344</v>
      </c>
      <c r="E13" s="16" t="s">
        <v>912</v>
      </c>
      <c r="F13" s="16">
        <v>7668.22</v>
      </c>
      <c r="G13" s="3">
        <f t="shared" si="0"/>
        <v>4.1379310341653763E-3</v>
      </c>
    </row>
    <row r="14" spans="1:7" x14ac:dyDescent="0.2">
      <c r="A14" s="16" t="s">
        <v>24</v>
      </c>
      <c r="B14" s="16">
        <v>5124</v>
      </c>
      <c r="C14" s="15">
        <v>1086.2068965517242</v>
      </c>
      <c r="E14" s="16" t="s">
        <v>913</v>
      </c>
      <c r="F14" s="16">
        <v>1086.21</v>
      </c>
      <c r="G14" s="3">
        <f t="shared" si="0"/>
        <v>-3.1034482758514059E-3</v>
      </c>
    </row>
    <row r="15" spans="1:7" x14ac:dyDescent="0.2">
      <c r="A15" s="16" t="s">
        <v>24</v>
      </c>
      <c r="B15" s="16">
        <v>5125</v>
      </c>
      <c r="C15" s="15">
        <v>7859.5172413793116</v>
      </c>
      <c r="E15" s="16" t="s">
        <v>914</v>
      </c>
      <c r="F15" s="16">
        <v>7859.52</v>
      </c>
      <c r="G15" s="3">
        <f t="shared" si="0"/>
        <v>-2.7586206888372544E-3</v>
      </c>
    </row>
    <row r="16" spans="1:7" x14ac:dyDescent="0.2">
      <c r="E16" s="16" t="s">
        <v>915</v>
      </c>
      <c r="F16" s="16">
        <v>7853.84</v>
      </c>
      <c r="G16" s="3">
        <f t="shared" si="0"/>
        <v>-7853.84</v>
      </c>
    </row>
    <row r="17" spans="1:7" x14ac:dyDescent="0.2">
      <c r="A17" s="16" t="s">
        <v>24</v>
      </c>
      <c r="B17" s="16">
        <v>5127</v>
      </c>
      <c r="C17" s="15">
        <v>1538.7413793103449</v>
      </c>
      <c r="E17" s="16" t="s">
        <v>916</v>
      </c>
      <c r="F17" s="16">
        <v>1538.74</v>
      </c>
      <c r="G17" s="3">
        <f t="shared" si="0"/>
        <v>1.3793103448733746E-3</v>
      </c>
    </row>
    <row r="18" spans="1:7" x14ac:dyDescent="0.2">
      <c r="A18" s="16" t="s">
        <v>24</v>
      </c>
      <c r="B18" s="16">
        <v>5128</v>
      </c>
      <c r="C18" s="15">
        <v>1086.1724137931035</v>
      </c>
      <c r="E18" s="16" t="s">
        <v>917</v>
      </c>
      <c r="F18" s="16">
        <v>1086.17</v>
      </c>
      <c r="G18" s="3">
        <f t="shared" si="0"/>
        <v>2.4137931034147186E-3</v>
      </c>
    </row>
    <row r="19" spans="1:7" x14ac:dyDescent="0.2">
      <c r="A19" s="16" t="s">
        <v>24</v>
      </c>
      <c r="B19" s="16">
        <v>5129</v>
      </c>
      <c r="C19" s="15">
        <v>1538.7413793103449</v>
      </c>
      <c r="E19" s="16" t="s">
        <v>918</v>
      </c>
      <c r="F19" s="16">
        <v>1538.74</v>
      </c>
      <c r="G19" s="3">
        <f t="shared" si="0"/>
        <v>1.3793103448733746E-3</v>
      </c>
    </row>
    <row r="20" spans="1:7" x14ac:dyDescent="0.2">
      <c r="A20" s="16" t="s">
        <v>24</v>
      </c>
      <c r="B20" s="16">
        <v>5130</v>
      </c>
      <c r="C20" s="15">
        <v>1086.1724137931035</v>
      </c>
      <c r="E20" s="16" t="s">
        <v>919</v>
      </c>
      <c r="F20" s="16">
        <v>1086.17</v>
      </c>
      <c r="G20" s="3">
        <f t="shared" si="0"/>
        <v>2.4137931034147186E-3</v>
      </c>
    </row>
    <row r="21" spans="1:7" x14ac:dyDescent="0.2">
      <c r="A21" s="16" t="s">
        <v>24</v>
      </c>
      <c r="B21" s="16">
        <v>5131</v>
      </c>
      <c r="C21" s="15">
        <v>745.4224137931036</v>
      </c>
      <c r="E21" s="16" t="s">
        <v>920</v>
      </c>
      <c r="F21" s="16">
        <v>745.42</v>
      </c>
      <c r="G21" s="3">
        <f t="shared" si="0"/>
        <v>2.4137931036420923E-3</v>
      </c>
    </row>
    <row r="22" spans="1:7" x14ac:dyDescent="0.2">
      <c r="A22" s="16" t="s">
        <v>24</v>
      </c>
      <c r="B22" s="16">
        <v>5132</v>
      </c>
      <c r="C22" s="15">
        <v>757.75000000000011</v>
      </c>
      <c r="E22" s="16" t="s">
        <v>921</v>
      </c>
      <c r="F22" s="16">
        <v>757.75</v>
      </c>
      <c r="G22" s="3">
        <f t="shared" si="0"/>
        <v>0</v>
      </c>
    </row>
    <row r="23" spans="1:7" x14ac:dyDescent="0.2">
      <c r="E23" s="16" t="s">
        <v>922</v>
      </c>
      <c r="F23" s="16">
        <v>1538.7800000000002</v>
      </c>
      <c r="G23" s="3">
        <f t="shared" si="0"/>
        <v>-1538.7800000000002</v>
      </c>
    </row>
    <row r="24" spans="1:7" x14ac:dyDescent="0.2">
      <c r="E24" s="16" t="s">
        <v>923</v>
      </c>
      <c r="F24" s="16">
        <v>7993.3700000000008</v>
      </c>
      <c r="G24" s="3">
        <f t="shared" si="0"/>
        <v>-7993.3700000000008</v>
      </c>
    </row>
    <row r="25" spans="1:7" x14ac:dyDescent="0.2">
      <c r="E25" s="16" t="s">
        <v>924</v>
      </c>
      <c r="F25" s="16">
        <v>1448.3899999999999</v>
      </c>
      <c r="G25" s="3">
        <f t="shared" si="0"/>
        <v>-1448.3899999999999</v>
      </c>
    </row>
    <row r="26" spans="1:7" x14ac:dyDescent="0.2">
      <c r="E26" s="16" t="s">
        <v>925</v>
      </c>
      <c r="F26" s="16">
        <v>1086.21</v>
      </c>
      <c r="G26" s="3">
        <f t="shared" si="0"/>
        <v>-1086.21</v>
      </c>
    </row>
    <row r="27" spans="1:7" x14ac:dyDescent="0.2">
      <c r="A27" s="16" t="s">
        <v>24</v>
      </c>
      <c r="B27" s="16">
        <v>5137</v>
      </c>
      <c r="C27" s="15">
        <v>94904.646551724145</v>
      </c>
      <c r="E27" s="16" t="s">
        <v>926</v>
      </c>
      <c r="F27" s="16">
        <v>94904.65</v>
      </c>
      <c r="G27" s="3">
        <f t="shared" si="0"/>
        <v>-3.4482758492231369E-3</v>
      </c>
    </row>
    <row r="28" spans="1:7" x14ac:dyDescent="0.2">
      <c r="E28" s="16" t="s">
        <v>927</v>
      </c>
      <c r="F28" s="16">
        <v>1086.2</v>
      </c>
      <c r="G28" s="3">
        <f t="shared" si="0"/>
        <v>-1086.2</v>
      </c>
    </row>
    <row r="29" spans="1:7" x14ac:dyDescent="0.2">
      <c r="E29" s="16" t="s">
        <v>928</v>
      </c>
      <c r="F29" s="16">
        <v>1086.19</v>
      </c>
      <c r="G29" s="3">
        <f t="shared" si="0"/>
        <v>-1086.19</v>
      </c>
    </row>
    <row r="30" spans="1:7" x14ac:dyDescent="0.2">
      <c r="A30" s="16" t="s">
        <v>24</v>
      </c>
      <c r="B30" s="16">
        <v>5140</v>
      </c>
      <c r="C30" s="15">
        <v>1794</v>
      </c>
      <c r="E30" s="16" t="s">
        <v>929</v>
      </c>
      <c r="F30" s="16">
        <v>1794</v>
      </c>
      <c r="G30" s="3">
        <f t="shared" si="0"/>
        <v>0</v>
      </c>
    </row>
    <row r="31" spans="1:7" x14ac:dyDescent="0.2">
      <c r="E31" s="16" t="s">
        <v>930</v>
      </c>
      <c r="F31" s="16">
        <v>1086.2</v>
      </c>
      <c r="G31" s="3">
        <f t="shared" si="0"/>
        <v>-1086.2</v>
      </c>
    </row>
    <row r="32" spans="1:7" x14ac:dyDescent="0.2">
      <c r="E32" s="16" t="s">
        <v>931</v>
      </c>
      <c r="F32" s="16">
        <v>38620.61</v>
      </c>
      <c r="G32" s="3">
        <f t="shared" si="0"/>
        <v>-38620.61</v>
      </c>
    </row>
    <row r="33" spans="1:11" x14ac:dyDescent="0.2">
      <c r="A33" s="16" t="s">
        <v>24</v>
      </c>
      <c r="B33" s="16">
        <v>5143</v>
      </c>
      <c r="C33" s="15">
        <v>1500.0086206896553</v>
      </c>
      <c r="E33" s="16" t="s">
        <v>932</v>
      </c>
      <c r="F33" s="16">
        <v>1500.01</v>
      </c>
      <c r="G33" s="3">
        <f t="shared" si="0"/>
        <v>-1.3793103446460009E-3</v>
      </c>
    </row>
    <row r="34" spans="1:11" x14ac:dyDescent="0.2">
      <c r="E34" s="16" t="s">
        <v>933</v>
      </c>
      <c r="F34" s="16">
        <v>1086.21</v>
      </c>
      <c r="G34" s="3">
        <f t="shared" si="0"/>
        <v>-1086.21</v>
      </c>
    </row>
    <row r="35" spans="1:11" x14ac:dyDescent="0.2">
      <c r="E35" s="16" t="s">
        <v>934</v>
      </c>
      <c r="F35" s="16">
        <v>1538.73</v>
      </c>
      <c r="G35" s="3">
        <f t="shared" si="0"/>
        <v>-1538.73</v>
      </c>
    </row>
    <row r="36" spans="1:11" x14ac:dyDescent="0.2">
      <c r="E36" s="16" t="s">
        <v>935</v>
      </c>
      <c r="F36" s="16">
        <v>2137.3200000000002</v>
      </c>
      <c r="G36" s="3">
        <f t="shared" si="0"/>
        <v>-2137.3200000000002</v>
      </c>
    </row>
    <row r="37" spans="1:11" x14ac:dyDescent="0.2">
      <c r="A37" s="16" t="s">
        <v>24</v>
      </c>
      <c r="B37" s="16">
        <v>5147</v>
      </c>
      <c r="C37" s="15">
        <v>5753.2068965517246</v>
      </c>
      <c r="E37" s="16" t="s">
        <v>936</v>
      </c>
      <c r="F37" s="16">
        <v>5753.2099999999991</v>
      </c>
      <c r="G37" s="3">
        <f t="shared" si="0"/>
        <v>-3.1034482744871639E-3</v>
      </c>
    </row>
    <row r="38" spans="1:11" x14ac:dyDescent="0.2">
      <c r="E38" s="16" t="s">
        <v>937</v>
      </c>
      <c r="F38" s="16">
        <v>2198.21</v>
      </c>
      <c r="G38" s="3">
        <f t="shared" si="0"/>
        <v>-2198.21</v>
      </c>
    </row>
    <row r="39" spans="1:11" x14ac:dyDescent="0.2">
      <c r="A39" s="16" t="s">
        <v>24</v>
      </c>
      <c r="B39" s="16">
        <v>5149</v>
      </c>
      <c r="C39" s="15">
        <v>1870.5172413793107</v>
      </c>
      <c r="E39" s="16" t="s">
        <v>938</v>
      </c>
      <c r="F39" s="16">
        <v>1870.52</v>
      </c>
      <c r="G39" s="3">
        <f t="shared" si="0"/>
        <v>-2.7586206892920018E-3</v>
      </c>
    </row>
    <row r="40" spans="1:11" x14ac:dyDescent="0.2">
      <c r="A40" s="16" t="s">
        <v>24</v>
      </c>
      <c r="B40" s="16">
        <v>5150</v>
      </c>
      <c r="C40" s="15">
        <v>11279.870689655172</v>
      </c>
      <c r="E40" s="16" t="s">
        <v>939</v>
      </c>
      <c r="F40" s="16">
        <v>11279.869999999999</v>
      </c>
      <c r="G40" s="3">
        <f t="shared" si="0"/>
        <v>6.8965517311880831E-4</v>
      </c>
    </row>
    <row r="41" spans="1:11" ht="15" x14ac:dyDescent="0.25">
      <c r="C41" s="38">
        <f>SUM(C4:C40)</f>
        <v>159021.24137931035</v>
      </c>
      <c r="F41" s="38">
        <f>SUM(F4:F40)</f>
        <v>228867.71</v>
      </c>
      <c r="G41" s="3"/>
      <c r="I41"/>
      <c r="J41" s="33" t="s">
        <v>2</v>
      </c>
      <c r="K41" s="34">
        <f>+C41</f>
        <v>159021.24137931035</v>
      </c>
    </row>
    <row r="42" spans="1:11" ht="15" x14ac:dyDescent="0.25">
      <c r="A42" s="18"/>
      <c r="B42" s="18"/>
      <c r="C42" s="13"/>
      <c r="G42" s="3"/>
      <c r="I42"/>
      <c r="J42" s="10" t="s">
        <v>3</v>
      </c>
      <c r="K42" s="6">
        <f>+F41</f>
        <v>228867.71</v>
      </c>
    </row>
    <row r="43" spans="1:11" ht="15" x14ac:dyDescent="0.25">
      <c r="G43" s="3"/>
      <c r="I43"/>
      <c r="K43" s="34">
        <f>+K41-K42</f>
        <v>-69846.468620689644</v>
      </c>
    </row>
    <row r="44" spans="1:11" ht="15" x14ac:dyDescent="0.25">
      <c r="I44"/>
    </row>
    <row r="45" spans="1:11" ht="15" x14ac:dyDescent="0.25">
      <c r="A45" s="18"/>
      <c r="B45" s="18"/>
      <c r="C45" s="13"/>
      <c r="E45"/>
      <c r="F45"/>
      <c r="G45" s="3"/>
      <c r="I45"/>
    </row>
    <row r="46" spans="1:11" ht="15" x14ac:dyDescent="0.25">
      <c r="A46" s="16" t="s">
        <v>1126</v>
      </c>
      <c r="B46" s="16">
        <v>109</v>
      </c>
      <c r="C46" s="15">
        <v>1538.7413793103449</v>
      </c>
      <c r="E46" s="16" t="s">
        <v>940</v>
      </c>
      <c r="F46" s="16">
        <v>1538.74</v>
      </c>
      <c r="G46" s="3">
        <f>+C46-F46</f>
        <v>1.3793103448733746E-3</v>
      </c>
      <c r="I46"/>
      <c r="J46" s="33" t="s">
        <v>2</v>
      </c>
      <c r="K46" s="34">
        <f>+C46</f>
        <v>1538.7413793103449</v>
      </c>
    </row>
    <row r="47" spans="1:11" ht="15" x14ac:dyDescent="0.25">
      <c r="E47"/>
      <c r="F47"/>
      <c r="I47"/>
      <c r="J47" s="10" t="s">
        <v>3</v>
      </c>
      <c r="K47" s="6">
        <f>+F46</f>
        <v>1538.74</v>
      </c>
    </row>
    <row r="48" spans="1:11" ht="15" x14ac:dyDescent="0.25">
      <c r="E48"/>
      <c r="F48" s="19"/>
      <c r="I48"/>
      <c r="K48" s="34">
        <f>+K46-K47</f>
        <v>1.3793103448733746E-3</v>
      </c>
    </row>
    <row r="49" spans="5:9" ht="15" x14ac:dyDescent="0.25">
      <c r="E49"/>
      <c r="F49" s="19"/>
      <c r="I49"/>
    </row>
    <row r="50" spans="5:9" ht="15" x14ac:dyDescent="0.25">
      <c r="E50"/>
      <c r="F50"/>
      <c r="I50"/>
    </row>
    <row r="51" spans="5:9" ht="15" x14ac:dyDescent="0.25">
      <c r="E51"/>
      <c r="F51"/>
      <c r="I51"/>
    </row>
    <row r="52" spans="5:9" ht="15" x14ac:dyDescent="0.25">
      <c r="E52"/>
      <c r="F52"/>
      <c r="I52"/>
    </row>
    <row r="53" spans="5:9" ht="15" x14ac:dyDescent="0.25">
      <c r="E53"/>
      <c r="F53"/>
      <c r="I53"/>
    </row>
    <row r="54" spans="5:9" ht="15" x14ac:dyDescent="0.25">
      <c r="E54"/>
      <c r="F54"/>
      <c r="I54"/>
    </row>
    <row r="55" spans="5:9" ht="15" x14ac:dyDescent="0.25">
      <c r="E55"/>
      <c r="F55"/>
      <c r="I55"/>
    </row>
    <row r="56" spans="5:9" ht="15" x14ac:dyDescent="0.25">
      <c r="E56"/>
      <c r="F56" s="19"/>
      <c r="I56"/>
    </row>
    <row r="57" spans="5:9" ht="15" x14ac:dyDescent="0.25">
      <c r="E57"/>
      <c r="F57" s="19"/>
      <c r="I57"/>
    </row>
    <row r="58" spans="5:9" ht="15" x14ac:dyDescent="0.25">
      <c r="E58"/>
      <c r="F58"/>
      <c r="I58"/>
    </row>
    <row r="59" spans="5:9" ht="15" x14ac:dyDescent="0.25">
      <c r="E59"/>
      <c r="F59"/>
      <c r="I59"/>
    </row>
    <row r="60" spans="5:9" ht="15" x14ac:dyDescent="0.25">
      <c r="E60"/>
      <c r="F60"/>
      <c r="I60"/>
    </row>
    <row r="61" spans="5:9" ht="15" x14ac:dyDescent="0.25">
      <c r="E61"/>
      <c r="F61"/>
      <c r="I61"/>
    </row>
    <row r="62" spans="5:9" ht="15" x14ac:dyDescent="0.25">
      <c r="E62"/>
      <c r="F62" s="19"/>
      <c r="I62"/>
    </row>
    <row r="63" spans="5:9" ht="15" x14ac:dyDescent="0.25">
      <c r="E63"/>
      <c r="F63"/>
      <c r="I63"/>
    </row>
    <row r="64" spans="5:9" ht="15" x14ac:dyDescent="0.25">
      <c r="E64"/>
      <c r="F64"/>
      <c r="I64"/>
    </row>
    <row r="65" spans="5:9" ht="15" x14ac:dyDescent="0.25">
      <c r="E65"/>
      <c r="F65" s="19"/>
      <c r="I65"/>
    </row>
    <row r="66" spans="5:9" ht="15" x14ac:dyDescent="0.25">
      <c r="E66"/>
      <c r="F66" s="19"/>
      <c r="I66"/>
    </row>
    <row r="67" spans="5:9" ht="15" x14ac:dyDescent="0.25">
      <c r="E67"/>
      <c r="F67" s="19"/>
      <c r="I67"/>
    </row>
    <row r="68" spans="5:9" ht="15" x14ac:dyDescent="0.25">
      <c r="E68"/>
      <c r="F68"/>
      <c r="I68"/>
    </row>
    <row r="69" spans="5:9" ht="15" x14ac:dyDescent="0.25">
      <c r="E69"/>
      <c r="F69"/>
      <c r="I69"/>
    </row>
    <row r="70" spans="5:9" ht="15" x14ac:dyDescent="0.25">
      <c r="E70"/>
      <c r="F70"/>
      <c r="I70"/>
    </row>
    <row r="71" spans="5:9" ht="15" x14ac:dyDescent="0.25">
      <c r="E71"/>
      <c r="F71"/>
      <c r="I71"/>
    </row>
    <row r="72" spans="5:9" ht="15" x14ac:dyDescent="0.25">
      <c r="E72"/>
      <c r="F72"/>
      <c r="I72"/>
    </row>
    <row r="73" spans="5:9" ht="15" x14ac:dyDescent="0.25">
      <c r="E73"/>
      <c r="F73"/>
      <c r="I73"/>
    </row>
    <row r="74" spans="5:9" ht="15" x14ac:dyDescent="0.25">
      <c r="E74"/>
      <c r="F74"/>
      <c r="I74"/>
    </row>
    <row r="75" spans="5:9" ht="15" x14ac:dyDescent="0.25">
      <c r="E75"/>
      <c r="F75"/>
      <c r="I75"/>
    </row>
    <row r="76" spans="5:9" ht="15" x14ac:dyDescent="0.25">
      <c r="E76"/>
      <c r="F76"/>
      <c r="I76"/>
    </row>
    <row r="77" spans="5:9" ht="15" x14ac:dyDescent="0.25">
      <c r="E77"/>
      <c r="F77"/>
      <c r="I77"/>
    </row>
    <row r="78" spans="5:9" ht="15" x14ac:dyDescent="0.25">
      <c r="E78"/>
      <c r="F78" s="19"/>
      <c r="I78"/>
    </row>
    <row r="79" spans="5:9" ht="15" x14ac:dyDescent="0.25">
      <c r="E79"/>
      <c r="F79"/>
      <c r="I79"/>
    </row>
    <row r="80" spans="5:9" ht="15" x14ac:dyDescent="0.25">
      <c r="E80"/>
      <c r="F80" s="19"/>
      <c r="I80"/>
    </row>
    <row r="81" spans="5:9" ht="15" x14ac:dyDescent="0.25">
      <c r="E81"/>
      <c r="F81" s="19"/>
      <c r="I81"/>
    </row>
    <row r="82" spans="5:9" ht="15" x14ac:dyDescent="0.25">
      <c r="E82"/>
      <c r="F82"/>
      <c r="I82"/>
    </row>
    <row r="83" spans="5:9" ht="15" x14ac:dyDescent="0.25">
      <c r="E83"/>
      <c r="F83"/>
      <c r="I83"/>
    </row>
    <row r="84" spans="5:9" ht="15" x14ac:dyDescent="0.25">
      <c r="E84"/>
      <c r="F84" s="19"/>
      <c r="I84"/>
    </row>
    <row r="85" spans="5:9" ht="15" x14ac:dyDescent="0.25">
      <c r="E85"/>
      <c r="F85" s="19"/>
      <c r="I85"/>
    </row>
    <row r="86" spans="5:9" ht="15" x14ac:dyDescent="0.25">
      <c r="E86"/>
      <c r="F86" s="19"/>
      <c r="I86"/>
    </row>
    <row r="87" spans="5:9" ht="15" x14ac:dyDescent="0.25">
      <c r="F87"/>
    </row>
    <row r="88" spans="5:9" ht="15" x14ac:dyDescent="0.25">
      <c r="F88"/>
    </row>
    <row r="89" spans="5:9" ht="15" x14ac:dyDescent="0.25">
      <c r="E89"/>
      <c r="F89"/>
    </row>
    <row r="92" spans="5:9" ht="15" x14ac:dyDescent="0.25">
      <c r="E92"/>
      <c r="F92"/>
    </row>
    <row r="93" spans="5:9" ht="15" x14ac:dyDescent="0.25">
      <c r="E93"/>
      <c r="F93"/>
    </row>
    <row r="94" spans="5:9" ht="15" x14ac:dyDescent="0.25">
      <c r="E94"/>
      <c r="F94"/>
    </row>
    <row r="95" spans="5:9" ht="15" x14ac:dyDescent="0.25">
      <c r="E95"/>
      <c r="F95"/>
    </row>
    <row r="96" spans="5:9" ht="15" x14ac:dyDescent="0.25">
      <c r="E96"/>
      <c r="F96"/>
    </row>
    <row r="97" spans="5:6" ht="15" x14ac:dyDescent="0.25">
      <c r="E97"/>
      <c r="F97"/>
    </row>
    <row r="98" spans="5:6" ht="15" x14ac:dyDescent="0.25">
      <c r="E98"/>
      <c r="F98"/>
    </row>
    <row r="99" spans="5:6" ht="15" x14ac:dyDescent="0.25">
      <c r="E99"/>
      <c r="F99"/>
    </row>
    <row r="100" spans="5:6" ht="15" x14ac:dyDescent="0.25">
      <c r="E100"/>
      <c r="F100"/>
    </row>
    <row r="101" spans="5:6" ht="15" x14ac:dyDescent="0.25">
      <c r="E101"/>
      <c r="F101"/>
    </row>
    <row r="102" spans="5:6" ht="15" x14ac:dyDescent="0.25">
      <c r="E102"/>
      <c r="F102"/>
    </row>
    <row r="103" spans="5:6" ht="15" x14ac:dyDescent="0.25">
      <c r="E103"/>
      <c r="F103"/>
    </row>
    <row r="104" spans="5:6" ht="15" x14ac:dyDescent="0.25">
      <c r="E104"/>
      <c r="F104"/>
    </row>
    <row r="105" spans="5:6" ht="15" x14ac:dyDescent="0.25">
      <c r="E105"/>
      <c r="F105"/>
    </row>
    <row r="106" spans="5:6" ht="15" x14ac:dyDescent="0.25">
      <c r="E106"/>
      <c r="F106"/>
    </row>
    <row r="107" spans="5:6" ht="15" x14ac:dyDescent="0.25">
      <c r="E107"/>
      <c r="F107"/>
    </row>
    <row r="108" spans="5:6" ht="15" x14ac:dyDescent="0.25">
      <c r="E108"/>
      <c r="F108"/>
    </row>
    <row r="109" spans="5:6" ht="15" x14ac:dyDescent="0.25">
      <c r="E109"/>
      <c r="F109"/>
    </row>
    <row r="110" spans="5:6" ht="15" x14ac:dyDescent="0.25">
      <c r="E110"/>
      <c r="F110"/>
    </row>
    <row r="111" spans="5:6" ht="15" x14ac:dyDescent="0.25">
      <c r="E111"/>
      <c r="F111" s="19"/>
    </row>
    <row r="112" spans="5:6" ht="15" x14ac:dyDescent="0.25">
      <c r="E112"/>
      <c r="F112" s="19"/>
    </row>
    <row r="113" spans="5:6" ht="15" x14ac:dyDescent="0.25">
      <c r="E113"/>
      <c r="F113"/>
    </row>
    <row r="114" spans="5:6" ht="15" x14ac:dyDescent="0.25">
      <c r="E114"/>
      <c r="F114"/>
    </row>
    <row r="115" spans="5:6" ht="15" x14ac:dyDescent="0.25">
      <c r="E115"/>
      <c r="F115" s="19"/>
    </row>
    <row r="116" spans="5:6" ht="15" x14ac:dyDescent="0.25">
      <c r="E116"/>
      <c r="F116"/>
    </row>
    <row r="117" spans="5:6" ht="15" x14ac:dyDescent="0.25">
      <c r="E117"/>
      <c r="F117"/>
    </row>
    <row r="118" spans="5:6" ht="15" x14ac:dyDescent="0.25">
      <c r="E118"/>
      <c r="F118"/>
    </row>
    <row r="119" spans="5:6" ht="15" x14ac:dyDescent="0.25">
      <c r="E119"/>
      <c r="F119"/>
    </row>
    <row r="120" spans="5:6" ht="15" x14ac:dyDescent="0.25">
      <c r="E120"/>
      <c r="F120"/>
    </row>
    <row r="121" spans="5:6" ht="15" x14ac:dyDescent="0.25">
      <c r="E121"/>
      <c r="F121"/>
    </row>
    <row r="122" spans="5:6" ht="15" x14ac:dyDescent="0.25">
      <c r="E122"/>
      <c r="F122"/>
    </row>
    <row r="123" spans="5:6" ht="15" x14ac:dyDescent="0.25">
      <c r="E123"/>
      <c r="F123"/>
    </row>
    <row r="124" spans="5:6" ht="15" x14ac:dyDescent="0.25">
      <c r="E124"/>
      <c r="F124" s="19"/>
    </row>
    <row r="125" spans="5:6" ht="15" x14ac:dyDescent="0.25">
      <c r="E125"/>
      <c r="F125"/>
    </row>
    <row r="126" spans="5:6" ht="15" x14ac:dyDescent="0.25">
      <c r="F126" s="19"/>
    </row>
    <row r="127" spans="5:6" ht="15" x14ac:dyDescent="0.25">
      <c r="F127"/>
    </row>
    <row r="128" spans="5:6" ht="15" x14ac:dyDescent="0.25">
      <c r="F128"/>
    </row>
    <row r="129" spans="5:6" ht="15" x14ac:dyDescent="0.25">
      <c r="E129"/>
      <c r="F12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27">
    <sortCondition ref="B4:B27"/>
  </sortState>
  <mergeCells count="2">
    <mergeCell ref="A3:C3"/>
    <mergeCell ref="E3:G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FFC000"/>
  </sheetPr>
  <dimension ref="A3:M21"/>
  <sheetViews>
    <sheetView zoomScaleNormal="100" workbookViewId="0">
      <selection activeCell="L14" sqref="L14:M16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.85546875" style="16" customWidth="1"/>
    <col min="4" max="4" width="11.42578125" style="16"/>
    <col min="5" max="5" width="6.28515625" style="16" customWidth="1"/>
    <col min="6" max="6" width="11.28515625" style="16" customWidth="1"/>
    <col min="7" max="7" width="7.85546875" style="16" customWidth="1"/>
    <col min="8" max="8" width="10.140625" style="16" customWidth="1"/>
    <col min="9" max="9" width="8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309</v>
      </c>
      <c r="C4" s="15">
        <v>1016</v>
      </c>
      <c r="E4" s="16" t="s">
        <v>887</v>
      </c>
      <c r="F4" s="17">
        <v>42598</v>
      </c>
      <c r="G4" s="16" t="s">
        <v>894</v>
      </c>
      <c r="H4" s="20">
        <v>1016</v>
      </c>
      <c r="I4" s="20">
        <f>+C4-H4</f>
        <v>0</v>
      </c>
    </row>
    <row r="5" spans="1:13" x14ac:dyDescent="0.2">
      <c r="A5" s="16" t="s">
        <v>68</v>
      </c>
      <c r="B5" s="16">
        <v>310</v>
      </c>
      <c r="C5" s="15">
        <v>56990.172413793116</v>
      </c>
      <c r="E5" s="16" t="s">
        <v>888</v>
      </c>
      <c r="F5" s="17">
        <v>42599</v>
      </c>
      <c r="G5" s="16" t="s">
        <v>895</v>
      </c>
      <c r="H5" s="20">
        <v>56990.17</v>
      </c>
      <c r="I5" s="20">
        <f t="shared" ref="I5:I13" si="0">+C5-H5</f>
        <v>2.4137931177392602E-3</v>
      </c>
    </row>
    <row r="6" spans="1:13" x14ac:dyDescent="0.2">
      <c r="A6" s="16" t="s">
        <v>68</v>
      </c>
      <c r="B6" s="16">
        <v>311</v>
      </c>
      <c r="C6" s="15">
        <v>59266.025862068964</v>
      </c>
      <c r="E6" s="16" t="s">
        <v>889</v>
      </c>
      <c r="F6" s="17">
        <v>42599</v>
      </c>
      <c r="G6" s="16" t="s">
        <v>896</v>
      </c>
      <c r="H6" s="20">
        <v>59266.03</v>
      </c>
      <c r="I6" s="20">
        <f t="shared" si="0"/>
        <v>-4.137931035074871E-3</v>
      </c>
    </row>
    <row r="7" spans="1:13" x14ac:dyDescent="0.2">
      <c r="A7" s="16" t="s">
        <v>68</v>
      </c>
      <c r="B7" s="16">
        <v>312</v>
      </c>
      <c r="C7" s="15">
        <v>25579.370689655174</v>
      </c>
      <c r="I7" s="20">
        <f t="shared" si="0"/>
        <v>25579.370689655174</v>
      </c>
    </row>
    <row r="8" spans="1:13" x14ac:dyDescent="0.2">
      <c r="A8" s="16" t="s">
        <v>68</v>
      </c>
      <c r="B8" s="16">
        <v>313</v>
      </c>
      <c r="C8" s="15">
        <v>35788.353448275862</v>
      </c>
      <c r="I8" s="20">
        <f t="shared" si="0"/>
        <v>35788.353448275862</v>
      </c>
    </row>
    <row r="9" spans="1:13" x14ac:dyDescent="0.2">
      <c r="A9" s="16" t="s">
        <v>68</v>
      </c>
      <c r="B9" s="16">
        <v>314</v>
      </c>
      <c r="C9" s="15">
        <v>1164.2413793103449</v>
      </c>
      <c r="E9" s="16" t="s">
        <v>709</v>
      </c>
      <c r="F9" s="17">
        <v>42607</v>
      </c>
      <c r="G9" s="16" t="s">
        <v>897</v>
      </c>
      <c r="H9" s="20">
        <v>1164.24</v>
      </c>
      <c r="I9" s="20">
        <f t="shared" si="0"/>
        <v>1.3793103448733746E-3</v>
      </c>
    </row>
    <row r="10" spans="1:13" x14ac:dyDescent="0.2">
      <c r="A10" s="16" t="s">
        <v>68</v>
      </c>
      <c r="B10" s="16">
        <v>315</v>
      </c>
      <c r="C10" s="15">
        <v>2706</v>
      </c>
      <c r="E10" s="16" t="s">
        <v>694</v>
      </c>
      <c r="F10" s="17">
        <v>42607</v>
      </c>
      <c r="G10" s="16" t="s">
        <v>898</v>
      </c>
      <c r="H10" s="20">
        <v>2706</v>
      </c>
      <c r="I10" s="20">
        <f t="shared" si="0"/>
        <v>0</v>
      </c>
    </row>
    <row r="11" spans="1:13" x14ac:dyDescent="0.2">
      <c r="A11" s="16" t="s">
        <v>68</v>
      </c>
      <c r="B11" s="16">
        <v>316</v>
      </c>
      <c r="C11" s="15">
        <v>1166.7241379310346</v>
      </c>
      <c r="E11" s="16" t="s">
        <v>890</v>
      </c>
      <c r="F11" s="17">
        <v>42607</v>
      </c>
      <c r="G11" s="16" t="s">
        <v>899</v>
      </c>
      <c r="H11" s="20">
        <v>1166.72</v>
      </c>
      <c r="I11" s="20">
        <f t="shared" si="0"/>
        <v>4.1379310346201237E-3</v>
      </c>
    </row>
    <row r="12" spans="1:13" x14ac:dyDescent="0.2">
      <c r="A12" s="16" t="s">
        <v>68</v>
      </c>
      <c r="B12" s="16">
        <v>317</v>
      </c>
      <c r="C12" s="15">
        <v>286.75</v>
      </c>
      <c r="E12" s="16" t="s">
        <v>891</v>
      </c>
      <c r="F12" s="17">
        <v>42608</v>
      </c>
      <c r="G12" s="16" t="s">
        <v>900</v>
      </c>
      <c r="H12" s="16">
        <v>286.75</v>
      </c>
      <c r="I12" s="20">
        <f t="shared" si="0"/>
        <v>0</v>
      </c>
    </row>
    <row r="13" spans="1:13" x14ac:dyDescent="0.2">
      <c r="A13" s="16" t="s">
        <v>68</v>
      </c>
      <c r="B13" s="16">
        <v>318</v>
      </c>
      <c r="C13" s="15">
        <v>357.51724137931041</v>
      </c>
      <c r="E13" s="16" t="s">
        <v>892</v>
      </c>
      <c r="F13" s="17">
        <v>42611</v>
      </c>
      <c r="G13" s="16" t="s">
        <v>901</v>
      </c>
      <c r="H13" s="16">
        <v>357.52</v>
      </c>
      <c r="I13" s="20">
        <f t="shared" si="0"/>
        <v>-2.7586206895762189E-3</v>
      </c>
    </row>
    <row r="14" spans="1:13" ht="15" x14ac:dyDescent="0.25">
      <c r="C14" s="36">
        <f>SUM(C4:C13)</f>
        <v>184321.15517241383</v>
      </c>
      <c r="H14" s="42">
        <f>SUM(H4:H13)</f>
        <v>122953.43000000001</v>
      </c>
      <c r="I14" s="20"/>
      <c r="L14" s="33" t="s">
        <v>2</v>
      </c>
      <c r="M14" s="34">
        <f>+C14</f>
        <v>184321.15517241383</v>
      </c>
    </row>
    <row r="15" spans="1:13" x14ac:dyDescent="0.2">
      <c r="I15" s="20"/>
      <c r="L15" s="10" t="s">
        <v>3</v>
      </c>
      <c r="M15" s="6">
        <f>+H14</f>
        <v>122953.43000000001</v>
      </c>
    </row>
    <row r="16" spans="1:13" ht="15" x14ac:dyDescent="0.25">
      <c r="I16" s="20"/>
      <c r="M16" s="34">
        <f>+M14-M15</f>
        <v>61367.725172413819</v>
      </c>
    </row>
    <row r="19" spans="1:13" ht="15" x14ac:dyDescent="0.25">
      <c r="A19" s="16" t="s">
        <v>1125</v>
      </c>
      <c r="B19" s="16">
        <v>38</v>
      </c>
      <c r="C19" s="15">
        <v>56990.172413793116</v>
      </c>
      <c r="E19" s="16" t="s">
        <v>893</v>
      </c>
      <c r="F19" s="17">
        <v>42599</v>
      </c>
      <c r="G19" s="16" t="s">
        <v>902</v>
      </c>
      <c r="H19" s="20">
        <v>56990.17</v>
      </c>
      <c r="I19" s="20">
        <f>+C19-H19</f>
        <v>2.4137931177392602E-3</v>
      </c>
      <c r="L19" s="33" t="s">
        <v>2</v>
      </c>
      <c r="M19" s="34">
        <f>+C19</f>
        <v>56990.172413793116</v>
      </c>
    </row>
    <row r="20" spans="1:13" x14ac:dyDescent="0.2">
      <c r="L20" s="10" t="s">
        <v>3</v>
      </c>
      <c r="M20" s="6">
        <f>+H19</f>
        <v>56990.17</v>
      </c>
    </row>
    <row r="21" spans="1:13" ht="15" x14ac:dyDescent="0.25">
      <c r="M21" s="34">
        <f>+M19-M20</f>
        <v>2.4137931177392602E-3</v>
      </c>
    </row>
  </sheetData>
  <sortState ref="A4:C14">
    <sortCondition ref="A4"/>
  </sortState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FF0000"/>
  </sheetPr>
  <dimension ref="A1:M96"/>
  <sheetViews>
    <sheetView workbookViewId="0">
      <selection activeCell="L8" sqref="L8:M10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10.7109375" customWidth="1"/>
    <col min="6" max="6" width="11" customWidth="1"/>
    <col min="7" max="7" width="9.85546875" customWidth="1"/>
    <col min="8" max="8" width="13.140625" customWidth="1"/>
    <col min="9" max="9" width="8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641</v>
      </c>
      <c r="C6" s="15">
        <v>357758.62068965519</v>
      </c>
      <c r="E6" s="16" t="s">
        <v>162</v>
      </c>
      <c r="F6" s="20">
        <v>344361.5</v>
      </c>
      <c r="G6" s="20">
        <v>13397.12</v>
      </c>
      <c r="H6" s="15">
        <f>F6+G6</f>
        <v>357758.62</v>
      </c>
      <c r="I6" s="15">
        <f>+C6-H6</f>
        <v>6.8965519312769175E-4</v>
      </c>
    </row>
    <row r="7" spans="1:13" x14ac:dyDescent="0.25">
      <c r="A7" s="16" t="s">
        <v>4</v>
      </c>
      <c r="B7" s="16">
        <v>642</v>
      </c>
      <c r="C7" s="15">
        <v>357758.62068965519</v>
      </c>
      <c r="E7" s="16" t="s">
        <v>163</v>
      </c>
      <c r="F7" s="20">
        <v>344361.5</v>
      </c>
      <c r="G7" s="20">
        <v>13397.12</v>
      </c>
      <c r="H7" s="15">
        <f>F7+G7</f>
        <v>357758.62</v>
      </c>
      <c r="I7" s="15">
        <f>+C7-H7</f>
        <v>6.8965519312769175E-4</v>
      </c>
    </row>
    <row r="8" spans="1:13" x14ac:dyDescent="0.25">
      <c r="C8" s="35">
        <f>SUM(C6:C7)</f>
        <v>715517.24137931038</v>
      </c>
      <c r="E8" s="16"/>
      <c r="F8" s="16"/>
      <c r="G8" s="16"/>
      <c r="H8" s="32">
        <f>SUM(H6:H7)</f>
        <v>715517.24</v>
      </c>
      <c r="I8" s="15"/>
      <c r="L8" s="33" t="s">
        <v>2</v>
      </c>
      <c r="M8" s="34">
        <f>+C8</f>
        <v>715517.24137931038</v>
      </c>
    </row>
    <row r="9" spans="1:13" x14ac:dyDescent="0.25">
      <c r="E9" s="16"/>
      <c r="F9" s="16"/>
      <c r="G9" s="20"/>
      <c r="H9" s="15"/>
      <c r="I9" s="15"/>
      <c r="L9" s="10" t="s">
        <v>3</v>
      </c>
      <c r="M9" s="6">
        <f>+H8</f>
        <v>715517.24</v>
      </c>
    </row>
    <row r="10" spans="1:13" x14ac:dyDescent="0.25">
      <c r="E10" s="16"/>
      <c r="F10" s="16"/>
      <c r="G10" s="16"/>
      <c r="H10" s="15"/>
      <c r="I10" s="15"/>
      <c r="L10" s="16"/>
      <c r="M10" s="34">
        <f>+M8-M9</f>
        <v>1.3793103862553835E-3</v>
      </c>
    </row>
    <row r="11" spans="1:13" x14ac:dyDescent="0.25">
      <c r="A11" s="16" t="s">
        <v>17</v>
      </c>
      <c r="B11" s="16">
        <v>376</v>
      </c>
      <c r="C11" s="15">
        <v>2355.1034482758623</v>
      </c>
      <c r="E11" s="16"/>
      <c r="F11" s="16"/>
      <c r="G11" s="16"/>
      <c r="H11" s="16"/>
      <c r="I11" s="15">
        <f>+C11+H11</f>
        <v>2355.1034482758623</v>
      </c>
    </row>
    <row r="12" spans="1:13" x14ac:dyDescent="0.25">
      <c r="A12" s="16" t="s">
        <v>17</v>
      </c>
      <c r="B12" s="16">
        <v>377</v>
      </c>
      <c r="C12" s="15">
        <v>2185.9051724137935</v>
      </c>
      <c r="E12" s="16"/>
      <c r="F12" s="16"/>
      <c r="G12" s="16"/>
      <c r="H12" s="16"/>
      <c r="I12" s="15">
        <f t="shared" ref="I12:I13" si="0">+C12+H12</f>
        <v>2185.9051724137935</v>
      </c>
    </row>
    <row r="13" spans="1:13" x14ac:dyDescent="0.25">
      <c r="A13" s="16" t="s">
        <v>17</v>
      </c>
      <c r="B13" s="16">
        <v>378</v>
      </c>
      <c r="C13" s="15">
        <v>357758.62068965519</v>
      </c>
      <c r="E13" s="16" t="s">
        <v>164</v>
      </c>
      <c r="F13" s="20">
        <v>-344361.5</v>
      </c>
      <c r="G13" s="20">
        <v>-13397.12</v>
      </c>
      <c r="H13" s="15">
        <f>F13+G13</f>
        <v>-357758.62</v>
      </c>
      <c r="I13" s="15">
        <f t="shared" si="0"/>
        <v>6.8965519312769175E-4</v>
      </c>
    </row>
    <row r="14" spans="1:13" x14ac:dyDescent="0.25">
      <c r="A14" s="16"/>
      <c r="B14" s="16"/>
      <c r="C14" s="32">
        <f>SUM(C11:C13)</f>
        <v>362299.62931034487</v>
      </c>
      <c r="E14" s="16"/>
      <c r="F14" s="16"/>
      <c r="G14" s="20"/>
      <c r="H14" s="32">
        <f>SUM(H13)</f>
        <v>-357758.62</v>
      </c>
      <c r="I14" s="15"/>
      <c r="L14" s="33" t="s">
        <v>2</v>
      </c>
      <c r="M14" s="34">
        <f>+C14</f>
        <v>362299.62931034487</v>
      </c>
    </row>
    <row r="15" spans="1:13" x14ac:dyDescent="0.25">
      <c r="A15" s="16"/>
      <c r="B15" s="16"/>
      <c r="E15" s="16"/>
      <c r="F15" s="20"/>
      <c r="G15" s="20"/>
      <c r="H15" s="15"/>
      <c r="I15" s="15"/>
      <c r="L15" s="10" t="s">
        <v>3</v>
      </c>
      <c r="M15" s="6">
        <f>+H14</f>
        <v>-357758.62</v>
      </c>
    </row>
    <row r="16" spans="1:13" x14ac:dyDescent="0.25">
      <c r="E16" s="16"/>
      <c r="F16" s="20"/>
      <c r="G16" s="20"/>
      <c r="H16" s="15"/>
      <c r="I16" s="15"/>
      <c r="L16" s="16"/>
      <c r="M16" s="34">
        <f>+M14+M15</f>
        <v>4541.0093103448744</v>
      </c>
    </row>
    <row r="17" spans="1:13" x14ac:dyDescent="0.25">
      <c r="E17" s="16"/>
      <c r="F17" s="20"/>
      <c r="G17" s="20"/>
      <c r="H17" s="15"/>
      <c r="I17" s="16"/>
    </row>
    <row r="18" spans="1:13" x14ac:dyDescent="0.25">
      <c r="E18" s="16"/>
      <c r="F18" s="20"/>
      <c r="G18" s="20"/>
      <c r="H18" s="15"/>
      <c r="I18" s="15"/>
      <c r="L18" s="11"/>
      <c r="M18" s="15"/>
    </row>
    <row r="19" spans="1:13" x14ac:dyDescent="0.25">
      <c r="E19" s="16"/>
      <c r="F19" s="20"/>
      <c r="G19" s="16"/>
      <c r="H19" s="15"/>
      <c r="I19" s="15"/>
    </row>
    <row r="20" spans="1:13" x14ac:dyDescent="0.25">
      <c r="E20" s="16"/>
      <c r="F20" s="28"/>
      <c r="G20" s="28"/>
      <c r="H20" s="15"/>
      <c r="I20" s="15"/>
    </row>
    <row r="21" spans="1:13" x14ac:dyDescent="0.25">
      <c r="A21" s="16"/>
      <c r="E21" s="16"/>
      <c r="F21" s="20"/>
      <c r="G21" s="20"/>
      <c r="H21" s="20"/>
      <c r="I21" s="16"/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mergeCells count="2">
    <mergeCell ref="A5:B5"/>
    <mergeCell ref="E5:I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FF0000"/>
  </sheetPr>
  <dimension ref="A3:L175"/>
  <sheetViews>
    <sheetView topLeftCell="A27" workbookViewId="0">
      <selection activeCell="J44" sqref="J44:K46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6" width="11.42578125" style="16"/>
    <col min="7" max="7" width="17" style="16" customWidth="1"/>
    <col min="8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E4" s="16" t="s">
        <v>950</v>
      </c>
      <c r="F4" s="16">
        <v>1086.2</v>
      </c>
      <c r="G4" s="15">
        <f>+C4-F4</f>
        <v>-1086.2</v>
      </c>
    </row>
    <row r="5" spans="1:7" x14ac:dyDescent="0.2">
      <c r="A5" s="16" t="s">
        <v>24</v>
      </c>
      <c r="B5" s="16">
        <v>5152</v>
      </c>
      <c r="C5" s="15">
        <v>2385.7672413793102</v>
      </c>
      <c r="E5" s="16" t="s">
        <v>951</v>
      </c>
      <c r="F5" s="16">
        <v>2385.77</v>
      </c>
      <c r="G5" s="15">
        <f t="shared" ref="G5:G43" si="0">+C5-F5</f>
        <v>-2.7586206897467491E-3</v>
      </c>
    </row>
    <row r="6" spans="1:7" x14ac:dyDescent="0.2">
      <c r="A6" s="16" t="s">
        <v>24</v>
      </c>
      <c r="B6" s="16">
        <v>5153</v>
      </c>
      <c r="C6" s="15">
        <v>2672.3965517241381</v>
      </c>
      <c r="E6" s="16" t="s">
        <v>952</v>
      </c>
      <c r="F6" s="16">
        <v>2672.4</v>
      </c>
      <c r="G6" s="15">
        <f t="shared" si="0"/>
        <v>-3.4482758619560627E-3</v>
      </c>
    </row>
    <row r="7" spans="1:7" x14ac:dyDescent="0.2">
      <c r="A7" s="16" t="s">
        <v>24</v>
      </c>
      <c r="B7" s="16">
        <v>5154</v>
      </c>
      <c r="C7" s="15">
        <v>6504.3534482758623</v>
      </c>
      <c r="E7" s="16" t="s">
        <v>953</v>
      </c>
      <c r="F7" s="16">
        <v>6504.35</v>
      </c>
      <c r="G7" s="15">
        <f t="shared" si="0"/>
        <v>3.4482758619560627E-3</v>
      </c>
    </row>
    <row r="8" spans="1:7" x14ac:dyDescent="0.2">
      <c r="E8" s="16" t="s">
        <v>954</v>
      </c>
      <c r="F8" s="16">
        <v>1546.9</v>
      </c>
      <c r="G8" s="15">
        <f t="shared" si="0"/>
        <v>-1546.9</v>
      </c>
    </row>
    <row r="9" spans="1:7" x14ac:dyDescent="0.2">
      <c r="E9" s="16" t="s">
        <v>955</v>
      </c>
      <c r="F9" s="16">
        <v>818.96</v>
      </c>
      <c r="G9" s="15">
        <f t="shared" si="0"/>
        <v>-818.96</v>
      </c>
    </row>
    <row r="10" spans="1:7" x14ac:dyDescent="0.2">
      <c r="A10" s="16" t="s">
        <v>24</v>
      </c>
      <c r="B10" s="16">
        <v>5157</v>
      </c>
      <c r="C10" s="15">
        <v>1086.1982758620691</v>
      </c>
      <c r="E10" s="16" t="s">
        <v>956</v>
      </c>
      <c r="F10" s="16">
        <v>1086.2</v>
      </c>
      <c r="G10" s="15">
        <f t="shared" si="0"/>
        <v>-1.7241379309780314E-3</v>
      </c>
    </row>
    <row r="11" spans="1:7" x14ac:dyDescent="0.2">
      <c r="E11" s="16" t="s">
        <v>957</v>
      </c>
      <c r="F11" s="16">
        <v>753.83</v>
      </c>
      <c r="G11" s="15">
        <f t="shared" si="0"/>
        <v>-753.83</v>
      </c>
    </row>
    <row r="12" spans="1:7" x14ac:dyDescent="0.2">
      <c r="A12" s="16" t="s">
        <v>24</v>
      </c>
      <c r="B12" s="16">
        <v>5159</v>
      </c>
      <c r="C12" s="15">
        <v>1443.5258620689656</v>
      </c>
      <c r="E12" s="16" t="s">
        <v>958</v>
      </c>
      <c r="F12" s="16">
        <v>1443.53</v>
      </c>
      <c r="G12" s="15">
        <f t="shared" si="0"/>
        <v>-4.13793103439275E-3</v>
      </c>
    </row>
    <row r="13" spans="1:7" x14ac:dyDescent="0.2">
      <c r="E13" s="16" t="s">
        <v>959</v>
      </c>
      <c r="F13" s="16">
        <v>1086.2</v>
      </c>
      <c r="G13" s="15">
        <f t="shared" si="0"/>
        <v>-1086.2</v>
      </c>
    </row>
    <row r="14" spans="1:7" x14ac:dyDescent="0.2">
      <c r="A14" s="16" t="s">
        <v>24</v>
      </c>
      <c r="B14" s="16">
        <v>5161</v>
      </c>
      <c r="C14" s="15">
        <v>1870.4137931034484</v>
      </c>
      <c r="E14" s="16" t="s">
        <v>960</v>
      </c>
      <c r="F14" s="16">
        <v>1870.41</v>
      </c>
      <c r="G14" s="15">
        <f t="shared" si="0"/>
        <v>3.7931034482880932E-3</v>
      </c>
    </row>
    <row r="15" spans="1:7" x14ac:dyDescent="0.2">
      <c r="E15" s="16" t="s">
        <v>961</v>
      </c>
      <c r="F15" s="16">
        <v>1086.1300000000001</v>
      </c>
      <c r="G15" s="15">
        <f t="shared" si="0"/>
        <v>-1086.1300000000001</v>
      </c>
    </row>
    <row r="16" spans="1:7" x14ac:dyDescent="0.2">
      <c r="E16" s="16" t="s">
        <v>962</v>
      </c>
      <c r="F16" s="16">
        <v>1086.21</v>
      </c>
      <c r="G16" s="15">
        <f t="shared" si="0"/>
        <v>-1086.21</v>
      </c>
    </row>
    <row r="17" spans="1:7" x14ac:dyDescent="0.2">
      <c r="E17" s="16" t="s">
        <v>963</v>
      </c>
      <c r="F17" s="16">
        <v>1965.8200000000002</v>
      </c>
      <c r="G17" s="15">
        <f t="shared" si="0"/>
        <v>-1965.8200000000002</v>
      </c>
    </row>
    <row r="18" spans="1:7" x14ac:dyDescent="0.2">
      <c r="A18" s="16" t="s">
        <v>24</v>
      </c>
      <c r="B18" s="16">
        <v>5165</v>
      </c>
      <c r="C18" s="15">
        <v>753.81896551724139</v>
      </c>
      <c r="E18" s="16" t="s">
        <v>964</v>
      </c>
      <c r="F18" s="16">
        <v>753.81999999999994</v>
      </c>
      <c r="G18" s="15">
        <f t="shared" si="0"/>
        <v>-1.0344827585413441E-3</v>
      </c>
    </row>
    <row r="19" spans="1:7" x14ac:dyDescent="0.2">
      <c r="E19" s="16" t="s">
        <v>965</v>
      </c>
      <c r="F19" s="16">
        <v>7853.89</v>
      </c>
      <c r="G19" s="15">
        <f t="shared" si="0"/>
        <v>-7853.89</v>
      </c>
    </row>
    <row r="20" spans="1:7" x14ac:dyDescent="0.2">
      <c r="A20" s="16" t="s">
        <v>24</v>
      </c>
      <c r="B20" s="16">
        <v>5167</v>
      </c>
      <c r="C20" s="15">
        <v>1780.1810344827588</v>
      </c>
      <c r="E20" s="16" t="s">
        <v>966</v>
      </c>
      <c r="F20" s="16">
        <v>1780.18</v>
      </c>
      <c r="G20" s="15">
        <f t="shared" si="0"/>
        <v>1.0344827587687178E-3</v>
      </c>
    </row>
    <row r="21" spans="1:7" x14ac:dyDescent="0.2">
      <c r="E21" s="16" t="s">
        <v>967</v>
      </c>
      <c r="F21" s="16">
        <v>1086.21</v>
      </c>
      <c r="G21" s="15">
        <f t="shared" si="0"/>
        <v>-1086.21</v>
      </c>
    </row>
    <row r="22" spans="1:7" x14ac:dyDescent="0.2">
      <c r="E22" s="16" t="s">
        <v>968</v>
      </c>
      <c r="F22" s="16">
        <v>3917.3100000000004</v>
      </c>
      <c r="G22" s="15">
        <f t="shared" si="0"/>
        <v>-3917.3100000000004</v>
      </c>
    </row>
    <row r="23" spans="1:7" x14ac:dyDescent="0.2">
      <c r="E23" s="16" t="s">
        <v>969</v>
      </c>
      <c r="F23" s="16">
        <v>1086.2</v>
      </c>
      <c r="G23" s="15">
        <f t="shared" si="0"/>
        <v>-1086.2</v>
      </c>
    </row>
    <row r="24" spans="1:7" x14ac:dyDescent="0.2">
      <c r="A24" s="16" t="s">
        <v>24</v>
      </c>
      <c r="B24" s="16">
        <v>5171</v>
      </c>
      <c r="C24" s="15">
        <v>90.000000000000014</v>
      </c>
      <c r="E24" s="16" t="s">
        <v>970</v>
      </c>
      <c r="F24" s="16">
        <v>90</v>
      </c>
      <c r="G24" s="15">
        <f t="shared" si="0"/>
        <v>0</v>
      </c>
    </row>
    <row r="25" spans="1:7" x14ac:dyDescent="0.2">
      <c r="A25" s="16" t="s">
        <v>24</v>
      </c>
      <c r="B25" s="16">
        <v>5172</v>
      </c>
      <c r="C25" s="15">
        <v>1086.2068965517242</v>
      </c>
      <c r="E25" s="16" t="s">
        <v>971</v>
      </c>
      <c r="F25" s="16">
        <v>1086.21</v>
      </c>
      <c r="G25" s="15">
        <f t="shared" si="0"/>
        <v>-3.1034482758514059E-3</v>
      </c>
    </row>
    <row r="26" spans="1:7" x14ac:dyDescent="0.2">
      <c r="E26" s="16" t="s">
        <v>972</v>
      </c>
      <c r="F26" s="16">
        <v>1086.2</v>
      </c>
      <c r="G26" s="15">
        <f t="shared" si="0"/>
        <v>-1086.2</v>
      </c>
    </row>
    <row r="27" spans="1:7" x14ac:dyDescent="0.2">
      <c r="E27" s="16" t="s">
        <v>973</v>
      </c>
      <c r="F27" s="16">
        <v>3612.44</v>
      </c>
      <c r="G27" s="15">
        <f t="shared" si="0"/>
        <v>-3612.44</v>
      </c>
    </row>
    <row r="28" spans="1:7" x14ac:dyDescent="0.2">
      <c r="E28" s="16" t="s">
        <v>974</v>
      </c>
      <c r="F28" s="16">
        <v>1174.1300000000001</v>
      </c>
      <c r="G28" s="15">
        <f t="shared" si="0"/>
        <v>-1174.1300000000001</v>
      </c>
    </row>
    <row r="29" spans="1:7" x14ac:dyDescent="0.2">
      <c r="E29" s="16" t="s">
        <v>975</v>
      </c>
      <c r="F29" s="16">
        <v>7440.54</v>
      </c>
      <c r="G29" s="15">
        <f t="shared" si="0"/>
        <v>-7440.54</v>
      </c>
    </row>
    <row r="30" spans="1:7" x14ac:dyDescent="0.2">
      <c r="A30" s="16" t="s">
        <v>24</v>
      </c>
      <c r="B30" s="16">
        <v>5177</v>
      </c>
      <c r="C30" s="15">
        <v>7440.5172413793107</v>
      </c>
      <c r="E30" s="16" t="s">
        <v>976</v>
      </c>
      <c r="F30" s="16">
        <v>7440.52</v>
      </c>
      <c r="G30" s="15">
        <f t="shared" si="0"/>
        <v>-2.7586206897467491E-3</v>
      </c>
    </row>
    <row r="31" spans="1:7" x14ac:dyDescent="0.2">
      <c r="A31" s="16" t="s">
        <v>24</v>
      </c>
      <c r="B31" s="16">
        <v>5178</v>
      </c>
      <c r="C31" s="15">
        <v>743.42241379310349</v>
      </c>
      <c r="E31" s="16" t="s">
        <v>977</v>
      </c>
      <c r="F31" s="16">
        <v>743.42</v>
      </c>
      <c r="G31" s="15">
        <f t="shared" si="0"/>
        <v>2.4137931035284055E-3</v>
      </c>
    </row>
    <row r="32" spans="1:7" x14ac:dyDescent="0.2">
      <c r="A32" s="16" t="s">
        <v>24</v>
      </c>
      <c r="B32" s="16">
        <v>5179</v>
      </c>
      <c r="C32" s="15">
        <v>747.42241379310349</v>
      </c>
      <c r="E32" s="16" t="s">
        <v>978</v>
      </c>
      <c r="F32" s="16">
        <v>747.42</v>
      </c>
      <c r="G32" s="15">
        <f t="shared" si="0"/>
        <v>2.4137931035284055E-3</v>
      </c>
    </row>
    <row r="33" spans="1:12" x14ac:dyDescent="0.2">
      <c r="A33" s="16" t="s">
        <v>24</v>
      </c>
      <c r="B33" s="16">
        <v>5180</v>
      </c>
      <c r="C33" s="15">
        <v>90.000000000000014</v>
      </c>
      <c r="E33" s="16" t="s">
        <v>979</v>
      </c>
      <c r="F33" s="16">
        <v>90</v>
      </c>
      <c r="G33" s="15">
        <f t="shared" si="0"/>
        <v>0</v>
      </c>
    </row>
    <row r="34" spans="1:12" x14ac:dyDescent="0.2">
      <c r="A34" s="16" t="s">
        <v>24</v>
      </c>
      <c r="B34" s="16">
        <v>5181</v>
      </c>
      <c r="C34" s="15">
        <v>90.000000000000014</v>
      </c>
      <c r="E34" s="16" t="s">
        <v>980</v>
      </c>
      <c r="F34" s="16">
        <v>90</v>
      </c>
      <c r="G34" s="15">
        <f t="shared" si="0"/>
        <v>0</v>
      </c>
    </row>
    <row r="35" spans="1:12" x14ac:dyDescent="0.2">
      <c r="A35" s="16" t="s">
        <v>24</v>
      </c>
      <c r="B35" s="16">
        <v>5182</v>
      </c>
      <c r="C35" s="15">
        <v>501.30172413793105</v>
      </c>
      <c r="E35" s="16" t="s">
        <v>981</v>
      </c>
      <c r="F35" s="16">
        <v>501.3</v>
      </c>
      <c r="G35" s="15">
        <f t="shared" si="0"/>
        <v>1.7241379310348748E-3</v>
      </c>
    </row>
    <row r="36" spans="1:12" x14ac:dyDescent="0.2">
      <c r="A36" s="16" t="s">
        <v>24</v>
      </c>
      <c r="B36" s="16">
        <v>5183</v>
      </c>
      <c r="C36" s="15">
        <v>26936.974137931036</v>
      </c>
      <c r="E36" s="16" t="s">
        <v>982</v>
      </c>
      <c r="F36" s="16">
        <v>26936.97</v>
      </c>
      <c r="G36" s="15">
        <f t="shared" si="0"/>
        <v>4.137931035074871E-3</v>
      </c>
    </row>
    <row r="37" spans="1:12" x14ac:dyDescent="0.2">
      <c r="A37" s="16" t="s">
        <v>24</v>
      </c>
      <c r="B37" s="16">
        <v>5184</v>
      </c>
      <c r="C37" s="15">
        <v>3000</v>
      </c>
      <c r="E37" s="16" t="s">
        <v>983</v>
      </c>
      <c r="F37" s="16">
        <v>3000</v>
      </c>
      <c r="G37" s="15">
        <f t="shared" si="0"/>
        <v>0</v>
      </c>
    </row>
    <row r="38" spans="1:12" x14ac:dyDescent="0.2">
      <c r="E38" s="16" t="s">
        <v>984</v>
      </c>
      <c r="F38" s="16">
        <v>5528.0300000000007</v>
      </c>
      <c r="G38" s="15">
        <f t="shared" si="0"/>
        <v>-5528.0300000000007</v>
      </c>
    </row>
    <row r="39" spans="1:12" x14ac:dyDescent="0.2">
      <c r="E39" s="16" t="s">
        <v>985</v>
      </c>
      <c r="F39" s="16">
        <v>603.45000000000005</v>
      </c>
      <c r="G39" s="15">
        <f t="shared" si="0"/>
        <v>-603.45000000000005</v>
      </c>
      <c r="L39" s="3"/>
    </row>
    <row r="40" spans="1:12" x14ac:dyDescent="0.2">
      <c r="A40" s="16" t="s">
        <v>24</v>
      </c>
      <c r="B40" s="16">
        <v>5187</v>
      </c>
      <c r="C40" s="15">
        <v>2643.1465517241381</v>
      </c>
      <c r="E40" s="16" t="s">
        <v>986</v>
      </c>
      <c r="F40" s="16">
        <v>2643.15</v>
      </c>
      <c r="G40" s="15">
        <f t="shared" si="0"/>
        <v>-3.4482758619560627E-3</v>
      </c>
      <c r="L40" s="7"/>
    </row>
    <row r="41" spans="1:12" x14ac:dyDescent="0.2">
      <c r="A41" s="16" t="s">
        <v>24</v>
      </c>
      <c r="B41" s="16">
        <v>5188</v>
      </c>
      <c r="C41" s="15">
        <v>1086.2068965517242</v>
      </c>
      <c r="E41" s="16" t="s">
        <v>987</v>
      </c>
      <c r="F41" s="16">
        <v>1086.21</v>
      </c>
      <c r="G41" s="15">
        <f t="shared" si="0"/>
        <v>-3.1034482758514059E-3</v>
      </c>
      <c r="L41" s="3"/>
    </row>
    <row r="42" spans="1:12" x14ac:dyDescent="0.2">
      <c r="E42" s="16" t="s">
        <v>988</v>
      </c>
      <c r="F42" s="16">
        <v>1086.21</v>
      </c>
      <c r="G42" s="15">
        <f t="shared" si="0"/>
        <v>-1086.21</v>
      </c>
    </row>
    <row r="43" spans="1:12" x14ac:dyDescent="0.2">
      <c r="A43" s="16" t="s">
        <v>24</v>
      </c>
      <c r="B43" s="16">
        <v>5190</v>
      </c>
      <c r="C43" s="15">
        <v>2580.6206896551726</v>
      </c>
      <c r="E43" s="16" t="s">
        <v>989</v>
      </c>
      <c r="F43" s="16">
        <v>2580.62</v>
      </c>
      <c r="G43" s="15">
        <f t="shared" si="0"/>
        <v>6.8965517266406096E-4</v>
      </c>
    </row>
    <row r="44" spans="1:12" ht="15" x14ac:dyDescent="0.25">
      <c r="C44" s="42">
        <f>SUM(C4:C43)</f>
        <v>65532.474137931044</v>
      </c>
      <c r="F44" s="42">
        <f>SUM(F4:F43)</f>
        <v>109437.34</v>
      </c>
      <c r="G44" s="3"/>
      <c r="J44" s="33" t="s">
        <v>2</v>
      </c>
      <c r="K44" s="34">
        <f>+C44</f>
        <v>65532.474137931044</v>
      </c>
    </row>
    <row r="45" spans="1:12" x14ac:dyDescent="0.2">
      <c r="A45" s="18"/>
      <c r="B45" s="18"/>
      <c r="C45" s="13"/>
      <c r="F45" s="20"/>
      <c r="G45" s="3"/>
      <c r="J45" s="10" t="s">
        <v>3</v>
      </c>
      <c r="K45" s="6">
        <f>+F44</f>
        <v>109437.34</v>
      </c>
    </row>
    <row r="46" spans="1:12" ht="15" x14ac:dyDescent="0.25">
      <c r="G46" s="3"/>
      <c r="K46" s="34">
        <f>+K44-K45</f>
        <v>-43904.865862068953</v>
      </c>
    </row>
    <row r="47" spans="1:12" ht="15" x14ac:dyDescent="0.25">
      <c r="J47"/>
    </row>
    <row r="48" spans="1:12" ht="15" x14ac:dyDescent="0.25">
      <c r="C48" s="15"/>
      <c r="E48"/>
      <c r="F48"/>
      <c r="J48"/>
    </row>
    <row r="49" spans="1:11" ht="15" x14ac:dyDescent="0.25">
      <c r="A49" s="16" t="s">
        <v>1126</v>
      </c>
      <c r="B49" s="16">
        <v>110</v>
      </c>
      <c r="C49" s="15">
        <v>7440.5431034482772</v>
      </c>
      <c r="E49" s="16" t="s">
        <v>990</v>
      </c>
      <c r="F49" s="20">
        <v>7440.54</v>
      </c>
      <c r="G49" s="15">
        <f>+C49-F49</f>
        <v>3.103448277215648E-3</v>
      </c>
      <c r="J49" s="33" t="s">
        <v>2</v>
      </c>
      <c r="K49" s="34">
        <f>+C49</f>
        <v>7440.5431034482772</v>
      </c>
    </row>
    <row r="50" spans="1:11" ht="15" x14ac:dyDescent="0.25">
      <c r="E50"/>
      <c r="F50" s="19"/>
      <c r="J50" s="10" t="s">
        <v>3</v>
      </c>
      <c r="K50" s="6">
        <f>+F49</f>
        <v>7440.54</v>
      </c>
    </row>
    <row r="51" spans="1:11" ht="15" x14ac:dyDescent="0.25">
      <c r="E51"/>
      <c r="F51" s="19"/>
      <c r="K51" s="34">
        <f>+K49-K50</f>
        <v>3.103448277215648E-3</v>
      </c>
    </row>
    <row r="52" spans="1:11" ht="15" x14ac:dyDescent="0.25">
      <c r="E52"/>
      <c r="F52"/>
      <c r="J52"/>
    </row>
    <row r="53" spans="1:11" ht="15" x14ac:dyDescent="0.25">
      <c r="E53"/>
      <c r="F53"/>
      <c r="J53"/>
    </row>
    <row r="54" spans="1:11" ht="15" x14ac:dyDescent="0.25">
      <c r="E54"/>
      <c r="F54" s="19"/>
      <c r="J54"/>
    </row>
    <row r="55" spans="1:11" ht="15" x14ac:dyDescent="0.25">
      <c r="E55"/>
      <c r="F55" s="19"/>
      <c r="J55"/>
    </row>
    <row r="56" spans="1:11" ht="15" x14ac:dyDescent="0.25">
      <c r="E56"/>
      <c r="F56" s="19"/>
      <c r="J56"/>
    </row>
    <row r="57" spans="1:11" ht="15" x14ac:dyDescent="0.25">
      <c r="E57"/>
      <c r="F57"/>
      <c r="J57"/>
    </row>
    <row r="58" spans="1:11" ht="15" x14ac:dyDescent="0.25">
      <c r="E58"/>
      <c r="F58"/>
      <c r="J58"/>
    </row>
    <row r="59" spans="1:11" ht="15" x14ac:dyDescent="0.25">
      <c r="E59"/>
      <c r="F59"/>
      <c r="J59"/>
    </row>
    <row r="60" spans="1:11" ht="15" x14ac:dyDescent="0.25">
      <c r="E60"/>
      <c r="F60"/>
      <c r="J60"/>
    </row>
    <row r="61" spans="1:11" ht="15" x14ac:dyDescent="0.25">
      <c r="E61"/>
      <c r="F61"/>
      <c r="J61"/>
    </row>
    <row r="62" spans="1:11" ht="15" x14ac:dyDescent="0.25">
      <c r="E62"/>
      <c r="F62"/>
      <c r="J62"/>
    </row>
    <row r="63" spans="1:11" ht="15" x14ac:dyDescent="0.25">
      <c r="E63"/>
      <c r="F63"/>
      <c r="J63"/>
    </row>
    <row r="64" spans="1:11" ht="15" x14ac:dyDescent="0.25">
      <c r="E64"/>
      <c r="F64"/>
      <c r="J64"/>
    </row>
    <row r="65" spans="5:10" ht="15" x14ac:dyDescent="0.25">
      <c r="E65"/>
      <c r="F65" s="19"/>
      <c r="J65"/>
    </row>
    <row r="66" spans="5:10" ht="15" x14ac:dyDescent="0.25">
      <c r="E66"/>
      <c r="F66" s="19"/>
      <c r="J66"/>
    </row>
    <row r="67" spans="5:10" ht="15" x14ac:dyDescent="0.25">
      <c r="E67"/>
      <c r="F67" s="19"/>
      <c r="J67"/>
    </row>
    <row r="68" spans="5:10" ht="15" x14ac:dyDescent="0.25">
      <c r="E68"/>
      <c r="F68" s="19"/>
      <c r="J68"/>
    </row>
    <row r="69" spans="5:10" ht="15" x14ac:dyDescent="0.25">
      <c r="E69"/>
      <c r="F69" s="19"/>
      <c r="J69"/>
    </row>
    <row r="70" spans="5:10" ht="15" x14ac:dyDescent="0.25">
      <c r="E70"/>
      <c r="F70"/>
      <c r="J70"/>
    </row>
    <row r="71" spans="5:10" ht="15" x14ac:dyDescent="0.25">
      <c r="E71"/>
      <c r="F71" s="19"/>
      <c r="J71"/>
    </row>
    <row r="72" spans="5:10" ht="15" x14ac:dyDescent="0.25">
      <c r="E72"/>
      <c r="F72"/>
      <c r="J72"/>
    </row>
    <row r="73" spans="5:10" ht="15" x14ac:dyDescent="0.25">
      <c r="E73"/>
      <c r="F73"/>
      <c r="J73"/>
    </row>
    <row r="74" spans="5:10" ht="15" x14ac:dyDescent="0.25">
      <c r="E74"/>
      <c r="F74"/>
      <c r="J74"/>
    </row>
    <row r="75" spans="5:10" ht="15" x14ac:dyDescent="0.25">
      <c r="E75"/>
      <c r="F75"/>
      <c r="J75"/>
    </row>
    <row r="76" spans="5:10" ht="15" x14ac:dyDescent="0.25">
      <c r="E76"/>
      <c r="F76"/>
      <c r="J76"/>
    </row>
    <row r="77" spans="5:10" ht="15" x14ac:dyDescent="0.25">
      <c r="E77"/>
      <c r="F77" s="19"/>
      <c r="J77"/>
    </row>
    <row r="78" spans="5:10" ht="15" x14ac:dyDescent="0.25">
      <c r="E78"/>
      <c r="F78" s="19"/>
      <c r="J78"/>
    </row>
    <row r="79" spans="5:10" ht="15" x14ac:dyDescent="0.25">
      <c r="F79"/>
    </row>
    <row r="80" spans="5:10" ht="15" x14ac:dyDescent="0.25">
      <c r="E80"/>
      <c r="F80" s="19"/>
    </row>
    <row r="81" spans="5:6" ht="15" x14ac:dyDescent="0.25">
      <c r="E81"/>
      <c r="F81" s="19"/>
    </row>
    <row r="83" spans="5:6" ht="15" x14ac:dyDescent="0.25">
      <c r="E83"/>
      <c r="F83"/>
    </row>
    <row r="84" spans="5:6" ht="15" x14ac:dyDescent="0.25">
      <c r="E84"/>
      <c r="F84" s="19"/>
    </row>
    <row r="85" spans="5:6" ht="15" x14ac:dyDescent="0.25">
      <c r="E85"/>
      <c r="F85" s="19"/>
    </row>
    <row r="86" spans="5:6" ht="15" x14ac:dyDescent="0.25">
      <c r="E86"/>
      <c r="F86" s="19"/>
    </row>
    <row r="87" spans="5:6" ht="15" x14ac:dyDescent="0.25">
      <c r="F87"/>
    </row>
    <row r="88" spans="5:6" ht="15" x14ac:dyDescent="0.25">
      <c r="F88"/>
    </row>
    <row r="89" spans="5:6" ht="15" x14ac:dyDescent="0.25">
      <c r="E89"/>
      <c r="F89"/>
    </row>
    <row r="90" spans="5:6" ht="15" x14ac:dyDescent="0.25">
      <c r="E90"/>
      <c r="F90"/>
    </row>
    <row r="91" spans="5:6" ht="15" x14ac:dyDescent="0.25">
      <c r="E91"/>
      <c r="F91"/>
    </row>
    <row r="92" spans="5:6" ht="15" x14ac:dyDescent="0.25">
      <c r="E92"/>
      <c r="F92"/>
    </row>
    <row r="93" spans="5:6" ht="15" x14ac:dyDescent="0.25">
      <c r="E93"/>
      <c r="F93"/>
    </row>
    <row r="94" spans="5:6" ht="15" x14ac:dyDescent="0.25">
      <c r="E94"/>
      <c r="F94"/>
    </row>
    <row r="95" spans="5:6" ht="15" x14ac:dyDescent="0.25">
      <c r="E95"/>
      <c r="F95"/>
    </row>
    <row r="96" spans="5:6" ht="15" x14ac:dyDescent="0.25">
      <c r="E96"/>
      <c r="F96"/>
    </row>
    <row r="97" spans="5:6" ht="15" x14ac:dyDescent="0.25">
      <c r="E97"/>
      <c r="F97"/>
    </row>
    <row r="98" spans="5:6" ht="15" x14ac:dyDescent="0.25">
      <c r="E98"/>
      <c r="F98"/>
    </row>
    <row r="99" spans="5:6" ht="15" x14ac:dyDescent="0.25">
      <c r="E99"/>
      <c r="F99"/>
    </row>
    <row r="100" spans="5:6" ht="15" x14ac:dyDescent="0.25">
      <c r="E100"/>
      <c r="F100"/>
    </row>
    <row r="101" spans="5:6" ht="15" x14ac:dyDescent="0.25">
      <c r="E101"/>
      <c r="F101"/>
    </row>
    <row r="102" spans="5:6" ht="15" x14ac:dyDescent="0.25">
      <c r="E102"/>
      <c r="F102"/>
    </row>
    <row r="103" spans="5:6" ht="15" x14ac:dyDescent="0.25">
      <c r="E103"/>
      <c r="F103"/>
    </row>
    <row r="104" spans="5:6" ht="15" x14ac:dyDescent="0.25">
      <c r="E104"/>
      <c r="F104"/>
    </row>
    <row r="105" spans="5:6" ht="15" x14ac:dyDescent="0.25">
      <c r="E105"/>
      <c r="F105"/>
    </row>
    <row r="106" spans="5:6" ht="15" x14ac:dyDescent="0.25">
      <c r="E106"/>
      <c r="F106"/>
    </row>
    <row r="107" spans="5:6" ht="15" x14ac:dyDescent="0.25">
      <c r="E107"/>
      <c r="F107"/>
    </row>
    <row r="108" spans="5:6" ht="15" x14ac:dyDescent="0.25">
      <c r="E108"/>
      <c r="F108"/>
    </row>
    <row r="109" spans="5:6" ht="15" x14ac:dyDescent="0.25">
      <c r="E109"/>
      <c r="F109"/>
    </row>
    <row r="110" spans="5:6" ht="15" x14ac:dyDescent="0.25">
      <c r="E110"/>
      <c r="F110"/>
    </row>
    <row r="111" spans="5:6" ht="15" x14ac:dyDescent="0.25">
      <c r="E111"/>
      <c r="F111" s="19"/>
    </row>
    <row r="112" spans="5:6" ht="15" x14ac:dyDescent="0.25">
      <c r="E112"/>
      <c r="F112" s="19"/>
    </row>
    <row r="113" spans="5:6" ht="15" x14ac:dyDescent="0.25">
      <c r="E113"/>
      <c r="F113"/>
    </row>
    <row r="114" spans="5:6" ht="15" x14ac:dyDescent="0.25">
      <c r="E114"/>
      <c r="F114"/>
    </row>
    <row r="115" spans="5:6" ht="15" x14ac:dyDescent="0.25">
      <c r="E115"/>
      <c r="F115" s="19"/>
    </row>
    <row r="116" spans="5:6" ht="15" x14ac:dyDescent="0.25">
      <c r="E116"/>
      <c r="F116"/>
    </row>
    <row r="117" spans="5:6" ht="15" x14ac:dyDescent="0.25">
      <c r="E117"/>
      <c r="F117"/>
    </row>
    <row r="118" spans="5:6" ht="15" x14ac:dyDescent="0.25">
      <c r="E118"/>
      <c r="F118"/>
    </row>
    <row r="119" spans="5:6" ht="15" x14ac:dyDescent="0.25">
      <c r="E119"/>
      <c r="F119"/>
    </row>
    <row r="120" spans="5:6" ht="15" x14ac:dyDescent="0.25">
      <c r="E120"/>
      <c r="F120"/>
    </row>
    <row r="121" spans="5:6" ht="15" x14ac:dyDescent="0.25">
      <c r="E121"/>
      <c r="F121"/>
    </row>
    <row r="122" spans="5:6" ht="15" x14ac:dyDescent="0.25">
      <c r="E122"/>
      <c r="F122"/>
    </row>
    <row r="123" spans="5:6" ht="15" x14ac:dyDescent="0.25">
      <c r="E123"/>
      <c r="F123"/>
    </row>
    <row r="124" spans="5:6" ht="15" x14ac:dyDescent="0.25">
      <c r="E124"/>
      <c r="F124" s="19"/>
    </row>
    <row r="125" spans="5:6" ht="15" x14ac:dyDescent="0.25">
      <c r="E125"/>
      <c r="F125"/>
    </row>
    <row r="126" spans="5:6" ht="15" x14ac:dyDescent="0.25">
      <c r="F126" s="19"/>
    </row>
    <row r="127" spans="5:6" ht="15" x14ac:dyDescent="0.25">
      <c r="F127"/>
    </row>
    <row r="128" spans="5:6" ht="15" x14ac:dyDescent="0.25">
      <c r="F128"/>
    </row>
    <row r="129" spans="5:6" ht="15" x14ac:dyDescent="0.25">
      <c r="E129"/>
      <c r="F12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mergeCells count="2">
    <mergeCell ref="A3:C3"/>
    <mergeCell ref="E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FF0000"/>
  </sheetPr>
  <dimension ref="A3:M15"/>
  <sheetViews>
    <sheetView workbookViewId="0">
      <selection activeCell="L9" sqref="L9:M11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8.7109375" style="16" customWidth="1"/>
    <col min="4" max="4" width="11.42578125" style="16"/>
    <col min="5" max="5" width="6.28515625" style="16" customWidth="1"/>
    <col min="6" max="6" width="11.28515625" style="16" customWidth="1"/>
    <col min="7" max="7" width="7.85546875" style="16" customWidth="1"/>
    <col min="8" max="8" width="10.140625" style="16" customWidth="1"/>
    <col min="9" max="9" width="5.28515625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319</v>
      </c>
      <c r="C4" s="15">
        <v>286.79310344827587</v>
      </c>
      <c r="E4" s="16" t="s">
        <v>941</v>
      </c>
      <c r="F4" s="17">
        <v>42614</v>
      </c>
      <c r="G4" s="16" t="s">
        <v>945</v>
      </c>
      <c r="H4" s="16">
        <v>286.79000000000002</v>
      </c>
      <c r="I4" s="3">
        <f>+C4-H4</f>
        <v>3.1034482758514059E-3</v>
      </c>
    </row>
    <row r="5" spans="1:13" x14ac:dyDescent="0.2">
      <c r="A5" s="16" t="s">
        <v>68</v>
      </c>
      <c r="B5" s="16">
        <v>320</v>
      </c>
      <c r="C5" s="15">
        <v>25579.37931034483</v>
      </c>
      <c r="E5" s="16" t="s">
        <v>942</v>
      </c>
      <c r="F5" s="17">
        <v>42615</v>
      </c>
      <c r="G5" s="16" t="s">
        <v>946</v>
      </c>
      <c r="H5" s="20">
        <v>25579.38</v>
      </c>
      <c r="I5" s="3">
        <f t="shared" ref="I5:I8" si="0">+C5-H5</f>
        <v>-6.896551712998189E-4</v>
      </c>
    </row>
    <row r="6" spans="1:13" x14ac:dyDescent="0.2">
      <c r="A6" s="16" t="s">
        <v>68</v>
      </c>
      <c r="B6" s="16">
        <v>321</v>
      </c>
      <c r="C6" s="15">
        <v>1232.7586206896553</v>
      </c>
      <c r="E6" s="16" t="s">
        <v>703</v>
      </c>
      <c r="F6" s="17">
        <v>42616</v>
      </c>
      <c r="G6" s="16" t="s">
        <v>947</v>
      </c>
      <c r="H6" s="20">
        <v>1232.76</v>
      </c>
      <c r="I6" s="3">
        <f t="shared" si="0"/>
        <v>-1.3793103446460009E-3</v>
      </c>
    </row>
    <row r="7" spans="1:13" x14ac:dyDescent="0.2">
      <c r="A7" s="16" t="s">
        <v>68</v>
      </c>
      <c r="B7" s="16">
        <v>322</v>
      </c>
      <c r="C7" s="15">
        <v>286.75</v>
      </c>
      <c r="E7" s="16" t="s">
        <v>943</v>
      </c>
      <c r="F7" s="17">
        <v>42621</v>
      </c>
      <c r="G7" s="16" t="s">
        <v>948</v>
      </c>
      <c r="H7" s="16">
        <v>286.75</v>
      </c>
      <c r="I7" s="3">
        <f t="shared" si="0"/>
        <v>0</v>
      </c>
    </row>
    <row r="8" spans="1:13" x14ac:dyDescent="0.2">
      <c r="A8" s="16" t="s">
        <v>68</v>
      </c>
      <c r="B8" s="16">
        <v>323</v>
      </c>
      <c r="C8" s="15">
        <v>632.39655172413802</v>
      </c>
      <c r="E8" s="16" t="s">
        <v>944</v>
      </c>
      <c r="F8" s="17">
        <v>42622</v>
      </c>
      <c r="G8" s="16" t="s">
        <v>949</v>
      </c>
      <c r="H8" s="16">
        <v>632.4</v>
      </c>
      <c r="I8" s="3">
        <f t="shared" si="0"/>
        <v>-3.4482758619560627E-3</v>
      </c>
    </row>
    <row r="9" spans="1:13" ht="15" x14ac:dyDescent="0.25">
      <c r="C9" s="36">
        <f>SUM(C4:C8)</f>
        <v>28018.077586206899</v>
      </c>
      <c r="F9" s="17"/>
      <c r="H9" s="42">
        <f>SUM(H4:H8)</f>
        <v>28018.080000000002</v>
      </c>
      <c r="L9" s="33" t="s">
        <v>2</v>
      </c>
      <c r="M9" s="34">
        <f>+C9</f>
        <v>28018.077586206899</v>
      </c>
    </row>
    <row r="10" spans="1:13" x14ac:dyDescent="0.2">
      <c r="F10" s="17"/>
      <c r="L10" s="10" t="s">
        <v>3</v>
      </c>
      <c r="M10" s="6">
        <f>+H9</f>
        <v>28018.080000000002</v>
      </c>
    </row>
    <row r="11" spans="1:13" ht="15" x14ac:dyDescent="0.25">
      <c r="F11" s="17"/>
      <c r="M11" s="34">
        <f>+M9-M10</f>
        <v>-2.413793103187345E-3</v>
      </c>
    </row>
    <row r="13" spans="1:13" x14ac:dyDescent="0.2">
      <c r="F13" s="17"/>
    </row>
    <row r="15" spans="1:13" x14ac:dyDescent="0.2">
      <c r="F15" s="17"/>
      <c r="H15" s="20"/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theme="1"/>
  </sheetPr>
  <dimension ref="A1:M96"/>
  <sheetViews>
    <sheetView topLeftCell="A7" workbookViewId="0">
      <selection activeCell="L15" sqref="L15:M17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10.7109375" customWidth="1"/>
    <col min="6" max="6" width="11" customWidth="1"/>
    <col min="7" max="7" width="11.7109375" customWidth="1"/>
    <col min="8" max="8" width="13.140625" customWidth="1"/>
    <col min="9" max="9" width="8.425781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643</v>
      </c>
      <c r="C6" s="15">
        <v>465252</v>
      </c>
      <c r="E6" s="24" t="s">
        <v>1109</v>
      </c>
      <c r="F6" s="29">
        <v>465252</v>
      </c>
      <c r="G6" s="24">
        <v>0</v>
      </c>
      <c r="H6" s="29">
        <f>+F6+G6</f>
        <v>465252</v>
      </c>
      <c r="I6" s="15">
        <f>+C6-H6</f>
        <v>0</v>
      </c>
    </row>
    <row r="7" spans="1:13" x14ac:dyDescent="0.25">
      <c r="A7" s="16" t="s">
        <v>4</v>
      </c>
      <c r="B7" s="16">
        <v>644</v>
      </c>
      <c r="C7" s="15">
        <v>456896.55172413797</v>
      </c>
      <c r="E7" s="24" t="s">
        <v>1114</v>
      </c>
      <c r="F7" s="29">
        <v>430565.42</v>
      </c>
      <c r="G7" s="29">
        <v>26331.13</v>
      </c>
      <c r="H7" s="29">
        <f t="shared" ref="H7:H14" si="0">+F7+G7</f>
        <v>456896.55</v>
      </c>
      <c r="I7" s="15">
        <f t="shared" ref="I7:I14" si="1">+C7-H7</f>
        <v>1.7241379828192294E-3</v>
      </c>
    </row>
    <row r="8" spans="1:13" x14ac:dyDescent="0.25">
      <c r="A8" s="16" t="s">
        <v>4</v>
      </c>
      <c r="B8" s="16">
        <v>645</v>
      </c>
      <c r="C8" s="15">
        <v>485252</v>
      </c>
      <c r="E8" s="24" t="s">
        <v>1111</v>
      </c>
      <c r="F8" s="29">
        <v>485252</v>
      </c>
      <c r="G8" s="24">
        <v>0</v>
      </c>
      <c r="H8" s="29">
        <f t="shared" si="0"/>
        <v>485252</v>
      </c>
      <c r="I8" s="15">
        <f t="shared" si="1"/>
        <v>0</v>
      </c>
    </row>
    <row r="9" spans="1:13" x14ac:dyDescent="0.25">
      <c r="A9" s="16" t="s">
        <v>4</v>
      </c>
      <c r="B9" s="16">
        <v>646</v>
      </c>
      <c r="C9" s="15">
        <v>485252</v>
      </c>
      <c r="E9" s="24" t="s">
        <v>1113</v>
      </c>
      <c r="F9" s="29">
        <v>485252</v>
      </c>
      <c r="G9" s="24">
        <v>0</v>
      </c>
      <c r="H9" s="29">
        <f t="shared" si="0"/>
        <v>485252</v>
      </c>
      <c r="I9" s="15">
        <f t="shared" si="1"/>
        <v>0</v>
      </c>
    </row>
    <row r="10" spans="1:13" x14ac:dyDescent="0.25">
      <c r="A10" s="16" t="s">
        <v>4</v>
      </c>
      <c r="B10" s="16">
        <v>647</v>
      </c>
      <c r="C10" s="15">
        <v>368879.31034482759</v>
      </c>
      <c r="E10" s="24" t="s">
        <v>1105</v>
      </c>
      <c r="F10" s="29">
        <v>354031.67</v>
      </c>
      <c r="G10" s="29">
        <v>14847.64</v>
      </c>
      <c r="H10" s="29">
        <f t="shared" si="0"/>
        <v>368879.31</v>
      </c>
      <c r="I10" s="15">
        <f t="shared" si="1"/>
        <v>3.4482759656384587E-4</v>
      </c>
    </row>
    <row r="11" spans="1:13" x14ac:dyDescent="0.25">
      <c r="A11" s="16" t="s">
        <v>4</v>
      </c>
      <c r="B11" s="16">
        <v>648</v>
      </c>
      <c r="C11" s="15">
        <v>301724.13793103449</v>
      </c>
      <c r="E11" s="24" t="s">
        <v>1117</v>
      </c>
      <c r="F11" s="29">
        <v>293857.94</v>
      </c>
      <c r="G11" s="29">
        <v>7866.2</v>
      </c>
      <c r="H11" s="29">
        <f t="shared" si="0"/>
        <v>301724.14</v>
      </c>
      <c r="I11" s="15">
        <f t="shared" si="1"/>
        <v>-2.0689655211754143E-3</v>
      </c>
    </row>
    <row r="12" spans="1:13" x14ac:dyDescent="0.25">
      <c r="A12" s="16" t="s">
        <v>4</v>
      </c>
      <c r="B12" s="16">
        <v>649</v>
      </c>
      <c r="C12" s="15">
        <v>399913.79310344829</v>
      </c>
      <c r="E12" s="24" t="s">
        <v>1106</v>
      </c>
      <c r="F12" s="29">
        <v>381018.17</v>
      </c>
      <c r="G12" s="29">
        <v>18895.62</v>
      </c>
      <c r="H12" s="29">
        <f t="shared" si="0"/>
        <v>399913.79</v>
      </c>
      <c r="I12" s="15">
        <f t="shared" si="1"/>
        <v>3.1034483108669519E-3</v>
      </c>
    </row>
    <row r="13" spans="1:13" x14ac:dyDescent="0.25">
      <c r="A13" s="16" t="s">
        <v>4</v>
      </c>
      <c r="B13" s="16">
        <v>650</v>
      </c>
      <c r="C13" s="15">
        <v>456896.55172413797</v>
      </c>
      <c r="E13" s="24" t="s">
        <v>1116</v>
      </c>
      <c r="F13" s="29">
        <v>430565.42</v>
      </c>
      <c r="G13" s="29">
        <v>26331.13</v>
      </c>
      <c r="H13" s="29">
        <f t="shared" si="0"/>
        <v>456896.55</v>
      </c>
      <c r="I13" s="15">
        <f t="shared" si="1"/>
        <v>1.7241379828192294E-3</v>
      </c>
    </row>
    <row r="14" spans="1:13" x14ac:dyDescent="0.25">
      <c r="A14" s="16" t="s">
        <v>4</v>
      </c>
      <c r="B14" s="16">
        <v>651</v>
      </c>
      <c r="C14" s="15">
        <v>368879.31034482759</v>
      </c>
      <c r="E14" s="24" t="s">
        <v>1108</v>
      </c>
      <c r="F14" s="29">
        <v>354031.67</v>
      </c>
      <c r="G14" s="29">
        <v>14847.64</v>
      </c>
      <c r="H14" s="29">
        <f t="shared" si="0"/>
        <v>368879.31</v>
      </c>
      <c r="I14" s="15">
        <f t="shared" si="1"/>
        <v>3.4482759656384587E-4</v>
      </c>
    </row>
    <row r="15" spans="1:13" x14ac:dyDescent="0.25">
      <c r="C15" s="40">
        <f>SUM(C6:C14)</f>
        <v>3788945.6551724132</v>
      </c>
      <c r="E15" s="16"/>
      <c r="F15" s="16"/>
      <c r="G15" s="16"/>
      <c r="H15" s="38">
        <f>SUM(H6:H14)</f>
        <v>3788945.65</v>
      </c>
      <c r="I15" s="15"/>
      <c r="L15" s="33" t="s">
        <v>2</v>
      </c>
      <c r="M15" s="34">
        <f>+C15</f>
        <v>3788945.6551724132</v>
      </c>
    </row>
    <row r="16" spans="1:13" x14ac:dyDescent="0.25">
      <c r="E16" s="16"/>
      <c r="F16" s="16"/>
      <c r="G16" s="16"/>
      <c r="H16" s="16"/>
      <c r="I16" s="15"/>
      <c r="L16" s="10" t="s">
        <v>3</v>
      </c>
      <c r="M16" s="6">
        <f>H15</f>
        <v>3788945.65</v>
      </c>
    </row>
    <row r="17" spans="1:13" x14ac:dyDescent="0.25">
      <c r="E17" s="16"/>
      <c r="F17" s="16"/>
      <c r="H17" s="16"/>
      <c r="I17" s="16"/>
      <c r="L17" s="16"/>
      <c r="M17" s="34">
        <f>+M15-M16</f>
        <v>5.172413308173418E-3</v>
      </c>
    </row>
    <row r="18" spans="1:13" x14ac:dyDescent="0.25">
      <c r="E18" s="16"/>
      <c r="F18" s="16"/>
      <c r="G18" s="16"/>
      <c r="H18" s="16"/>
      <c r="I18" s="15"/>
      <c r="L18" s="11"/>
      <c r="M18" s="15"/>
    </row>
    <row r="19" spans="1:13" x14ac:dyDescent="0.25">
      <c r="E19" s="16"/>
      <c r="F19" s="16"/>
      <c r="G19" s="16"/>
      <c r="H19" s="16"/>
      <c r="I19" s="15"/>
    </row>
    <row r="20" spans="1:13" x14ac:dyDescent="0.25">
      <c r="E20" s="16"/>
      <c r="F20" s="16"/>
      <c r="G20" s="16"/>
      <c r="H20" s="28"/>
      <c r="I20" s="15"/>
    </row>
    <row r="21" spans="1:13" x14ac:dyDescent="0.25">
      <c r="A21" s="16" t="s">
        <v>17</v>
      </c>
      <c r="B21" s="16">
        <v>379</v>
      </c>
      <c r="C21" s="15">
        <v>465252</v>
      </c>
      <c r="E21" s="24" t="s">
        <v>1110</v>
      </c>
      <c r="F21" s="29">
        <v>-465252</v>
      </c>
      <c r="G21" s="24">
        <v>0</v>
      </c>
      <c r="H21" s="29">
        <f>+F21+G21</f>
        <v>-465252</v>
      </c>
      <c r="I21" s="20">
        <f>+C21+H21</f>
        <v>0</v>
      </c>
    </row>
    <row r="22" spans="1:13" x14ac:dyDescent="0.25">
      <c r="A22" s="16" t="s">
        <v>17</v>
      </c>
      <c r="B22" s="16">
        <v>380</v>
      </c>
      <c r="C22" s="15">
        <v>485252</v>
      </c>
      <c r="E22" s="24" t="s">
        <v>1112</v>
      </c>
      <c r="F22" s="29">
        <v>-485252</v>
      </c>
      <c r="G22" s="24">
        <v>0</v>
      </c>
      <c r="H22" s="29">
        <f>+F22+G22</f>
        <v>-485252</v>
      </c>
      <c r="I22" s="20">
        <f t="shared" ref="I22:I26" si="2">+C22+H22</f>
        <v>0</v>
      </c>
    </row>
    <row r="23" spans="1:13" x14ac:dyDescent="0.25">
      <c r="A23" s="16" t="s">
        <v>17</v>
      </c>
      <c r="B23" s="16">
        <v>381</v>
      </c>
      <c r="C23" s="15">
        <v>4298.8275862068967</v>
      </c>
      <c r="E23" s="16"/>
      <c r="F23" s="16"/>
      <c r="G23" s="16"/>
      <c r="H23" s="16"/>
      <c r="I23" s="20">
        <f t="shared" si="2"/>
        <v>4298.8275862068967</v>
      </c>
    </row>
    <row r="24" spans="1:13" x14ac:dyDescent="0.25">
      <c r="A24" s="16" t="s">
        <v>17</v>
      </c>
      <c r="B24" s="16">
        <v>382</v>
      </c>
      <c r="C24" s="15">
        <v>456896.55172413797</v>
      </c>
      <c r="E24" s="24" t="s">
        <v>1115</v>
      </c>
      <c r="F24" s="29">
        <v>-430565.42</v>
      </c>
      <c r="G24" s="29">
        <v>-26331.13</v>
      </c>
      <c r="H24" s="29">
        <f>+F24+G24</f>
        <v>-456896.55</v>
      </c>
      <c r="I24" s="20">
        <f t="shared" si="2"/>
        <v>1.7241379828192294E-3</v>
      </c>
    </row>
    <row r="25" spans="1:13" x14ac:dyDescent="0.25">
      <c r="A25" s="16" t="s">
        <v>17</v>
      </c>
      <c r="B25" s="16">
        <v>383</v>
      </c>
      <c r="C25" s="15">
        <v>368879.31034482759</v>
      </c>
      <c r="E25" s="24" t="s">
        <v>1107</v>
      </c>
      <c r="F25" s="29">
        <v>-354031.67</v>
      </c>
      <c r="G25" s="29">
        <v>-14847.64</v>
      </c>
      <c r="H25" s="29">
        <f>+F25+G25</f>
        <v>-368879.31</v>
      </c>
      <c r="I25" s="20">
        <f t="shared" si="2"/>
        <v>3.4482759656384587E-4</v>
      </c>
    </row>
    <row r="26" spans="1:13" x14ac:dyDescent="0.25">
      <c r="A26" s="16" t="s">
        <v>17</v>
      </c>
      <c r="B26" s="16">
        <v>384</v>
      </c>
      <c r="C26" s="15">
        <v>4037.594827586207</v>
      </c>
      <c r="E26" s="16"/>
      <c r="F26" s="20"/>
      <c r="G26" s="20"/>
      <c r="H26" s="20"/>
      <c r="I26" s="20">
        <f t="shared" si="2"/>
        <v>4037.594827586207</v>
      </c>
    </row>
    <row r="27" spans="1:13" x14ac:dyDescent="0.25">
      <c r="C27" s="40">
        <f>SUM(C21:C26)</f>
        <v>1784616.2844827587</v>
      </c>
      <c r="E27" s="16"/>
      <c r="F27" s="20"/>
      <c r="G27" s="16"/>
      <c r="H27" s="40">
        <f>SUM(H21:H26)</f>
        <v>-1776279.86</v>
      </c>
      <c r="I27" s="16"/>
      <c r="L27" s="33" t="s">
        <v>2</v>
      </c>
      <c r="M27" s="34">
        <f>+C27</f>
        <v>1784616.2844827587</v>
      </c>
    </row>
    <row r="28" spans="1:13" x14ac:dyDescent="0.25">
      <c r="E28" s="16"/>
      <c r="F28" s="16"/>
      <c r="G28" s="16"/>
      <c r="H28" s="16"/>
      <c r="I28" s="16"/>
      <c r="L28" s="10" t="s">
        <v>3</v>
      </c>
      <c r="M28" s="6">
        <f>+H27</f>
        <v>-1776279.86</v>
      </c>
    </row>
    <row r="29" spans="1:13" x14ac:dyDescent="0.25">
      <c r="E29" s="16"/>
      <c r="F29" s="16"/>
      <c r="G29" s="16"/>
      <c r="H29" s="16"/>
      <c r="I29" s="16"/>
      <c r="L29" s="16"/>
      <c r="M29" s="34">
        <f>+M27+M28</f>
        <v>8336.4244827586226</v>
      </c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6:G18">
    <sortCondition ref="E6"/>
  </sortState>
  <mergeCells count="2">
    <mergeCell ref="A5:B5"/>
    <mergeCell ref="E5:I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1"/>
  </sheetPr>
  <dimension ref="A3:K175"/>
  <sheetViews>
    <sheetView topLeftCell="A32" workbookViewId="0">
      <selection activeCell="C59" sqref="C59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6" width="11.42578125" style="16"/>
    <col min="7" max="7" width="8.28515625" style="15" customWidth="1"/>
    <col min="8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E4" s="16" t="s">
        <v>1006</v>
      </c>
      <c r="F4" s="16">
        <v>1010.19</v>
      </c>
      <c r="G4" s="15">
        <f>+C4-F4</f>
        <v>-1010.19</v>
      </c>
    </row>
    <row r="5" spans="1:7" x14ac:dyDescent="0.2">
      <c r="E5" s="16" t="s">
        <v>1007</v>
      </c>
      <c r="F5" s="16">
        <v>1538.79</v>
      </c>
      <c r="G5" s="15">
        <f t="shared" ref="G5:G51" si="0">+C5-F5</f>
        <v>-1538.79</v>
      </c>
    </row>
    <row r="6" spans="1:7" x14ac:dyDescent="0.2">
      <c r="A6" s="16" t="s">
        <v>24</v>
      </c>
      <c r="B6" s="16">
        <v>5193</v>
      </c>
      <c r="C6" s="15">
        <v>26936.974137931036</v>
      </c>
      <c r="E6" s="16" t="s">
        <v>1008</v>
      </c>
      <c r="F6" s="16">
        <v>26936.97</v>
      </c>
      <c r="G6" s="15">
        <f t="shared" si="0"/>
        <v>4.137931035074871E-3</v>
      </c>
    </row>
    <row r="7" spans="1:7" x14ac:dyDescent="0.2">
      <c r="A7" s="16" t="s">
        <v>24</v>
      </c>
      <c r="B7" s="16">
        <v>5194</v>
      </c>
      <c r="C7" s="15">
        <v>1538.8017241379312</v>
      </c>
      <c r="E7" s="16" t="s">
        <v>1009</v>
      </c>
      <c r="F7" s="16">
        <v>1538.8</v>
      </c>
      <c r="G7" s="15">
        <f t="shared" si="0"/>
        <v>1.724137931205405E-3</v>
      </c>
    </row>
    <row r="8" spans="1:7" x14ac:dyDescent="0.2">
      <c r="A8" s="16" t="s">
        <v>24</v>
      </c>
      <c r="B8" s="16">
        <v>5195</v>
      </c>
      <c r="C8" s="15">
        <v>1086.2068965517242</v>
      </c>
      <c r="E8" s="16" t="s">
        <v>1010</v>
      </c>
      <c r="F8" s="16">
        <v>1086.21</v>
      </c>
      <c r="G8" s="15">
        <f t="shared" si="0"/>
        <v>-3.1034482758514059E-3</v>
      </c>
    </row>
    <row r="9" spans="1:7" x14ac:dyDescent="0.2">
      <c r="A9" s="16" t="s">
        <v>24</v>
      </c>
      <c r="B9" s="16">
        <v>5196</v>
      </c>
      <c r="C9" s="15">
        <v>1538.8017241379312</v>
      </c>
      <c r="E9" s="16" t="s">
        <v>1011</v>
      </c>
      <c r="F9" s="16">
        <v>1538.8</v>
      </c>
      <c r="G9" s="15">
        <f t="shared" si="0"/>
        <v>1.724137931205405E-3</v>
      </c>
    </row>
    <row r="10" spans="1:7" x14ac:dyDescent="0.2">
      <c r="E10" s="16" t="s">
        <v>1012</v>
      </c>
      <c r="F10" s="16">
        <v>1086.21</v>
      </c>
      <c r="G10" s="15">
        <f t="shared" si="0"/>
        <v>-1086.21</v>
      </c>
    </row>
    <row r="11" spans="1:7" x14ac:dyDescent="0.2">
      <c r="E11" s="16" t="s">
        <v>1013</v>
      </c>
      <c r="F11" s="16">
        <v>1963.8</v>
      </c>
      <c r="G11" s="15">
        <f t="shared" si="0"/>
        <v>-1963.8</v>
      </c>
    </row>
    <row r="12" spans="1:7" x14ac:dyDescent="0.2">
      <c r="E12" s="16" t="s">
        <v>1014</v>
      </c>
      <c r="F12" s="16">
        <v>9372.34</v>
      </c>
      <c r="G12" s="15">
        <f t="shared" si="0"/>
        <v>-9372.34</v>
      </c>
    </row>
    <row r="13" spans="1:7" x14ac:dyDescent="0.2">
      <c r="E13" s="16" t="s">
        <v>1015</v>
      </c>
      <c r="F13" s="16">
        <v>1086.21</v>
      </c>
      <c r="G13" s="15">
        <f t="shared" si="0"/>
        <v>-1086.21</v>
      </c>
    </row>
    <row r="14" spans="1:7" x14ac:dyDescent="0.2">
      <c r="A14" s="16" t="s">
        <v>24</v>
      </c>
      <c r="B14" s="16">
        <v>5201</v>
      </c>
      <c r="C14" s="15">
        <v>4543.2413793103451</v>
      </c>
      <c r="E14" s="16" t="s">
        <v>1016</v>
      </c>
      <c r="F14" s="16">
        <v>4543.24</v>
      </c>
      <c r="G14" s="15">
        <f t="shared" si="0"/>
        <v>1.3793103453281219E-3</v>
      </c>
    </row>
    <row r="15" spans="1:7" x14ac:dyDescent="0.2">
      <c r="E15" s="16" t="s">
        <v>1017</v>
      </c>
      <c r="F15" s="16">
        <v>5702.75</v>
      </c>
      <c r="G15" s="15">
        <f t="shared" si="0"/>
        <v>-5702.75</v>
      </c>
    </row>
    <row r="16" spans="1:7" x14ac:dyDescent="0.2">
      <c r="E16" s="16" t="s">
        <v>1018</v>
      </c>
      <c r="F16" s="16">
        <v>5702.75</v>
      </c>
      <c r="G16" s="15">
        <f t="shared" si="0"/>
        <v>-5702.75</v>
      </c>
    </row>
    <row r="17" spans="1:7" x14ac:dyDescent="0.2">
      <c r="A17" s="16" t="s">
        <v>24</v>
      </c>
      <c r="B17" s="16">
        <v>5204</v>
      </c>
      <c r="C17" s="15">
        <v>1086.2068965517242</v>
      </c>
      <c r="E17" s="16" t="s">
        <v>1019</v>
      </c>
      <c r="F17" s="16">
        <v>1086.21</v>
      </c>
      <c r="G17" s="15">
        <f t="shared" si="0"/>
        <v>-3.1034482758514059E-3</v>
      </c>
    </row>
    <row r="18" spans="1:7" x14ac:dyDescent="0.2">
      <c r="A18" s="16" t="s">
        <v>24</v>
      </c>
      <c r="B18" s="16">
        <v>5205</v>
      </c>
      <c r="C18" s="15">
        <v>100</v>
      </c>
      <c r="E18" s="16" t="s">
        <v>1020</v>
      </c>
      <c r="F18" s="16">
        <v>100</v>
      </c>
      <c r="G18" s="15">
        <f t="shared" si="0"/>
        <v>0</v>
      </c>
    </row>
    <row r="19" spans="1:7" x14ac:dyDescent="0.2">
      <c r="A19" s="16" t="s">
        <v>24</v>
      </c>
      <c r="B19" s="16">
        <v>5206</v>
      </c>
      <c r="C19" s="15">
        <v>50</v>
      </c>
      <c r="E19" s="16" t="s">
        <v>1021</v>
      </c>
      <c r="F19" s="16">
        <v>50</v>
      </c>
      <c r="G19" s="15">
        <f t="shared" si="0"/>
        <v>0</v>
      </c>
    </row>
    <row r="20" spans="1:7" x14ac:dyDescent="0.2">
      <c r="A20" s="16" t="s">
        <v>24</v>
      </c>
      <c r="B20" s="16">
        <v>5207</v>
      </c>
      <c r="C20" s="15">
        <v>90.000000000000014</v>
      </c>
      <c r="E20" s="16" t="s">
        <v>1022</v>
      </c>
      <c r="F20" s="16">
        <v>90</v>
      </c>
      <c r="G20" s="15">
        <f t="shared" si="0"/>
        <v>0</v>
      </c>
    </row>
    <row r="21" spans="1:7" x14ac:dyDescent="0.2">
      <c r="A21" s="16" t="s">
        <v>24</v>
      </c>
      <c r="B21" s="16">
        <v>5208</v>
      </c>
      <c r="C21" s="15">
        <v>4792.5000000000009</v>
      </c>
      <c r="E21" s="16" t="s">
        <v>1023</v>
      </c>
      <c r="F21" s="16">
        <v>4792.5</v>
      </c>
      <c r="G21" s="15">
        <f t="shared" si="0"/>
        <v>0</v>
      </c>
    </row>
    <row r="22" spans="1:7" x14ac:dyDescent="0.2">
      <c r="A22" s="16" t="s">
        <v>24</v>
      </c>
      <c r="B22" s="16">
        <v>5209</v>
      </c>
      <c r="C22" s="15">
        <v>1034.4827586206898</v>
      </c>
      <c r="E22" s="16" t="s">
        <v>1024</v>
      </c>
      <c r="F22" s="16">
        <v>1034.48</v>
      </c>
      <c r="G22" s="15">
        <f t="shared" si="0"/>
        <v>2.7586206897467491E-3</v>
      </c>
    </row>
    <row r="23" spans="1:7" x14ac:dyDescent="0.2">
      <c r="A23" s="16" t="s">
        <v>24</v>
      </c>
      <c r="B23" s="16">
        <v>5210</v>
      </c>
      <c r="C23" s="15">
        <v>200</v>
      </c>
      <c r="E23" s="16" t="s">
        <v>1025</v>
      </c>
      <c r="F23" s="16">
        <v>200</v>
      </c>
      <c r="G23" s="15">
        <f t="shared" si="0"/>
        <v>0</v>
      </c>
    </row>
    <row r="24" spans="1:7" x14ac:dyDescent="0.2">
      <c r="A24" s="16" t="s">
        <v>24</v>
      </c>
      <c r="B24" s="16">
        <v>5211</v>
      </c>
      <c r="C24" s="15">
        <v>200</v>
      </c>
      <c r="E24" s="16" t="s">
        <v>1026</v>
      </c>
      <c r="F24" s="16">
        <v>200</v>
      </c>
      <c r="G24" s="15">
        <f t="shared" si="0"/>
        <v>0</v>
      </c>
    </row>
    <row r="25" spans="1:7" x14ac:dyDescent="0.2">
      <c r="E25" s="16" t="s">
        <v>1027</v>
      </c>
      <c r="F25" s="16">
        <v>1086.17</v>
      </c>
      <c r="G25" s="15">
        <f t="shared" si="0"/>
        <v>-1086.17</v>
      </c>
    </row>
    <row r="26" spans="1:7" x14ac:dyDescent="0.2">
      <c r="A26" s="16" t="s">
        <v>24</v>
      </c>
      <c r="B26" s="16">
        <v>5213</v>
      </c>
      <c r="C26" s="15">
        <v>1538.793103448276</v>
      </c>
      <c r="E26" s="16" t="s">
        <v>1028</v>
      </c>
      <c r="F26" s="16">
        <v>1538.79</v>
      </c>
      <c r="G26" s="15">
        <f t="shared" si="0"/>
        <v>3.1034482760787796E-3</v>
      </c>
    </row>
    <row r="27" spans="1:7" x14ac:dyDescent="0.2">
      <c r="A27" s="16" t="s">
        <v>24</v>
      </c>
      <c r="B27" s="16">
        <v>5214</v>
      </c>
      <c r="C27" s="15">
        <v>1034.4827586206898</v>
      </c>
      <c r="E27" s="16" t="s">
        <v>1029</v>
      </c>
      <c r="F27" s="16">
        <v>1034.48</v>
      </c>
      <c r="G27" s="15">
        <f t="shared" si="0"/>
        <v>2.7586206897467491E-3</v>
      </c>
    </row>
    <row r="28" spans="1:7" x14ac:dyDescent="0.2">
      <c r="E28" s="16" t="s">
        <v>1030</v>
      </c>
      <c r="F28" s="16">
        <v>1086.21</v>
      </c>
      <c r="G28" s="15">
        <f t="shared" si="0"/>
        <v>-1086.21</v>
      </c>
    </row>
    <row r="29" spans="1:7" x14ac:dyDescent="0.2">
      <c r="A29" s="16" t="s">
        <v>24</v>
      </c>
      <c r="B29" s="16">
        <v>5216</v>
      </c>
      <c r="C29" s="15">
        <v>1163.793103448276</v>
      </c>
      <c r="E29" s="16" t="s">
        <v>1031</v>
      </c>
      <c r="F29" s="16">
        <v>1163.79</v>
      </c>
      <c r="G29" s="15">
        <f t="shared" si="0"/>
        <v>3.1034482760787796E-3</v>
      </c>
    </row>
    <row r="30" spans="1:7" x14ac:dyDescent="0.2">
      <c r="A30" s="16" t="s">
        <v>24</v>
      </c>
      <c r="B30" s="16">
        <v>5217</v>
      </c>
      <c r="C30" s="15">
        <v>1335.8017241379312</v>
      </c>
      <c r="E30" s="16" t="s">
        <v>1032</v>
      </c>
      <c r="F30" s="16">
        <v>1335.8</v>
      </c>
      <c r="G30" s="15">
        <f t="shared" si="0"/>
        <v>1.724137931205405E-3</v>
      </c>
    </row>
    <row r="31" spans="1:7" x14ac:dyDescent="0.2">
      <c r="A31" s="16" t="s">
        <v>24</v>
      </c>
      <c r="B31" s="16">
        <v>5218</v>
      </c>
      <c r="C31" s="15">
        <v>752.19827586206895</v>
      </c>
      <c r="E31" s="16" t="s">
        <v>1033</v>
      </c>
      <c r="F31" s="16">
        <v>752.2</v>
      </c>
      <c r="G31" s="15">
        <f t="shared" si="0"/>
        <v>-1.7241379310917182E-3</v>
      </c>
    </row>
    <row r="32" spans="1:7" x14ac:dyDescent="0.2">
      <c r="A32" s="16" t="s">
        <v>24</v>
      </c>
      <c r="B32" s="16">
        <v>5219</v>
      </c>
      <c r="C32" s="15">
        <v>2257.1810344827586</v>
      </c>
      <c r="E32" s="16" t="s">
        <v>1034</v>
      </c>
      <c r="F32" s="16">
        <v>2257.1800000000003</v>
      </c>
      <c r="G32" s="15">
        <f t="shared" si="0"/>
        <v>1.0344827583139704E-3</v>
      </c>
    </row>
    <row r="33" spans="1:7" x14ac:dyDescent="0.2">
      <c r="A33" s="16" t="s">
        <v>24</v>
      </c>
      <c r="B33" s="16">
        <v>5220</v>
      </c>
      <c r="C33" s="15">
        <v>1086.2068965517242</v>
      </c>
      <c r="E33" s="16" t="s">
        <v>1035</v>
      </c>
      <c r="F33" s="16">
        <v>1086.21</v>
      </c>
      <c r="G33" s="15">
        <f t="shared" si="0"/>
        <v>-3.1034482758514059E-3</v>
      </c>
    </row>
    <row r="34" spans="1:7" x14ac:dyDescent="0.2">
      <c r="A34" s="16" t="s">
        <v>24</v>
      </c>
      <c r="B34" s="16">
        <v>5221</v>
      </c>
      <c r="C34" s="15">
        <v>1538.793103448276</v>
      </c>
      <c r="E34" s="16" t="s">
        <v>1036</v>
      </c>
      <c r="F34" s="16">
        <v>1538.79</v>
      </c>
      <c r="G34" s="15">
        <f t="shared" si="0"/>
        <v>3.1034482760787796E-3</v>
      </c>
    </row>
    <row r="35" spans="1:7" x14ac:dyDescent="0.2">
      <c r="E35" s="16" t="s">
        <v>1037</v>
      </c>
      <c r="F35" s="16">
        <v>1780.18</v>
      </c>
      <c r="G35" s="15">
        <f t="shared" si="0"/>
        <v>-1780.18</v>
      </c>
    </row>
    <row r="36" spans="1:7" x14ac:dyDescent="0.2">
      <c r="E36" s="16" t="s">
        <v>1038</v>
      </c>
      <c r="F36" s="16">
        <v>1086.19</v>
      </c>
      <c r="G36" s="15">
        <f t="shared" si="0"/>
        <v>-1086.19</v>
      </c>
    </row>
    <row r="37" spans="1:7" x14ac:dyDescent="0.2">
      <c r="A37" s="16" t="s">
        <v>24</v>
      </c>
      <c r="B37" s="16">
        <v>5224</v>
      </c>
      <c r="C37" s="15">
        <v>3895.3965517241381</v>
      </c>
      <c r="E37" s="16" t="s">
        <v>1039</v>
      </c>
      <c r="F37" s="16">
        <v>3895.4</v>
      </c>
      <c r="G37" s="15">
        <f t="shared" si="0"/>
        <v>-3.4482758619560627E-3</v>
      </c>
    </row>
    <row r="38" spans="1:7" x14ac:dyDescent="0.2">
      <c r="A38" s="16" t="s">
        <v>24</v>
      </c>
      <c r="B38" s="16">
        <v>5225</v>
      </c>
      <c r="C38" s="15">
        <v>1870.3620689655172</v>
      </c>
      <c r="E38" s="16" t="s">
        <v>1040</v>
      </c>
      <c r="F38" s="16">
        <v>1870.3600000000001</v>
      </c>
      <c r="G38" s="15">
        <f t="shared" si="0"/>
        <v>2.0689655170826882E-3</v>
      </c>
    </row>
    <row r="39" spans="1:7" x14ac:dyDescent="0.2">
      <c r="A39" s="16" t="s">
        <v>24</v>
      </c>
      <c r="B39" s="16">
        <v>5226</v>
      </c>
      <c r="C39" s="15">
        <v>1086.1982758620691</v>
      </c>
      <c r="E39" s="16" t="s">
        <v>1041</v>
      </c>
      <c r="F39" s="16">
        <v>1086.1999999999998</v>
      </c>
      <c r="G39" s="15">
        <f t="shared" si="0"/>
        <v>-1.7241379307506577E-3</v>
      </c>
    </row>
    <row r="40" spans="1:7" x14ac:dyDescent="0.2">
      <c r="E40" s="16" t="s">
        <v>1042</v>
      </c>
      <c r="F40" s="16">
        <v>1538.8</v>
      </c>
      <c r="G40" s="15">
        <f t="shared" si="0"/>
        <v>-1538.8</v>
      </c>
    </row>
    <row r="41" spans="1:7" x14ac:dyDescent="0.2">
      <c r="A41" s="16" t="s">
        <v>24</v>
      </c>
      <c r="B41" s="16">
        <v>5228</v>
      </c>
      <c r="C41" s="15">
        <v>1551.7241379310346</v>
      </c>
      <c r="E41" s="16" t="s">
        <v>1043</v>
      </c>
      <c r="F41" s="16">
        <v>1551.72</v>
      </c>
      <c r="G41" s="15">
        <f t="shared" si="0"/>
        <v>4.1379310346201237E-3</v>
      </c>
    </row>
    <row r="42" spans="1:7" x14ac:dyDescent="0.2">
      <c r="E42" s="16" t="s">
        <v>1044</v>
      </c>
      <c r="F42" s="16">
        <v>1086.2</v>
      </c>
      <c r="G42" s="15">
        <f t="shared" si="0"/>
        <v>-1086.2</v>
      </c>
    </row>
    <row r="43" spans="1:7" x14ac:dyDescent="0.2">
      <c r="A43" s="16" t="s">
        <v>24</v>
      </c>
      <c r="B43" s="16">
        <v>5230</v>
      </c>
      <c r="C43" s="15">
        <v>1236.2241379310346</v>
      </c>
      <c r="E43" s="16" t="s">
        <v>1045</v>
      </c>
      <c r="F43" s="16">
        <v>1236.2199999999998</v>
      </c>
      <c r="G43" s="15">
        <f t="shared" si="0"/>
        <v>4.1379310348474974E-3</v>
      </c>
    </row>
    <row r="44" spans="1:7" x14ac:dyDescent="0.2">
      <c r="E44" s="16" t="s">
        <v>1046</v>
      </c>
      <c r="F44" s="16">
        <v>1086.21</v>
      </c>
      <c r="G44" s="15">
        <f t="shared" si="0"/>
        <v>-1086.21</v>
      </c>
    </row>
    <row r="45" spans="1:7" x14ac:dyDescent="0.2">
      <c r="E45" s="16" t="s">
        <v>1047</v>
      </c>
      <c r="F45" s="16">
        <v>1322.4</v>
      </c>
      <c r="G45" s="15">
        <f t="shared" si="0"/>
        <v>-1322.4</v>
      </c>
    </row>
    <row r="46" spans="1:7" x14ac:dyDescent="0.2">
      <c r="E46" s="16" t="s">
        <v>1048</v>
      </c>
      <c r="F46" s="16">
        <v>1870.7</v>
      </c>
      <c r="G46" s="15">
        <f t="shared" si="0"/>
        <v>-1870.7</v>
      </c>
    </row>
    <row r="47" spans="1:7" x14ac:dyDescent="0.2">
      <c r="E47" s="16" t="s">
        <v>1049</v>
      </c>
      <c r="F47" s="16">
        <v>1538.79</v>
      </c>
      <c r="G47" s="15">
        <f t="shared" si="0"/>
        <v>-1538.79</v>
      </c>
    </row>
    <row r="48" spans="1:7" x14ac:dyDescent="0.2">
      <c r="C48" s="15"/>
      <c r="E48" s="16" t="s">
        <v>1050</v>
      </c>
      <c r="F48" s="16">
        <v>7853.8600000000006</v>
      </c>
      <c r="G48" s="15">
        <f t="shared" si="0"/>
        <v>-7853.8600000000006</v>
      </c>
    </row>
    <row r="49" spans="1:11" x14ac:dyDescent="0.2">
      <c r="E49" s="16" t="s">
        <v>1051</v>
      </c>
      <c r="F49" s="16">
        <v>1018.97</v>
      </c>
      <c r="G49" s="15">
        <f t="shared" si="0"/>
        <v>-1018.97</v>
      </c>
    </row>
    <row r="50" spans="1:11" x14ac:dyDescent="0.2">
      <c r="E50" s="16" t="s">
        <v>1052</v>
      </c>
      <c r="F50" s="16">
        <v>1681.0299999999997</v>
      </c>
      <c r="G50" s="15">
        <f t="shared" si="0"/>
        <v>-1681.0299999999997</v>
      </c>
    </row>
    <row r="51" spans="1:11" x14ac:dyDescent="0.2">
      <c r="E51" s="16" t="s">
        <v>1053</v>
      </c>
      <c r="F51" s="16">
        <v>2288.79</v>
      </c>
      <c r="G51" s="15">
        <f t="shared" si="0"/>
        <v>-2288.79</v>
      </c>
    </row>
    <row r="52" spans="1:11" ht="15" x14ac:dyDescent="0.25">
      <c r="C52" s="42">
        <f>SUM(C4:C51)</f>
        <v>63544.370689655181</v>
      </c>
      <c r="F52" s="42">
        <f>SUM(F4:F51)</f>
        <v>117331.88999999994</v>
      </c>
      <c r="J52" s="33" t="s">
        <v>2</v>
      </c>
      <c r="K52" s="34">
        <f>+C52</f>
        <v>63544.370689655181</v>
      </c>
    </row>
    <row r="53" spans="1:11" x14ac:dyDescent="0.2">
      <c r="J53" s="10" t="s">
        <v>3</v>
      </c>
      <c r="K53" s="6">
        <f>F52</f>
        <v>117331.88999999994</v>
      </c>
    </row>
    <row r="54" spans="1:11" ht="15" x14ac:dyDescent="0.25">
      <c r="F54" s="20"/>
      <c r="K54" s="34">
        <f>+K52-K53</f>
        <v>-53787.51931034476</v>
      </c>
    </row>
    <row r="55" spans="1:11" ht="15" x14ac:dyDescent="0.25">
      <c r="K55"/>
    </row>
    <row r="56" spans="1:11" ht="15" x14ac:dyDescent="0.25">
      <c r="A56" s="16" t="s">
        <v>1126</v>
      </c>
      <c r="B56" s="16">
        <v>111</v>
      </c>
      <c r="C56" s="15">
        <v>26936.974137931036</v>
      </c>
      <c r="E56" s="16" t="s">
        <v>1054</v>
      </c>
      <c r="F56" s="20">
        <v>26936.97</v>
      </c>
      <c r="G56" s="15">
        <f>+C56-F56</f>
        <v>4.137931035074871E-3</v>
      </c>
      <c r="K56"/>
    </row>
    <row r="57" spans="1:11" ht="15" x14ac:dyDescent="0.25">
      <c r="A57" s="16" t="s">
        <v>1126</v>
      </c>
      <c r="B57" s="16">
        <v>112</v>
      </c>
      <c r="C57" s="15">
        <v>5702.75</v>
      </c>
      <c r="E57" s="16" t="s">
        <v>1055</v>
      </c>
      <c r="F57" s="16">
        <v>5702.75</v>
      </c>
      <c r="G57" s="15">
        <f>+C57-F57</f>
        <v>0</v>
      </c>
      <c r="J57" s="33" t="s">
        <v>2</v>
      </c>
      <c r="K57" s="34">
        <f>+C57</f>
        <v>5702.75</v>
      </c>
    </row>
    <row r="58" spans="1:11" ht="15" x14ac:dyDescent="0.25">
      <c r="C58" s="3">
        <f>SUM(C56:C57)</f>
        <v>32639.724137931036</v>
      </c>
      <c r="E58"/>
      <c r="F58" s="19"/>
      <c r="J58" s="10" t="s">
        <v>3</v>
      </c>
      <c r="K58" s="6">
        <f>F57</f>
        <v>5702.75</v>
      </c>
    </row>
    <row r="59" spans="1:11" ht="15" x14ac:dyDescent="0.25">
      <c r="E59"/>
      <c r="F59" s="19"/>
      <c r="K59" s="34">
        <f>+K57-K58</f>
        <v>0</v>
      </c>
    </row>
    <row r="60" spans="1:11" ht="15" x14ac:dyDescent="0.25">
      <c r="E60"/>
      <c r="F60"/>
      <c r="K60"/>
    </row>
    <row r="61" spans="1:11" ht="15" x14ac:dyDescent="0.25">
      <c r="E61"/>
      <c r="F61" s="19"/>
      <c r="K61"/>
    </row>
    <row r="62" spans="1:11" ht="15" x14ac:dyDescent="0.25">
      <c r="E62"/>
      <c r="F62"/>
      <c r="K62"/>
    </row>
    <row r="63" spans="1:11" ht="15" x14ac:dyDescent="0.25">
      <c r="E63"/>
      <c r="F63"/>
      <c r="K63"/>
    </row>
    <row r="64" spans="1:11" ht="15" x14ac:dyDescent="0.25">
      <c r="E64"/>
      <c r="F64"/>
      <c r="K64"/>
    </row>
    <row r="65" spans="5:11" ht="15" x14ac:dyDescent="0.25">
      <c r="E65"/>
      <c r="F65"/>
      <c r="K65"/>
    </row>
    <row r="66" spans="5:11" ht="15" x14ac:dyDescent="0.25">
      <c r="E66"/>
      <c r="F66"/>
      <c r="K66"/>
    </row>
    <row r="67" spans="5:11" ht="15" x14ac:dyDescent="0.25">
      <c r="E67"/>
      <c r="F67" s="19"/>
      <c r="K67"/>
    </row>
    <row r="68" spans="5:11" ht="15" x14ac:dyDescent="0.25">
      <c r="E68"/>
      <c r="F68"/>
      <c r="K68"/>
    </row>
    <row r="69" spans="5:11" ht="15" x14ac:dyDescent="0.25">
      <c r="E69"/>
      <c r="F69" s="19"/>
      <c r="K69"/>
    </row>
    <row r="70" spans="5:11" ht="15" x14ac:dyDescent="0.25">
      <c r="E70"/>
      <c r="F70"/>
      <c r="K70"/>
    </row>
    <row r="71" spans="5:11" ht="15" x14ac:dyDescent="0.25">
      <c r="E71"/>
      <c r="F71"/>
      <c r="K71"/>
    </row>
    <row r="72" spans="5:11" ht="15" x14ac:dyDescent="0.25">
      <c r="E72"/>
      <c r="F72"/>
      <c r="K72"/>
    </row>
    <row r="73" spans="5:11" ht="15" x14ac:dyDescent="0.25">
      <c r="E73"/>
      <c r="F73" s="19"/>
      <c r="K73"/>
    </row>
    <row r="74" spans="5:11" ht="15" x14ac:dyDescent="0.25">
      <c r="E74"/>
      <c r="F74"/>
      <c r="K74"/>
    </row>
    <row r="75" spans="5:11" ht="15" x14ac:dyDescent="0.25">
      <c r="E75"/>
      <c r="F75"/>
      <c r="K75"/>
    </row>
    <row r="76" spans="5:11" ht="15" x14ac:dyDescent="0.25">
      <c r="E76"/>
      <c r="F76" s="19"/>
      <c r="K76"/>
    </row>
    <row r="77" spans="5:11" ht="15" x14ac:dyDescent="0.25">
      <c r="E77"/>
      <c r="F77"/>
      <c r="K77"/>
    </row>
    <row r="78" spans="5:11" ht="15" x14ac:dyDescent="0.25">
      <c r="E78"/>
      <c r="F78"/>
      <c r="K78"/>
    </row>
    <row r="79" spans="5:11" ht="15" x14ac:dyDescent="0.25">
      <c r="E79"/>
      <c r="F79"/>
      <c r="K79"/>
    </row>
    <row r="80" spans="5:11" ht="15" x14ac:dyDescent="0.25">
      <c r="E80"/>
      <c r="F80"/>
      <c r="K80"/>
    </row>
    <row r="81" spans="5:11" ht="15" x14ac:dyDescent="0.25">
      <c r="E81"/>
      <c r="F81"/>
      <c r="K81"/>
    </row>
    <row r="82" spans="5:11" ht="15" x14ac:dyDescent="0.25">
      <c r="E82"/>
      <c r="F82"/>
      <c r="K82"/>
    </row>
    <row r="83" spans="5:11" ht="15" x14ac:dyDescent="0.25">
      <c r="E83"/>
      <c r="F83"/>
      <c r="K83"/>
    </row>
    <row r="84" spans="5:11" ht="15" x14ac:dyDescent="0.25">
      <c r="E84"/>
      <c r="F84"/>
      <c r="K84"/>
    </row>
    <row r="85" spans="5:11" ht="15" x14ac:dyDescent="0.25">
      <c r="E85"/>
      <c r="F85"/>
      <c r="K85"/>
    </row>
    <row r="86" spans="5:11" ht="15" x14ac:dyDescent="0.25">
      <c r="E86"/>
      <c r="F86"/>
      <c r="K86"/>
    </row>
    <row r="87" spans="5:11" ht="15" x14ac:dyDescent="0.25">
      <c r="E87"/>
      <c r="F87" s="19"/>
      <c r="K87"/>
    </row>
    <row r="88" spans="5:11" ht="15" x14ac:dyDescent="0.25">
      <c r="E88"/>
      <c r="F88"/>
      <c r="K88"/>
    </row>
    <row r="89" spans="5:11" ht="15" x14ac:dyDescent="0.25">
      <c r="E89"/>
      <c r="F89" s="19"/>
      <c r="K89"/>
    </row>
    <row r="90" spans="5:11" ht="15" x14ac:dyDescent="0.25">
      <c r="E90"/>
      <c r="F90"/>
      <c r="K90"/>
    </row>
    <row r="91" spans="5:11" ht="15" x14ac:dyDescent="0.25">
      <c r="E91"/>
      <c r="F91" s="19"/>
      <c r="K91"/>
    </row>
    <row r="92" spans="5:11" ht="15" x14ac:dyDescent="0.25">
      <c r="E92"/>
      <c r="F92" s="19"/>
      <c r="K92"/>
    </row>
    <row r="93" spans="5:11" ht="15" x14ac:dyDescent="0.25">
      <c r="E93"/>
      <c r="F93"/>
      <c r="K93"/>
    </row>
    <row r="94" spans="5:11" ht="15" x14ac:dyDescent="0.25">
      <c r="E94"/>
      <c r="F94"/>
      <c r="K94"/>
    </row>
    <row r="95" spans="5:11" ht="15" x14ac:dyDescent="0.25">
      <c r="E95"/>
      <c r="F95" s="19"/>
      <c r="K95"/>
    </row>
    <row r="96" spans="5:11" ht="15" x14ac:dyDescent="0.25">
      <c r="E96"/>
      <c r="F96"/>
      <c r="K96"/>
    </row>
    <row r="97" spans="5:11" ht="15" x14ac:dyDescent="0.25">
      <c r="E97"/>
      <c r="F97" s="19"/>
      <c r="K97"/>
    </row>
    <row r="98" spans="5:11" ht="15" x14ac:dyDescent="0.25">
      <c r="E98"/>
      <c r="F98"/>
      <c r="K98"/>
    </row>
    <row r="99" spans="5:11" ht="15" x14ac:dyDescent="0.25">
      <c r="F99"/>
    </row>
    <row r="100" spans="5:11" ht="15" x14ac:dyDescent="0.25">
      <c r="F100"/>
    </row>
    <row r="101" spans="5:11" ht="15" x14ac:dyDescent="0.25">
      <c r="F101"/>
    </row>
    <row r="107" spans="5:11" ht="15" x14ac:dyDescent="0.25">
      <c r="E107"/>
      <c r="F107"/>
    </row>
    <row r="108" spans="5:11" ht="15" x14ac:dyDescent="0.25">
      <c r="E108"/>
      <c r="F108"/>
    </row>
    <row r="109" spans="5:11" ht="15" x14ac:dyDescent="0.25">
      <c r="E109"/>
      <c r="F109"/>
    </row>
    <row r="110" spans="5:11" ht="15" x14ac:dyDescent="0.25">
      <c r="E110"/>
      <c r="F110"/>
    </row>
    <row r="111" spans="5:11" ht="15" x14ac:dyDescent="0.25">
      <c r="E111"/>
      <c r="F111" s="19"/>
    </row>
    <row r="112" spans="5:11" ht="15" x14ac:dyDescent="0.25">
      <c r="E112"/>
      <c r="F112" s="19"/>
    </row>
    <row r="113" spans="5:6" ht="15" x14ac:dyDescent="0.25">
      <c r="E113"/>
      <c r="F113"/>
    </row>
    <row r="114" spans="5:6" ht="15" x14ac:dyDescent="0.25">
      <c r="E114"/>
      <c r="F114"/>
    </row>
    <row r="115" spans="5:6" ht="15" x14ac:dyDescent="0.25">
      <c r="E115"/>
      <c r="F115" s="19"/>
    </row>
    <row r="116" spans="5:6" ht="15" x14ac:dyDescent="0.25">
      <c r="E116"/>
      <c r="F116"/>
    </row>
    <row r="117" spans="5:6" ht="15" x14ac:dyDescent="0.25">
      <c r="E117"/>
      <c r="F117"/>
    </row>
    <row r="118" spans="5:6" ht="15" x14ac:dyDescent="0.25">
      <c r="E118"/>
      <c r="F118"/>
    </row>
    <row r="119" spans="5:6" ht="15" x14ac:dyDescent="0.25">
      <c r="E119"/>
      <c r="F119"/>
    </row>
    <row r="120" spans="5:6" ht="15" x14ac:dyDescent="0.25">
      <c r="E120"/>
      <c r="F120"/>
    </row>
    <row r="121" spans="5:6" ht="15" x14ac:dyDescent="0.25">
      <c r="E121"/>
      <c r="F121"/>
    </row>
    <row r="122" spans="5:6" ht="15" x14ac:dyDescent="0.25">
      <c r="E122"/>
      <c r="F122"/>
    </row>
    <row r="123" spans="5:6" ht="15" x14ac:dyDescent="0.25">
      <c r="E123"/>
      <c r="F123"/>
    </row>
    <row r="124" spans="5:6" ht="15" x14ac:dyDescent="0.25">
      <c r="E124"/>
      <c r="F124" s="19"/>
    </row>
    <row r="125" spans="5:6" ht="15" x14ac:dyDescent="0.25">
      <c r="E125"/>
      <c r="F125"/>
    </row>
    <row r="126" spans="5:6" ht="15" x14ac:dyDescent="0.25">
      <c r="F126" s="19"/>
    </row>
    <row r="127" spans="5:6" ht="15" x14ac:dyDescent="0.25">
      <c r="F127"/>
    </row>
    <row r="128" spans="5:6" ht="15" x14ac:dyDescent="0.25">
      <c r="F128"/>
    </row>
    <row r="129" spans="5:6" ht="15" x14ac:dyDescent="0.25">
      <c r="E129"/>
      <c r="F12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31">
    <sortCondition ref="B4:B31"/>
  </sortState>
  <mergeCells count="2">
    <mergeCell ref="A3:C3"/>
    <mergeCell ref="E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7030A0"/>
  </sheetPr>
  <dimension ref="A3:M10"/>
  <sheetViews>
    <sheetView workbookViewId="0">
      <selection activeCell="D26" sqref="D26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8.140625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6" customWidth="1"/>
    <col min="10" max="16384" width="11.42578125" style="16"/>
  </cols>
  <sheetData>
    <row r="3" spans="1:13" x14ac:dyDescent="0.2">
      <c r="A3" s="46" t="s">
        <v>2</v>
      </c>
      <c r="B3" s="46"/>
      <c r="C3" s="46"/>
      <c r="D3" s="11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257</v>
      </c>
      <c r="C4" s="15">
        <v>651.43965517241384</v>
      </c>
      <c r="E4" s="16" t="s">
        <v>262</v>
      </c>
      <c r="F4" s="17">
        <v>42374</v>
      </c>
      <c r="G4" s="16" t="s">
        <v>266</v>
      </c>
      <c r="H4" s="16">
        <v>651.44000000000005</v>
      </c>
      <c r="I4" s="3">
        <f>+C4-H4</f>
        <v>-3.4482758621834364E-4</v>
      </c>
    </row>
    <row r="5" spans="1:13" x14ac:dyDescent="0.2">
      <c r="A5" s="16" t="s">
        <v>68</v>
      </c>
      <c r="B5" s="16">
        <v>258</v>
      </c>
      <c r="C5" s="15">
        <v>1450</v>
      </c>
      <c r="E5" s="16" t="s">
        <v>263</v>
      </c>
      <c r="F5" s="17">
        <v>42392</v>
      </c>
      <c r="G5" s="16" t="s">
        <v>267</v>
      </c>
      <c r="H5" s="20">
        <v>1450</v>
      </c>
      <c r="I5" s="3">
        <f t="shared" ref="I5:I7" si="0">+C5-H5</f>
        <v>0</v>
      </c>
    </row>
    <row r="6" spans="1:13" x14ac:dyDescent="0.2">
      <c r="A6" s="16" t="s">
        <v>68</v>
      </c>
      <c r="B6" s="16">
        <v>259</v>
      </c>
      <c r="C6" s="15">
        <v>529.10344827586209</v>
      </c>
      <c r="E6" s="16" t="s">
        <v>264</v>
      </c>
      <c r="F6" s="17">
        <v>42396</v>
      </c>
      <c r="G6" s="16" t="s">
        <v>268</v>
      </c>
      <c r="H6" s="16">
        <v>529.1</v>
      </c>
      <c r="I6" s="3">
        <f t="shared" si="0"/>
        <v>3.4482758620697496E-3</v>
      </c>
    </row>
    <row r="7" spans="1:13" x14ac:dyDescent="0.2">
      <c r="A7" s="16" t="s">
        <v>68</v>
      </c>
      <c r="B7" s="16">
        <v>260</v>
      </c>
      <c r="C7" s="15">
        <v>850.00000000000011</v>
      </c>
      <c r="E7" s="16" t="s">
        <v>265</v>
      </c>
      <c r="F7" s="17">
        <v>42396</v>
      </c>
      <c r="G7" s="16" t="s">
        <v>269</v>
      </c>
      <c r="H7" s="16">
        <v>850</v>
      </c>
      <c r="I7" s="3">
        <f t="shared" si="0"/>
        <v>0</v>
      </c>
    </row>
    <row r="8" spans="1:13" ht="15" x14ac:dyDescent="0.25">
      <c r="C8" s="36">
        <f>SUM(C4:C7)</f>
        <v>3480.5431034482763</v>
      </c>
      <c r="H8" s="38">
        <f>SUM(H4:H7)</f>
        <v>3480.54</v>
      </c>
      <c r="L8" s="33" t="s">
        <v>2</v>
      </c>
      <c r="M8" s="34">
        <f>+C8</f>
        <v>3480.5431034482763</v>
      </c>
    </row>
    <row r="9" spans="1:13" x14ac:dyDescent="0.2">
      <c r="L9" s="10" t="s">
        <v>3</v>
      </c>
      <c r="M9" s="6">
        <f>+H8</f>
        <v>3480.54</v>
      </c>
    </row>
    <row r="10" spans="1:13" ht="15" x14ac:dyDescent="0.25">
      <c r="L10"/>
      <c r="M10" s="35">
        <f>+M8-M9</f>
        <v>3.1034482763061533E-3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1"/>
  </sheetPr>
  <dimension ref="A3:M19"/>
  <sheetViews>
    <sheetView topLeftCell="A10" workbookViewId="0">
      <selection activeCell="L17" sqref="L17:M19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" style="16" customWidth="1"/>
    <col min="4" max="4" width="11.42578125" style="16"/>
    <col min="5" max="5" width="6.28515625" style="16" customWidth="1"/>
    <col min="6" max="6" width="10.7109375" style="16" customWidth="1"/>
    <col min="7" max="7" width="7.85546875" style="16" customWidth="1"/>
    <col min="8" max="8" width="10.140625" style="16" customWidth="1"/>
    <col min="9" max="9" width="5.28515625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324</v>
      </c>
      <c r="C4" s="15">
        <v>8112.0000000000009</v>
      </c>
      <c r="E4" s="16" t="s">
        <v>991</v>
      </c>
      <c r="F4" s="17">
        <v>42647</v>
      </c>
      <c r="G4" s="16" t="s">
        <v>997</v>
      </c>
      <c r="H4" s="20">
        <v>8112</v>
      </c>
      <c r="I4" s="20">
        <f>+C4-H4</f>
        <v>0</v>
      </c>
    </row>
    <row r="5" spans="1:13" x14ac:dyDescent="0.2">
      <c r="A5" s="16" t="s">
        <v>68</v>
      </c>
      <c r="B5" s="16">
        <v>325</v>
      </c>
      <c r="C5" s="15">
        <v>3072.2068965517246</v>
      </c>
      <c r="E5" s="16" t="s">
        <v>992</v>
      </c>
      <c r="F5" s="17">
        <v>42649</v>
      </c>
      <c r="G5" s="16" t="s">
        <v>998</v>
      </c>
      <c r="H5" s="20">
        <v>3072.21</v>
      </c>
      <c r="I5" s="20">
        <f t="shared" ref="I5:I11" si="0">+C5-H5</f>
        <v>-3.1034482753966586E-3</v>
      </c>
    </row>
    <row r="6" spans="1:13" x14ac:dyDescent="0.2">
      <c r="A6" s="16" t="s">
        <v>68</v>
      </c>
      <c r="B6" s="16">
        <v>326</v>
      </c>
      <c r="C6" s="15">
        <v>522.5</v>
      </c>
      <c r="E6" s="16" t="s">
        <v>272</v>
      </c>
      <c r="F6" s="17">
        <v>42654</v>
      </c>
      <c r="G6" s="16" t="s">
        <v>999</v>
      </c>
      <c r="H6" s="16">
        <v>522.5</v>
      </c>
      <c r="I6" s="20">
        <f t="shared" si="0"/>
        <v>0</v>
      </c>
    </row>
    <row r="7" spans="1:13" x14ac:dyDescent="0.2">
      <c r="A7" s="16" t="s">
        <v>68</v>
      </c>
      <c r="B7" s="16">
        <v>327</v>
      </c>
      <c r="C7" s="15">
        <v>4738.9913793103451</v>
      </c>
      <c r="E7" s="16" t="s">
        <v>993</v>
      </c>
      <c r="F7" s="17">
        <v>42655</v>
      </c>
      <c r="G7" s="16" t="s">
        <v>1000</v>
      </c>
      <c r="H7" s="20">
        <v>4738.99</v>
      </c>
      <c r="I7" s="20">
        <f t="shared" si="0"/>
        <v>1.3793103453281219E-3</v>
      </c>
    </row>
    <row r="8" spans="1:13" x14ac:dyDescent="0.2">
      <c r="A8" s="16" t="s">
        <v>68</v>
      </c>
      <c r="B8" s="16">
        <v>328</v>
      </c>
      <c r="C8" s="15">
        <v>55756.853448275862</v>
      </c>
      <c r="E8" s="16" t="s">
        <v>887</v>
      </c>
      <c r="F8" s="17">
        <v>42655</v>
      </c>
      <c r="G8" s="16" t="s">
        <v>1001</v>
      </c>
      <c r="H8" s="20">
        <v>55756.85</v>
      </c>
      <c r="I8" s="20">
        <f t="shared" si="0"/>
        <v>3.4482758637750521E-3</v>
      </c>
    </row>
    <row r="9" spans="1:13" x14ac:dyDescent="0.2">
      <c r="A9" s="16" t="s">
        <v>68</v>
      </c>
      <c r="B9" s="16">
        <v>329</v>
      </c>
      <c r="C9" s="15">
        <v>1088.1034482758621</v>
      </c>
      <c r="E9" s="16" t="s">
        <v>710</v>
      </c>
      <c r="F9" s="17">
        <v>42667</v>
      </c>
      <c r="G9" s="16" t="s">
        <v>1002</v>
      </c>
      <c r="H9" s="20">
        <v>1088.0999999999999</v>
      </c>
      <c r="I9" s="20">
        <f t="shared" si="0"/>
        <v>3.4482758621834364E-3</v>
      </c>
    </row>
    <row r="10" spans="1:13" x14ac:dyDescent="0.2">
      <c r="A10" s="16" t="s">
        <v>68</v>
      </c>
      <c r="B10" s="16">
        <v>330</v>
      </c>
      <c r="C10" s="15">
        <v>305.08620689655174</v>
      </c>
      <c r="E10" s="16" t="s">
        <v>994</v>
      </c>
      <c r="F10" s="17">
        <v>42667</v>
      </c>
      <c r="G10" s="16" t="s">
        <v>1003</v>
      </c>
      <c r="H10" s="16">
        <v>305.08999999999997</v>
      </c>
      <c r="I10" s="20">
        <f t="shared" si="0"/>
        <v>-3.7931034482312498E-3</v>
      </c>
    </row>
    <row r="11" spans="1:13" x14ac:dyDescent="0.2">
      <c r="A11" s="16" t="s">
        <v>68</v>
      </c>
      <c r="B11" s="16">
        <v>331</v>
      </c>
      <c r="C11" s="15">
        <v>248.51724137931035</v>
      </c>
      <c r="E11" s="16" t="s">
        <v>995</v>
      </c>
      <c r="F11" s="17">
        <v>42671</v>
      </c>
      <c r="G11" s="16" t="s">
        <v>1004</v>
      </c>
      <c r="H11" s="16">
        <v>248.52</v>
      </c>
      <c r="I11" s="20">
        <f t="shared" si="0"/>
        <v>-2.758620689661484E-3</v>
      </c>
    </row>
    <row r="12" spans="1:13" ht="15" x14ac:dyDescent="0.25">
      <c r="C12" s="36">
        <f>SUM(C4:C11)</f>
        <v>73844.258620689638</v>
      </c>
      <c r="H12" s="42">
        <f>SUM(H4:H11)</f>
        <v>73844.259999999995</v>
      </c>
      <c r="L12" s="33" t="s">
        <v>2</v>
      </c>
      <c r="M12" s="34">
        <f>+C12</f>
        <v>73844.258620689638</v>
      </c>
    </row>
    <row r="13" spans="1:13" x14ac:dyDescent="0.2">
      <c r="F13" s="17"/>
      <c r="L13" s="10" t="s">
        <v>3</v>
      </c>
      <c r="M13" s="6">
        <f>H12</f>
        <v>73844.259999999995</v>
      </c>
    </row>
    <row r="14" spans="1:13" ht="15" x14ac:dyDescent="0.25">
      <c r="M14" s="34">
        <f>+M12-M13</f>
        <v>-1.379310357151553E-3</v>
      </c>
    </row>
    <row r="17" spans="1:13" ht="15" x14ac:dyDescent="0.25">
      <c r="A17" s="16" t="s">
        <v>1125</v>
      </c>
      <c r="B17" s="16">
        <v>39</v>
      </c>
      <c r="C17" s="15">
        <v>35788.353448275862</v>
      </c>
      <c r="E17" s="16" t="s">
        <v>996</v>
      </c>
      <c r="F17" s="17">
        <v>42655</v>
      </c>
      <c r="G17" s="16" t="s">
        <v>1005</v>
      </c>
      <c r="H17" s="20">
        <v>35788.35</v>
      </c>
      <c r="I17" s="15">
        <f>+C17-H17</f>
        <v>3.4482758637750521E-3</v>
      </c>
      <c r="L17" s="33" t="s">
        <v>2</v>
      </c>
      <c r="M17" s="34">
        <f>+C17</f>
        <v>35788.353448275862</v>
      </c>
    </row>
    <row r="18" spans="1:13" x14ac:dyDescent="0.2">
      <c r="L18" s="10" t="s">
        <v>3</v>
      </c>
      <c r="M18" s="6">
        <f>H17</f>
        <v>35788.35</v>
      </c>
    </row>
    <row r="19" spans="1:13" ht="15" x14ac:dyDescent="0.25">
      <c r="M19" s="34">
        <f>+M17-M18</f>
        <v>3.4482758637750521E-3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2" tint="-0.499984740745262"/>
  </sheetPr>
  <dimension ref="A1:M96"/>
  <sheetViews>
    <sheetView workbookViewId="0">
      <selection activeCell="L11" sqref="L11:M13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10.7109375" customWidth="1"/>
    <col min="6" max="6" width="11" customWidth="1"/>
    <col min="7" max="7" width="10.5703125" customWidth="1"/>
    <col min="8" max="8" width="13.140625" customWidth="1"/>
    <col min="9" max="9" width="5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652</v>
      </c>
      <c r="C6" s="15">
        <v>306810.3448275862</v>
      </c>
      <c r="E6" s="24" t="s">
        <v>1122</v>
      </c>
      <c r="F6" s="29">
        <v>298481.76</v>
      </c>
      <c r="G6" s="29">
        <v>8328.58</v>
      </c>
      <c r="H6" s="20">
        <f>+F6+G6</f>
        <v>306810.34000000003</v>
      </c>
      <c r="I6" s="15">
        <f>+C6-H6</f>
        <v>4.8275861772708595E-3</v>
      </c>
    </row>
    <row r="7" spans="1:13" x14ac:dyDescent="0.25">
      <c r="A7" s="16" t="s">
        <v>4</v>
      </c>
      <c r="B7" s="16">
        <v>653</v>
      </c>
      <c r="C7" s="15">
        <v>306810.3448275862</v>
      </c>
      <c r="E7" s="24" t="s">
        <v>1124</v>
      </c>
      <c r="F7" s="29">
        <v>298481.76</v>
      </c>
      <c r="G7" s="29">
        <v>8328.58</v>
      </c>
      <c r="H7" s="20">
        <f t="shared" ref="H7:H10" si="0">+F7+G7</f>
        <v>306810.34000000003</v>
      </c>
      <c r="I7" s="15">
        <f t="shared" ref="I7:I10" si="1">+C7-H7</f>
        <v>4.8275861772708595E-3</v>
      </c>
    </row>
    <row r="8" spans="1:13" x14ac:dyDescent="0.25">
      <c r="A8" s="16" t="s">
        <v>4</v>
      </c>
      <c r="B8" s="16">
        <v>654</v>
      </c>
      <c r="C8" s="15">
        <v>324051.72413793107</v>
      </c>
      <c r="E8" s="24" t="s">
        <v>1118</v>
      </c>
      <c r="F8" s="29">
        <v>314155.74</v>
      </c>
      <c r="G8" s="29">
        <v>9895.98</v>
      </c>
      <c r="H8" s="20">
        <f t="shared" si="0"/>
        <v>324051.71999999997</v>
      </c>
      <c r="I8" s="15">
        <f t="shared" si="1"/>
        <v>4.1379311005584896E-3</v>
      </c>
    </row>
    <row r="9" spans="1:13" x14ac:dyDescent="0.25">
      <c r="A9" s="16" t="s">
        <v>4</v>
      </c>
      <c r="B9" s="16">
        <v>655</v>
      </c>
      <c r="C9" s="15">
        <v>324051.72413793107</v>
      </c>
      <c r="E9" s="24" t="s">
        <v>1120</v>
      </c>
      <c r="F9" s="29">
        <v>314155.74</v>
      </c>
      <c r="G9" s="29">
        <v>9895.98</v>
      </c>
      <c r="H9" s="20">
        <f t="shared" si="0"/>
        <v>324051.71999999997</v>
      </c>
      <c r="I9" s="15">
        <f t="shared" si="1"/>
        <v>4.1379311005584896E-3</v>
      </c>
    </row>
    <row r="10" spans="1:13" x14ac:dyDescent="0.25">
      <c r="A10" s="16" t="s">
        <v>4</v>
      </c>
      <c r="B10" s="16">
        <v>656</v>
      </c>
      <c r="C10" s="15">
        <v>399913.79310344829</v>
      </c>
      <c r="E10" s="24" t="s">
        <v>1121</v>
      </c>
      <c r="F10" s="29">
        <v>381018.17</v>
      </c>
      <c r="G10" s="29">
        <v>18895.62</v>
      </c>
      <c r="H10" s="20">
        <f t="shared" si="0"/>
        <v>399913.79</v>
      </c>
      <c r="I10" s="15">
        <f t="shared" si="1"/>
        <v>3.1034483108669519E-3</v>
      </c>
    </row>
    <row r="11" spans="1:13" x14ac:dyDescent="0.25">
      <c r="C11" s="40">
        <f>SUM(C6:C10)</f>
        <v>1661637.931034483</v>
      </c>
      <c r="E11" s="16"/>
      <c r="F11" s="16"/>
      <c r="G11" s="16"/>
      <c r="H11" s="40">
        <f>SUM(H6:H10)</f>
        <v>1661637.9100000001</v>
      </c>
      <c r="I11" s="15"/>
      <c r="L11" s="33" t="s">
        <v>2</v>
      </c>
      <c r="M11" s="34">
        <f>+C11</f>
        <v>1661637.931034483</v>
      </c>
    </row>
    <row r="12" spans="1:13" x14ac:dyDescent="0.25">
      <c r="E12" s="16"/>
      <c r="F12" s="16"/>
      <c r="G12" s="16"/>
      <c r="H12" s="16"/>
      <c r="I12" s="15"/>
      <c r="L12" s="10" t="s">
        <v>3</v>
      </c>
      <c r="M12" s="6">
        <f>H11</f>
        <v>1661637.9100000001</v>
      </c>
    </row>
    <row r="13" spans="1:13" x14ac:dyDescent="0.25">
      <c r="A13" s="16"/>
      <c r="B13" s="16"/>
      <c r="C13" s="15"/>
      <c r="E13" s="30"/>
      <c r="F13" s="31"/>
      <c r="G13" s="30"/>
      <c r="H13" s="20"/>
      <c r="I13" s="15"/>
      <c r="L13" s="16"/>
      <c r="M13" s="34">
        <f>+M11-M12</f>
        <v>2.103448286652565E-2</v>
      </c>
    </row>
    <row r="14" spans="1:13" x14ac:dyDescent="0.25">
      <c r="A14" s="16" t="s">
        <v>17</v>
      </c>
      <c r="B14" s="16">
        <v>385</v>
      </c>
      <c r="C14" s="15">
        <v>306810.3448275862</v>
      </c>
      <c r="E14" s="24" t="s">
        <v>1123</v>
      </c>
      <c r="F14" s="29">
        <v>-298481.76</v>
      </c>
      <c r="G14" s="29">
        <v>-8328.58</v>
      </c>
      <c r="H14" s="20">
        <f>+F14+G14</f>
        <v>-306810.34000000003</v>
      </c>
      <c r="I14" s="15">
        <f>+C14+H14</f>
        <v>4.8275861772708595E-3</v>
      </c>
    </row>
    <row r="15" spans="1:13" x14ac:dyDescent="0.25">
      <c r="A15" s="16" t="s">
        <v>17</v>
      </c>
      <c r="B15" s="16">
        <v>386</v>
      </c>
      <c r="C15" s="15">
        <v>324051.72413793107</v>
      </c>
      <c r="E15" s="24" t="s">
        <v>1119</v>
      </c>
      <c r="F15" s="29">
        <v>-314155.74</v>
      </c>
      <c r="G15" s="29">
        <v>-9895.98</v>
      </c>
      <c r="H15" s="20">
        <f>+F15+G15</f>
        <v>-324051.71999999997</v>
      </c>
      <c r="I15" s="15">
        <f>+C15+H15</f>
        <v>4.1379311005584896E-3</v>
      </c>
      <c r="L15" s="10"/>
      <c r="M15" s="6"/>
    </row>
    <row r="16" spans="1:13" x14ac:dyDescent="0.25">
      <c r="C16" s="40">
        <f>SUM(C14:C15)</f>
        <v>630862.06896551722</v>
      </c>
      <c r="E16" s="30"/>
      <c r="F16" s="31"/>
      <c r="G16" s="30"/>
      <c r="H16" s="40">
        <f>SUM(H14:H15)</f>
        <v>-630862.06000000006</v>
      </c>
      <c r="I16" s="15"/>
      <c r="L16" s="33" t="s">
        <v>2</v>
      </c>
      <c r="M16" s="34">
        <f>+C16</f>
        <v>630862.06896551722</v>
      </c>
    </row>
    <row r="17" spans="1:13" x14ac:dyDescent="0.25">
      <c r="E17" s="30"/>
      <c r="F17" s="31"/>
      <c r="G17" s="31"/>
      <c r="H17" s="20"/>
      <c r="I17" s="16"/>
      <c r="L17" s="10" t="s">
        <v>3</v>
      </c>
      <c r="M17" s="6">
        <f>H16</f>
        <v>-630862.06000000006</v>
      </c>
    </row>
    <row r="18" spans="1:13" x14ac:dyDescent="0.25">
      <c r="E18" s="16"/>
      <c r="F18" s="16"/>
      <c r="G18" s="16"/>
      <c r="H18" s="20"/>
      <c r="I18" s="15"/>
      <c r="L18" s="16"/>
      <c r="M18" s="34">
        <f>+M16+M17</f>
        <v>8.9655171614140272E-3</v>
      </c>
    </row>
    <row r="19" spans="1:13" x14ac:dyDescent="0.25">
      <c r="E19" s="16"/>
      <c r="F19" s="16"/>
      <c r="G19" s="16"/>
      <c r="H19" s="16"/>
      <c r="I19" s="15"/>
    </row>
    <row r="20" spans="1:13" x14ac:dyDescent="0.25">
      <c r="E20" s="16"/>
      <c r="F20" s="16"/>
      <c r="G20" s="16"/>
      <c r="H20" s="28"/>
      <c r="I20" s="15"/>
    </row>
    <row r="21" spans="1:13" x14ac:dyDescent="0.25">
      <c r="A21" s="16"/>
      <c r="E21" s="30"/>
      <c r="F21" s="31"/>
      <c r="G21" s="31"/>
      <c r="H21" s="20"/>
      <c r="I21" s="16"/>
    </row>
    <row r="22" spans="1:13" x14ac:dyDescent="0.25">
      <c r="A22" s="16"/>
      <c r="E22" s="30"/>
      <c r="F22" s="31"/>
      <c r="G22" s="31"/>
      <c r="H22" s="20"/>
      <c r="I22" s="15"/>
    </row>
    <row r="23" spans="1:13" x14ac:dyDescent="0.25">
      <c r="A23" s="16"/>
      <c r="B23" s="16"/>
      <c r="C23" s="3"/>
      <c r="E23" s="30"/>
      <c r="F23" s="31"/>
      <c r="G23" s="31"/>
      <c r="H23" s="20"/>
      <c r="I23" s="15"/>
    </row>
    <row r="24" spans="1:13" x14ac:dyDescent="0.25">
      <c r="A24" s="16"/>
      <c r="B24" s="16"/>
      <c r="C24" s="3"/>
      <c r="E24" s="30"/>
      <c r="F24" s="31"/>
      <c r="G24" s="31"/>
      <c r="H24" s="20"/>
      <c r="I24" s="15"/>
    </row>
    <row r="25" spans="1:13" x14ac:dyDescent="0.25">
      <c r="A25" s="16"/>
      <c r="B25" s="16"/>
      <c r="C25" s="3"/>
      <c r="E25" s="30"/>
      <c r="F25" s="31"/>
      <c r="G25" s="3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6:G12">
    <sortCondition ref="E6"/>
  </sortState>
  <mergeCells count="2">
    <mergeCell ref="A5:B5"/>
    <mergeCell ref="E5:I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2" tint="-0.499984740745262"/>
  </sheetPr>
  <dimension ref="A3:K175"/>
  <sheetViews>
    <sheetView topLeftCell="A28" workbookViewId="0">
      <selection activeCell="J45" sqref="J45:K47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9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9" ht="15" x14ac:dyDescent="0.25">
      <c r="A4" s="16" t="s">
        <v>24</v>
      </c>
      <c r="B4" s="16">
        <v>5233</v>
      </c>
      <c r="C4" s="15">
        <v>1870.6982758620693</v>
      </c>
      <c r="G4" s="3">
        <f>+C4-F4</f>
        <v>1870.6982758620693</v>
      </c>
      <c r="I4"/>
    </row>
    <row r="5" spans="1:9" ht="15" x14ac:dyDescent="0.25">
      <c r="A5" s="16" t="s">
        <v>24</v>
      </c>
      <c r="B5" s="16">
        <v>5239</v>
      </c>
      <c r="C5" s="15">
        <v>200</v>
      </c>
      <c r="E5" s="16" t="s">
        <v>1056</v>
      </c>
      <c r="F5" s="16">
        <v>200</v>
      </c>
      <c r="G5" s="3">
        <f>+C5-F5</f>
        <v>0</v>
      </c>
      <c r="I5"/>
    </row>
    <row r="6" spans="1:9" ht="15" x14ac:dyDescent="0.25">
      <c r="A6" s="16" t="s">
        <v>24</v>
      </c>
      <c r="B6" s="16">
        <v>5240</v>
      </c>
      <c r="C6" s="15">
        <v>300</v>
      </c>
      <c r="E6" s="16" t="s">
        <v>1057</v>
      </c>
      <c r="F6" s="16">
        <v>300</v>
      </c>
      <c r="G6" s="3">
        <f t="shared" ref="G6:G44" si="0">+C6-F6</f>
        <v>0</v>
      </c>
      <c r="I6"/>
    </row>
    <row r="7" spans="1:9" ht="15" x14ac:dyDescent="0.25">
      <c r="A7" s="16" t="s">
        <v>24</v>
      </c>
      <c r="B7" s="16">
        <v>5241</v>
      </c>
      <c r="C7" s="15">
        <v>90.000000000000014</v>
      </c>
      <c r="E7" s="16" t="s">
        <v>1058</v>
      </c>
      <c r="F7" s="16">
        <v>90</v>
      </c>
      <c r="G7" s="3">
        <f t="shared" si="0"/>
        <v>0</v>
      </c>
      <c r="I7"/>
    </row>
    <row r="8" spans="1:9" ht="15" x14ac:dyDescent="0.25">
      <c r="A8" s="16" t="s">
        <v>24</v>
      </c>
      <c r="B8" s="16">
        <v>5242</v>
      </c>
      <c r="C8" s="15">
        <v>200</v>
      </c>
      <c r="E8" s="16" t="s">
        <v>1059</v>
      </c>
      <c r="F8" s="16">
        <v>200</v>
      </c>
      <c r="G8" s="3">
        <f t="shared" si="0"/>
        <v>0</v>
      </c>
      <c r="I8"/>
    </row>
    <row r="9" spans="1:9" ht="15" x14ac:dyDescent="0.25">
      <c r="A9" s="16" t="s">
        <v>24</v>
      </c>
      <c r="B9" s="16">
        <v>5243</v>
      </c>
      <c r="C9" s="15">
        <v>200</v>
      </c>
      <c r="E9" s="16" t="s">
        <v>1060</v>
      </c>
      <c r="F9" s="16">
        <v>200</v>
      </c>
      <c r="G9" s="3">
        <f t="shared" si="0"/>
        <v>0</v>
      </c>
      <c r="I9"/>
    </row>
    <row r="10" spans="1:9" ht="15" x14ac:dyDescent="0.25">
      <c r="A10" s="16" t="s">
        <v>24</v>
      </c>
      <c r="B10" s="16">
        <v>5244</v>
      </c>
      <c r="C10" s="15">
        <v>200</v>
      </c>
      <c r="E10" s="16" t="s">
        <v>1061</v>
      </c>
      <c r="F10" s="16">
        <v>200</v>
      </c>
      <c r="G10" s="3">
        <f t="shared" si="0"/>
        <v>0</v>
      </c>
      <c r="I10"/>
    </row>
    <row r="11" spans="1:9" ht="15" x14ac:dyDescent="0.25">
      <c r="E11" s="16" t="s">
        <v>1062</v>
      </c>
      <c r="F11" s="16">
        <v>1086.1999999999998</v>
      </c>
      <c r="G11" s="3">
        <f t="shared" si="0"/>
        <v>-1086.1999999999998</v>
      </c>
      <c r="I11"/>
    </row>
    <row r="12" spans="1:9" ht="15" x14ac:dyDescent="0.25">
      <c r="E12" s="16" t="s">
        <v>1063</v>
      </c>
      <c r="F12" s="16">
        <v>1086.19</v>
      </c>
      <c r="G12" s="3">
        <f t="shared" si="0"/>
        <v>-1086.19</v>
      </c>
      <c r="I12"/>
    </row>
    <row r="13" spans="1:9" ht="15" x14ac:dyDescent="0.25">
      <c r="E13" s="16" t="s">
        <v>1064</v>
      </c>
      <c r="F13" s="16">
        <v>1086.1999999999998</v>
      </c>
      <c r="G13" s="3">
        <f t="shared" si="0"/>
        <v>-1086.1999999999998</v>
      </c>
      <c r="I13"/>
    </row>
    <row r="14" spans="1:9" ht="15" x14ac:dyDescent="0.25">
      <c r="E14" s="16" t="s">
        <v>1065</v>
      </c>
      <c r="F14" s="16">
        <v>1780.17</v>
      </c>
      <c r="G14" s="3">
        <f t="shared" si="0"/>
        <v>-1780.17</v>
      </c>
      <c r="I14"/>
    </row>
    <row r="15" spans="1:9" ht="15" x14ac:dyDescent="0.25">
      <c r="E15" s="16" t="s">
        <v>1066</v>
      </c>
      <c r="F15" s="16">
        <v>3696.9500000000003</v>
      </c>
      <c r="G15" s="3">
        <f t="shared" si="0"/>
        <v>-3696.9500000000003</v>
      </c>
      <c r="I15"/>
    </row>
    <row r="16" spans="1:9" ht="15" x14ac:dyDescent="0.25">
      <c r="A16" s="16" t="s">
        <v>24</v>
      </c>
      <c r="B16" s="16">
        <v>5250</v>
      </c>
      <c r="C16" s="15">
        <v>3879.3103448275865</v>
      </c>
      <c r="E16" s="16" t="s">
        <v>1067</v>
      </c>
      <c r="F16" s="16">
        <v>3879.31</v>
      </c>
      <c r="G16" s="3">
        <f t="shared" si="0"/>
        <v>3.4482758655940415E-4</v>
      </c>
      <c r="I16"/>
    </row>
    <row r="17" spans="1:9" ht="15" x14ac:dyDescent="0.25">
      <c r="A17" s="16" t="s">
        <v>24</v>
      </c>
      <c r="B17" s="16">
        <v>5251</v>
      </c>
      <c r="C17" s="15">
        <v>200</v>
      </c>
      <c r="E17" s="16" t="s">
        <v>1068</v>
      </c>
      <c r="F17" s="16">
        <v>200</v>
      </c>
      <c r="G17" s="3">
        <f t="shared" si="0"/>
        <v>0</v>
      </c>
      <c r="I17"/>
    </row>
    <row r="18" spans="1:9" ht="15" x14ac:dyDescent="0.25">
      <c r="A18" s="16" t="s">
        <v>24</v>
      </c>
      <c r="B18" s="16">
        <v>5252</v>
      </c>
      <c r="C18" s="15">
        <v>200</v>
      </c>
      <c r="E18" s="16" t="s">
        <v>1069</v>
      </c>
      <c r="F18" s="16">
        <v>200</v>
      </c>
      <c r="G18" s="3">
        <f t="shared" si="0"/>
        <v>0</v>
      </c>
      <c r="I18"/>
    </row>
    <row r="19" spans="1:9" ht="15" x14ac:dyDescent="0.25">
      <c r="A19" s="16" t="s">
        <v>24</v>
      </c>
      <c r="B19" s="16">
        <v>5253</v>
      </c>
      <c r="C19" s="15">
        <v>200</v>
      </c>
      <c r="E19" s="16" t="s">
        <v>1070</v>
      </c>
      <c r="F19" s="16">
        <v>200</v>
      </c>
      <c r="G19" s="3">
        <f t="shared" si="0"/>
        <v>0</v>
      </c>
      <c r="I19"/>
    </row>
    <row r="20" spans="1:9" ht="15" x14ac:dyDescent="0.25">
      <c r="A20" s="16" t="s">
        <v>24</v>
      </c>
      <c r="B20" s="16">
        <v>5254</v>
      </c>
      <c r="C20" s="15">
        <v>6030.9913793103451</v>
      </c>
      <c r="E20" s="16" t="s">
        <v>1071</v>
      </c>
      <c r="F20" s="16">
        <v>6030.99</v>
      </c>
      <c r="G20" s="3">
        <f t="shared" si="0"/>
        <v>1.3793103453281219E-3</v>
      </c>
      <c r="I20"/>
    </row>
    <row r="21" spans="1:9" ht="15" x14ac:dyDescent="0.25">
      <c r="A21" s="16" t="s">
        <v>24</v>
      </c>
      <c r="B21" s="16">
        <v>5255</v>
      </c>
      <c r="C21" s="15">
        <v>3318.7586206896558</v>
      </c>
      <c r="E21" s="16" t="s">
        <v>1072</v>
      </c>
      <c r="F21" s="16">
        <v>3318.76</v>
      </c>
      <c r="G21" s="3">
        <f t="shared" si="0"/>
        <v>-1.3793103444186272E-3</v>
      </c>
      <c r="I21"/>
    </row>
    <row r="22" spans="1:9" ht="15" x14ac:dyDescent="0.25">
      <c r="A22" s="16" t="s">
        <v>24</v>
      </c>
      <c r="B22" s="16">
        <v>5256</v>
      </c>
      <c r="C22" s="15">
        <v>1035</v>
      </c>
      <c r="E22" s="16" t="s">
        <v>1073</v>
      </c>
      <c r="F22" s="16">
        <v>1035</v>
      </c>
      <c r="G22" s="3">
        <f t="shared" si="0"/>
        <v>0</v>
      </c>
      <c r="I22"/>
    </row>
    <row r="23" spans="1:9" ht="15" x14ac:dyDescent="0.25">
      <c r="E23" s="16" t="s">
        <v>1074</v>
      </c>
      <c r="F23" s="16">
        <v>1086.1999999999998</v>
      </c>
      <c r="G23" s="3">
        <f t="shared" si="0"/>
        <v>-1086.1999999999998</v>
      </c>
      <c r="I23"/>
    </row>
    <row r="24" spans="1:9" ht="15" x14ac:dyDescent="0.25">
      <c r="A24" s="16" t="s">
        <v>24</v>
      </c>
      <c r="B24" s="16">
        <v>5258</v>
      </c>
      <c r="C24" s="15">
        <v>1086.1982758620691</v>
      </c>
      <c r="E24" s="16" t="s">
        <v>1075</v>
      </c>
      <c r="F24" s="16">
        <v>1086.1999999999998</v>
      </c>
      <c r="G24" s="3">
        <f t="shared" si="0"/>
        <v>-1.7241379307506577E-3</v>
      </c>
      <c r="I24"/>
    </row>
    <row r="25" spans="1:9" ht="15" x14ac:dyDescent="0.25">
      <c r="E25" s="16" t="s">
        <v>1076</v>
      </c>
      <c r="F25" s="16">
        <v>1458.7999999999997</v>
      </c>
      <c r="G25" s="3">
        <f t="shared" si="0"/>
        <v>-1458.7999999999997</v>
      </c>
      <c r="I25"/>
    </row>
    <row r="26" spans="1:9" ht="15" x14ac:dyDescent="0.25">
      <c r="A26" s="16" t="s">
        <v>24</v>
      </c>
      <c r="B26" s="16">
        <v>5260</v>
      </c>
      <c r="C26" s="15">
        <v>4674.2672413793107</v>
      </c>
      <c r="E26" s="16" t="s">
        <v>1077</v>
      </c>
      <c r="F26" s="16">
        <v>4674.2700000000004</v>
      </c>
      <c r="G26" s="3">
        <f t="shared" si="0"/>
        <v>-2.7586206897467491E-3</v>
      </c>
      <c r="I26"/>
    </row>
    <row r="27" spans="1:9" ht="15" x14ac:dyDescent="0.25">
      <c r="E27" s="16" t="s">
        <v>1078</v>
      </c>
      <c r="F27" s="16">
        <v>1538.79</v>
      </c>
      <c r="G27" s="3">
        <f t="shared" si="0"/>
        <v>-1538.79</v>
      </c>
      <c r="I27"/>
    </row>
    <row r="28" spans="1:9" ht="15" x14ac:dyDescent="0.25">
      <c r="E28" s="16" t="s">
        <v>1079</v>
      </c>
      <c r="F28" s="16">
        <v>1008.6199999999999</v>
      </c>
      <c r="G28" s="3">
        <f t="shared" si="0"/>
        <v>-1008.6199999999999</v>
      </c>
      <c r="I28"/>
    </row>
    <row r="29" spans="1:9" ht="15" x14ac:dyDescent="0.25">
      <c r="A29" s="16" t="s">
        <v>24</v>
      </c>
      <c r="B29" s="16">
        <v>5263</v>
      </c>
      <c r="C29" s="15">
        <v>2483.4482758620693</v>
      </c>
      <c r="E29" s="16" t="s">
        <v>1080</v>
      </c>
      <c r="F29" s="16">
        <v>2483.4499999999998</v>
      </c>
      <c r="G29" s="3">
        <f t="shared" si="0"/>
        <v>-1.724137930523284E-3</v>
      </c>
      <c r="I29"/>
    </row>
    <row r="30" spans="1:9" ht="15" x14ac:dyDescent="0.25">
      <c r="A30" s="16" t="s">
        <v>24</v>
      </c>
      <c r="B30" s="16">
        <v>5264</v>
      </c>
      <c r="C30" s="15">
        <v>1870.6896551724139</v>
      </c>
      <c r="E30" s="16" t="s">
        <v>1081</v>
      </c>
      <c r="F30" s="16">
        <v>1870.69</v>
      </c>
      <c r="G30" s="3">
        <f t="shared" si="0"/>
        <v>-3.448275861046568E-4</v>
      </c>
      <c r="I30"/>
    </row>
    <row r="31" spans="1:9" ht="15" x14ac:dyDescent="0.25">
      <c r="A31" s="16" t="s">
        <v>24</v>
      </c>
      <c r="B31" s="16">
        <v>5265</v>
      </c>
      <c r="C31" s="15">
        <v>7440.5431034482772</v>
      </c>
      <c r="E31" s="16" t="s">
        <v>1082</v>
      </c>
      <c r="F31" s="16">
        <v>7440.54</v>
      </c>
      <c r="G31" s="3">
        <f t="shared" si="0"/>
        <v>3.103448277215648E-3</v>
      </c>
      <c r="I31"/>
    </row>
    <row r="32" spans="1:9" ht="15" x14ac:dyDescent="0.25">
      <c r="E32" s="16" t="s">
        <v>1083</v>
      </c>
      <c r="F32" s="16">
        <v>5480.5099999999993</v>
      </c>
      <c r="G32" s="3">
        <f t="shared" si="0"/>
        <v>-5480.5099999999993</v>
      </c>
      <c r="I32"/>
    </row>
    <row r="33" spans="1:11" ht="15" x14ac:dyDescent="0.25">
      <c r="E33" s="16" t="s">
        <v>1084</v>
      </c>
      <c r="F33" s="16">
        <v>1086.21</v>
      </c>
      <c r="G33" s="3">
        <f t="shared" si="0"/>
        <v>-1086.21</v>
      </c>
      <c r="I33"/>
    </row>
    <row r="34" spans="1:11" ht="15" x14ac:dyDescent="0.25">
      <c r="E34" s="16" t="s">
        <v>1085</v>
      </c>
      <c r="F34" s="16">
        <v>7440.51</v>
      </c>
      <c r="G34" s="3">
        <f t="shared" si="0"/>
        <v>-7440.51</v>
      </c>
      <c r="I34"/>
    </row>
    <row r="35" spans="1:11" ht="15" x14ac:dyDescent="0.25">
      <c r="E35" s="16" t="s">
        <v>1086</v>
      </c>
      <c r="F35" s="16">
        <v>203.55</v>
      </c>
      <c r="G35" s="3">
        <f t="shared" si="0"/>
        <v>-203.55</v>
      </c>
      <c r="I35"/>
    </row>
    <row r="36" spans="1:11" ht="15" x14ac:dyDescent="0.25">
      <c r="A36" s="16" t="s">
        <v>24</v>
      </c>
      <c r="B36" s="16">
        <v>5270</v>
      </c>
      <c r="C36" s="15">
        <v>200</v>
      </c>
      <c r="E36" s="16" t="s">
        <v>1087</v>
      </c>
      <c r="F36" s="16">
        <v>200</v>
      </c>
      <c r="G36" s="3">
        <f t="shared" si="0"/>
        <v>0</v>
      </c>
      <c r="I36"/>
    </row>
    <row r="37" spans="1:11" ht="15" x14ac:dyDescent="0.25">
      <c r="A37" s="16" t="s">
        <v>24</v>
      </c>
      <c r="B37" s="16">
        <v>5271</v>
      </c>
      <c r="C37" s="15">
        <v>1007.5603448275863</v>
      </c>
      <c r="E37" s="16" t="s">
        <v>1088</v>
      </c>
      <c r="F37" s="16">
        <v>1007.56</v>
      </c>
      <c r="G37" s="3">
        <f t="shared" si="0"/>
        <v>3.4482758633203048E-4</v>
      </c>
      <c r="I37"/>
    </row>
    <row r="38" spans="1:11" ht="15" x14ac:dyDescent="0.25">
      <c r="A38" s="16" t="s">
        <v>24</v>
      </c>
      <c r="B38" s="16">
        <v>5272</v>
      </c>
      <c r="C38" s="15">
        <v>1086.1982758620691</v>
      </c>
      <c r="E38" s="16" t="s">
        <v>1089</v>
      </c>
      <c r="F38" s="16">
        <v>1086.2</v>
      </c>
      <c r="G38" s="3">
        <f t="shared" si="0"/>
        <v>-1.7241379309780314E-3</v>
      </c>
      <c r="I38"/>
    </row>
    <row r="39" spans="1:11" ht="15" x14ac:dyDescent="0.25">
      <c r="E39" s="16" t="s">
        <v>1090</v>
      </c>
      <c r="F39" s="16">
        <v>3801.62</v>
      </c>
      <c r="G39" s="3">
        <f t="shared" si="0"/>
        <v>-3801.62</v>
      </c>
      <c r="I39"/>
    </row>
    <row r="40" spans="1:11" ht="15" x14ac:dyDescent="0.25">
      <c r="A40" s="18"/>
      <c r="B40" s="18"/>
      <c r="C40" s="13"/>
      <c r="E40" s="3" t="s">
        <v>1091</v>
      </c>
      <c r="F40" s="16">
        <v>2173.04</v>
      </c>
      <c r="G40" s="3">
        <f t="shared" si="0"/>
        <v>-2173.04</v>
      </c>
      <c r="I40"/>
    </row>
    <row r="41" spans="1:11" ht="15" x14ac:dyDescent="0.25">
      <c r="A41" s="18"/>
      <c r="B41" s="18"/>
      <c r="C41" s="13"/>
      <c r="E41" s="43" t="s">
        <v>1092</v>
      </c>
      <c r="F41" s="16">
        <v>4206</v>
      </c>
      <c r="G41" s="3">
        <f t="shared" si="0"/>
        <v>-4206</v>
      </c>
      <c r="I41"/>
    </row>
    <row r="42" spans="1:11" ht="15" x14ac:dyDescent="0.25">
      <c r="A42" s="16" t="s">
        <v>24</v>
      </c>
      <c r="B42" s="16">
        <v>5276</v>
      </c>
      <c r="C42" s="15">
        <v>1086.2068965517242</v>
      </c>
      <c r="E42" s="3" t="s">
        <v>1093</v>
      </c>
      <c r="F42" s="16">
        <v>1086.21</v>
      </c>
      <c r="G42" s="3">
        <f t="shared" si="0"/>
        <v>-3.1034482758514059E-3</v>
      </c>
      <c r="I42"/>
    </row>
    <row r="43" spans="1:11" ht="15" x14ac:dyDescent="0.25">
      <c r="E43" s="16" t="s">
        <v>1094</v>
      </c>
      <c r="F43" s="16">
        <v>603.44000000000005</v>
      </c>
      <c r="G43" s="3">
        <f t="shared" si="0"/>
        <v>-603.44000000000005</v>
      </c>
      <c r="I43"/>
    </row>
    <row r="44" spans="1:11" ht="15" x14ac:dyDescent="0.25">
      <c r="E44" s="16" t="s">
        <v>1095</v>
      </c>
      <c r="F44" s="16">
        <v>2204.31</v>
      </c>
      <c r="G44" s="3">
        <f t="shared" si="0"/>
        <v>-2204.31</v>
      </c>
      <c r="I44"/>
    </row>
    <row r="45" spans="1:11" ht="15" x14ac:dyDescent="0.25">
      <c r="A45" s="18"/>
      <c r="B45" s="18"/>
      <c r="C45" s="39">
        <f>SUM(C4:C44)</f>
        <v>38859.870689655181</v>
      </c>
      <c r="E45"/>
      <c r="F45" s="39">
        <f>SUM(F4:F44)</f>
        <v>78016.490000000005</v>
      </c>
      <c r="G45" s="3"/>
      <c r="I45"/>
      <c r="J45" s="33" t="s">
        <v>2</v>
      </c>
      <c r="K45" s="34">
        <f>+C45</f>
        <v>38859.870689655181</v>
      </c>
    </row>
    <row r="46" spans="1:11" ht="15" x14ac:dyDescent="0.25">
      <c r="E46"/>
      <c r="F46"/>
      <c r="G46" s="3"/>
      <c r="I46"/>
      <c r="J46" s="10" t="s">
        <v>3</v>
      </c>
      <c r="K46" s="6">
        <f>F45</f>
        <v>78016.490000000005</v>
      </c>
    </row>
    <row r="47" spans="1:11" ht="15" x14ac:dyDescent="0.25">
      <c r="E47"/>
      <c r="F47"/>
      <c r="I47"/>
      <c r="K47" s="34">
        <f>+K45-K46</f>
        <v>-39156.619310344824</v>
      </c>
    </row>
    <row r="48" spans="1:11" ht="15" x14ac:dyDescent="0.25">
      <c r="C48" s="15"/>
      <c r="E48"/>
      <c r="F48" s="19"/>
      <c r="I48"/>
    </row>
    <row r="49" spans="5:9" ht="15" x14ac:dyDescent="0.25">
      <c r="E49"/>
      <c r="F49"/>
      <c r="I49"/>
    </row>
    <row r="50" spans="5:9" ht="15" x14ac:dyDescent="0.25">
      <c r="E50"/>
      <c r="F50"/>
      <c r="I50"/>
    </row>
    <row r="51" spans="5:9" ht="15" x14ac:dyDescent="0.25">
      <c r="E51"/>
      <c r="F51" s="19"/>
      <c r="I51"/>
    </row>
    <row r="52" spans="5:9" ht="15" x14ac:dyDescent="0.25">
      <c r="E52"/>
      <c r="F52" s="19"/>
      <c r="I52"/>
    </row>
    <row r="53" spans="5:9" ht="15" x14ac:dyDescent="0.25">
      <c r="E53"/>
      <c r="F53"/>
      <c r="I53"/>
    </row>
    <row r="54" spans="5:9" ht="15" x14ac:dyDescent="0.25">
      <c r="E54"/>
      <c r="F54"/>
      <c r="I54"/>
    </row>
    <row r="55" spans="5:9" ht="15" x14ac:dyDescent="0.25">
      <c r="E55"/>
      <c r="F55" s="19"/>
      <c r="I55"/>
    </row>
    <row r="56" spans="5:9" ht="15" x14ac:dyDescent="0.25">
      <c r="E56"/>
      <c r="F56" s="19"/>
      <c r="I56"/>
    </row>
    <row r="57" spans="5:9" ht="15" x14ac:dyDescent="0.25">
      <c r="E57"/>
      <c r="F57"/>
      <c r="I57"/>
    </row>
    <row r="58" spans="5:9" ht="15" x14ac:dyDescent="0.25">
      <c r="E58"/>
      <c r="F58"/>
      <c r="I58"/>
    </row>
    <row r="59" spans="5:9" ht="15" x14ac:dyDescent="0.25">
      <c r="E59"/>
      <c r="F59"/>
      <c r="I59"/>
    </row>
    <row r="60" spans="5:9" ht="15" x14ac:dyDescent="0.25">
      <c r="E60"/>
      <c r="F60" s="19"/>
      <c r="I60"/>
    </row>
    <row r="61" spans="5:9" ht="15" x14ac:dyDescent="0.25">
      <c r="E61"/>
      <c r="F61" s="19"/>
      <c r="I61"/>
    </row>
    <row r="62" spans="5:9" ht="15" x14ac:dyDescent="0.25">
      <c r="E62"/>
      <c r="F62"/>
      <c r="I62"/>
    </row>
    <row r="63" spans="5:9" ht="15" x14ac:dyDescent="0.25">
      <c r="E63"/>
      <c r="F63"/>
      <c r="I63"/>
    </row>
    <row r="64" spans="5:9" ht="15" x14ac:dyDescent="0.25">
      <c r="E64"/>
      <c r="F64"/>
      <c r="I64"/>
    </row>
    <row r="65" spans="5:9" ht="15" x14ac:dyDescent="0.25">
      <c r="E65"/>
      <c r="F65"/>
      <c r="I65"/>
    </row>
    <row r="66" spans="5:9" ht="15" x14ac:dyDescent="0.25">
      <c r="E66"/>
      <c r="F66"/>
      <c r="I66"/>
    </row>
    <row r="67" spans="5:9" ht="15" x14ac:dyDescent="0.25">
      <c r="E67"/>
      <c r="F67"/>
      <c r="I67"/>
    </row>
    <row r="68" spans="5:9" ht="15" x14ac:dyDescent="0.25">
      <c r="E68"/>
      <c r="F68" s="19"/>
      <c r="I68"/>
    </row>
    <row r="69" spans="5:9" ht="15" x14ac:dyDescent="0.25">
      <c r="E69"/>
      <c r="F69"/>
      <c r="I69"/>
    </row>
    <row r="70" spans="5:9" ht="15" x14ac:dyDescent="0.25">
      <c r="E70"/>
      <c r="F70"/>
      <c r="I70"/>
    </row>
    <row r="71" spans="5:9" ht="15" x14ac:dyDescent="0.25">
      <c r="E71"/>
      <c r="F71" s="19"/>
      <c r="I71"/>
    </row>
    <row r="72" spans="5:9" ht="15" x14ac:dyDescent="0.25">
      <c r="E72"/>
      <c r="F72" s="19"/>
      <c r="I72"/>
    </row>
    <row r="73" spans="5:9" ht="15" x14ac:dyDescent="0.25">
      <c r="E73"/>
      <c r="F73"/>
      <c r="I73"/>
    </row>
    <row r="74" spans="5:9" ht="15" x14ac:dyDescent="0.25">
      <c r="E74"/>
      <c r="F74" s="19"/>
      <c r="I74"/>
    </row>
    <row r="75" spans="5:9" ht="15" x14ac:dyDescent="0.25">
      <c r="E75"/>
      <c r="F75" s="19"/>
      <c r="I75"/>
    </row>
    <row r="76" spans="5:9" ht="15" x14ac:dyDescent="0.25">
      <c r="E76"/>
      <c r="F76"/>
      <c r="I76"/>
    </row>
    <row r="77" spans="5:9" ht="15" x14ac:dyDescent="0.25">
      <c r="E77"/>
      <c r="F77"/>
      <c r="I77"/>
    </row>
    <row r="78" spans="5:9" ht="15" x14ac:dyDescent="0.25">
      <c r="E78"/>
      <c r="F78"/>
      <c r="I78"/>
    </row>
    <row r="79" spans="5:9" ht="15" x14ac:dyDescent="0.25">
      <c r="E79"/>
      <c r="F79"/>
      <c r="I79"/>
    </row>
    <row r="80" spans="5:9" ht="15" x14ac:dyDescent="0.25">
      <c r="E80"/>
      <c r="F80" s="19"/>
      <c r="I80"/>
    </row>
    <row r="81" spans="5:6" ht="15" x14ac:dyDescent="0.25">
      <c r="E81"/>
      <c r="F81"/>
    </row>
    <row r="82" spans="5:6" ht="15" x14ac:dyDescent="0.25">
      <c r="E82"/>
      <c r="F82"/>
    </row>
    <row r="83" spans="5:6" ht="15" x14ac:dyDescent="0.25">
      <c r="E83"/>
      <c r="F83"/>
    </row>
    <row r="84" spans="5:6" ht="15" x14ac:dyDescent="0.25">
      <c r="E84"/>
      <c r="F84"/>
    </row>
    <row r="85" spans="5:6" ht="15" x14ac:dyDescent="0.25">
      <c r="E85"/>
      <c r="F85"/>
    </row>
    <row r="86" spans="5:6" ht="15" x14ac:dyDescent="0.25">
      <c r="E86"/>
      <c r="F86"/>
    </row>
    <row r="87" spans="5:6" ht="15" x14ac:dyDescent="0.25">
      <c r="E87"/>
      <c r="F87" s="19"/>
    </row>
    <row r="88" spans="5:6" ht="15" x14ac:dyDescent="0.25">
      <c r="E88"/>
      <c r="F88"/>
    </row>
    <row r="89" spans="5:6" ht="15" x14ac:dyDescent="0.25">
      <c r="E89"/>
      <c r="F89" s="19"/>
    </row>
    <row r="90" spans="5:6" ht="15" x14ac:dyDescent="0.25">
      <c r="E90"/>
      <c r="F90"/>
    </row>
    <row r="91" spans="5:6" ht="15" x14ac:dyDescent="0.25">
      <c r="E91"/>
      <c r="F91" s="19"/>
    </row>
    <row r="92" spans="5:6" ht="15" x14ac:dyDescent="0.25">
      <c r="E92"/>
      <c r="F92" s="19"/>
    </row>
    <row r="93" spans="5:6" ht="15" x14ac:dyDescent="0.25">
      <c r="E93"/>
      <c r="F93"/>
    </row>
    <row r="94" spans="5:6" ht="15" x14ac:dyDescent="0.25">
      <c r="E94"/>
      <c r="F94"/>
    </row>
    <row r="95" spans="5:6" ht="15" x14ac:dyDescent="0.25">
      <c r="E95"/>
      <c r="F95" s="19"/>
    </row>
    <row r="96" spans="5:6" ht="15" x14ac:dyDescent="0.25">
      <c r="E96"/>
      <c r="F96"/>
    </row>
    <row r="97" spans="5:6" ht="15" x14ac:dyDescent="0.25">
      <c r="E97"/>
      <c r="F97" s="19"/>
    </row>
    <row r="98" spans="5:6" ht="15" x14ac:dyDescent="0.25">
      <c r="E98"/>
      <c r="F98"/>
    </row>
    <row r="99" spans="5:6" ht="15" x14ac:dyDescent="0.25">
      <c r="F99"/>
    </row>
    <row r="100" spans="5:6" ht="15" x14ac:dyDescent="0.25">
      <c r="F100"/>
    </row>
    <row r="101" spans="5:6" ht="15" x14ac:dyDescent="0.25">
      <c r="F101"/>
    </row>
    <row r="102" spans="5:6" ht="15" x14ac:dyDescent="0.25">
      <c r="E102"/>
      <c r="F102" s="19"/>
    </row>
    <row r="103" spans="5:6" ht="15" x14ac:dyDescent="0.25">
      <c r="E103"/>
      <c r="F103" s="19"/>
    </row>
    <row r="104" spans="5:6" ht="15" x14ac:dyDescent="0.25">
      <c r="E104"/>
      <c r="F104"/>
    </row>
    <row r="105" spans="5:6" ht="15" x14ac:dyDescent="0.25">
      <c r="E105"/>
      <c r="F105"/>
    </row>
    <row r="106" spans="5:6" ht="15" x14ac:dyDescent="0.25">
      <c r="E106"/>
      <c r="F106" s="19"/>
    </row>
    <row r="107" spans="5:6" ht="15" x14ac:dyDescent="0.25">
      <c r="E107"/>
      <c r="F107"/>
    </row>
    <row r="108" spans="5:6" ht="15" x14ac:dyDescent="0.25">
      <c r="E108"/>
      <c r="F108"/>
    </row>
    <row r="109" spans="5:6" ht="15" x14ac:dyDescent="0.25">
      <c r="E109"/>
      <c r="F109"/>
    </row>
    <row r="110" spans="5:6" ht="15" x14ac:dyDescent="0.25">
      <c r="E110"/>
      <c r="F110"/>
    </row>
    <row r="111" spans="5:6" ht="15" x14ac:dyDescent="0.25">
      <c r="E111"/>
      <c r="F111" s="19"/>
    </row>
    <row r="112" spans="5:6" ht="15" x14ac:dyDescent="0.25">
      <c r="E112"/>
      <c r="F112" s="19"/>
    </row>
    <row r="113" spans="5:6" ht="15" x14ac:dyDescent="0.25">
      <c r="E113"/>
      <c r="F113"/>
    </row>
    <row r="114" spans="5:6" ht="15" x14ac:dyDescent="0.25">
      <c r="E114"/>
      <c r="F114"/>
    </row>
    <row r="115" spans="5:6" ht="15" x14ac:dyDescent="0.25">
      <c r="E115"/>
      <c r="F115" s="19"/>
    </row>
    <row r="116" spans="5:6" ht="15" x14ac:dyDescent="0.25">
      <c r="E116"/>
      <c r="F116"/>
    </row>
    <row r="117" spans="5:6" ht="15" x14ac:dyDescent="0.25">
      <c r="E117"/>
      <c r="F117"/>
    </row>
    <row r="118" spans="5:6" ht="15" x14ac:dyDescent="0.25">
      <c r="E118"/>
      <c r="F118"/>
    </row>
    <row r="119" spans="5:6" ht="15" x14ac:dyDescent="0.25">
      <c r="E119"/>
      <c r="F119"/>
    </row>
    <row r="120" spans="5:6" ht="15" x14ac:dyDescent="0.25">
      <c r="E120"/>
      <c r="F120"/>
    </row>
    <row r="121" spans="5:6" ht="15" x14ac:dyDescent="0.25">
      <c r="E121"/>
      <c r="F121"/>
    </row>
    <row r="122" spans="5:6" ht="15" x14ac:dyDescent="0.25">
      <c r="E122"/>
      <c r="F122"/>
    </row>
    <row r="123" spans="5:6" ht="15" x14ac:dyDescent="0.25">
      <c r="E123"/>
      <c r="F123"/>
    </row>
    <row r="124" spans="5:6" ht="15" x14ac:dyDescent="0.25">
      <c r="E124"/>
      <c r="F124" s="19"/>
    </row>
    <row r="125" spans="5:6" ht="15" x14ac:dyDescent="0.25">
      <c r="E125"/>
      <c r="F125"/>
    </row>
    <row r="126" spans="5:6" ht="15" x14ac:dyDescent="0.25">
      <c r="F126" s="19"/>
    </row>
    <row r="127" spans="5:6" ht="15" x14ac:dyDescent="0.25">
      <c r="F127"/>
    </row>
    <row r="128" spans="5:6" ht="15" x14ac:dyDescent="0.25">
      <c r="F128"/>
    </row>
    <row r="129" spans="5:6" ht="15" x14ac:dyDescent="0.25">
      <c r="E129"/>
      <c r="F12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27">
    <sortCondition ref="B4:B27"/>
  </sortState>
  <mergeCells count="2">
    <mergeCell ref="A3:C3"/>
    <mergeCell ref="E3:G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2" tint="-0.499984740745262"/>
  </sheetPr>
  <dimension ref="A3:M16"/>
  <sheetViews>
    <sheetView workbookViewId="0">
      <selection activeCell="M17" sqref="M17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8.140625" style="16" customWidth="1"/>
    <col min="4" max="4" width="11.42578125" style="16"/>
    <col min="5" max="5" width="6.28515625" style="16" customWidth="1"/>
    <col min="6" max="6" width="10.7109375" style="16" customWidth="1"/>
    <col min="7" max="7" width="7.85546875" style="16" customWidth="1"/>
    <col min="8" max="8" width="9.7109375" style="16" customWidth="1"/>
    <col min="9" max="9" width="8.28515625" style="15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  <c r="I3" s="25"/>
    </row>
    <row r="4" spans="1:13" x14ac:dyDescent="0.2">
      <c r="A4" s="16" t="s">
        <v>68</v>
      </c>
      <c r="B4" s="16">
        <v>332</v>
      </c>
      <c r="C4" s="15">
        <v>3724.1379310344828</v>
      </c>
      <c r="E4" s="16" t="s">
        <v>1096</v>
      </c>
      <c r="F4" s="17">
        <v>42675</v>
      </c>
      <c r="G4" s="16" t="s">
        <v>1099</v>
      </c>
      <c r="H4" s="20">
        <v>3724.14</v>
      </c>
      <c r="I4" s="15">
        <f>+C4-H4</f>
        <v>-2.0689655170826882E-3</v>
      </c>
    </row>
    <row r="5" spans="1:13" x14ac:dyDescent="0.2">
      <c r="A5" s="16" t="s">
        <v>68</v>
      </c>
      <c r="B5" s="16">
        <v>333</v>
      </c>
      <c r="C5" s="15">
        <v>1817.4568965517242</v>
      </c>
      <c r="E5" s="16" t="s">
        <v>1097</v>
      </c>
      <c r="F5" s="17">
        <v>42675</v>
      </c>
      <c r="G5" s="16" t="s">
        <v>1100</v>
      </c>
      <c r="H5" s="20">
        <v>1817.46</v>
      </c>
      <c r="I5" s="15">
        <f t="shared" ref="I5:I8" si="0">+C5-H5</f>
        <v>-3.1034482758514059E-3</v>
      </c>
    </row>
    <row r="6" spans="1:13" x14ac:dyDescent="0.2">
      <c r="A6" s="16" t="s">
        <v>68</v>
      </c>
      <c r="B6" s="16">
        <v>334</v>
      </c>
      <c r="C6" s="15">
        <v>4738.9913793103451</v>
      </c>
      <c r="E6" s="16" t="s">
        <v>888</v>
      </c>
      <c r="F6" s="17">
        <v>42689</v>
      </c>
      <c r="G6" s="16" t="s">
        <v>1101</v>
      </c>
      <c r="H6" s="20">
        <v>4738.99</v>
      </c>
      <c r="I6" s="15">
        <f t="shared" si="0"/>
        <v>1.3793103453281219E-3</v>
      </c>
    </row>
    <row r="7" spans="1:13" x14ac:dyDescent="0.2">
      <c r="A7" s="16" t="s">
        <v>68</v>
      </c>
      <c r="B7" s="16">
        <v>335</v>
      </c>
      <c r="C7" s="15">
        <v>170</v>
      </c>
      <c r="E7" s="16" t="s">
        <v>1098</v>
      </c>
      <c r="F7" s="17">
        <v>42693</v>
      </c>
      <c r="G7" s="16" t="s">
        <v>1102</v>
      </c>
      <c r="H7" s="16">
        <v>170</v>
      </c>
      <c r="I7" s="15">
        <f t="shared" si="0"/>
        <v>0</v>
      </c>
    </row>
    <row r="8" spans="1:13" x14ac:dyDescent="0.2">
      <c r="E8" s="16" t="s">
        <v>890</v>
      </c>
      <c r="F8" s="17">
        <v>42697</v>
      </c>
      <c r="G8" s="16" t="s">
        <v>1103</v>
      </c>
      <c r="H8" s="16">
        <v>517.41</v>
      </c>
      <c r="I8" s="15">
        <f t="shared" si="0"/>
        <v>-517.41</v>
      </c>
    </row>
    <row r="9" spans="1:13" ht="15" x14ac:dyDescent="0.25">
      <c r="C9" s="42">
        <f>SUM(C4:C8)</f>
        <v>10450.586206896551</v>
      </c>
      <c r="H9" s="42">
        <f>SUM(H4:H8)</f>
        <v>10968</v>
      </c>
      <c r="L9" s="33" t="s">
        <v>2</v>
      </c>
      <c r="M9" s="34">
        <f>+C9</f>
        <v>10450.586206896551</v>
      </c>
    </row>
    <row r="10" spans="1:13" x14ac:dyDescent="0.2">
      <c r="F10" s="17"/>
      <c r="L10" s="10" t="s">
        <v>3</v>
      </c>
      <c r="M10" s="6">
        <f>H9</f>
        <v>10968</v>
      </c>
    </row>
    <row r="11" spans="1:13" ht="15" x14ac:dyDescent="0.25">
      <c r="F11" s="17"/>
      <c r="M11" s="34">
        <f>+M9-M10</f>
        <v>-517.41379310344928</v>
      </c>
    </row>
    <row r="13" spans="1:13" x14ac:dyDescent="0.2">
      <c r="F13" s="17"/>
    </row>
    <row r="14" spans="1:13" ht="15" x14ac:dyDescent="0.25">
      <c r="A14" s="16" t="s">
        <v>1125</v>
      </c>
      <c r="B14" s="16">
        <v>40</v>
      </c>
      <c r="C14" s="15">
        <v>4738.9913793103451</v>
      </c>
      <c r="E14" s="16" t="s">
        <v>273</v>
      </c>
      <c r="F14" s="17">
        <v>42689</v>
      </c>
      <c r="G14" s="16" t="s">
        <v>1104</v>
      </c>
      <c r="H14" s="20">
        <v>-4738.99</v>
      </c>
      <c r="I14" s="15">
        <f>+C14+H14</f>
        <v>1.3793103453281219E-3</v>
      </c>
      <c r="L14" s="33" t="s">
        <v>2</v>
      </c>
      <c r="M14" s="34">
        <f>+C14</f>
        <v>4738.9913793103451</v>
      </c>
    </row>
    <row r="15" spans="1:13" x14ac:dyDescent="0.2">
      <c r="F15" s="17"/>
      <c r="H15" s="20"/>
      <c r="L15" s="10" t="s">
        <v>3</v>
      </c>
      <c r="M15" s="6">
        <f>H14</f>
        <v>-4738.99</v>
      </c>
    </row>
    <row r="16" spans="1:13" ht="15" x14ac:dyDescent="0.25">
      <c r="M16" s="34">
        <f>+M14+M15</f>
        <v>1.3793103453281219E-3</v>
      </c>
    </row>
  </sheetData>
  <sortState ref="A4:C8">
    <sortCondition ref="A4"/>
  </sortState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3" tint="0.39997558519241921"/>
  </sheetPr>
  <dimension ref="A1:M96"/>
  <sheetViews>
    <sheetView tabSelected="1" topLeftCell="A7" workbookViewId="0">
      <selection activeCell="I21" sqref="I21:I25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0" customWidth="1"/>
    <col min="7" max="7" width="9.140625" customWidth="1"/>
    <col min="8" max="8" width="13.140625" customWidth="1"/>
    <col min="9" max="9" width="5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2" t="s">
        <v>4</v>
      </c>
      <c r="B6" s="2">
        <v>657</v>
      </c>
      <c r="C6" s="4">
        <v>291218.93000000005</v>
      </c>
      <c r="E6" s="16" t="s">
        <v>14</v>
      </c>
      <c r="F6" s="15">
        <v>291218.93</v>
      </c>
      <c r="G6" s="15">
        <v>0</v>
      </c>
      <c r="H6" s="15">
        <f t="shared" ref="H6:H17" si="0">+F6+G6</f>
        <v>291218.93</v>
      </c>
      <c r="I6" s="15">
        <f>+C6-H6</f>
        <v>0</v>
      </c>
    </row>
    <row r="7" spans="1:13" x14ac:dyDescent="0.25">
      <c r="A7" s="2" t="s">
        <v>4</v>
      </c>
      <c r="B7" s="2">
        <v>658</v>
      </c>
      <c r="C7" s="4">
        <v>477500</v>
      </c>
      <c r="E7" s="16" t="s">
        <v>10</v>
      </c>
      <c r="F7" s="15">
        <v>448175.2</v>
      </c>
      <c r="G7" s="15">
        <v>29324.799999999999</v>
      </c>
      <c r="H7" s="15">
        <f t="shared" si="0"/>
        <v>477500</v>
      </c>
      <c r="I7" s="15">
        <f>+C7-H7</f>
        <v>0</v>
      </c>
    </row>
    <row r="8" spans="1:13" x14ac:dyDescent="0.25">
      <c r="A8" s="2" t="s">
        <v>4</v>
      </c>
      <c r="B8" s="2">
        <v>659</v>
      </c>
      <c r="C8" s="4">
        <v>391293.1</v>
      </c>
      <c r="E8" s="16" t="s">
        <v>7</v>
      </c>
      <c r="F8" s="15">
        <v>373521.91999999998</v>
      </c>
      <c r="G8" s="15">
        <v>17771.18</v>
      </c>
      <c r="H8" s="15">
        <f t="shared" si="0"/>
        <v>391293.1</v>
      </c>
      <c r="I8" s="15">
        <f t="shared" ref="I8:I17" si="1">+C8-H8</f>
        <v>0</v>
      </c>
    </row>
    <row r="9" spans="1:13" x14ac:dyDescent="0.25">
      <c r="A9" s="2" t="s">
        <v>4</v>
      </c>
      <c r="B9" s="2">
        <v>660</v>
      </c>
      <c r="C9" s="4">
        <v>456896.55</v>
      </c>
      <c r="E9" s="16" t="s">
        <v>11</v>
      </c>
      <c r="F9" s="15">
        <v>430565.42</v>
      </c>
      <c r="G9" s="15">
        <v>26331.13</v>
      </c>
      <c r="H9" s="15">
        <f t="shared" si="0"/>
        <v>456896.55</v>
      </c>
      <c r="I9" s="15">
        <f t="shared" si="1"/>
        <v>0</v>
      </c>
    </row>
    <row r="10" spans="1:13" x14ac:dyDescent="0.25">
      <c r="A10" s="2" t="s">
        <v>4</v>
      </c>
      <c r="B10" s="2">
        <v>661</v>
      </c>
      <c r="C10" s="4">
        <v>456896.55</v>
      </c>
      <c r="E10" s="16" t="s">
        <v>12</v>
      </c>
      <c r="F10" s="15">
        <v>430565.42</v>
      </c>
      <c r="G10" s="15">
        <v>26331.13</v>
      </c>
      <c r="H10" s="15">
        <f t="shared" si="0"/>
        <v>456896.55</v>
      </c>
      <c r="I10" s="15">
        <f t="shared" si="1"/>
        <v>0</v>
      </c>
    </row>
    <row r="11" spans="1:13" x14ac:dyDescent="0.25">
      <c r="A11" s="2" t="s">
        <v>4</v>
      </c>
      <c r="B11" s="2">
        <v>662</v>
      </c>
      <c r="C11" s="4">
        <v>456896.55</v>
      </c>
      <c r="E11" s="16" t="s">
        <v>13</v>
      </c>
      <c r="F11" s="15">
        <v>430565.42</v>
      </c>
      <c r="G11" s="15">
        <v>26331.13</v>
      </c>
      <c r="H11" s="15">
        <f t="shared" si="0"/>
        <v>456896.55</v>
      </c>
      <c r="I11" s="15">
        <f t="shared" si="1"/>
        <v>0</v>
      </c>
    </row>
    <row r="12" spans="1:13" x14ac:dyDescent="0.25">
      <c r="A12" s="2" t="s">
        <v>4</v>
      </c>
      <c r="B12" s="2">
        <v>663</v>
      </c>
      <c r="C12" s="4">
        <v>456896.55</v>
      </c>
      <c r="E12" s="16" t="s">
        <v>8</v>
      </c>
      <c r="F12" s="15">
        <v>430565.42</v>
      </c>
      <c r="G12" s="15">
        <v>26331.13</v>
      </c>
      <c r="H12" s="15">
        <f t="shared" si="0"/>
        <v>456896.55</v>
      </c>
      <c r="I12" s="15">
        <f t="shared" si="1"/>
        <v>0</v>
      </c>
    </row>
    <row r="13" spans="1:13" x14ac:dyDescent="0.25">
      <c r="A13" s="2" t="s">
        <v>4</v>
      </c>
      <c r="B13" s="2">
        <v>664</v>
      </c>
      <c r="C13" s="4">
        <v>177241.38</v>
      </c>
      <c r="E13" s="16" t="s">
        <v>15</v>
      </c>
      <c r="F13" s="15">
        <v>177241.38</v>
      </c>
      <c r="G13" s="15">
        <v>0</v>
      </c>
      <c r="H13" s="15">
        <f t="shared" si="0"/>
        <v>177241.38</v>
      </c>
      <c r="I13" s="15">
        <f t="shared" si="1"/>
        <v>0</v>
      </c>
    </row>
    <row r="14" spans="1:13" x14ac:dyDescent="0.25">
      <c r="A14" s="2" t="s">
        <v>4</v>
      </c>
      <c r="B14" s="2">
        <v>665</v>
      </c>
      <c r="C14" s="4">
        <v>360258.62</v>
      </c>
      <c r="E14" s="16" t="s">
        <v>6</v>
      </c>
      <c r="F14" s="15">
        <v>346535.42</v>
      </c>
      <c r="G14" s="15">
        <v>13723.2</v>
      </c>
      <c r="H14" s="15">
        <f t="shared" si="0"/>
        <v>360258.62</v>
      </c>
      <c r="I14" s="15">
        <f t="shared" si="1"/>
        <v>0</v>
      </c>
    </row>
    <row r="15" spans="1:13" x14ac:dyDescent="0.25">
      <c r="A15" s="2" t="s">
        <v>4</v>
      </c>
      <c r="B15" s="2">
        <v>666</v>
      </c>
      <c r="C15" s="4">
        <v>306810.33999999997</v>
      </c>
      <c r="E15" s="16" t="s">
        <v>5</v>
      </c>
      <c r="F15" s="15">
        <v>298481.76</v>
      </c>
      <c r="G15" s="15">
        <v>8328.58</v>
      </c>
      <c r="H15" s="15">
        <f t="shared" si="0"/>
        <v>306810.34000000003</v>
      </c>
      <c r="I15" s="15">
        <f t="shared" si="1"/>
        <v>0</v>
      </c>
      <c r="L15" s="8"/>
      <c r="M15" s="8"/>
    </row>
    <row r="16" spans="1:13" x14ac:dyDescent="0.25">
      <c r="A16" s="2" t="s">
        <v>4</v>
      </c>
      <c r="B16" s="2">
        <v>667</v>
      </c>
      <c r="C16" s="4">
        <v>177241.38</v>
      </c>
      <c r="E16" s="16" t="s">
        <v>16</v>
      </c>
      <c r="F16" s="15">
        <v>177241.38</v>
      </c>
      <c r="G16" s="15">
        <v>0</v>
      </c>
      <c r="H16" s="15">
        <f t="shared" si="0"/>
        <v>177241.38</v>
      </c>
      <c r="I16" s="15">
        <f t="shared" si="1"/>
        <v>0</v>
      </c>
      <c r="L16" s="10" t="s">
        <v>3</v>
      </c>
      <c r="M16" s="6">
        <f>+H18+H26</f>
        <v>2340529.2599999988</v>
      </c>
    </row>
    <row r="17" spans="1:13" x14ac:dyDescent="0.25">
      <c r="A17" s="2" t="s">
        <v>4</v>
      </c>
      <c r="B17" s="2">
        <v>668</v>
      </c>
      <c r="C17" s="6">
        <v>356810.33999999997</v>
      </c>
      <c r="E17" s="16" t="s">
        <v>9</v>
      </c>
      <c r="F17" s="15">
        <v>343536.91</v>
      </c>
      <c r="G17" s="15">
        <v>13273.43</v>
      </c>
      <c r="H17" s="6">
        <f t="shared" si="0"/>
        <v>356810.33999999997</v>
      </c>
      <c r="I17" s="15">
        <f t="shared" si="1"/>
        <v>0</v>
      </c>
      <c r="L17" s="11" t="s">
        <v>23</v>
      </c>
      <c r="M17" s="4">
        <f>+C18+C26</f>
        <v>6391391.3200000003</v>
      </c>
    </row>
    <row r="18" spans="1:13" x14ac:dyDescent="0.25">
      <c r="A18" s="2"/>
      <c r="B18" s="2"/>
      <c r="C18" s="4">
        <f>SUM(C6:C17)</f>
        <v>4365960.29</v>
      </c>
      <c r="E18" s="16"/>
      <c r="F18" s="15"/>
      <c r="G18" s="15"/>
      <c r="H18" s="15">
        <f>SUM(H6:H17)</f>
        <v>4365960.2899999991</v>
      </c>
      <c r="I18" s="15"/>
    </row>
    <row r="19" spans="1:13" x14ac:dyDescent="0.25">
      <c r="E19" s="16"/>
      <c r="F19" s="16"/>
      <c r="G19" s="16"/>
      <c r="H19" s="16"/>
      <c r="I19" s="15"/>
    </row>
    <row r="20" spans="1:13" x14ac:dyDescent="0.25">
      <c r="E20" s="16"/>
      <c r="F20" s="16"/>
      <c r="G20" s="16"/>
      <c r="H20" s="16"/>
      <c r="I20" s="16"/>
    </row>
    <row r="21" spans="1:13" x14ac:dyDescent="0.25">
      <c r="A21" s="2" t="s">
        <v>17</v>
      </c>
      <c r="B21" s="2">
        <v>387</v>
      </c>
      <c r="C21" s="3">
        <v>477500</v>
      </c>
      <c r="E21" s="16" t="s">
        <v>18</v>
      </c>
      <c r="F21" s="15">
        <v>-448175.2</v>
      </c>
      <c r="G21" s="15">
        <v>-29324.799999999999</v>
      </c>
      <c r="H21" s="15">
        <f>+F21+G21</f>
        <v>-477500</v>
      </c>
      <c r="I21" s="15">
        <f>+C21+H21</f>
        <v>0</v>
      </c>
    </row>
    <row r="22" spans="1:13" x14ac:dyDescent="0.25">
      <c r="A22" s="2" t="s">
        <v>17</v>
      </c>
      <c r="B22" s="2">
        <v>388</v>
      </c>
      <c r="C22" s="3">
        <v>456896.55</v>
      </c>
      <c r="E22" s="16" t="s">
        <v>19</v>
      </c>
      <c r="F22" s="15">
        <v>-430565.42</v>
      </c>
      <c r="G22" s="15">
        <v>-26331.13</v>
      </c>
      <c r="H22" s="15">
        <f t="shared" ref="H22:H25" si="2">+F22+G22</f>
        <v>-456896.55</v>
      </c>
      <c r="I22" s="15">
        <f t="shared" ref="I22:I25" si="3">+C22+H22</f>
        <v>0</v>
      </c>
    </row>
    <row r="23" spans="1:13" x14ac:dyDescent="0.25">
      <c r="A23" s="2" t="s">
        <v>17</v>
      </c>
      <c r="B23" s="2">
        <v>389</v>
      </c>
      <c r="C23" s="3">
        <v>456896.55</v>
      </c>
      <c r="E23" s="16" t="s">
        <v>20</v>
      </c>
      <c r="F23" s="15">
        <v>-430565.42</v>
      </c>
      <c r="G23" s="15">
        <v>-26331.13</v>
      </c>
      <c r="H23" s="15">
        <f t="shared" si="2"/>
        <v>-456896.55</v>
      </c>
      <c r="I23" s="15">
        <f t="shared" si="3"/>
        <v>0</v>
      </c>
    </row>
    <row r="24" spans="1:13" x14ac:dyDescent="0.25">
      <c r="A24" s="2" t="s">
        <v>17</v>
      </c>
      <c r="B24" s="2">
        <v>390</v>
      </c>
      <c r="C24" s="3">
        <v>456896.55</v>
      </c>
      <c r="E24" s="16" t="s">
        <v>21</v>
      </c>
      <c r="F24" s="15">
        <v>-430565.42</v>
      </c>
      <c r="G24" s="15">
        <v>-26331.13</v>
      </c>
      <c r="H24" s="15">
        <f t="shared" si="2"/>
        <v>-456896.55</v>
      </c>
      <c r="I24" s="15">
        <f t="shared" si="3"/>
        <v>0</v>
      </c>
    </row>
    <row r="25" spans="1:13" x14ac:dyDescent="0.25">
      <c r="A25" s="2" t="s">
        <v>17</v>
      </c>
      <c r="B25" s="2">
        <v>391</v>
      </c>
      <c r="C25" s="7">
        <v>177241.38</v>
      </c>
      <c r="E25" s="16" t="s">
        <v>22</v>
      </c>
      <c r="F25" s="15">
        <v>-177241.38</v>
      </c>
      <c r="G25" s="15">
        <v>0</v>
      </c>
      <c r="H25" s="6">
        <f t="shared" si="2"/>
        <v>-177241.38</v>
      </c>
      <c r="I25" s="15">
        <f t="shared" si="3"/>
        <v>0</v>
      </c>
    </row>
    <row r="26" spans="1:13" x14ac:dyDescent="0.25">
      <c r="C26" s="3">
        <f>SUM(C21:C25)</f>
        <v>2025431.0300000003</v>
      </c>
      <c r="D26" s="2"/>
      <c r="E26" s="16"/>
      <c r="F26" s="16"/>
      <c r="G26" s="16"/>
      <c r="H26" s="3">
        <f>SUM(H21:H25)</f>
        <v>-2025431.0300000003</v>
      </c>
      <c r="I26" s="16"/>
      <c r="J26" s="2"/>
    </row>
    <row r="27" spans="1:13" x14ac:dyDescent="0.25">
      <c r="C27" s="2"/>
      <c r="D27" s="2"/>
      <c r="E27" s="16"/>
      <c r="F27" s="16"/>
      <c r="G27" s="16"/>
      <c r="H27" s="16"/>
      <c r="I27" s="16"/>
      <c r="J27" s="2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20:G24">
    <sortCondition ref="E20:E24"/>
  </sortState>
  <mergeCells count="2">
    <mergeCell ref="A5:B5"/>
    <mergeCell ref="E5:I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3" tint="0.39997558519241921"/>
  </sheetPr>
  <dimension ref="A3:L48"/>
  <sheetViews>
    <sheetView topLeftCell="A16" workbookViewId="0">
      <selection activeCell="C48" sqref="C48"/>
    </sheetView>
  </sheetViews>
  <sheetFormatPr baseColWidth="10" defaultRowHeight="11.25" x14ac:dyDescent="0.2"/>
  <cols>
    <col min="1" max="1" width="11.42578125" style="14"/>
    <col min="2" max="2" width="4.42578125" style="14" customWidth="1"/>
    <col min="3" max="16384" width="11.42578125" style="14"/>
  </cols>
  <sheetData>
    <row r="3" spans="1:7" x14ac:dyDescent="0.2">
      <c r="A3" s="47" t="s">
        <v>2</v>
      </c>
      <c r="B3" s="47"/>
      <c r="C3" s="47"/>
      <c r="E3" s="47" t="s">
        <v>3</v>
      </c>
      <c r="F3" s="47"/>
      <c r="G3" s="47"/>
    </row>
    <row r="5" spans="1:7" x14ac:dyDescent="0.2">
      <c r="E5" s="14" t="s">
        <v>25</v>
      </c>
      <c r="F5" s="15">
        <v>1086.21</v>
      </c>
      <c r="G5" s="3">
        <f>+C5-F5</f>
        <v>-1086.21</v>
      </c>
    </row>
    <row r="6" spans="1:7" x14ac:dyDescent="0.2">
      <c r="E6" s="14" t="s">
        <v>26</v>
      </c>
      <c r="F6" s="15">
        <v>1870.69</v>
      </c>
      <c r="G6" s="3">
        <f t="shared" ref="G6:G47" si="0">+C6-F6</f>
        <v>-1870.69</v>
      </c>
    </row>
    <row r="7" spans="1:7" x14ac:dyDescent="0.2">
      <c r="E7" s="14" t="s">
        <v>27</v>
      </c>
      <c r="F7" s="15">
        <v>1870.69</v>
      </c>
      <c r="G7" s="3">
        <f t="shared" si="0"/>
        <v>-1870.69</v>
      </c>
    </row>
    <row r="8" spans="1:7" x14ac:dyDescent="0.2">
      <c r="A8" s="12" t="s">
        <v>24</v>
      </c>
      <c r="B8" s="12">
        <v>5282</v>
      </c>
      <c r="C8" s="13">
        <v>200</v>
      </c>
      <c r="E8" s="14" t="s">
        <v>28</v>
      </c>
      <c r="F8" s="15">
        <v>200</v>
      </c>
      <c r="G8" s="3">
        <f t="shared" si="0"/>
        <v>0</v>
      </c>
    </row>
    <row r="9" spans="1:7" x14ac:dyDescent="0.2">
      <c r="A9" s="12" t="s">
        <v>24</v>
      </c>
      <c r="B9" s="12">
        <v>5283</v>
      </c>
      <c r="C9" s="13">
        <v>1538.79</v>
      </c>
      <c r="E9" s="14" t="s">
        <v>29</v>
      </c>
      <c r="F9" s="15">
        <v>1538.79</v>
      </c>
      <c r="G9" s="3">
        <f t="shared" si="0"/>
        <v>0</v>
      </c>
    </row>
    <row r="10" spans="1:7" x14ac:dyDescent="0.2">
      <c r="A10" s="12" t="s">
        <v>24</v>
      </c>
      <c r="B10" s="12">
        <v>5284</v>
      </c>
      <c r="C10" s="13">
        <v>1086.2</v>
      </c>
      <c r="E10" s="14" t="s">
        <v>30</v>
      </c>
      <c r="F10" s="15">
        <v>1086.1999999999998</v>
      </c>
      <c r="G10" s="3">
        <f t="shared" si="0"/>
        <v>0</v>
      </c>
    </row>
    <row r="11" spans="1:7" x14ac:dyDescent="0.2">
      <c r="A11" s="12" t="s">
        <v>24</v>
      </c>
      <c r="B11" s="12">
        <v>5285</v>
      </c>
      <c r="C11" s="13">
        <v>4568.97</v>
      </c>
      <c r="E11" s="14" t="s">
        <v>31</v>
      </c>
      <c r="F11" s="15">
        <v>4568.97</v>
      </c>
      <c r="G11" s="3">
        <f t="shared" si="0"/>
        <v>0</v>
      </c>
    </row>
    <row r="12" spans="1:7" x14ac:dyDescent="0.2">
      <c r="A12" s="12" t="s">
        <v>24</v>
      </c>
      <c r="B12" s="12">
        <v>5286</v>
      </c>
      <c r="C12" s="13">
        <v>1086.2</v>
      </c>
      <c r="E12" s="14" t="s">
        <v>32</v>
      </c>
      <c r="F12" s="15">
        <v>1086.2</v>
      </c>
      <c r="G12" s="3">
        <f t="shared" si="0"/>
        <v>0</v>
      </c>
    </row>
    <row r="13" spans="1:7" x14ac:dyDescent="0.2">
      <c r="A13" s="12" t="s">
        <v>24</v>
      </c>
      <c r="B13" s="12">
        <v>5287</v>
      </c>
      <c r="C13" s="13">
        <v>1086.2</v>
      </c>
      <c r="E13" s="14" t="s">
        <v>33</v>
      </c>
      <c r="F13" s="15">
        <v>1086.2</v>
      </c>
      <c r="G13" s="3">
        <f t="shared" si="0"/>
        <v>0</v>
      </c>
    </row>
    <row r="14" spans="1:7" x14ac:dyDescent="0.2">
      <c r="E14" s="14" t="s">
        <v>34</v>
      </c>
      <c r="F14" s="15">
        <v>1086.2</v>
      </c>
      <c r="G14" s="3">
        <f t="shared" si="0"/>
        <v>-1086.2</v>
      </c>
    </row>
    <row r="15" spans="1:7" x14ac:dyDescent="0.2">
      <c r="A15" s="12" t="s">
        <v>24</v>
      </c>
      <c r="B15" s="12">
        <v>5289</v>
      </c>
      <c r="C15" s="13">
        <v>732.76</v>
      </c>
      <c r="E15" s="14" t="s">
        <v>35</v>
      </c>
      <c r="F15" s="15">
        <v>732.76</v>
      </c>
      <c r="G15" s="3">
        <f t="shared" si="0"/>
        <v>0</v>
      </c>
    </row>
    <row r="16" spans="1:7" x14ac:dyDescent="0.2">
      <c r="E16" s="14" t="s">
        <v>36</v>
      </c>
      <c r="F16" s="15">
        <v>732.76</v>
      </c>
      <c r="G16" s="3">
        <f t="shared" si="0"/>
        <v>-732.76</v>
      </c>
    </row>
    <row r="17" spans="1:7" x14ac:dyDescent="0.2">
      <c r="E17" s="14" t="s">
        <v>37</v>
      </c>
      <c r="F17" s="15">
        <v>1086.1999999999998</v>
      </c>
      <c r="G17" s="3">
        <f t="shared" si="0"/>
        <v>-1086.1999999999998</v>
      </c>
    </row>
    <row r="18" spans="1:7" x14ac:dyDescent="0.2">
      <c r="A18" s="12" t="s">
        <v>24</v>
      </c>
      <c r="B18" s="12">
        <v>5292</v>
      </c>
      <c r="C18" s="13">
        <v>1870.7000000000003</v>
      </c>
      <c r="E18" s="14" t="s">
        <v>38</v>
      </c>
      <c r="F18" s="15">
        <v>1870.7</v>
      </c>
      <c r="G18" s="3">
        <f t="shared" si="0"/>
        <v>0</v>
      </c>
    </row>
    <row r="19" spans="1:7" x14ac:dyDescent="0.2">
      <c r="A19" s="12" t="s">
        <v>24</v>
      </c>
      <c r="B19" s="12">
        <v>5293</v>
      </c>
      <c r="C19" s="13">
        <v>1086.21</v>
      </c>
      <c r="E19" s="14" t="s">
        <v>39</v>
      </c>
      <c r="F19" s="15">
        <v>1086.21</v>
      </c>
      <c r="G19" s="3">
        <f t="shared" si="0"/>
        <v>0</v>
      </c>
    </row>
    <row r="20" spans="1:7" x14ac:dyDescent="0.2">
      <c r="E20" s="14" t="s">
        <v>40</v>
      </c>
      <c r="F20" s="15">
        <v>1086.2</v>
      </c>
      <c r="G20" s="3">
        <f t="shared" si="0"/>
        <v>-1086.2</v>
      </c>
    </row>
    <row r="21" spans="1:7" x14ac:dyDescent="0.2">
      <c r="E21" s="14" t="s">
        <v>41</v>
      </c>
      <c r="F21" s="15">
        <v>1086.2</v>
      </c>
      <c r="G21" s="3">
        <f t="shared" si="0"/>
        <v>-1086.2</v>
      </c>
    </row>
    <row r="22" spans="1:7" x14ac:dyDescent="0.2">
      <c r="A22" s="12" t="s">
        <v>24</v>
      </c>
      <c r="B22" s="12">
        <v>5296</v>
      </c>
      <c r="C22" s="13">
        <v>2405.1800000000003</v>
      </c>
      <c r="E22" s="14" t="s">
        <v>42</v>
      </c>
      <c r="F22" s="15">
        <v>2405.1800000000003</v>
      </c>
      <c r="G22" s="3">
        <f t="shared" si="0"/>
        <v>0</v>
      </c>
    </row>
    <row r="23" spans="1:7" x14ac:dyDescent="0.2">
      <c r="A23" s="12" t="s">
        <v>24</v>
      </c>
      <c r="B23" s="12">
        <v>5297</v>
      </c>
      <c r="C23" s="13">
        <v>654</v>
      </c>
      <c r="E23" s="14" t="s">
        <v>43</v>
      </c>
      <c r="F23" s="15">
        <v>654</v>
      </c>
      <c r="G23" s="3">
        <f t="shared" si="0"/>
        <v>0</v>
      </c>
    </row>
    <row r="24" spans="1:7" x14ac:dyDescent="0.2">
      <c r="E24" s="14" t="s">
        <v>44</v>
      </c>
      <c r="F24" s="15">
        <v>1538.79</v>
      </c>
      <c r="G24" s="3">
        <f t="shared" si="0"/>
        <v>-1538.79</v>
      </c>
    </row>
    <row r="25" spans="1:7" x14ac:dyDescent="0.2">
      <c r="E25" s="14" t="s">
        <v>45</v>
      </c>
      <c r="F25" s="15">
        <v>2381.9500000000003</v>
      </c>
      <c r="G25" s="3">
        <f t="shared" si="0"/>
        <v>-2381.9500000000003</v>
      </c>
    </row>
    <row r="26" spans="1:7" x14ac:dyDescent="0.2">
      <c r="E26" s="14" t="s">
        <v>46</v>
      </c>
      <c r="F26" s="15">
        <v>1905.0600000000002</v>
      </c>
      <c r="G26" s="3">
        <f t="shared" si="0"/>
        <v>-1905.0600000000002</v>
      </c>
    </row>
    <row r="27" spans="1:7" x14ac:dyDescent="0.2">
      <c r="A27" s="12" t="s">
        <v>24</v>
      </c>
      <c r="B27" s="12">
        <v>5301</v>
      </c>
      <c r="C27" s="13">
        <v>1086.21</v>
      </c>
      <c r="E27" s="14" t="s">
        <v>47</v>
      </c>
      <c r="F27" s="15">
        <v>1086.21</v>
      </c>
      <c r="G27" s="3">
        <f t="shared" si="0"/>
        <v>0</v>
      </c>
    </row>
    <row r="28" spans="1:7" x14ac:dyDescent="0.2">
      <c r="A28" s="12" t="s">
        <v>24</v>
      </c>
      <c r="B28" s="12">
        <v>5302</v>
      </c>
      <c r="C28" s="13">
        <v>1870.7000000000003</v>
      </c>
      <c r="E28" s="14" t="s">
        <v>48</v>
      </c>
      <c r="F28" s="15">
        <v>1870.7</v>
      </c>
      <c r="G28" s="3">
        <f t="shared" si="0"/>
        <v>0</v>
      </c>
    </row>
    <row r="29" spans="1:7" x14ac:dyDescent="0.2">
      <c r="E29" s="14" t="s">
        <v>49</v>
      </c>
      <c r="F29" s="15">
        <v>2571.67</v>
      </c>
      <c r="G29" s="3">
        <f t="shared" si="0"/>
        <v>-2571.67</v>
      </c>
    </row>
    <row r="30" spans="1:7" x14ac:dyDescent="0.2">
      <c r="A30" s="12" t="s">
        <v>24</v>
      </c>
      <c r="B30" s="12">
        <v>5304</v>
      </c>
      <c r="C30" s="13">
        <v>2405.17</v>
      </c>
      <c r="E30" s="14" t="s">
        <v>50</v>
      </c>
      <c r="F30" s="15">
        <v>2405.17</v>
      </c>
      <c r="G30" s="3">
        <f t="shared" si="0"/>
        <v>0</v>
      </c>
    </row>
    <row r="31" spans="1:7" x14ac:dyDescent="0.2">
      <c r="E31" s="14" t="s">
        <v>51</v>
      </c>
      <c r="F31" s="15">
        <v>1086.21</v>
      </c>
      <c r="G31" s="3">
        <f t="shared" si="0"/>
        <v>-1086.21</v>
      </c>
    </row>
    <row r="32" spans="1:7" x14ac:dyDescent="0.2">
      <c r="E32" s="14" t="s">
        <v>52</v>
      </c>
      <c r="F32" s="15">
        <v>1086.2</v>
      </c>
      <c r="G32" s="3">
        <f t="shared" si="0"/>
        <v>-1086.2</v>
      </c>
    </row>
    <row r="33" spans="1:12" x14ac:dyDescent="0.2">
      <c r="A33" s="12" t="s">
        <v>24</v>
      </c>
      <c r="B33" s="12">
        <v>5307</v>
      </c>
      <c r="C33" s="13">
        <v>3678.4399999999996</v>
      </c>
      <c r="E33" s="14" t="s">
        <v>53</v>
      </c>
      <c r="F33" s="15">
        <v>3678.4399999999996</v>
      </c>
      <c r="G33" s="3">
        <f t="shared" si="0"/>
        <v>0</v>
      </c>
    </row>
    <row r="34" spans="1:12" x14ac:dyDescent="0.2">
      <c r="A34" s="12" t="s">
        <v>24</v>
      </c>
      <c r="B34" s="12">
        <v>5308</v>
      </c>
      <c r="C34" s="13">
        <v>1086.21</v>
      </c>
      <c r="E34" s="14" t="s">
        <v>54</v>
      </c>
      <c r="F34" s="15">
        <v>1086.21</v>
      </c>
      <c r="G34" s="3">
        <f t="shared" si="0"/>
        <v>0</v>
      </c>
    </row>
    <row r="35" spans="1:12" x14ac:dyDescent="0.2">
      <c r="A35" s="12" t="s">
        <v>24</v>
      </c>
      <c r="B35" s="12">
        <v>5309</v>
      </c>
      <c r="C35" s="13">
        <v>547.56999999999994</v>
      </c>
      <c r="E35" s="14" t="s">
        <v>55</v>
      </c>
      <c r="F35" s="15">
        <v>547.56999999999994</v>
      </c>
      <c r="G35" s="3">
        <f t="shared" si="0"/>
        <v>0</v>
      </c>
    </row>
    <row r="36" spans="1:12" x14ac:dyDescent="0.2">
      <c r="A36" s="12" t="s">
        <v>24</v>
      </c>
      <c r="B36" s="12">
        <v>5310</v>
      </c>
      <c r="C36" s="13">
        <v>251.00000000000003</v>
      </c>
      <c r="E36" s="14" t="s">
        <v>56</v>
      </c>
      <c r="F36" s="15">
        <v>251</v>
      </c>
      <c r="G36" s="3">
        <f t="shared" si="0"/>
        <v>0</v>
      </c>
    </row>
    <row r="37" spans="1:12" x14ac:dyDescent="0.2">
      <c r="A37" s="12" t="s">
        <v>24</v>
      </c>
      <c r="B37" s="12">
        <v>5311</v>
      </c>
      <c r="C37" s="13">
        <v>251.00000000000003</v>
      </c>
      <c r="E37" s="14" t="s">
        <v>57</v>
      </c>
      <c r="F37" s="15">
        <v>251</v>
      </c>
      <c r="G37" s="3">
        <f t="shared" si="0"/>
        <v>0</v>
      </c>
    </row>
    <row r="38" spans="1:12" x14ac:dyDescent="0.2">
      <c r="A38" s="12" t="s">
        <v>24</v>
      </c>
      <c r="B38" s="12">
        <v>5312</v>
      </c>
      <c r="C38" s="13">
        <v>676.37</v>
      </c>
      <c r="E38" s="14" t="s">
        <v>58</v>
      </c>
      <c r="F38" s="15">
        <v>676.37</v>
      </c>
      <c r="G38" s="3">
        <f t="shared" si="0"/>
        <v>0</v>
      </c>
    </row>
    <row r="39" spans="1:12" x14ac:dyDescent="0.2">
      <c r="A39" s="12" t="s">
        <v>24</v>
      </c>
      <c r="B39" s="12">
        <v>5313</v>
      </c>
      <c r="C39" s="13">
        <v>1.3</v>
      </c>
      <c r="E39" s="14" t="s">
        <v>59</v>
      </c>
      <c r="F39" s="15">
        <v>1.3</v>
      </c>
      <c r="G39" s="3">
        <f t="shared" si="0"/>
        <v>0</v>
      </c>
      <c r="K39" s="14" t="s">
        <v>3</v>
      </c>
      <c r="L39" s="3">
        <f>+F48</f>
        <v>60267.590000000004</v>
      </c>
    </row>
    <row r="40" spans="1:12" x14ac:dyDescent="0.2">
      <c r="A40" s="12" t="s">
        <v>24</v>
      </c>
      <c r="B40" s="12">
        <v>5314</v>
      </c>
      <c r="C40" s="13">
        <v>698.28</v>
      </c>
      <c r="E40" s="14" t="s">
        <v>60</v>
      </c>
      <c r="F40" s="15">
        <v>698.28</v>
      </c>
      <c r="G40" s="3">
        <f t="shared" si="0"/>
        <v>0</v>
      </c>
      <c r="K40" s="9" t="s">
        <v>2</v>
      </c>
      <c r="L40" s="7">
        <f>+C48</f>
        <v>32501.979999999996</v>
      </c>
    </row>
    <row r="41" spans="1:12" x14ac:dyDescent="0.2">
      <c r="A41" s="12" t="s">
        <v>24</v>
      </c>
      <c r="B41" s="12">
        <v>5315</v>
      </c>
      <c r="C41" s="13">
        <v>1249.6299999999999</v>
      </c>
      <c r="E41" s="14" t="s">
        <v>61</v>
      </c>
      <c r="F41" s="15">
        <v>1249.6300000000001</v>
      </c>
      <c r="G41" s="3">
        <f t="shared" si="0"/>
        <v>0</v>
      </c>
      <c r="L41" s="3">
        <f>+L39-L40</f>
        <v>27765.610000000008</v>
      </c>
    </row>
    <row r="42" spans="1:12" x14ac:dyDescent="0.2">
      <c r="A42" s="12" t="s">
        <v>24</v>
      </c>
      <c r="B42" s="12">
        <v>5316</v>
      </c>
      <c r="C42" s="13">
        <v>1298.69</v>
      </c>
      <c r="E42" s="14" t="s">
        <v>62</v>
      </c>
      <c r="F42" s="15">
        <v>1298.69</v>
      </c>
      <c r="G42" s="3">
        <f t="shared" si="0"/>
        <v>0</v>
      </c>
    </row>
    <row r="43" spans="1:12" x14ac:dyDescent="0.2">
      <c r="E43" s="14" t="s">
        <v>63</v>
      </c>
      <c r="F43" s="15">
        <v>4286.2700000000004</v>
      </c>
      <c r="G43" s="3">
        <f t="shared" si="0"/>
        <v>-4286.2700000000004</v>
      </c>
    </row>
    <row r="44" spans="1:12" x14ac:dyDescent="0.2">
      <c r="E44" s="14" t="s">
        <v>64</v>
      </c>
      <c r="F44" s="15">
        <v>1538.79</v>
      </c>
      <c r="G44" s="3">
        <f t="shared" si="0"/>
        <v>-1538.79</v>
      </c>
    </row>
    <row r="45" spans="1:12" x14ac:dyDescent="0.2">
      <c r="A45" s="12" t="s">
        <v>24</v>
      </c>
      <c r="B45" s="12">
        <v>5319</v>
      </c>
      <c r="C45" s="13">
        <v>1086.2</v>
      </c>
      <c r="E45" s="14" t="s">
        <v>65</v>
      </c>
      <c r="F45" s="15">
        <v>1086.2</v>
      </c>
      <c r="G45" s="3">
        <f t="shared" si="0"/>
        <v>0</v>
      </c>
    </row>
    <row r="46" spans="1:12" x14ac:dyDescent="0.2">
      <c r="E46" s="14" t="s">
        <v>66</v>
      </c>
      <c r="F46" s="15">
        <v>732.76</v>
      </c>
      <c r="G46" s="3">
        <f t="shared" si="0"/>
        <v>-732.76</v>
      </c>
    </row>
    <row r="47" spans="1:12" x14ac:dyDescent="0.2">
      <c r="A47" s="9"/>
      <c r="B47" s="9"/>
      <c r="C47" s="9"/>
      <c r="E47" s="9" t="s">
        <v>67</v>
      </c>
      <c r="F47" s="6">
        <v>732.76</v>
      </c>
      <c r="G47" s="7">
        <f t="shared" si="0"/>
        <v>-732.76</v>
      </c>
    </row>
    <row r="48" spans="1:12" x14ac:dyDescent="0.2">
      <c r="C48" s="15">
        <f>SUM(C4:C47)</f>
        <v>32501.979999999996</v>
      </c>
      <c r="F48" s="3">
        <f>SUM(F5:F47)</f>
        <v>60267.590000000004</v>
      </c>
      <c r="G48" s="15"/>
    </row>
  </sheetData>
  <sortState ref="A8:C32">
    <sortCondition ref="B5:B29"/>
  </sortState>
  <mergeCells count="2">
    <mergeCell ref="A3:C3"/>
    <mergeCell ref="E3:G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theme="3" tint="0.39997558519241921"/>
  </sheetPr>
  <dimension ref="A3:I4"/>
  <sheetViews>
    <sheetView workbookViewId="0">
      <selection activeCell="G4" sqref="E4:I96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6.140625" style="16" customWidth="1"/>
    <col min="4" max="4" width="11.42578125" style="16"/>
    <col min="5" max="5" width="6.28515625" style="16" customWidth="1"/>
    <col min="6" max="6" width="8.7109375" style="16" customWidth="1"/>
    <col min="7" max="7" width="7.42578125" style="16" customWidth="1"/>
    <col min="8" max="8" width="6.140625" style="16" customWidth="1"/>
    <col min="9" max="9" width="1.85546875" style="16" customWidth="1"/>
    <col min="10" max="16384" width="11.42578125" style="16"/>
  </cols>
  <sheetData>
    <row r="3" spans="1:9" x14ac:dyDescent="0.2">
      <c r="A3" s="47" t="s">
        <v>2</v>
      </c>
      <c r="B3" s="47"/>
      <c r="C3" s="47"/>
      <c r="E3" s="47" t="s">
        <v>3</v>
      </c>
      <c r="F3" s="47"/>
      <c r="G3" s="47"/>
      <c r="H3" s="47"/>
    </row>
    <row r="4" spans="1:9" x14ac:dyDescent="0.2">
      <c r="A4" s="16" t="s">
        <v>68</v>
      </c>
      <c r="B4" s="16">
        <v>337</v>
      </c>
      <c r="C4" s="16">
        <v>702.91</v>
      </c>
      <c r="E4" s="16" t="s">
        <v>69</v>
      </c>
      <c r="F4" s="17">
        <v>42724</v>
      </c>
      <c r="G4" s="16" t="s">
        <v>70</v>
      </c>
      <c r="H4" s="16">
        <v>702.91</v>
      </c>
      <c r="I4" s="16">
        <f>+C4-H4</f>
        <v>0</v>
      </c>
    </row>
  </sheetData>
  <mergeCells count="2">
    <mergeCell ref="A3:C3"/>
    <mergeCell ref="E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2060"/>
  </sheetPr>
  <dimension ref="A1:M96"/>
  <sheetViews>
    <sheetView topLeftCell="A10" workbookViewId="0">
      <selection activeCell="C22" sqref="A22:C22"/>
    </sheetView>
  </sheetViews>
  <sheetFormatPr baseColWidth="10" defaultRowHeight="15" x14ac:dyDescent="0.25"/>
  <cols>
    <col min="2" max="2" width="3.5703125" customWidth="1"/>
    <col min="3" max="3" width="14.425781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9.85546875" customWidth="1"/>
    <col min="12" max="12" width="16.42578125" customWidth="1"/>
    <col min="13" max="13" width="13.14062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4" spans="1:9" x14ac:dyDescent="0.25">
      <c r="E4" s="16"/>
      <c r="F4" s="16"/>
      <c r="G4" s="16"/>
      <c r="H4" s="16"/>
      <c r="I4" s="16"/>
    </row>
    <row r="5" spans="1:9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9" x14ac:dyDescent="0.25">
      <c r="A6" s="16" t="s">
        <v>4</v>
      </c>
      <c r="B6" s="16">
        <v>588</v>
      </c>
      <c r="C6" s="15">
        <v>298675.86206896557</v>
      </c>
      <c r="E6" s="16" t="s">
        <v>83</v>
      </c>
      <c r="F6" s="20">
        <v>291086.78000000003</v>
      </c>
      <c r="G6" s="20">
        <v>7589.08</v>
      </c>
      <c r="H6" s="15">
        <f>+F6+G6</f>
        <v>298675.86000000004</v>
      </c>
      <c r="I6" s="15">
        <f>+C6-H6</f>
        <v>2.0689655211754143E-3</v>
      </c>
    </row>
    <row r="7" spans="1:9" x14ac:dyDescent="0.25">
      <c r="A7" s="16" t="s">
        <v>4</v>
      </c>
      <c r="B7" s="16">
        <v>589</v>
      </c>
      <c r="C7" s="15">
        <v>364568.97</v>
      </c>
      <c r="E7" s="16" t="s">
        <v>84</v>
      </c>
      <c r="F7" s="20">
        <v>364568.97</v>
      </c>
      <c r="G7" s="16">
        <v>0</v>
      </c>
      <c r="H7" s="15">
        <f t="shared" ref="H7:H18" si="0">+F7+G7</f>
        <v>364568.97</v>
      </c>
      <c r="I7" s="15">
        <f t="shared" ref="I7:I18" si="1">+C7-H7</f>
        <v>0</v>
      </c>
    </row>
    <row r="8" spans="1:9" x14ac:dyDescent="0.25">
      <c r="A8" s="16" t="s">
        <v>4</v>
      </c>
      <c r="B8" s="16">
        <v>590</v>
      </c>
      <c r="C8" s="15">
        <v>418103.44827586209</v>
      </c>
      <c r="E8" s="16" t="s">
        <v>85</v>
      </c>
      <c r="F8" s="20">
        <v>396835.27</v>
      </c>
      <c r="G8" s="20">
        <v>21268.18</v>
      </c>
      <c r="H8" s="15">
        <f t="shared" si="0"/>
        <v>418103.45</v>
      </c>
      <c r="I8" s="15">
        <f t="shared" si="1"/>
        <v>-1.7241379246115685E-3</v>
      </c>
    </row>
    <row r="9" spans="1:9" x14ac:dyDescent="0.25">
      <c r="A9" s="16" t="s">
        <v>4</v>
      </c>
      <c r="B9" s="16">
        <v>591</v>
      </c>
      <c r="C9" s="15">
        <v>364568.97</v>
      </c>
      <c r="E9" s="16" t="s">
        <v>86</v>
      </c>
      <c r="F9" s="20">
        <v>364568.97</v>
      </c>
      <c r="G9" s="16">
        <v>0</v>
      </c>
      <c r="H9" s="15">
        <f t="shared" si="0"/>
        <v>364568.97</v>
      </c>
      <c r="I9" s="15">
        <f t="shared" si="1"/>
        <v>0</v>
      </c>
    </row>
    <row r="10" spans="1:9" x14ac:dyDescent="0.25">
      <c r="A10" s="16" t="s">
        <v>4</v>
      </c>
      <c r="B10" s="16">
        <v>592</v>
      </c>
      <c r="C10" s="15">
        <v>341293.10344827588</v>
      </c>
      <c r="E10" s="16" t="s">
        <v>87</v>
      </c>
      <c r="F10" s="20">
        <v>329829.71999999997</v>
      </c>
      <c r="G10" s="20">
        <v>11463.38</v>
      </c>
      <c r="H10" s="15">
        <f t="shared" si="0"/>
        <v>341293.1</v>
      </c>
      <c r="I10" s="15">
        <f t="shared" si="1"/>
        <v>3.4482759074307978E-3</v>
      </c>
    </row>
    <row r="11" spans="1:9" x14ac:dyDescent="0.25">
      <c r="A11" s="16" t="s">
        <v>4</v>
      </c>
      <c r="B11" s="16">
        <v>593</v>
      </c>
      <c r="C11" s="15">
        <v>328362.06896551728</v>
      </c>
      <c r="E11" s="16" t="s">
        <v>88</v>
      </c>
      <c r="F11" s="20">
        <v>318074.23999999999</v>
      </c>
      <c r="G11" s="20">
        <v>10287.83</v>
      </c>
      <c r="H11" s="15">
        <f t="shared" si="0"/>
        <v>328362.07</v>
      </c>
      <c r="I11" s="15">
        <f t="shared" si="1"/>
        <v>-1.0344827314838767E-3</v>
      </c>
    </row>
    <row r="12" spans="1:9" x14ac:dyDescent="0.25">
      <c r="A12" s="16" t="s">
        <v>4</v>
      </c>
      <c r="B12" s="16">
        <v>594</v>
      </c>
      <c r="C12" s="15">
        <v>368965.51724137936</v>
      </c>
      <c r="E12" s="16" t="s">
        <v>89</v>
      </c>
      <c r="F12" s="20">
        <v>354106.63</v>
      </c>
      <c r="G12" s="20">
        <v>14858.89</v>
      </c>
      <c r="H12" s="15">
        <f t="shared" si="0"/>
        <v>368965.52</v>
      </c>
      <c r="I12" s="15">
        <f t="shared" si="1"/>
        <v>-2.7586206560954452E-3</v>
      </c>
    </row>
    <row r="13" spans="1:9" x14ac:dyDescent="0.25">
      <c r="A13" s="16" t="s">
        <v>4</v>
      </c>
      <c r="B13" s="16">
        <v>595</v>
      </c>
      <c r="C13" s="15">
        <v>354741.37931034487</v>
      </c>
      <c r="E13" s="16" t="s">
        <v>90</v>
      </c>
      <c r="F13" s="20">
        <v>341737.82</v>
      </c>
      <c r="G13" s="20">
        <v>13003.56</v>
      </c>
      <c r="H13" s="15">
        <f t="shared" si="0"/>
        <v>354741.38</v>
      </c>
      <c r="I13" s="15">
        <f t="shared" si="1"/>
        <v>-6.8965513492003083E-4</v>
      </c>
    </row>
    <row r="14" spans="1:9" x14ac:dyDescent="0.25">
      <c r="A14" s="16" t="s">
        <v>4</v>
      </c>
      <c r="B14" s="16">
        <v>596</v>
      </c>
      <c r="C14" s="15">
        <v>354741.37931034487</v>
      </c>
      <c r="E14" s="16" t="s">
        <v>91</v>
      </c>
      <c r="F14" s="20">
        <v>341737.82</v>
      </c>
      <c r="G14" s="20">
        <v>13003.56</v>
      </c>
      <c r="H14" s="15">
        <f t="shared" si="0"/>
        <v>354741.38</v>
      </c>
      <c r="I14" s="15">
        <f t="shared" si="1"/>
        <v>-6.8965513492003083E-4</v>
      </c>
    </row>
    <row r="15" spans="1:9" x14ac:dyDescent="0.25">
      <c r="A15" s="16" t="s">
        <v>4</v>
      </c>
      <c r="B15" s="16">
        <v>597</v>
      </c>
      <c r="C15" s="15">
        <v>328362.06896551728</v>
      </c>
      <c r="E15" s="16" t="s">
        <v>92</v>
      </c>
      <c r="F15" s="20">
        <v>318074.23999999999</v>
      </c>
      <c r="G15" s="20">
        <v>10287.83</v>
      </c>
      <c r="H15" s="15">
        <f t="shared" si="0"/>
        <v>328362.07</v>
      </c>
      <c r="I15" s="15">
        <f t="shared" si="1"/>
        <v>-1.0344827314838767E-3</v>
      </c>
    </row>
    <row r="16" spans="1:9" x14ac:dyDescent="0.25">
      <c r="A16" s="16" t="s">
        <v>4</v>
      </c>
      <c r="B16" s="16">
        <v>598</v>
      </c>
      <c r="C16" s="15">
        <v>364568.97</v>
      </c>
      <c r="E16" s="16" t="s">
        <v>93</v>
      </c>
      <c r="F16" s="20">
        <v>364568.97</v>
      </c>
      <c r="G16" s="16">
        <v>0</v>
      </c>
      <c r="H16" s="15">
        <f t="shared" si="0"/>
        <v>364568.97</v>
      </c>
      <c r="I16" s="15">
        <f t="shared" si="1"/>
        <v>0</v>
      </c>
    </row>
    <row r="17" spans="1:13" x14ac:dyDescent="0.25">
      <c r="A17" s="16" t="s">
        <v>4</v>
      </c>
      <c r="B17" s="16">
        <v>599</v>
      </c>
      <c r="C17" s="15">
        <v>419677.58620689658</v>
      </c>
      <c r="E17" s="16" t="s">
        <v>94</v>
      </c>
      <c r="F17" s="20">
        <v>398204.09</v>
      </c>
      <c r="G17" s="20">
        <v>21473.5</v>
      </c>
      <c r="H17" s="15">
        <f t="shared" si="0"/>
        <v>419677.59</v>
      </c>
      <c r="I17" s="15">
        <f t="shared" si="1"/>
        <v>-3.7931034457869828E-3</v>
      </c>
    </row>
    <row r="18" spans="1:13" x14ac:dyDescent="0.25">
      <c r="A18" s="16" t="s">
        <v>4</v>
      </c>
      <c r="B18" s="16">
        <v>600</v>
      </c>
      <c r="C18" s="15">
        <v>368965.51724137936</v>
      </c>
      <c r="E18" s="16" t="s">
        <v>95</v>
      </c>
      <c r="F18" s="20">
        <v>354106.63</v>
      </c>
      <c r="G18" s="20">
        <v>14858.89</v>
      </c>
      <c r="H18" s="15">
        <f t="shared" si="0"/>
        <v>368965.52</v>
      </c>
      <c r="I18" s="15">
        <f t="shared" si="1"/>
        <v>-2.7586206560954452E-3</v>
      </c>
      <c r="L18" s="11"/>
      <c r="M18" s="15"/>
    </row>
    <row r="19" spans="1:13" x14ac:dyDescent="0.25">
      <c r="C19" s="36">
        <f>SUM(C6:C18)</f>
        <v>4675594.8410344822</v>
      </c>
      <c r="E19" s="16"/>
      <c r="F19" s="20"/>
      <c r="G19" s="20"/>
      <c r="H19" s="42">
        <f>SUM(H6:H18)</f>
        <v>4675594.8499999996</v>
      </c>
      <c r="I19" s="15"/>
      <c r="L19" s="33" t="s">
        <v>2</v>
      </c>
      <c r="M19" s="34">
        <f>+C19</f>
        <v>4675594.8410344822</v>
      </c>
    </row>
    <row r="20" spans="1:13" x14ac:dyDescent="0.25">
      <c r="E20" s="16"/>
      <c r="F20" s="20"/>
      <c r="G20" s="16"/>
      <c r="H20" s="20"/>
      <c r="I20" s="15"/>
      <c r="L20" s="10" t="s">
        <v>3</v>
      </c>
      <c r="M20" s="6">
        <f>+H19</f>
        <v>4675594.8499999996</v>
      </c>
    </row>
    <row r="21" spans="1:13" x14ac:dyDescent="0.25">
      <c r="E21" s="16"/>
      <c r="F21" s="20"/>
      <c r="G21" s="16"/>
      <c r="H21" s="20"/>
      <c r="I21" s="16"/>
      <c r="M21" s="35">
        <f>+M19-M20</f>
        <v>-8.9655173942446709E-3</v>
      </c>
    </row>
    <row r="22" spans="1:13" x14ac:dyDescent="0.25">
      <c r="A22" s="16"/>
      <c r="B22" s="16"/>
      <c r="C22" s="15"/>
      <c r="E22" s="16"/>
      <c r="F22" s="16"/>
      <c r="G22" s="16"/>
      <c r="H22" s="16"/>
      <c r="I22" s="15">
        <f>+C22-H22</f>
        <v>0</v>
      </c>
    </row>
    <row r="23" spans="1:13" x14ac:dyDescent="0.25">
      <c r="A23" s="16" t="s">
        <v>17</v>
      </c>
      <c r="B23" s="16">
        <v>347</v>
      </c>
      <c r="C23" s="15">
        <v>64482.758620689659</v>
      </c>
      <c r="E23" s="16"/>
      <c r="F23" s="16"/>
      <c r="G23" s="16"/>
      <c r="H23" s="16"/>
      <c r="I23" s="15">
        <f t="shared" ref="I23" si="2">+C23-H23</f>
        <v>64482.758620689659</v>
      </c>
    </row>
    <row r="24" spans="1:13" x14ac:dyDescent="0.25">
      <c r="A24" s="16" t="s">
        <v>17</v>
      </c>
      <c r="B24" s="16">
        <v>348</v>
      </c>
      <c r="C24" s="15">
        <v>364568.97</v>
      </c>
      <c r="E24" s="16" t="s">
        <v>99</v>
      </c>
      <c r="F24" s="20">
        <v>-364568.97</v>
      </c>
      <c r="G24" s="16">
        <v>0</v>
      </c>
      <c r="H24" s="15">
        <f>+F24+G24</f>
        <v>-364568.97</v>
      </c>
      <c r="I24" s="15">
        <f>+C24+H24</f>
        <v>0</v>
      </c>
    </row>
    <row r="25" spans="1:13" x14ac:dyDescent="0.25">
      <c r="A25" s="16" t="s">
        <v>17</v>
      </c>
      <c r="B25" s="16">
        <v>349</v>
      </c>
      <c r="C25" s="15">
        <v>354741.37931034487</v>
      </c>
      <c r="E25" s="16" t="s">
        <v>97</v>
      </c>
      <c r="F25" s="20">
        <v>-341737.82</v>
      </c>
      <c r="G25" s="20">
        <v>-13003.56</v>
      </c>
      <c r="H25" s="15">
        <f>+F25+G25</f>
        <v>-354741.38</v>
      </c>
      <c r="I25" s="15">
        <f t="shared" ref="I25:I29" si="3">+C25+H25</f>
        <v>-6.8965513492003083E-4</v>
      </c>
    </row>
    <row r="26" spans="1:13" x14ac:dyDescent="0.25">
      <c r="A26" s="16" t="s">
        <v>17</v>
      </c>
      <c r="B26" s="16">
        <v>350</v>
      </c>
      <c r="C26" s="15">
        <v>328362.06896551728</v>
      </c>
      <c r="E26" s="16" t="s">
        <v>98</v>
      </c>
      <c r="F26" s="20">
        <v>-318074.23999999999</v>
      </c>
      <c r="G26" s="20">
        <v>-10287.83</v>
      </c>
      <c r="H26" s="15">
        <f t="shared" ref="H26:H27" si="4">+F26+G26</f>
        <v>-328362.07</v>
      </c>
      <c r="I26" s="15">
        <f t="shared" si="3"/>
        <v>-1.0344827314838767E-3</v>
      </c>
    </row>
    <row r="27" spans="1:13" x14ac:dyDescent="0.25">
      <c r="A27" s="16" t="s">
        <v>17</v>
      </c>
      <c r="B27" s="16">
        <v>351</v>
      </c>
      <c r="C27" s="15">
        <v>364568.97</v>
      </c>
      <c r="E27" s="16" t="s">
        <v>100</v>
      </c>
      <c r="F27" s="20">
        <v>-364568.97</v>
      </c>
      <c r="G27" s="16">
        <v>0</v>
      </c>
      <c r="H27" s="15">
        <f t="shared" si="4"/>
        <v>-364568.97</v>
      </c>
      <c r="I27" s="15">
        <f t="shared" si="3"/>
        <v>0</v>
      </c>
    </row>
    <row r="28" spans="1:13" x14ac:dyDescent="0.25">
      <c r="A28" s="16" t="s">
        <v>17</v>
      </c>
      <c r="B28" s="16">
        <v>352</v>
      </c>
      <c r="C28" s="15">
        <v>775.86206896551732</v>
      </c>
      <c r="E28" s="16"/>
      <c r="F28" s="16"/>
      <c r="G28" s="16"/>
      <c r="H28" s="16"/>
      <c r="I28" s="15">
        <f t="shared" si="3"/>
        <v>775.86206896551732</v>
      </c>
    </row>
    <row r="29" spans="1:13" x14ac:dyDescent="0.25">
      <c r="A29" s="16" t="s">
        <v>17</v>
      </c>
      <c r="B29" s="16">
        <v>353</v>
      </c>
      <c r="C29" s="15">
        <v>368965.51724137936</v>
      </c>
      <c r="E29" s="16" t="s">
        <v>96</v>
      </c>
      <c r="F29" s="20">
        <v>-354106.63</v>
      </c>
      <c r="G29" s="20">
        <v>-14858.89</v>
      </c>
      <c r="H29" s="15">
        <f>+F29+G29</f>
        <v>-368965.52</v>
      </c>
      <c r="I29" s="15">
        <f t="shared" si="3"/>
        <v>-2.7586206560954452E-3</v>
      </c>
    </row>
    <row r="30" spans="1:13" x14ac:dyDescent="0.25">
      <c r="C30" s="36">
        <f>SUM(C22:C29)</f>
        <v>1846465.5262068966</v>
      </c>
      <c r="E30" s="16"/>
      <c r="F30" s="16"/>
      <c r="G30" s="16"/>
      <c r="H30" s="36">
        <f>SUM(H24:H29)</f>
        <v>-1781206.91</v>
      </c>
      <c r="I30" s="16"/>
      <c r="L30" s="33" t="s">
        <v>2</v>
      </c>
      <c r="M30" s="34">
        <f>+C30</f>
        <v>1846465.5262068966</v>
      </c>
    </row>
    <row r="31" spans="1:13" x14ac:dyDescent="0.25">
      <c r="E31" s="16"/>
      <c r="F31" s="16"/>
      <c r="G31" s="16"/>
      <c r="H31" s="16"/>
      <c r="I31" s="16"/>
      <c r="L31" s="10" t="s">
        <v>3</v>
      </c>
      <c r="M31" s="6">
        <f>+H30</f>
        <v>-1781206.91</v>
      </c>
    </row>
    <row r="32" spans="1:13" x14ac:dyDescent="0.25">
      <c r="E32" s="16"/>
      <c r="F32" s="16"/>
      <c r="G32" s="16"/>
      <c r="H32" s="16"/>
      <c r="I32" s="16"/>
      <c r="M32" s="35">
        <f>+M30+M31</f>
        <v>65258.616206896724</v>
      </c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24:H28">
    <sortCondition ref="E22"/>
  </sortState>
  <mergeCells count="2">
    <mergeCell ref="A5:B5"/>
    <mergeCell ref="E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2060"/>
  </sheetPr>
  <dimension ref="A3:L162"/>
  <sheetViews>
    <sheetView topLeftCell="A91" workbookViewId="0">
      <selection activeCell="J103" sqref="J103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x14ac:dyDescent="0.2">
      <c r="A3" s="46" t="s">
        <v>2</v>
      </c>
      <c r="B3" s="46"/>
      <c r="C3" s="46"/>
      <c r="D3" s="11"/>
      <c r="E3" s="46" t="s">
        <v>3</v>
      </c>
      <c r="F3" s="46"/>
      <c r="G3" s="46"/>
    </row>
    <row r="4" spans="1:7" x14ac:dyDescent="0.2">
      <c r="A4" s="16" t="s">
        <v>24</v>
      </c>
      <c r="B4" s="16">
        <v>4595</v>
      </c>
      <c r="C4" s="15">
        <v>1018.9568965517242</v>
      </c>
      <c r="E4" s="16" t="s">
        <v>288</v>
      </c>
      <c r="F4" s="16">
        <v>1018.96</v>
      </c>
      <c r="G4" s="3">
        <f>+C4-F4</f>
        <v>-3.1034482758514059E-3</v>
      </c>
    </row>
    <row r="5" spans="1:7" x14ac:dyDescent="0.2">
      <c r="A5" s="16" t="s">
        <v>24</v>
      </c>
      <c r="B5" s="16">
        <v>4596</v>
      </c>
      <c r="C5" s="15">
        <v>503.10344827586215</v>
      </c>
      <c r="E5" s="16" t="s">
        <v>289</v>
      </c>
      <c r="F5" s="16">
        <v>503.1</v>
      </c>
      <c r="G5" s="3">
        <f t="shared" ref="G5:G68" si="0">+C5-F5</f>
        <v>3.448275862126593E-3</v>
      </c>
    </row>
    <row r="6" spans="1:7" x14ac:dyDescent="0.2">
      <c r="A6" s="16" t="s">
        <v>24</v>
      </c>
      <c r="B6" s="16">
        <v>4597</v>
      </c>
      <c r="C6" s="15">
        <v>1018.9568965517242</v>
      </c>
      <c r="E6" s="16" t="s">
        <v>290</v>
      </c>
      <c r="F6" s="16">
        <v>1018.96</v>
      </c>
      <c r="G6" s="3">
        <f t="shared" si="0"/>
        <v>-3.1034482758514059E-3</v>
      </c>
    </row>
    <row r="7" spans="1:7" x14ac:dyDescent="0.2">
      <c r="A7" s="16" t="s">
        <v>24</v>
      </c>
      <c r="B7" s="16">
        <v>4598</v>
      </c>
      <c r="C7" s="15">
        <v>300</v>
      </c>
      <c r="E7" s="16" t="s">
        <v>291</v>
      </c>
      <c r="F7" s="16">
        <v>300</v>
      </c>
      <c r="G7" s="3">
        <f t="shared" si="0"/>
        <v>0</v>
      </c>
    </row>
    <row r="8" spans="1:7" x14ac:dyDescent="0.2">
      <c r="A8" s="16" t="s">
        <v>24</v>
      </c>
      <c r="B8" s="16">
        <v>4599</v>
      </c>
      <c r="C8" s="15">
        <v>350</v>
      </c>
      <c r="E8" s="16" t="s">
        <v>292</v>
      </c>
      <c r="F8" s="16">
        <v>350</v>
      </c>
      <c r="G8" s="3">
        <f t="shared" si="0"/>
        <v>0</v>
      </c>
    </row>
    <row r="9" spans="1:7" x14ac:dyDescent="0.2">
      <c r="A9" s="16" t="s">
        <v>24</v>
      </c>
      <c r="B9" s="16">
        <v>4600</v>
      </c>
      <c r="C9" s="15">
        <v>350</v>
      </c>
      <c r="E9" s="16" t="s">
        <v>293</v>
      </c>
      <c r="F9" s="16">
        <v>350</v>
      </c>
      <c r="G9" s="3">
        <f t="shared" si="0"/>
        <v>0</v>
      </c>
    </row>
    <row r="10" spans="1:7" x14ac:dyDescent="0.2">
      <c r="A10" s="16" t="s">
        <v>24</v>
      </c>
      <c r="B10" s="16">
        <v>4601</v>
      </c>
      <c r="C10" s="15">
        <v>350</v>
      </c>
      <c r="E10" s="16" t="s">
        <v>294</v>
      </c>
      <c r="F10" s="16">
        <v>350</v>
      </c>
      <c r="G10" s="3">
        <f t="shared" si="0"/>
        <v>0</v>
      </c>
    </row>
    <row r="11" spans="1:7" x14ac:dyDescent="0.2">
      <c r="A11" s="16" t="s">
        <v>24</v>
      </c>
      <c r="B11" s="16">
        <v>4602</v>
      </c>
      <c r="C11" s="15">
        <v>350</v>
      </c>
      <c r="E11" s="16" t="s">
        <v>295</v>
      </c>
      <c r="F11" s="16">
        <v>350</v>
      </c>
      <c r="G11" s="3">
        <f t="shared" si="0"/>
        <v>0</v>
      </c>
    </row>
    <row r="12" spans="1:7" x14ac:dyDescent="0.2">
      <c r="A12" s="16" t="s">
        <v>24</v>
      </c>
      <c r="B12" s="16">
        <v>4603</v>
      </c>
      <c r="C12" s="15">
        <v>350</v>
      </c>
      <c r="E12" s="16" t="s">
        <v>296</v>
      </c>
      <c r="F12" s="16">
        <v>350</v>
      </c>
      <c r="G12" s="3">
        <f t="shared" si="0"/>
        <v>0</v>
      </c>
    </row>
    <row r="13" spans="1:7" x14ac:dyDescent="0.2">
      <c r="A13" s="16" t="s">
        <v>24</v>
      </c>
      <c r="B13" s="16">
        <v>4604</v>
      </c>
      <c r="C13" s="15">
        <v>350</v>
      </c>
      <c r="E13" s="16" t="s">
        <v>297</v>
      </c>
      <c r="F13" s="16">
        <v>350</v>
      </c>
      <c r="G13" s="3">
        <f t="shared" si="0"/>
        <v>0</v>
      </c>
    </row>
    <row r="14" spans="1:7" x14ac:dyDescent="0.2">
      <c r="A14" s="16" t="s">
        <v>24</v>
      </c>
      <c r="B14" s="16">
        <v>4605</v>
      </c>
      <c r="C14" s="15">
        <v>350</v>
      </c>
      <c r="E14" s="16" t="s">
        <v>298</v>
      </c>
      <c r="F14" s="16">
        <v>350</v>
      </c>
      <c r="G14" s="3">
        <f t="shared" si="0"/>
        <v>0</v>
      </c>
    </row>
    <row r="15" spans="1:7" x14ac:dyDescent="0.2">
      <c r="A15" s="16" t="s">
        <v>24</v>
      </c>
      <c r="B15" s="16">
        <v>4606</v>
      </c>
      <c r="C15" s="15">
        <v>350</v>
      </c>
      <c r="E15" s="16" t="s">
        <v>299</v>
      </c>
      <c r="F15" s="16">
        <v>350</v>
      </c>
      <c r="G15" s="3">
        <f t="shared" si="0"/>
        <v>0</v>
      </c>
    </row>
    <row r="16" spans="1:7" x14ac:dyDescent="0.2">
      <c r="A16" s="16" t="s">
        <v>24</v>
      </c>
      <c r="B16" s="16">
        <v>4607</v>
      </c>
      <c r="C16" s="15">
        <v>350</v>
      </c>
      <c r="E16" s="16" t="s">
        <v>300</v>
      </c>
      <c r="F16" s="16">
        <v>350</v>
      </c>
      <c r="G16" s="3">
        <f t="shared" si="0"/>
        <v>0</v>
      </c>
    </row>
    <row r="17" spans="1:7" x14ac:dyDescent="0.2">
      <c r="A17" s="16" t="s">
        <v>24</v>
      </c>
      <c r="B17" s="16">
        <v>4608</v>
      </c>
      <c r="C17" s="15">
        <v>350</v>
      </c>
      <c r="E17" s="16" t="s">
        <v>301</v>
      </c>
      <c r="F17" s="16">
        <v>350</v>
      </c>
      <c r="G17" s="3">
        <f t="shared" si="0"/>
        <v>0</v>
      </c>
    </row>
    <row r="18" spans="1:7" x14ac:dyDescent="0.2">
      <c r="A18" s="16" t="s">
        <v>24</v>
      </c>
      <c r="B18" s="16">
        <v>4609</v>
      </c>
      <c r="C18" s="15">
        <v>350</v>
      </c>
      <c r="E18" s="16" t="s">
        <v>302</v>
      </c>
      <c r="F18" s="16">
        <v>350</v>
      </c>
      <c r="G18" s="3">
        <f t="shared" si="0"/>
        <v>0</v>
      </c>
    </row>
    <row r="19" spans="1:7" x14ac:dyDescent="0.2">
      <c r="A19" s="16" t="s">
        <v>24</v>
      </c>
      <c r="B19" s="16">
        <v>4610</v>
      </c>
      <c r="C19" s="15">
        <v>350</v>
      </c>
      <c r="E19" s="16" t="s">
        <v>303</v>
      </c>
      <c r="F19" s="16">
        <v>350</v>
      </c>
      <c r="G19" s="3">
        <f t="shared" si="0"/>
        <v>0</v>
      </c>
    </row>
    <row r="20" spans="1:7" x14ac:dyDescent="0.2">
      <c r="A20" s="16" t="s">
        <v>24</v>
      </c>
      <c r="B20" s="16">
        <v>4611</v>
      </c>
      <c r="C20" s="15">
        <v>2710.4137931034484</v>
      </c>
      <c r="E20" s="16" t="s">
        <v>304</v>
      </c>
      <c r="F20" s="16">
        <v>2710.41</v>
      </c>
      <c r="G20" s="3">
        <f t="shared" si="0"/>
        <v>3.7931034485154669E-3</v>
      </c>
    </row>
    <row r="21" spans="1:7" x14ac:dyDescent="0.2">
      <c r="E21" s="16" t="s">
        <v>305</v>
      </c>
      <c r="F21" s="16">
        <v>1350</v>
      </c>
      <c r="G21" s="3">
        <f t="shared" si="0"/>
        <v>-1350</v>
      </c>
    </row>
    <row r="22" spans="1:7" x14ac:dyDescent="0.2">
      <c r="E22" s="16" t="s">
        <v>306</v>
      </c>
      <c r="F22" s="16">
        <v>1792.24</v>
      </c>
      <c r="G22" s="3">
        <f t="shared" si="0"/>
        <v>-1792.24</v>
      </c>
    </row>
    <row r="23" spans="1:7" x14ac:dyDescent="0.2">
      <c r="E23" s="16" t="s">
        <v>307</v>
      </c>
      <c r="F23" s="16">
        <v>24874.14</v>
      </c>
      <c r="G23" s="3">
        <f t="shared" si="0"/>
        <v>-24874.14</v>
      </c>
    </row>
    <row r="24" spans="1:7" x14ac:dyDescent="0.2">
      <c r="A24" s="16" t="s">
        <v>24</v>
      </c>
      <c r="B24" s="16">
        <v>4615</v>
      </c>
      <c r="C24" s="15">
        <v>9340.6120689655181</v>
      </c>
      <c r="E24" s="16" t="s">
        <v>308</v>
      </c>
      <c r="F24" s="16">
        <v>9340.61</v>
      </c>
      <c r="G24" s="3">
        <f t="shared" si="0"/>
        <v>2.0689655175374355E-3</v>
      </c>
    </row>
    <row r="25" spans="1:7" x14ac:dyDescent="0.2">
      <c r="E25" s="16" t="s">
        <v>309</v>
      </c>
      <c r="F25" s="16">
        <v>2488.5</v>
      </c>
      <c r="G25" s="3">
        <f t="shared" si="0"/>
        <v>-2488.5</v>
      </c>
    </row>
    <row r="26" spans="1:7" x14ac:dyDescent="0.2">
      <c r="E26" s="16" t="s">
        <v>310</v>
      </c>
      <c r="F26" s="16">
        <v>1018.97</v>
      </c>
      <c r="G26" s="3">
        <f t="shared" si="0"/>
        <v>-1018.97</v>
      </c>
    </row>
    <row r="27" spans="1:7" x14ac:dyDescent="0.2">
      <c r="A27" s="16" t="s">
        <v>24</v>
      </c>
      <c r="B27" s="16">
        <v>4618</v>
      </c>
      <c r="C27" s="15">
        <v>1792.2413793103449</v>
      </c>
      <c r="E27" s="16" t="s">
        <v>311</v>
      </c>
      <c r="F27" s="16">
        <v>1792.2400000000002</v>
      </c>
      <c r="G27" s="3">
        <f t="shared" si="0"/>
        <v>1.3793103446460009E-3</v>
      </c>
    </row>
    <row r="28" spans="1:7" x14ac:dyDescent="0.2">
      <c r="A28" s="16" t="s">
        <v>24</v>
      </c>
      <c r="B28" s="16">
        <v>4619</v>
      </c>
      <c r="C28" s="15">
        <v>5948.2672413793107</v>
      </c>
      <c r="E28" s="16" t="s">
        <v>312</v>
      </c>
      <c r="F28" s="16">
        <v>5948.2699999999995</v>
      </c>
      <c r="G28" s="3">
        <f t="shared" si="0"/>
        <v>-2.7586206888372544E-3</v>
      </c>
    </row>
    <row r="29" spans="1:7" x14ac:dyDescent="0.2">
      <c r="A29" s="16" t="s">
        <v>24</v>
      </c>
      <c r="B29" s="16">
        <v>4620</v>
      </c>
      <c r="C29" s="15">
        <v>1663.3620689655174</v>
      </c>
      <c r="E29" s="16" t="s">
        <v>313</v>
      </c>
      <c r="F29" s="16">
        <v>1663.36</v>
      </c>
      <c r="G29" s="3">
        <f t="shared" si="0"/>
        <v>2.0689655175374355E-3</v>
      </c>
    </row>
    <row r="30" spans="1:7" x14ac:dyDescent="0.2">
      <c r="A30" s="16" t="s">
        <v>24</v>
      </c>
      <c r="B30" s="16">
        <v>4621</v>
      </c>
      <c r="C30" s="15">
        <v>7826.9482758620697</v>
      </c>
      <c r="E30" s="16" t="s">
        <v>314</v>
      </c>
      <c r="F30" s="16">
        <v>7826.9500000000007</v>
      </c>
      <c r="G30" s="3">
        <f t="shared" si="0"/>
        <v>-1.7241379309780314E-3</v>
      </c>
    </row>
    <row r="31" spans="1:7" x14ac:dyDescent="0.2">
      <c r="E31" s="16" t="s">
        <v>315</v>
      </c>
      <c r="F31" s="16">
        <v>1018.97</v>
      </c>
      <c r="G31" s="3">
        <f t="shared" si="0"/>
        <v>-1018.97</v>
      </c>
    </row>
    <row r="32" spans="1:7" x14ac:dyDescent="0.2">
      <c r="A32" s="16" t="s">
        <v>24</v>
      </c>
      <c r="B32" s="16">
        <v>4623</v>
      </c>
      <c r="C32" s="15">
        <v>1443.5258620689656</v>
      </c>
      <c r="E32" s="16" t="s">
        <v>316</v>
      </c>
      <c r="F32" s="16">
        <v>1443.53</v>
      </c>
      <c r="G32" s="3">
        <f t="shared" si="0"/>
        <v>-4.13793103439275E-3</v>
      </c>
    </row>
    <row r="33" spans="1:12" x14ac:dyDescent="0.2">
      <c r="A33" s="16" t="s">
        <v>24</v>
      </c>
      <c r="B33" s="16">
        <v>4624</v>
      </c>
      <c r="C33" s="15">
        <v>1443.5258620689656</v>
      </c>
      <c r="E33" s="16" t="s">
        <v>317</v>
      </c>
      <c r="F33" s="16">
        <v>1443.53</v>
      </c>
      <c r="G33" s="3">
        <f t="shared" si="0"/>
        <v>-4.13793103439275E-3</v>
      </c>
    </row>
    <row r="34" spans="1:12" x14ac:dyDescent="0.2">
      <c r="E34" s="16" t="s">
        <v>318</v>
      </c>
      <c r="F34" s="16">
        <v>1018.96</v>
      </c>
      <c r="G34" s="3">
        <f t="shared" si="0"/>
        <v>-1018.96</v>
      </c>
    </row>
    <row r="35" spans="1:12" x14ac:dyDescent="0.2">
      <c r="A35" s="16" t="s">
        <v>24</v>
      </c>
      <c r="B35" s="16">
        <v>4626</v>
      </c>
      <c r="C35" s="15">
        <v>350</v>
      </c>
      <c r="E35" s="16" t="s">
        <v>319</v>
      </c>
      <c r="F35" s="16">
        <v>350</v>
      </c>
      <c r="G35" s="3">
        <f t="shared" si="0"/>
        <v>0</v>
      </c>
    </row>
    <row r="36" spans="1:12" x14ac:dyDescent="0.2">
      <c r="A36" s="16" t="s">
        <v>24</v>
      </c>
      <c r="B36" s="16">
        <v>4627</v>
      </c>
      <c r="C36" s="15">
        <v>350</v>
      </c>
      <c r="E36" s="16" t="s">
        <v>320</v>
      </c>
      <c r="F36" s="16">
        <v>350</v>
      </c>
      <c r="G36" s="3">
        <f t="shared" si="0"/>
        <v>0</v>
      </c>
    </row>
    <row r="37" spans="1:12" x14ac:dyDescent="0.2">
      <c r="A37" s="16" t="s">
        <v>24</v>
      </c>
      <c r="B37" s="16">
        <v>4628</v>
      </c>
      <c r="C37" s="15">
        <v>350</v>
      </c>
      <c r="E37" s="16" t="s">
        <v>321</v>
      </c>
      <c r="F37" s="16">
        <v>350</v>
      </c>
      <c r="G37" s="3">
        <f t="shared" si="0"/>
        <v>0</v>
      </c>
    </row>
    <row r="38" spans="1:12" x14ac:dyDescent="0.2">
      <c r="A38" s="16" t="s">
        <v>24</v>
      </c>
      <c r="B38" s="16">
        <v>4629</v>
      </c>
      <c r="C38" s="15">
        <v>350</v>
      </c>
      <c r="E38" s="16" t="s">
        <v>322</v>
      </c>
      <c r="F38" s="16">
        <v>350</v>
      </c>
      <c r="G38" s="3">
        <f t="shared" si="0"/>
        <v>0</v>
      </c>
    </row>
    <row r="39" spans="1:12" x14ac:dyDescent="0.2">
      <c r="A39" s="16" t="s">
        <v>24</v>
      </c>
      <c r="B39" s="16">
        <v>4630</v>
      </c>
      <c r="C39" s="15">
        <v>350</v>
      </c>
      <c r="E39" s="16" t="s">
        <v>323</v>
      </c>
      <c r="F39" s="16">
        <v>350</v>
      </c>
      <c r="G39" s="3">
        <f t="shared" si="0"/>
        <v>0</v>
      </c>
      <c r="L39" s="3"/>
    </row>
    <row r="40" spans="1:12" x14ac:dyDescent="0.2">
      <c r="A40" s="16" t="s">
        <v>24</v>
      </c>
      <c r="B40" s="16">
        <v>4631</v>
      </c>
      <c r="C40" s="15">
        <v>350</v>
      </c>
      <c r="E40" s="16" t="s">
        <v>324</v>
      </c>
      <c r="F40" s="16">
        <v>350</v>
      </c>
      <c r="G40" s="3">
        <f t="shared" si="0"/>
        <v>0</v>
      </c>
      <c r="K40" s="9"/>
      <c r="L40" s="7"/>
    </row>
    <row r="41" spans="1:12" x14ac:dyDescent="0.2">
      <c r="A41" s="16" t="s">
        <v>24</v>
      </c>
      <c r="B41" s="16">
        <v>4632</v>
      </c>
      <c r="C41" s="15">
        <v>350</v>
      </c>
      <c r="E41" s="16" t="s">
        <v>325</v>
      </c>
      <c r="F41" s="16">
        <v>350</v>
      </c>
      <c r="G41" s="3">
        <f t="shared" si="0"/>
        <v>0</v>
      </c>
      <c r="L41" s="3"/>
    </row>
    <row r="42" spans="1:12" x14ac:dyDescent="0.2">
      <c r="A42" s="16" t="s">
        <v>24</v>
      </c>
      <c r="B42" s="16">
        <v>4633</v>
      </c>
      <c r="C42" s="15">
        <v>350</v>
      </c>
      <c r="E42" s="16" t="s">
        <v>326</v>
      </c>
      <c r="F42" s="16">
        <v>350</v>
      </c>
      <c r="G42" s="3">
        <f t="shared" si="0"/>
        <v>0</v>
      </c>
    </row>
    <row r="43" spans="1:12" x14ac:dyDescent="0.2">
      <c r="A43" s="16" t="s">
        <v>24</v>
      </c>
      <c r="B43" s="16">
        <v>4634</v>
      </c>
      <c r="C43" s="15">
        <v>350</v>
      </c>
      <c r="E43" s="16" t="s">
        <v>327</v>
      </c>
      <c r="F43" s="16">
        <v>350</v>
      </c>
      <c r="G43" s="3">
        <f t="shared" si="0"/>
        <v>0</v>
      </c>
    </row>
    <row r="44" spans="1:12" x14ac:dyDescent="0.2">
      <c r="A44" s="16" t="s">
        <v>24</v>
      </c>
      <c r="B44" s="16">
        <v>4635</v>
      </c>
      <c r="C44" s="15">
        <v>350</v>
      </c>
      <c r="E44" s="16" t="s">
        <v>328</v>
      </c>
      <c r="F44" s="16">
        <v>350</v>
      </c>
      <c r="G44" s="3">
        <f t="shared" si="0"/>
        <v>0</v>
      </c>
    </row>
    <row r="45" spans="1:12" x14ac:dyDescent="0.2">
      <c r="A45" s="16" t="s">
        <v>24</v>
      </c>
      <c r="B45" s="16">
        <v>4636</v>
      </c>
      <c r="C45" s="15">
        <v>900.44827586206907</v>
      </c>
      <c r="E45" s="16" t="s">
        <v>329</v>
      </c>
      <c r="F45" s="16">
        <v>900.45</v>
      </c>
      <c r="G45" s="3">
        <f t="shared" si="0"/>
        <v>-1.7241379309780314E-3</v>
      </c>
    </row>
    <row r="46" spans="1:12" x14ac:dyDescent="0.2">
      <c r="A46" s="16" t="s">
        <v>24</v>
      </c>
      <c r="B46" s="16">
        <v>4637</v>
      </c>
      <c r="C46" s="15">
        <v>550</v>
      </c>
      <c r="E46" s="16" t="s">
        <v>330</v>
      </c>
      <c r="F46" s="16">
        <v>550</v>
      </c>
      <c r="G46" s="3">
        <f t="shared" si="0"/>
        <v>0</v>
      </c>
    </row>
    <row r="47" spans="1:12" x14ac:dyDescent="0.2">
      <c r="A47" s="16" t="s">
        <v>24</v>
      </c>
      <c r="B47" s="16">
        <v>4638</v>
      </c>
      <c r="C47" s="15">
        <v>350</v>
      </c>
      <c r="E47" s="16" t="s">
        <v>331</v>
      </c>
      <c r="F47" s="16">
        <v>350</v>
      </c>
      <c r="G47" s="3">
        <f t="shared" si="0"/>
        <v>0</v>
      </c>
    </row>
    <row r="48" spans="1:12" x14ac:dyDescent="0.2">
      <c r="A48" s="16" t="s">
        <v>24</v>
      </c>
      <c r="B48" s="16">
        <v>4639</v>
      </c>
      <c r="C48" s="15">
        <v>350</v>
      </c>
      <c r="E48" s="16" t="s">
        <v>332</v>
      </c>
      <c r="F48" s="16">
        <v>350</v>
      </c>
      <c r="G48" s="3">
        <f t="shared" si="0"/>
        <v>0</v>
      </c>
    </row>
    <row r="49" spans="1:7" x14ac:dyDescent="0.2">
      <c r="A49" s="16" t="s">
        <v>24</v>
      </c>
      <c r="B49" s="16">
        <v>4640</v>
      </c>
      <c r="C49" s="15">
        <v>350</v>
      </c>
      <c r="E49" s="16" t="s">
        <v>333</v>
      </c>
      <c r="F49" s="16">
        <v>350</v>
      </c>
      <c r="G49" s="3">
        <f t="shared" si="0"/>
        <v>0</v>
      </c>
    </row>
    <row r="50" spans="1:7" x14ac:dyDescent="0.2">
      <c r="A50" s="16" t="s">
        <v>24</v>
      </c>
      <c r="B50" s="16">
        <v>4641</v>
      </c>
      <c r="C50" s="15">
        <v>350</v>
      </c>
      <c r="E50" s="16" t="s">
        <v>334</v>
      </c>
      <c r="F50" s="16">
        <v>350</v>
      </c>
      <c r="G50" s="3">
        <f t="shared" si="0"/>
        <v>0</v>
      </c>
    </row>
    <row r="51" spans="1:7" x14ac:dyDescent="0.2">
      <c r="A51" s="16" t="s">
        <v>24</v>
      </c>
      <c r="B51" s="16">
        <v>4642</v>
      </c>
      <c r="C51" s="15">
        <v>1033.3362068965519</v>
      </c>
      <c r="E51" s="16" t="s">
        <v>335</v>
      </c>
      <c r="F51" s="16">
        <v>1033.3399999999999</v>
      </c>
      <c r="G51" s="3">
        <f t="shared" si="0"/>
        <v>-3.7931034480607195E-3</v>
      </c>
    </row>
    <row r="52" spans="1:7" x14ac:dyDescent="0.2">
      <c r="A52" s="16" t="s">
        <v>24</v>
      </c>
      <c r="B52" s="16">
        <v>4643</v>
      </c>
      <c r="C52" s="15">
        <v>350</v>
      </c>
      <c r="E52" s="16" t="s">
        <v>336</v>
      </c>
      <c r="F52" s="16">
        <v>350</v>
      </c>
      <c r="G52" s="3">
        <f t="shared" si="0"/>
        <v>0</v>
      </c>
    </row>
    <row r="53" spans="1:7" x14ac:dyDescent="0.2">
      <c r="A53" s="16" t="s">
        <v>24</v>
      </c>
      <c r="B53" s="16">
        <v>4644</v>
      </c>
      <c r="C53" s="15">
        <v>400</v>
      </c>
      <c r="E53" s="16" t="s">
        <v>337</v>
      </c>
      <c r="F53" s="16">
        <v>400</v>
      </c>
      <c r="G53" s="3">
        <f t="shared" si="0"/>
        <v>0</v>
      </c>
    </row>
    <row r="54" spans="1:7" x14ac:dyDescent="0.2">
      <c r="A54" s="16" t="s">
        <v>24</v>
      </c>
      <c r="B54" s="16">
        <v>4645</v>
      </c>
      <c r="C54" s="15">
        <v>350</v>
      </c>
      <c r="E54" s="16" t="s">
        <v>338</v>
      </c>
      <c r="F54" s="16">
        <v>350</v>
      </c>
      <c r="G54" s="3">
        <f t="shared" si="0"/>
        <v>0</v>
      </c>
    </row>
    <row r="55" spans="1:7" x14ac:dyDescent="0.2">
      <c r="A55" s="16" t="s">
        <v>24</v>
      </c>
      <c r="B55" s="16">
        <v>4646</v>
      </c>
      <c r="C55" s="15">
        <v>350</v>
      </c>
      <c r="E55" s="16" t="s">
        <v>339</v>
      </c>
      <c r="F55" s="16">
        <v>350</v>
      </c>
      <c r="G55" s="3">
        <f t="shared" si="0"/>
        <v>0</v>
      </c>
    </row>
    <row r="56" spans="1:7" x14ac:dyDescent="0.2">
      <c r="A56" s="16" t="s">
        <v>24</v>
      </c>
      <c r="B56" s="16">
        <v>4647</v>
      </c>
      <c r="C56" s="15">
        <v>350</v>
      </c>
      <c r="E56" s="16" t="s">
        <v>340</v>
      </c>
      <c r="F56" s="16">
        <v>350</v>
      </c>
      <c r="G56" s="3">
        <f t="shared" si="0"/>
        <v>0</v>
      </c>
    </row>
    <row r="57" spans="1:7" x14ac:dyDescent="0.2">
      <c r="A57" s="16" t="s">
        <v>24</v>
      </c>
      <c r="B57" s="16">
        <v>4648</v>
      </c>
      <c r="C57" s="15">
        <v>350</v>
      </c>
      <c r="E57" s="16" t="s">
        <v>341</v>
      </c>
      <c r="F57" s="16">
        <v>350</v>
      </c>
      <c r="G57" s="3">
        <f t="shared" si="0"/>
        <v>0</v>
      </c>
    </row>
    <row r="58" spans="1:7" x14ac:dyDescent="0.2">
      <c r="A58" s="16" t="s">
        <v>24</v>
      </c>
      <c r="B58" s="16">
        <v>4649</v>
      </c>
      <c r="C58" s="15">
        <v>350</v>
      </c>
      <c r="E58" s="16" t="s">
        <v>342</v>
      </c>
      <c r="F58" s="16">
        <v>350</v>
      </c>
      <c r="G58" s="3">
        <f t="shared" si="0"/>
        <v>0</v>
      </c>
    </row>
    <row r="59" spans="1:7" x14ac:dyDescent="0.2">
      <c r="E59" s="16" t="s">
        <v>343</v>
      </c>
      <c r="F59" s="16">
        <v>1086.21</v>
      </c>
      <c r="G59" s="3">
        <f t="shared" si="0"/>
        <v>-1086.21</v>
      </c>
    </row>
    <row r="60" spans="1:7" x14ac:dyDescent="0.2">
      <c r="E60" s="16" t="s">
        <v>344</v>
      </c>
      <c r="F60" s="16">
        <v>2675.85</v>
      </c>
      <c r="G60" s="3">
        <f t="shared" si="0"/>
        <v>-2675.85</v>
      </c>
    </row>
    <row r="61" spans="1:7" x14ac:dyDescent="0.2">
      <c r="E61" s="16" t="s">
        <v>345</v>
      </c>
      <c r="F61" s="16">
        <v>1359.27</v>
      </c>
      <c r="G61" s="3">
        <f t="shared" si="0"/>
        <v>-1359.27</v>
      </c>
    </row>
    <row r="62" spans="1:7" x14ac:dyDescent="0.2">
      <c r="E62" s="16" t="s">
        <v>346</v>
      </c>
      <c r="F62" s="16">
        <v>1018.97</v>
      </c>
      <c r="G62" s="3">
        <f t="shared" si="0"/>
        <v>-1018.97</v>
      </c>
    </row>
    <row r="63" spans="1:7" x14ac:dyDescent="0.2">
      <c r="A63" s="16" t="s">
        <v>24</v>
      </c>
      <c r="B63" s="16">
        <v>4654</v>
      </c>
      <c r="C63" s="15">
        <v>1545.8793103448277</v>
      </c>
      <c r="E63" s="16" t="s">
        <v>347</v>
      </c>
      <c r="F63" s="16">
        <v>1545.88</v>
      </c>
      <c r="G63" s="3">
        <f t="shared" si="0"/>
        <v>-6.8965517243668728E-4</v>
      </c>
    </row>
    <row r="64" spans="1:7" x14ac:dyDescent="0.2">
      <c r="A64" s="16" t="s">
        <v>24</v>
      </c>
      <c r="B64" s="16">
        <v>4655</v>
      </c>
      <c r="C64" s="15">
        <v>90.000000000000014</v>
      </c>
      <c r="E64" s="16" t="s">
        <v>348</v>
      </c>
      <c r="F64" s="16">
        <v>90</v>
      </c>
      <c r="G64" s="3">
        <f t="shared" si="0"/>
        <v>0</v>
      </c>
    </row>
    <row r="65" spans="1:7" x14ac:dyDescent="0.2">
      <c r="A65" s="16" t="s">
        <v>24</v>
      </c>
      <c r="B65" s="16">
        <v>4656</v>
      </c>
      <c r="C65" s="15">
        <v>350</v>
      </c>
      <c r="E65" s="16" t="s">
        <v>349</v>
      </c>
      <c r="F65" s="16">
        <v>350</v>
      </c>
      <c r="G65" s="3">
        <f t="shared" si="0"/>
        <v>0</v>
      </c>
    </row>
    <row r="66" spans="1:7" x14ac:dyDescent="0.2">
      <c r="A66" s="16" t="s">
        <v>24</v>
      </c>
      <c r="B66" s="16">
        <v>4657</v>
      </c>
      <c r="C66" s="15">
        <v>350</v>
      </c>
      <c r="E66" s="16" t="s">
        <v>350</v>
      </c>
      <c r="F66" s="16">
        <v>350</v>
      </c>
      <c r="G66" s="3">
        <f t="shared" si="0"/>
        <v>0</v>
      </c>
    </row>
    <row r="67" spans="1:7" x14ac:dyDescent="0.2">
      <c r="A67" s="16" t="s">
        <v>24</v>
      </c>
      <c r="B67" s="16">
        <v>4658</v>
      </c>
      <c r="C67" s="15">
        <v>350</v>
      </c>
      <c r="E67" s="16" t="s">
        <v>351</v>
      </c>
      <c r="F67" s="16">
        <v>350</v>
      </c>
      <c r="G67" s="3">
        <f t="shared" si="0"/>
        <v>0</v>
      </c>
    </row>
    <row r="68" spans="1:7" x14ac:dyDescent="0.2">
      <c r="A68" s="16" t="s">
        <v>24</v>
      </c>
      <c r="B68" s="16">
        <v>4659</v>
      </c>
      <c r="C68" s="15">
        <v>350</v>
      </c>
      <c r="E68" s="16" t="s">
        <v>352</v>
      </c>
      <c r="F68" s="16">
        <v>350</v>
      </c>
      <c r="G68" s="3">
        <f t="shared" si="0"/>
        <v>0</v>
      </c>
    </row>
    <row r="69" spans="1:7" x14ac:dyDescent="0.2">
      <c r="A69" s="16" t="s">
        <v>24</v>
      </c>
      <c r="B69" s="16">
        <v>4660</v>
      </c>
      <c r="C69" s="15">
        <v>350</v>
      </c>
      <c r="E69" s="16" t="s">
        <v>353</v>
      </c>
      <c r="F69" s="16">
        <v>350</v>
      </c>
      <c r="G69" s="3">
        <f t="shared" ref="G69:G101" si="1">+C69-F69</f>
        <v>0</v>
      </c>
    </row>
    <row r="70" spans="1:7" x14ac:dyDescent="0.2">
      <c r="A70" s="16" t="s">
        <v>24</v>
      </c>
      <c r="B70" s="16">
        <v>4661</v>
      </c>
      <c r="C70" s="15">
        <v>400</v>
      </c>
      <c r="E70" s="16" t="s">
        <v>354</v>
      </c>
      <c r="F70" s="16">
        <v>400</v>
      </c>
      <c r="G70" s="3">
        <f t="shared" si="1"/>
        <v>0</v>
      </c>
    </row>
    <row r="71" spans="1:7" x14ac:dyDescent="0.2">
      <c r="A71" s="16" t="s">
        <v>24</v>
      </c>
      <c r="B71" s="16">
        <v>4662</v>
      </c>
      <c r="C71" s="15">
        <v>350</v>
      </c>
      <c r="E71" s="16" t="s">
        <v>355</v>
      </c>
      <c r="F71" s="16">
        <v>350</v>
      </c>
      <c r="G71" s="3">
        <f t="shared" si="1"/>
        <v>0</v>
      </c>
    </row>
    <row r="72" spans="1:7" x14ac:dyDescent="0.2">
      <c r="A72" s="16" t="s">
        <v>24</v>
      </c>
      <c r="B72" s="16">
        <v>4663</v>
      </c>
      <c r="C72" s="15">
        <v>350</v>
      </c>
      <c r="E72" s="16" t="s">
        <v>356</v>
      </c>
      <c r="F72" s="16">
        <v>350</v>
      </c>
      <c r="G72" s="3">
        <f t="shared" si="1"/>
        <v>0</v>
      </c>
    </row>
    <row r="73" spans="1:7" x14ac:dyDescent="0.2">
      <c r="A73" s="16" t="s">
        <v>24</v>
      </c>
      <c r="B73" s="16">
        <v>4664</v>
      </c>
      <c r="C73" s="15">
        <v>350</v>
      </c>
      <c r="E73" s="16" t="s">
        <v>357</v>
      </c>
      <c r="F73" s="16">
        <v>350</v>
      </c>
      <c r="G73" s="3">
        <f t="shared" si="1"/>
        <v>0</v>
      </c>
    </row>
    <row r="74" spans="1:7" x14ac:dyDescent="0.2">
      <c r="A74" s="16" t="s">
        <v>24</v>
      </c>
      <c r="B74" s="16">
        <v>4665</v>
      </c>
      <c r="C74" s="15">
        <v>350</v>
      </c>
      <c r="E74" s="16" t="s">
        <v>358</v>
      </c>
      <c r="F74" s="16">
        <v>350</v>
      </c>
      <c r="G74" s="3">
        <f t="shared" si="1"/>
        <v>0</v>
      </c>
    </row>
    <row r="75" spans="1:7" x14ac:dyDescent="0.2">
      <c r="A75" s="16" t="s">
        <v>24</v>
      </c>
      <c r="B75" s="16">
        <v>4666</v>
      </c>
      <c r="C75" s="15">
        <v>350</v>
      </c>
      <c r="E75" s="16" t="s">
        <v>359</v>
      </c>
      <c r="F75" s="16">
        <v>350</v>
      </c>
      <c r="G75" s="3">
        <f t="shared" si="1"/>
        <v>0</v>
      </c>
    </row>
    <row r="76" spans="1:7" x14ac:dyDescent="0.2">
      <c r="E76" s="16" t="s">
        <v>360</v>
      </c>
      <c r="F76" s="16">
        <v>1704.46</v>
      </c>
      <c r="G76" s="3">
        <f t="shared" si="1"/>
        <v>-1704.46</v>
      </c>
    </row>
    <row r="77" spans="1:7" x14ac:dyDescent="0.2">
      <c r="E77" s="16" t="s">
        <v>361</v>
      </c>
      <c r="F77" s="16">
        <v>1018.97</v>
      </c>
      <c r="G77" s="3">
        <f t="shared" si="1"/>
        <v>-1018.97</v>
      </c>
    </row>
    <row r="78" spans="1:7" x14ac:dyDescent="0.2">
      <c r="E78" s="16" t="s">
        <v>362</v>
      </c>
      <c r="F78" s="16">
        <v>1792.25</v>
      </c>
      <c r="G78" s="3">
        <f t="shared" si="1"/>
        <v>-1792.25</v>
      </c>
    </row>
    <row r="79" spans="1:7" x14ac:dyDescent="0.2">
      <c r="E79" s="16" t="s">
        <v>363</v>
      </c>
      <c r="F79" s="16">
        <v>684.9</v>
      </c>
      <c r="G79" s="3">
        <f t="shared" si="1"/>
        <v>-684.9</v>
      </c>
    </row>
    <row r="80" spans="1:7" x14ac:dyDescent="0.2">
      <c r="A80" s="16" t="s">
        <v>24</v>
      </c>
      <c r="B80" s="16">
        <v>4671</v>
      </c>
      <c r="C80" s="15">
        <v>1443.543103448276</v>
      </c>
      <c r="E80" s="16" t="s">
        <v>364</v>
      </c>
      <c r="F80" s="16">
        <v>1443.54</v>
      </c>
      <c r="G80" s="3">
        <f t="shared" si="1"/>
        <v>3.1034482760787796E-3</v>
      </c>
    </row>
    <row r="81" spans="1:7" x14ac:dyDescent="0.2">
      <c r="A81" s="16" t="s">
        <v>24</v>
      </c>
      <c r="B81" s="16">
        <v>4672</v>
      </c>
      <c r="C81" s="15">
        <v>3006.0000000000005</v>
      </c>
      <c r="E81" s="16" t="s">
        <v>365</v>
      </c>
      <c r="F81" s="16">
        <v>3006</v>
      </c>
      <c r="G81" s="3">
        <f t="shared" si="1"/>
        <v>0</v>
      </c>
    </row>
    <row r="82" spans="1:7" x14ac:dyDescent="0.2">
      <c r="E82" s="16" t="s">
        <v>366</v>
      </c>
      <c r="F82" s="16">
        <v>5780.15</v>
      </c>
      <c r="G82" s="3">
        <f t="shared" si="1"/>
        <v>-5780.15</v>
      </c>
    </row>
    <row r="83" spans="1:7" x14ac:dyDescent="0.2">
      <c r="E83" s="16" t="s">
        <v>367</v>
      </c>
      <c r="F83" s="16">
        <v>1086.22</v>
      </c>
      <c r="G83" s="3">
        <f t="shared" si="1"/>
        <v>-1086.22</v>
      </c>
    </row>
    <row r="84" spans="1:7" x14ac:dyDescent="0.2">
      <c r="A84" s="16" t="s">
        <v>24</v>
      </c>
      <c r="B84" s="16">
        <v>4675</v>
      </c>
      <c r="C84" s="15">
        <v>2596.3706896551726</v>
      </c>
      <c r="E84" s="16" t="s">
        <v>368</v>
      </c>
      <c r="F84" s="16">
        <v>2596.37</v>
      </c>
      <c r="G84" s="3">
        <f t="shared" si="1"/>
        <v>6.8965517266406096E-4</v>
      </c>
    </row>
    <row r="85" spans="1:7" x14ac:dyDescent="0.2">
      <c r="A85" s="16" t="s">
        <v>24</v>
      </c>
      <c r="B85" s="16">
        <v>4676</v>
      </c>
      <c r="C85" s="15">
        <v>350</v>
      </c>
      <c r="E85" s="16" t="s">
        <v>369</v>
      </c>
      <c r="F85" s="16">
        <v>350</v>
      </c>
      <c r="G85" s="3">
        <f t="shared" si="1"/>
        <v>0</v>
      </c>
    </row>
    <row r="86" spans="1:7" x14ac:dyDescent="0.2">
      <c r="A86" s="16" t="s">
        <v>24</v>
      </c>
      <c r="B86" s="16">
        <v>4677</v>
      </c>
      <c r="C86" s="15">
        <v>400</v>
      </c>
      <c r="E86" s="16" t="s">
        <v>370</v>
      </c>
      <c r="F86" s="16">
        <v>400</v>
      </c>
      <c r="G86" s="3">
        <f t="shared" si="1"/>
        <v>0</v>
      </c>
    </row>
    <row r="87" spans="1:7" x14ac:dyDescent="0.2">
      <c r="A87" s="16" t="s">
        <v>24</v>
      </c>
      <c r="B87" s="16">
        <v>4678</v>
      </c>
      <c r="C87" s="15">
        <v>350</v>
      </c>
      <c r="E87" s="16" t="s">
        <v>371</v>
      </c>
      <c r="F87" s="16">
        <v>350</v>
      </c>
      <c r="G87" s="3">
        <f t="shared" si="1"/>
        <v>0</v>
      </c>
    </row>
    <row r="88" spans="1:7" x14ac:dyDescent="0.2">
      <c r="A88" s="16" t="s">
        <v>24</v>
      </c>
      <c r="B88" s="16">
        <v>4679</v>
      </c>
      <c r="C88" s="15">
        <v>350</v>
      </c>
      <c r="E88" s="16" t="s">
        <v>372</v>
      </c>
      <c r="F88" s="16">
        <v>350</v>
      </c>
      <c r="G88" s="3">
        <f t="shared" si="1"/>
        <v>0</v>
      </c>
    </row>
    <row r="89" spans="1:7" x14ac:dyDescent="0.2">
      <c r="A89" s="16" t="s">
        <v>24</v>
      </c>
      <c r="B89" s="16">
        <v>4680</v>
      </c>
      <c r="C89" s="15">
        <v>350</v>
      </c>
      <c r="E89" s="16" t="s">
        <v>373</v>
      </c>
      <c r="F89" s="16">
        <v>350</v>
      </c>
      <c r="G89" s="3">
        <f t="shared" si="1"/>
        <v>0</v>
      </c>
    </row>
    <row r="90" spans="1:7" x14ac:dyDescent="0.2">
      <c r="A90" s="16" t="s">
        <v>24</v>
      </c>
      <c r="B90" s="16">
        <v>4681</v>
      </c>
      <c r="C90" s="15">
        <v>350</v>
      </c>
      <c r="E90" s="16" t="s">
        <v>374</v>
      </c>
      <c r="F90" s="16">
        <v>350</v>
      </c>
      <c r="G90" s="3">
        <f t="shared" si="1"/>
        <v>0</v>
      </c>
    </row>
    <row r="91" spans="1:7" x14ac:dyDescent="0.2">
      <c r="A91" s="16" t="s">
        <v>24</v>
      </c>
      <c r="B91" s="16">
        <v>4682</v>
      </c>
      <c r="C91" s="15">
        <v>350</v>
      </c>
      <c r="E91" s="16" t="s">
        <v>375</v>
      </c>
      <c r="F91" s="16">
        <v>350</v>
      </c>
      <c r="G91" s="3">
        <f t="shared" si="1"/>
        <v>0</v>
      </c>
    </row>
    <row r="92" spans="1:7" x14ac:dyDescent="0.2">
      <c r="A92" s="16" t="s">
        <v>24</v>
      </c>
      <c r="B92" s="16">
        <v>4683</v>
      </c>
      <c r="C92" s="15">
        <v>350</v>
      </c>
      <c r="E92" s="16" t="s">
        <v>376</v>
      </c>
      <c r="F92" s="16">
        <v>350</v>
      </c>
      <c r="G92" s="3">
        <f t="shared" si="1"/>
        <v>0</v>
      </c>
    </row>
    <row r="93" spans="1:7" x14ac:dyDescent="0.2">
      <c r="A93" s="16" t="s">
        <v>24</v>
      </c>
      <c r="B93" s="16">
        <v>4684</v>
      </c>
      <c r="C93" s="15">
        <v>350</v>
      </c>
      <c r="E93" s="16" t="s">
        <v>377</v>
      </c>
      <c r="F93" s="16">
        <v>350</v>
      </c>
      <c r="G93" s="3">
        <f t="shared" si="1"/>
        <v>0</v>
      </c>
    </row>
    <row r="94" spans="1:7" x14ac:dyDescent="0.2">
      <c r="A94" s="16" t="s">
        <v>24</v>
      </c>
      <c r="B94" s="16">
        <v>4685</v>
      </c>
      <c r="C94" s="15">
        <v>350</v>
      </c>
      <c r="E94" s="16" t="s">
        <v>378</v>
      </c>
      <c r="F94" s="16">
        <v>350</v>
      </c>
      <c r="G94" s="3">
        <f t="shared" si="1"/>
        <v>0</v>
      </c>
    </row>
    <row r="95" spans="1:7" x14ac:dyDescent="0.2">
      <c r="A95" s="16" t="s">
        <v>24</v>
      </c>
      <c r="B95" s="16">
        <v>4686</v>
      </c>
      <c r="C95" s="15">
        <v>350</v>
      </c>
      <c r="E95" s="16" t="s">
        <v>379</v>
      </c>
      <c r="F95" s="16">
        <v>350</v>
      </c>
      <c r="G95" s="3">
        <f t="shared" si="1"/>
        <v>0</v>
      </c>
    </row>
    <row r="96" spans="1:7" x14ac:dyDescent="0.2">
      <c r="A96" s="16" t="s">
        <v>24</v>
      </c>
      <c r="B96" s="16">
        <v>4687</v>
      </c>
      <c r="C96" s="15">
        <v>350</v>
      </c>
      <c r="E96" s="16" t="s">
        <v>380</v>
      </c>
      <c r="F96" s="16">
        <v>350</v>
      </c>
      <c r="G96" s="3">
        <f t="shared" si="1"/>
        <v>0</v>
      </c>
    </row>
    <row r="97" spans="1:11" x14ac:dyDescent="0.2">
      <c r="A97" s="16" t="s">
        <v>24</v>
      </c>
      <c r="B97" s="16">
        <v>4688</v>
      </c>
      <c r="C97" s="15">
        <v>350</v>
      </c>
      <c r="E97" s="16" t="s">
        <v>381</v>
      </c>
      <c r="F97" s="16">
        <v>350</v>
      </c>
      <c r="G97" s="3">
        <f t="shared" si="1"/>
        <v>0</v>
      </c>
    </row>
    <row r="98" spans="1:11" x14ac:dyDescent="0.2">
      <c r="A98" s="16" t="s">
        <v>24</v>
      </c>
      <c r="B98" s="16">
        <v>4689</v>
      </c>
      <c r="C98" s="15">
        <v>350</v>
      </c>
      <c r="E98" s="16" t="s">
        <v>382</v>
      </c>
      <c r="F98" s="16">
        <v>350</v>
      </c>
      <c r="G98" s="3">
        <f t="shared" si="1"/>
        <v>0</v>
      </c>
    </row>
    <row r="99" spans="1:11" x14ac:dyDescent="0.2">
      <c r="A99" s="16" t="s">
        <v>24</v>
      </c>
      <c r="B99" s="16">
        <v>4690</v>
      </c>
      <c r="C99" s="15">
        <v>400</v>
      </c>
      <c r="E99" s="16" t="s">
        <v>383</v>
      </c>
      <c r="F99" s="16">
        <v>400</v>
      </c>
      <c r="G99" s="3">
        <f t="shared" si="1"/>
        <v>0</v>
      </c>
    </row>
    <row r="100" spans="1:11" x14ac:dyDescent="0.2">
      <c r="A100" s="16" t="s">
        <v>24</v>
      </c>
      <c r="B100" s="16">
        <v>4691</v>
      </c>
      <c r="C100" s="15">
        <v>350</v>
      </c>
      <c r="E100" s="16" t="s">
        <v>384</v>
      </c>
      <c r="F100" s="16">
        <v>350</v>
      </c>
      <c r="G100" s="3">
        <f t="shared" si="1"/>
        <v>0</v>
      </c>
    </row>
    <row r="101" spans="1:11" x14ac:dyDescent="0.2">
      <c r="A101" s="16" t="s">
        <v>24</v>
      </c>
      <c r="B101" s="16">
        <v>4692</v>
      </c>
      <c r="C101" s="15">
        <v>2937.1034482758623</v>
      </c>
      <c r="E101" s="16" t="s">
        <v>385</v>
      </c>
      <c r="F101" s="16">
        <v>2937.0999999999995</v>
      </c>
      <c r="G101" s="3">
        <f t="shared" si="1"/>
        <v>3.4482758628655574E-3</v>
      </c>
    </row>
    <row r="102" spans="1:11" x14ac:dyDescent="0.2">
      <c r="E102" s="16" t="s">
        <v>386</v>
      </c>
      <c r="F102" s="16">
        <v>3594.81</v>
      </c>
      <c r="G102" s="3">
        <f>+C102-F102</f>
        <v>-3594.81</v>
      </c>
    </row>
    <row r="103" spans="1:11" ht="15" x14ac:dyDescent="0.25">
      <c r="C103" s="36">
        <f>SUM(C4:C101)</f>
        <v>70312.594827586203</v>
      </c>
      <c r="E103"/>
      <c r="F103" s="39">
        <f>SUM(F4:F102)</f>
        <v>125676.44</v>
      </c>
      <c r="I103"/>
      <c r="J103" s="33" t="s">
        <v>2</v>
      </c>
      <c r="K103" s="34">
        <f>+C103</f>
        <v>70312.594827586203</v>
      </c>
    </row>
    <row r="104" spans="1:11" ht="15" x14ac:dyDescent="0.25">
      <c r="E104"/>
      <c r="F104"/>
      <c r="I104"/>
      <c r="J104" s="10" t="s">
        <v>3</v>
      </c>
      <c r="K104" s="6">
        <f>+F103</f>
        <v>125676.44</v>
      </c>
    </row>
    <row r="105" spans="1:11" ht="15" x14ac:dyDescent="0.25">
      <c r="E105"/>
      <c r="F105"/>
      <c r="I105"/>
      <c r="J105"/>
      <c r="K105" s="35">
        <f>+K103-K104</f>
        <v>-55363.845172413799</v>
      </c>
    </row>
    <row r="106" spans="1:11" ht="15" x14ac:dyDescent="0.25">
      <c r="E106"/>
      <c r="F106"/>
      <c r="I106"/>
      <c r="J106"/>
    </row>
    <row r="107" spans="1:11" ht="15" x14ac:dyDescent="0.25">
      <c r="E107"/>
      <c r="F107"/>
      <c r="I107"/>
      <c r="J107"/>
    </row>
    <row r="108" spans="1:11" ht="15" x14ac:dyDescent="0.25">
      <c r="E108"/>
      <c r="F108"/>
      <c r="I108"/>
      <c r="J108"/>
    </row>
    <row r="109" spans="1:11" ht="15" x14ac:dyDescent="0.25">
      <c r="E109"/>
      <c r="F109"/>
      <c r="I109"/>
      <c r="J109"/>
    </row>
    <row r="110" spans="1:11" ht="15" x14ac:dyDescent="0.25">
      <c r="E110"/>
      <c r="F110"/>
      <c r="I110"/>
      <c r="J110"/>
    </row>
    <row r="111" spans="1:11" ht="15" x14ac:dyDescent="0.25">
      <c r="E111"/>
      <c r="F111"/>
      <c r="I111"/>
      <c r="J111"/>
    </row>
    <row r="112" spans="1:11" ht="15" x14ac:dyDescent="0.25">
      <c r="E112"/>
      <c r="F112"/>
      <c r="I112"/>
      <c r="J112"/>
    </row>
    <row r="113" spans="5:10" ht="15" x14ac:dyDescent="0.25">
      <c r="E113"/>
      <c r="F113" s="19"/>
      <c r="I113"/>
      <c r="J113"/>
    </row>
    <row r="114" spans="5:10" ht="15" x14ac:dyDescent="0.25">
      <c r="E114"/>
      <c r="F114"/>
      <c r="I114"/>
      <c r="J114"/>
    </row>
    <row r="115" spans="5:10" ht="15" x14ac:dyDescent="0.25">
      <c r="E115"/>
      <c r="F115"/>
      <c r="I115"/>
      <c r="J115"/>
    </row>
    <row r="116" spans="5:10" ht="15" x14ac:dyDescent="0.25">
      <c r="E116"/>
      <c r="F116" s="19"/>
      <c r="I116"/>
      <c r="J116"/>
    </row>
    <row r="117" spans="5:10" ht="15" x14ac:dyDescent="0.25">
      <c r="E117"/>
      <c r="F117"/>
      <c r="I117"/>
      <c r="J117"/>
    </row>
    <row r="118" spans="5:10" ht="15" x14ac:dyDescent="0.25">
      <c r="E118"/>
      <c r="F118" s="19"/>
      <c r="I118"/>
      <c r="J118"/>
    </row>
    <row r="119" spans="5:10" ht="15" x14ac:dyDescent="0.25">
      <c r="E119"/>
      <c r="F119" s="19"/>
      <c r="I119"/>
      <c r="J119"/>
    </row>
    <row r="120" spans="5:10" ht="15" x14ac:dyDescent="0.25">
      <c r="E120"/>
      <c r="F120" s="19"/>
      <c r="I120"/>
      <c r="J120"/>
    </row>
    <row r="121" spans="5:10" ht="15" x14ac:dyDescent="0.25">
      <c r="E121"/>
      <c r="F121"/>
      <c r="I121"/>
      <c r="J121"/>
    </row>
    <row r="122" spans="5:10" ht="15" x14ac:dyDescent="0.25">
      <c r="E122"/>
      <c r="F122"/>
      <c r="I122"/>
      <c r="J122"/>
    </row>
    <row r="123" spans="5:10" ht="15" x14ac:dyDescent="0.25">
      <c r="E123"/>
      <c r="F123"/>
      <c r="I123"/>
      <c r="J123"/>
    </row>
    <row r="124" spans="5:10" ht="15" x14ac:dyDescent="0.25">
      <c r="E124"/>
      <c r="F124"/>
      <c r="I124"/>
      <c r="J124"/>
    </row>
    <row r="125" spans="5:10" ht="15" x14ac:dyDescent="0.25">
      <c r="E125"/>
      <c r="F125"/>
      <c r="I125"/>
      <c r="J125"/>
    </row>
    <row r="126" spans="5:10" ht="15" x14ac:dyDescent="0.25">
      <c r="E126"/>
      <c r="F126" s="19"/>
      <c r="I126"/>
      <c r="J126"/>
    </row>
    <row r="127" spans="5:10" ht="15" x14ac:dyDescent="0.25">
      <c r="E127"/>
      <c r="F127"/>
      <c r="I127"/>
      <c r="J127"/>
    </row>
    <row r="128" spans="5:10" ht="15" x14ac:dyDescent="0.25">
      <c r="E128"/>
      <c r="F128"/>
      <c r="I128"/>
      <c r="J128"/>
    </row>
    <row r="129" spans="5:10" ht="15" x14ac:dyDescent="0.25">
      <c r="E129"/>
      <c r="F129"/>
      <c r="I129"/>
      <c r="J129"/>
    </row>
    <row r="130" spans="5:10" ht="15" x14ac:dyDescent="0.25">
      <c r="E130"/>
      <c r="F130"/>
      <c r="I130"/>
      <c r="J130"/>
    </row>
    <row r="131" spans="5:10" ht="15" x14ac:dyDescent="0.25">
      <c r="E131"/>
      <c r="F131"/>
      <c r="I131"/>
      <c r="J131"/>
    </row>
    <row r="132" spans="5:10" ht="15" x14ac:dyDescent="0.25">
      <c r="E132"/>
      <c r="F132"/>
      <c r="I132"/>
      <c r="J132"/>
    </row>
    <row r="133" spans="5:10" ht="15" x14ac:dyDescent="0.25">
      <c r="E133"/>
      <c r="F133"/>
      <c r="I133"/>
      <c r="J133"/>
    </row>
    <row r="134" spans="5:10" ht="15" x14ac:dyDescent="0.25">
      <c r="E134"/>
      <c r="F134"/>
      <c r="I134"/>
      <c r="J134"/>
    </row>
    <row r="135" spans="5:10" ht="15" x14ac:dyDescent="0.25">
      <c r="E135"/>
      <c r="F135"/>
      <c r="I135"/>
      <c r="J135"/>
    </row>
    <row r="136" spans="5:10" ht="15" x14ac:dyDescent="0.25">
      <c r="E136"/>
      <c r="F136"/>
      <c r="I136"/>
      <c r="J136"/>
    </row>
    <row r="137" spans="5:10" ht="15" x14ac:dyDescent="0.25">
      <c r="E137"/>
      <c r="F137"/>
      <c r="I137"/>
      <c r="J137"/>
    </row>
    <row r="138" spans="5:10" ht="15" x14ac:dyDescent="0.25">
      <c r="E138"/>
      <c r="F138"/>
      <c r="I138"/>
      <c r="J138"/>
    </row>
    <row r="139" spans="5:10" ht="15" x14ac:dyDescent="0.25">
      <c r="E139"/>
      <c r="F139"/>
      <c r="I139"/>
      <c r="J139"/>
    </row>
    <row r="140" spans="5:10" ht="15" x14ac:dyDescent="0.25">
      <c r="E140"/>
      <c r="F140"/>
      <c r="I140"/>
      <c r="J140"/>
    </row>
    <row r="141" spans="5:10" ht="15" x14ac:dyDescent="0.25">
      <c r="E141"/>
      <c r="F141"/>
      <c r="I141"/>
      <c r="J141"/>
    </row>
    <row r="142" spans="5:10" ht="15" x14ac:dyDescent="0.25">
      <c r="E142"/>
      <c r="F142"/>
      <c r="I142"/>
      <c r="J142"/>
    </row>
    <row r="143" spans="5:10" ht="15" x14ac:dyDescent="0.25">
      <c r="E143"/>
      <c r="F143"/>
      <c r="I143"/>
      <c r="J143"/>
    </row>
    <row r="144" spans="5:10" ht="15" x14ac:dyDescent="0.25">
      <c r="E144"/>
      <c r="F144"/>
      <c r="I144"/>
      <c r="J144"/>
    </row>
    <row r="145" spans="5:10" ht="15" x14ac:dyDescent="0.25">
      <c r="E145"/>
      <c r="F145" s="19"/>
      <c r="I145"/>
      <c r="J145"/>
    </row>
    <row r="146" spans="5:10" ht="15" x14ac:dyDescent="0.25">
      <c r="E146"/>
      <c r="F146"/>
      <c r="I146"/>
      <c r="J146"/>
    </row>
    <row r="147" spans="5:10" ht="15" x14ac:dyDescent="0.25">
      <c r="E147"/>
      <c r="F147"/>
      <c r="I147"/>
      <c r="J147"/>
    </row>
    <row r="148" spans="5:10" ht="15" x14ac:dyDescent="0.25">
      <c r="E148"/>
      <c r="F148"/>
      <c r="I148"/>
      <c r="J148"/>
    </row>
    <row r="149" spans="5:10" ht="15" x14ac:dyDescent="0.25">
      <c r="E149"/>
      <c r="F149"/>
      <c r="I149"/>
      <c r="J149"/>
    </row>
    <row r="150" spans="5:10" ht="15" x14ac:dyDescent="0.25">
      <c r="E150"/>
      <c r="F150" s="19"/>
      <c r="I150"/>
      <c r="J150"/>
    </row>
    <row r="151" spans="5:10" ht="15" x14ac:dyDescent="0.25">
      <c r="E151"/>
      <c r="F151"/>
    </row>
    <row r="152" spans="5:10" ht="15" x14ac:dyDescent="0.25">
      <c r="E152"/>
      <c r="F152" s="19"/>
    </row>
    <row r="153" spans="5:10" ht="15" x14ac:dyDescent="0.25">
      <c r="E153"/>
      <c r="F153"/>
    </row>
    <row r="154" spans="5:10" ht="15" x14ac:dyDescent="0.25">
      <c r="E154"/>
      <c r="F154"/>
    </row>
    <row r="155" spans="5:10" ht="15" x14ac:dyDescent="0.25">
      <c r="E155"/>
      <c r="F155" s="19"/>
    </row>
    <row r="156" spans="5:10" ht="15" x14ac:dyDescent="0.25">
      <c r="F156"/>
    </row>
    <row r="157" spans="5:10" ht="15" x14ac:dyDescent="0.25">
      <c r="F157"/>
    </row>
    <row r="158" spans="5:10" ht="15" x14ac:dyDescent="0.25">
      <c r="F158"/>
    </row>
    <row r="159" spans="5:10" ht="15" x14ac:dyDescent="0.25">
      <c r="E159"/>
      <c r="F159"/>
    </row>
    <row r="160" spans="5:10" ht="15" x14ac:dyDescent="0.25">
      <c r="E160"/>
      <c r="F160" s="19"/>
    </row>
    <row r="161" spans="5:6" ht="15" x14ac:dyDescent="0.25">
      <c r="E161"/>
      <c r="F161" s="19"/>
    </row>
    <row r="162" spans="5:6" ht="15" x14ac:dyDescent="0.25">
      <c r="E162"/>
      <c r="F162" s="19"/>
    </row>
  </sheetData>
  <sortState ref="A4:C84">
    <sortCondition ref="B4:B84"/>
  </sortState>
  <mergeCells count="2">
    <mergeCell ref="A3:C3"/>
    <mergeCell ref="E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2060"/>
  </sheetPr>
  <dimension ref="A3:M15"/>
  <sheetViews>
    <sheetView workbookViewId="0">
      <selection activeCell="L13" sqref="L13:M15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261</v>
      </c>
      <c r="C4" s="15">
        <v>1101.73</v>
      </c>
      <c r="E4" s="16" t="s">
        <v>270</v>
      </c>
      <c r="F4" s="17">
        <v>42405</v>
      </c>
      <c r="G4" s="16" t="s">
        <v>279</v>
      </c>
      <c r="H4" s="20">
        <v>1101.73</v>
      </c>
      <c r="I4" s="15">
        <f>+C4-H4</f>
        <v>0</v>
      </c>
    </row>
    <row r="5" spans="1:13" x14ac:dyDescent="0.2">
      <c r="A5" s="16" t="s">
        <v>68</v>
      </c>
      <c r="B5" s="16">
        <v>262</v>
      </c>
      <c r="C5" s="15">
        <v>3168.2586206896553</v>
      </c>
      <c r="E5" s="16" t="s">
        <v>271</v>
      </c>
      <c r="F5" s="17">
        <v>42409</v>
      </c>
      <c r="G5" s="16" t="s">
        <v>280</v>
      </c>
      <c r="H5" s="20">
        <v>3168.26</v>
      </c>
      <c r="I5" s="15">
        <f t="shared" ref="I5:I12" si="0">+C5-H5</f>
        <v>-1.3793103448733746E-3</v>
      </c>
    </row>
    <row r="6" spans="1:13" x14ac:dyDescent="0.2">
      <c r="A6" s="16" t="s">
        <v>68</v>
      </c>
      <c r="B6" s="16">
        <v>263</v>
      </c>
      <c r="C6" s="15">
        <v>1184.3275862068965</v>
      </c>
      <c r="E6" s="16" t="s">
        <v>272</v>
      </c>
      <c r="F6" s="17">
        <v>42409</v>
      </c>
      <c r="G6" s="16" t="s">
        <v>281</v>
      </c>
      <c r="H6" s="20">
        <v>1184.33</v>
      </c>
      <c r="I6" s="15">
        <f t="shared" si="0"/>
        <v>-2.4137931034147186E-3</v>
      </c>
    </row>
    <row r="7" spans="1:13" x14ac:dyDescent="0.2">
      <c r="A7" s="16" t="s">
        <v>68</v>
      </c>
      <c r="B7" s="16">
        <v>264</v>
      </c>
      <c r="C7" s="15">
        <v>491.93103448275866</v>
      </c>
      <c r="E7" s="16" t="s">
        <v>273</v>
      </c>
      <c r="F7" s="17">
        <v>42413</v>
      </c>
      <c r="G7" s="16" t="s">
        <v>282</v>
      </c>
      <c r="H7" s="16">
        <v>491.93</v>
      </c>
      <c r="I7" s="15">
        <f t="shared" si="0"/>
        <v>1.0344827586550309E-3</v>
      </c>
    </row>
    <row r="8" spans="1:13" x14ac:dyDescent="0.2">
      <c r="A8" s="16" t="s">
        <v>68</v>
      </c>
      <c r="B8" s="16">
        <v>265</v>
      </c>
      <c r="C8" s="15">
        <v>142.12068965517244</v>
      </c>
      <c r="E8" s="16" t="s">
        <v>274</v>
      </c>
      <c r="F8" s="17">
        <v>42415</v>
      </c>
      <c r="G8" s="16" t="s">
        <v>283</v>
      </c>
      <c r="H8" s="16">
        <v>142.12</v>
      </c>
      <c r="I8" s="15">
        <f t="shared" si="0"/>
        <v>6.8965517243668728E-4</v>
      </c>
    </row>
    <row r="9" spans="1:13" x14ac:dyDescent="0.2">
      <c r="A9" s="16" t="s">
        <v>68</v>
      </c>
      <c r="B9" s="16">
        <v>266</v>
      </c>
      <c r="C9" s="15">
        <v>909.00000000000011</v>
      </c>
      <c r="E9" s="16" t="s">
        <v>275</v>
      </c>
      <c r="F9" s="17">
        <v>42418</v>
      </c>
      <c r="G9" s="16" t="s">
        <v>284</v>
      </c>
      <c r="H9" s="16">
        <v>909</v>
      </c>
      <c r="I9" s="15">
        <f t="shared" si="0"/>
        <v>0</v>
      </c>
    </row>
    <row r="10" spans="1:13" x14ac:dyDescent="0.2">
      <c r="A10" s="16" t="s">
        <v>68</v>
      </c>
      <c r="B10" s="16">
        <v>267</v>
      </c>
      <c r="C10" s="15">
        <v>7666.3620689655172</v>
      </c>
      <c r="E10" s="16" t="s">
        <v>276</v>
      </c>
      <c r="F10" s="17">
        <v>42420</v>
      </c>
      <c r="G10" s="16" t="s">
        <v>285</v>
      </c>
      <c r="H10" s="20">
        <v>7666.36</v>
      </c>
      <c r="I10" s="15">
        <f t="shared" si="0"/>
        <v>2.0689655175374355E-3</v>
      </c>
    </row>
    <row r="11" spans="1:13" x14ac:dyDescent="0.2">
      <c r="A11" s="16" t="s">
        <v>68</v>
      </c>
      <c r="B11" s="16">
        <v>268</v>
      </c>
      <c r="C11" s="15">
        <v>2318.1293103448279</v>
      </c>
      <c r="E11" s="16" t="s">
        <v>277</v>
      </c>
      <c r="F11" s="17">
        <v>42425</v>
      </c>
      <c r="G11" s="16" t="s">
        <v>286</v>
      </c>
      <c r="H11" s="20">
        <v>2318.13</v>
      </c>
      <c r="I11" s="15">
        <f t="shared" si="0"/>
        <v>-6.896551722093136E-4</v>
      </c>
    </row>
    <row r="12" spans="1:13" x14ac:dyDescent="0.2">
      <c r="A12" s="16" t="s">
        <v>68</v>
      </c>
      <c r="B12" s="16">
        <v>269</v>
      </c>
      <c r="C12" s="15">
        <v>1480.1724137931035</v>
      </c>
      <c r="E12" s="16" t="s">
        <v>278</v>
      </c>
      <c r="F12" s="17">
        <v>42426</v>
      </c>
      <c r="G12" s="16" t="s">
        <v>287</v>
      </c>
      <c r="H12" s="20">
        <v>1480.17</v>
      </c>
      <c r="I12" s="15">
        <f t="shared" si="0"/>
        <v>2.4137931034147186E-3</v>
      </c>
    </row>
    <row r="13" spans="1:13" ht="15" x14ac:dyDescent="0.25">
      <c r="C13" s="36">
        <f>SUM(C4:C12)</f>
        <v>18462.031724137934</v>
      </c>
      <c r="H13" s="42">
        <f>SUM(H4:H12)</f>
        <v>18462.03</v>
      </c>
      <c r="L13" s="33" t="s">
        <v>2</v>
      </c>
      <c r="M13" s="34">
        <f>+C13</f>
        <v>18462.031724137934</v>
      </c>
    </row>
    <row r="14" spans="1:13" x14ac:dyDescent="0.2">
      <c r="L14" s="10" t="s">
        <v>3</v>
      </c>
      <c r="M14" s="6">
        <f>+H13</f>
        <v>18462.03</v>
      </c>
    </row>
    <row r="15" spans="1:13" ht="15" x14ac:dyDescent="0.25">
      <c r="L15"/>
      <c r="M15" s="35">
        <f>+M13-M14</f>
        <v>1.7241379355255049E-3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70C0"/>
  </sheetPr>
  <dimension ref="A1:M96"/>
  <sheetViews>
    <sheetView topLeftCell="A10" workbookViewId="0">
      <selection activeCell="L17" sqref="L17:M19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28515625" customWidth="1"/>
    <col min="9" max="9" width="5.7109375" customWidth="1"/>
    <col min="12" max="12" width="16.42578125" customWidth="1"/>
    <col min="13" max="13" width="13.14062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4" spans="1:9" x14ac:dyDescent="0.25">
      <c r="E4" s="16"/>
      <c r="F4" s="16"/>
      <c r="G4" s="16"/>
      <c r="H4" s="16"/>
      <c r="I4" s="16"/>
    </row>
    <row r="5" spans="1:9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9" x14ac:dyDescent="0.25">
      <c r="A6" s="16" t="s">
        <v>4</v>
      </c>
      <c r="B6" s="16">
        <v>601</v>
      </c>
      <c r="C6" s="15">
        <v>372413.79310344829</v>
      </c>
      <c r="E6" s="16" t="s">
        <v>101</v>
      </c>
      <c r="F6" s="20">
        <v>357105.13</v>
      </c>
      <c r="G6" s="20">
        <v>15308.66</v>
      </c>
      <c r="H6" s="15">
        <f>+F6+G6</f>
        <v>372413.79</v>
      </c>
      <c r="I6" s="15">
        <f>+C6-H6</f>
        <v>3.1034483108669519E-3</v>
      </c>
    </row>
    <row r="7" spans="1:9" x14ac:dyDescent="0.25">
      <c r="A7" s="16" t="s">
        <v>4</v>
      </c>
      <c r="B7" s="16">
        <v>602</v>
      </c>
      <c r="C7" s="15">
        <v>372413.79310344829</v>
      </c>
      <c r="E7" s="16" t="s">
        <v>102</v>
      </c>
      <c r="F7" s="20">
        <v>357105.13</v>
      </c>
      <c r="G7" s="20">
        <v>15308.66</v>
      </c>
      <c r="H7" s="15">
        <f t="shared" ref="H7:H16" si="0">+F7+G7</f>
        <v>372413.79</v>
      </c>
      <c r="I7" s="15">
        <f t="shared" ref="I7:I16" si="1">+C7-H7</f>
        <v>3.1034483108669519E-3</v>
      </c>
    </row>
    <row r="8" spans="1:9" x14ac:dyDescent="0.25">
      <c r="A8" s="16" t="s">
        <v>4</v>
      </c>
      <c r="B8" s="16">
        <v>603</v>
      </c>
      <c r="C8" s="15">
        <v>418103.44827586209</v>
      </c>
      <c r="E8" s="16" t="s">
        <v>103</v>
      </c>
      <c r="F8" s="20">
        <v>396835.27</v>
      </c>
      <c r="G8" s="20">
        <v>21268.18</v>
      </c>
      <c r="H8" s="15">
        <f t="shared" si="0"/>
        <v>418103.45</v>
      </c>
      <c r="I8" s="15">
        <f t="shared" si="1"/>
        <v>-1.7241379246115685E-3</v>
      </c>
    </row>
    <row r="9" spans="1:9" x14ac:dyDescent="0.25">
      <c r="A9" s="16" t="s">
        <v>4</v>
      </c>
      <c r="B9" s="16">
        <v>604</v>
      </c>
      <c r="C9" s="15">
        <v>418103.44827586209</v>
      </c>
      <c r="E9" s="16" t="s">
        <v>104</v>
      </c>
      <c r="F9" s="20">
        <v>396835.27</v>
      </c>
      <c r="G9" s="20">
        <v>21268.18</v>
      </c>
      <c r="H9" s="15">
        <f t="shared" si="0"/>
        <v>418103.45</v>
      </c>
      <c r="I9" s="15">
        <f t="shared" si="1"/>
        <v>-1.7241379246115685E-3</v>
      </c>
    </row>
    <row r="10" spans="1:9" x14ac:dyDescent="0.25">
      <c r="A10" s="16" t="s">
        <v>4</v>
      </c>
      <c r="B10" s="16">
        <v>605</v>
      </c>
      <c r="C10" s="15">
        <v>129310.34482758622</v>
      </c>
      <c r="E10" s="16" t="s">
        <v>105</v>
      </c>
      <c r="F10" s="20">
        <v>129310.34</v>
      </c>
      <c r="G10" s="16">
        <v>0</v>
      </c>
      <c r="H10" s="15">
        <f t="shared" si="0"/>
        <v>129310.34</v>
      </c>
      <c r="I10" s="15">
        <f t="shared" si="1"/>
        <v>4.8275862209266052E-3</v>
      </c>
    </row>
    <row r="11" spans="1:9" x14ac:dyDescent="0.25">
      <c r="A11" s="16" t="s">
        <v>4</v>
      </c>
      <c r="B11" s="16">
        <v>606</v>
      </c>
      <c r="C11" s="15">
        <v>372413.79310344829</v>
      </c>
      <c r="E11" s="16" t="s">
        <v>106</v>
      </c>
      <c r="F11" s="20">
        <v>357105.13</v>
      </c>
      <c r="G11" s="20">
        <v>15308.66</v>
      </c>
      <c r="H11" s="15">
        <f t="shared" si="0"/>
        <v>372413.79</v>
      </c>
      <c r="I11" s="15">
        <f t="shared" si="1"/>
        <v>3.1034483108669519E-3</v>
      </c>
    </row>
    <row r="12" spans="1:9" x14ac:dyDescent="0.25">
      <c r="A12" s="16" t="s">
        <v>4</v>
      </c>
      <c r="B12" s="16">
        <v>607</v>
      </c>
      <c r="C12" s="15">
        <v>129310.34482758622</v>
      </c>
      <c r="E12" s="16" t="s">
        <v>107</v>
      </c>
      <c r="F12" s="20">
        <v>129310.34</v>
      </c>
      <c r="G12" s="16">
        <v>0</v>
      </c>
      <c r="H12" s="15">
        <f t="shared" si="0"/>
        <v>129310.34</v>
      </c>
      <c r="I12" s="15">
        <f t="shared" si="1"/>
        <v>4.8275862209266052E-3</v>
      </c>
    </row>
    <row r="13" spans="1:9" x14ac:dyDescent="0.25">
      <c r="A13" s="16" t="s">
        <v>4</v>
      </c>
      <c r="B13" s="16">
        <v>608</v>
      </c>
      <c r="C13" s="15">
        <v>372413.79310344829</v>
      </c>
      <c r="E13" s="16" t="s">
        <v>108</v>
      </c>
      <c r="F13" s="20">
        <v>357105.13</v>
      </c>
      <c r="G13" s="20">
        <v>15308.66</v>
      </c>
      <c r="H13" s="15">
        <f t="shared" si="0"/>
        <v>372413.79</v>
      </c>
      <c r="I13" s="15">
        <f t="shared" si="1"/>
        <v>3.1034483108669519E-3</v>
      </c>
    </row>
    <row r="14" spans="1:9" x14ac:dyDescent="0.25">
      <c r="A14" s="16" t="s">
        <v>4</v>
      </c>
      <c r="B14" s="16">
        <v>609</v>
      </c>
      <c r="C14" s="15">
        <v>372413.79310344829</v>
      </c>
      <c r="E14" s="16" t="s">
        <v>109</v>
      </c>
      <c r="F14" s="20">
        <v>357105.13</v>
      </c>
      <c r="G14" s="20">
        <v>15308.66</v>
      </c>
      <c r="H14" s="15">
        <f t="shared" si="0"/>
        <v>372413.79</v>
      </c>
      <c r="I14" s="15">
        <f t="shared" si="1"/>
        <v>3.1034483108669519E-3</v>
      </c>
    </row>
    <row r="15" spans="1:9" x14ac:dyDescent="0.25">
      <c r="A15" s="16" t="s">
        <v>4</v>
      </c>
      <c r="B15" s="16">
        <v>610</v>
      </c>
      <c r="C15" s="15">
        <v>372413.79310344829</v>
      </c>
      <c r="E15" s="16" t="s">
        <v>110</v>
      </c>
      <c r="F15" s="20">
        <v>357105.13</v>
      </c>
      <c r="G15" s="20">
        <v>15308.66</v>
      </c>
      <c r="H15" s="15">
        <f t="shared" si="0"/>
        <v>372413.79</v>
      </c>
      <c r="I15" s="15">
        <f t="shared" si="1"/>
        <v>3.1034483108669519E-3</v>
      </c>
    </row>
    <row r="16" spans="1:9" x14ac:dyDescent="0.25">
      <c r="A16" s="16" t="s">
        <v>4</v>
      </c>
      <c r="B16" s="16">
        <v>611</v>
      </c>
      <c r="C16" s="15">
        <v>400862.06896551728</v>
      </c>
      <c r="E16" s="16" t="s">
        <v>111</v>
      </c>
      <c r="F16" s="20">
        <v>381842.76</v>
      </c>
      <c r="G16" s="20">
        <v>19019.310000000001</v>
      </c>
      <c r="H16" s="15">
        <f t="shared" si="0"/>
        <v>400862.07</v>
      </c>
      <c r="I16" s="15">
        <f t="shared" si="1"/>
        <v>-1.0344827314838767E-3</v>
      </c>
    </row>
    <row r="17" spans="1:13" x14ac:dyDescent="0.25">
      <c r="C17" s="40">
        <f>SUM(C6:C16)</f>
        <v>3730172.4137931033</v>
      </c>
      <c r="E17" s="16"/>
      <c r="F17" s="20"/>
      <c r="G17" s="20"/>
      <c r="H17" s="32">
        <f>SUM(H6:H16)</f>
        <v>3730172.39</v>
      </c>
      <c r="I17" s="16"/>
      <c r="L17" s="33" t="s">
        <v>2</v>
      </c>
      <c r="M17" s="34">
        <f>+C17</f>
        <v>3730172.4137931033</v>
      </c>
    </row>
    <row r="18" spans="1:13" x14ac:dyDescent="0.25">
      <c r="E18" s="16"/>
      <c r="F18" s="20"/>
      <c r="G18" s="20"/>
      <c r="H18" s="15"/>
      <c r="I18" s="15"/>
      <c r="L18" s="10" t="s">
        <v>3</v>
      </c>
      <c r="M18" s="6">
        <f>+H17</f>
        <v>3730172.39</v>
      </c>
    </row>
    <row r="19" spans="1:13" x14ac:dyDescent="0.25">
      <c r="E19" s="16"/>
      <c r="F19" s="20"/>
      <c r="G19" s="20"/>
      <c r="H19" s="20"/>
      <c r="I19" s="15"/>
      <c r="M19" s="35">
        <f>+M17-M18</f>
        <v>2.379310317337513E-2</v>
      </c>
    </row>
    <row r="20" spans="1:13" x14ac:dyDescent="0.25">
      <c r="A20" s="16" t="s">
        <v>17</v>
      </c>
      <c r="B20" s="16">
        <v>354</v>
      </c>
      <c r="C20" s="15">
        <v>372413.79310344829</v>
      </c>
      <c r="E20" s="16" t="s">
        <v>112</v>
      </c>
      <c r="F20" s="20">
        <v>-357105.13</v>
      </c>
      <c r="G20" s="20">
        <v>-15308.66</v>
      </c>
      <c r="H20" s="20">
        <f t="shared" ref="H20:H27" si="2">+F20+G20</f>
        <v>-372413.79</v>
      </c>
      <c r="I20" s="15">
        <f>+C20+H20</f>
        <v>3.1034483108669519E-3</v>
      </c>
    </row>
    <row r="21" spans="1:13" x14ac:dyDescent="0.25">
      <c r="A21" s="16" t="s">
        <v>17</v>
      </c>
      <c r="B21" s="16">
        <v>355</v>
      </c>
      <c r="C21" s="15">
        <v>418103.44827586209</v>
      </c>
      <c r="E21" s="16" t="s">
        <v>117</v>
      </c>
      <c r="F21" s="20">
        <v>-396835.27</v>
      </c>
      <c r="G21" s="20">
        <v>-21268.18</v>
      </c>
      <c r="H21" s="20">
        <f t="shared" si="2"/>
        <v>-418103.45</v>
      </c>
      <c r="I21" s="15">
        <f t="shared" ref="I21:I27" si="3">+C21+H21</f>
        <v>-1.7241379246115685E-3</v>
      </c>
    </row>
    <row r="22" spans="1:13" x14ac:dyDescent="0.25">
      <c r="A22" s="16" t="s">
        <v>17</v>
      </c>
      <c r="B22" s="16">
        <v>356</v>
      </c>
      <c r="C22" s="15">
        <v>418103.44827586209</v>
      </c>
      <c r="E22" s="16" t="s">
        <v>118</v>
      </c>
      <c r="F22" s="20">
        <v>-396835.27</v>
      </c>
      <c r="G22" s="20">
        <v>-21268.18</v>
      </c>
      <c r="H22" s="20">
        <f t="shared" si="2"/>
        <v>-418103.45</v>
      </c>
      <c r="I22" s="15">
        <f t="shared" si="3"/>
        <v>-1.7241379246115685E-3</v>
      </c>
    </row>
    <row r="23" spans="1:13" x14ac:dyDescent="0.25">
      <c r="A23" s="16" t="s">
        <v>17</v>
      </c>
      <c r="B23" s="16">
        <v>357</v>
      </c>
      <c r="C23" s="15">
        <v>372413.79310344829</v>
      </c>
      <c r="E23" s="16" t="s">
        <v>113</v>
      </c>
      <c r="F23" s="20">
        <v>-357105.13</v>
      </c>
      <c r="G23" s="20">
        <v>-15308.66</v>
      </c>
      <c r="H23" s="20">
        <f t="shared" si="2"/>
        <v>-372413.79</v>
      </c>
      <c r="I23" s="15">
        <f t="shared" si="3"/>
        <v>3.1034483108669519E-3</v>
      </c>
    </row>
    <row r="24" spans="1:13" x14ac:dyDescent="0.25">
      <c r="A24" s="16" t="s">
        <v>17</v>
      </c>
      <c r="B24" s="16">
        <v>358</v>
      </c>
      <c r="C24" s="15">
        <v>372413.79310344829</v>
      </c>
      <c r="E24" s="16" t="s">
        <v>114</v>
      </c>
      <c r="F24" s="20">
        <v>-357105.13</v>
      </c>
      <c r="G24" s="20">
        <v>-15308.66</v>
      </c>
      <c r="H24" s="20">
        <f t="shared" si="2"/>
        <v>-372413.79</v>
      </c>
      <c r="I24" s="15">
        <f t="shared" si="3"/>
        <v>3.1034483108669519E-3</v>
      </c>
    </row>
    <row r="25" spans="1:13" x14ac:dyDescent="0.25">
      <c r="A25" s="16" t="s">
        <v>17</v>
      </c>
      <c r="B25" s="16">
        <v>359</v>
      </c>
      <c r="C25" s="15">
        <v>129310.34482758622</v>
      </c>
      <c r="E25" s="16" t="s">
        <v>119</v>
      </c>
      <c r="F25" s="20">
        <v>-129310.34</v>
      </c>
      <c r="G25" s="16">
        <v>0</v>
      </c>
      <c r="H25" s="20">
        <f t="shared" si="2"/>
        <v>-129310.34</v>
      </c>
      <c r="I25" s="15">
        <f t="shared" si="3"/>
        <v>4.8275862209266052E-3</v>
      </c>
    </row>
    <row r="26" spans="1:13" x14ac:dyDescent="0.25">
      <c r="A26" s="16" t="s">
        <v>17</v>
      </c>
      <c r="B26" s="16">
        <v>360</v>
      </c>
      <c r="C26" s="15">
        <v>372413.79310344829</v>
      </c>
      <c r="E26" s="16" t="s">
        <v>115</v>
      </c>
      <c r="F26" s="20">
        <v>-357105.13</v>
      </c>
      <c r="G26" s="20">
        <v>-15308.66</v>
      </c>
      <c r="H26" s="20">
        <f t="shared" si="2"/>
        <v>-372413.79</v>
      </c>
      <c r="I26" s="15">
        <f t="shared" si="3"/>
        <v>3.1034483108669519E-3</v>
      </c>
    </row>
    <row r="27" spans="1:13" x14ac:dyDescent="0.25">
      <c r="A27" s="16" t="s">
        <v>17</v>
      </c>
      <c r="B27" s="16">
        <v>361</v>
      </c>
      <c r="C27" s="15">
        <v>372413.79310344829</v>
      </c>
      <c r="E27" s="16" t="s">
        <v>116</v>
      </c>
      <c r="F27" s="20">
        <v>-357105.13</v>
      </c>
      <c r="G27" s="20">
        <v>-15308.66</v>
      </c>
      <c r="H27" s="20">
        <f t="shared" si="2"/>
        <v>-372413.79</v>
      </c>
      <c r="I27" s="15">
        <f t="shared" si="3"/>
        <v>3.1034483108669519E-3</v>
      </c>
    </row>
    <row r="28" spans="1:13" x14ac:dyDescent="0.25">
      <c r="C28" s="40">
        <f>SUM(C20:C27)</f>
        <v>2827586.2068965519</v>
      </c>
      <c r="E28" s="16"/>
      <c r="F28" s="16"/>
      <c r="G28" s="16"/>
      <c r="H28" s="41">
        <f>SUM(H20:H27)</f>
        <v>-2827586.19</v>
      </c>
      <c r="I28" s="16"/>
      <c r="L28" s="33" t="s">
        <v>2</v>
      </c>
      <c r="M28" s="34">
        <f>+C28</f>
        <v>2827586.2068965519</v>
      </c>
    </row>
    <row r="29" spans="1:13" x14ac:dyDescent="0.25">
      <c r="E29" s="16"/>
      <c r="F29" s="16"/>
      <c r="G29" s="16"/>
      <c r="H29" s="16"/>
      <c r="I29" s="16"/>
      <c r="L29" s="10" t="s">
        <v>3</v>
      </c>
      <c r="M29" s="6">
        <f>+H28</f>
        <v>-2827586.19</v>
      </c>
    </row>
    <row r="30" spans="1:13" x14ac:dyDescent="0.25">
      <c r="E30" s="16"/>
      <c r="F30" s="16"/>
      <c r="G30" s="16"/>
      <c r="H30" s="16"/>
      <c r="I30" s="16"/>
      <c r="M30" s="35">
        <f>+M28+M29</f>
        <v>1.6896551940590143E-2</v>
      </c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B20:C27">
    <sortCondition ref="B20"/>
  </sortState>
  <mergeCells count="2">
    <mergeCell ref="A5:B5"/>
    <mergeCell ref="E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</sheetPr>
  <dimension ref="A3:L175"/>
  <sheetViews>
    <sheetView topLeftCell="A85" workbookViewId="0">
      <selection activeCell="M111" sqref="M111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4694</v>
      </c>
      <c r="C4" s="15">
        <v>1086.1982758620691</v>
      </c>
      <c r="E4" s="16" t="s">
        <v>387</v>
      </c>
      <c r="F4" s="16">
        <v>1086.2</v>
      </c>
      <c r="G4" s="3">
        <f>+C4-F4</f>
        <v>-1.7241379309780314E-3</v>
      </c>
    </row>
    <row r="5" spans="1:7" x14ac:dyDescent="0.2">
      <c r="A5" s="16" t="s">
        <v>24</v>
      </c>
      <c r="B5" s="16">
        <v>4695</v>
      </c>
      <c r="C5" s="15">
        <v>876.55172413793105</v>
      </c>
      <c r="E5" s="16" t="s">
        <v>388</v>
      </c>
      <c r="F5" s="16">
        <v>876.55</v>
      </c>
      <c r="G5" s="3">
        <f t="shared" ref="G5:G68" si="0">+C5-F5</f>
        <v>1.7241379310917182E-3</v>
      </c>
    </row>
    <row r="6" spans="1:7" x14ac:dyDescent="0.2">
      <c r="A6" s="16" t="s">
        <v>24</v>
      </c>
      <c r="B6" s="16">
        <v>4696</v>
      </c>
      <c r="C6" s="15">
        <v>661.75</v>
      </c>
      <c r="E6" s="16" t="s">
        <v>389</v>
      </c>
      <c r="F6" s="16">
        <v>661.75</v>
      </c>
      <c r="G6" s="3">
        <f t="shared" si="0"/>
        <v>0</v>
      </c>
    </row>
    <row r="7" spans="1:7" x14ac:dyDescent="0.2">
      <c r="A7" s="16" t="s">
        <v>24</v>
      </c>
      <c r="B7" s="16">
        <v>4697</v>
      </c>
      <c r="C7" s="15">
        <v>550</v>
      </c>
      <c r="E7" s="16" t="s">
        <v>390</v>
      </c>
      <c r="F7" s="16">
        <v>550</v>
      </c>
      <c r="G7" s="3">
        <f t="shared" si="0"/>
        <v>0</v>
      </c>
    </row>
    <row r="8" spans="1:7" x14ac:dyDescent="0.2">
      <c r="A8" s="16" t="s">
        <v>24</v>
      </c>
      <c r="B8" s="16">
        <v>4698</v>
      </c>
      <c r="C8" s="15">
        <v>700</v>
      </c>
      <c r="E8" s="16" t="s">
        <v>391</v>
      </c>
      <c r="F8" s="16">
        <v>700</v>
      </c>
      <c r="G8" s="3">
        <f t="shared" si="0"/>
        <v>0</v>
      </c>
    </row>
    <row r="9" spans="1:7" x14ac:dyDescent="0.2">
      <c r="A9" s="16" t="s">
        <v>24</v>
      </c>
      <c r="B9" s="16">
        <v>4699</v>
      </c>
      <c r="C9" s="15">
        <v>700</v>
      </c>
      <c r="E9" s="16" t="s">
        <v>392</v>
      </c>
      <c r="F9" s="16">
        <v>700</v>
      </c>
      <c r="G9" s="3">
        <f t="shared" si="0"/>
        <v>0</v>
      </c>
    </row>
    <row r="10" spans="1:7" x14ac:dyDescent="0.2">
      <c r="A10" s="16" t="s">
        <v>24</v>
      </c>
      <c r="B10" s="16">
        <v>4700</v>
      </c>
      <c r="C10" s="15">
        <v>700</v>
      </c>
      <c r="E10" s="16" t="s">
        <v>393</v>
      </c>
      <c r="F10" s="16">
        <v>700</v>
      </c>
      <c r="G10" s="3">
        <f t="shared" si="0"/>
        <v>0</v>
      </c>
    </row>
    <row r="11" spans="1:7" x14ac:dyDescent="0.2">
      <c r="A11" s="16" t="s">
        <v>24</v>
      </c>
      <c r="B11" s="16">
        <v>4701</v>
      </c>
      <c r="C11" s="15">
        <v>700</v>
      </c>
      <c r="E11" s="16" t="s">
        <v>394</v>
      </c>
      <c r="F11" s="16">
        <v>700</v>
      </c>
      <c r="G11" s="3">
        <f t="shared" si="0"/>
        <v>0</v>
      </c>
    </row>
    <row r="12" spans="1:7" x14ac:dyDescent="0.2">
      <c r="A12" s="16" t="s">
        <v>24</v>
      </c>
      <c r="B12" s="16">
        <v>4702</v>
      </c>
      <c r="C12" s="15">
        <v>700</v>
      </c>
      <c r="E12" s="16" t="s">
        <v>395</v>
      </c>
      <c r="F12" s="16">
        <v>700</v>
      </c>
      <c r="G12" s="3">
        <f t="shared" si="0"/>
        <v>0</v>
      </c>
    </row>
    <row r="13" spans="1:7" x14ac:dyDescent="0.2">
      <c r="A13" s="16" t="s">
        <v>24</v>
      </c>
      <c r="B13" s="16">
        <v>4703</v>
      </c>
      <c r="C13" s="15">
        <v>700</v>
      </c>
      <c r="E13" s="16" t="s">
        <v>396</v>
      </c>
      <c r="F13" s="16">
        <v>700</v>
      </c>
      <c r="G13" s="3">
        <f t="shared" si="0"/>
        <v>0</v>
      </c>
    </row>
    <row r="14" spans="1:7" x14ac:dyDescent="0.2">
      <c r="A14" s="16" t="s">
        <v>24</v>
      </c>
      <c r="B14" s="16">
        <v>4704</v>
      </c>
      <c r="C14" s="15">
        <v>800</v>
      </c>
      <c r="E14" s="16" t="s">
        <v>397</v>
      </c>
      <c r="F14" s="16">
        <v>800</v>
      </c>
      <c r="G14" s="3">
        <f t="shared" si="0"/>
        <v>0</v>
      </c>
    </row>
    <row r="15" spans="1:7" x14ac:dyDescent="0.2">
      <c r="A15" s="16" t="s">
        <v>24</v>
      </c>
      <c r="B15" s="16">
        <v>4705</v>
      </c>
      <c r="C15" s="15">
        <v>700</v>
      </c>
      <c r="E15" s="16" t="s">
        <v>398</v>
      </c>
      <c r="F15" s="16">
        <v>700</v>
      </c>
      <c r="G15" s="3">
        <f t="shared" si="0"/>
        <v>0</v>
      </c>
    </row>
    <row r="16" spans="1:7" x14ac:dyDescent="0.2">
      <c r="A16" s="16" t="s">
        <v>24</v>
      </c>
      <c r="B16" s="16">
        <v>4706</v>
      </c>
      <c r="C16" s="15">
        <v>700</v>
      </c>
      <c r="E16" s="16" t="s">
        <v>399</v>
      </c>
      <c r="F16" s="16">
        <v>700</v>
      </c>
      <c r="G16" s="3">
        <f t="shared" si="0"/>
        <v>0</v>
      </c>
    </row>
    <row r="17" spans="1:7" x14ac:dyDescent="0.2">
      <c r="A17" s="16" t="s">
        <v>24</v>
      </c>
      <c r="B17" s="16">
        <v>4707</v>
      </c>
      <c r="C17" s="15">
        <v>5500</v>
      </c>
      <c r="E17" s="16" t="s">
        <v>400</v>
      </c>
      <c r="F17" s="16">
        <v>5500</v>
      </c>
      <c r="G17" s="3">
        <f t="shared" si="0"/>
        <v>0</v>
      </c>
    </row>
    <row r="18" spans="1:7" x14ac:dyDescent="0.2">
      <c r="E18" s="16" t="s">
        <v>401</v>
      </c>
      <c r="F18" s="16">
        <v>6972.98</v>
      </c>
      <c r="G18" s="3">
        <f t="shared" si="0"/>
        <v>-6972.98</v>
      </c>
    </row>
    <row r="19" spans="1:7" x14ac:dyDescent="0.2">
      <c r="A19" s="16" t="s">
        <v>24</v>
      </c>
      <c r="B19" s="16">
        <v>4709</v>
      </c>
      <c r="C19" s="15">
        <v>1357.7586206896553</v>
      </c>
      <c r="E19" s="16" t="s">
        <v>402</v>
      </c>
      <c r="F19" s="16">
        <v>1357.76</v>
      </c>
      <c r="G19" s="3">
        <f t="shared" si="0"/>
        <v>-1.3793103446460009E-3</v>
      </c>
    </row>
    <row r="20" spans="1:7" x14ac:dyDescent="0.2">
      <c r="A20" s="16" t="s">
        <v>24</v>
      </c>
      <c r="B20" s="16">
        <v>4710</v>
      </c>
      <c r="C20" s="15">
        <v>3065.5172413793107</v>
      </c>
      <c r="E20" s="16" t="s">
        <v>403</v>
      </c>
      <c r="F20" s="16">
        <v>3065.52</v>
      </c>
      <c r="G20" s="3">
        <f t="shared" si="0"/>
        <v>-2.7586206892920018E-3</v>
      </c>
    </row>
    <row r="21" spans="1:7" x14ac:dyDescent="0.2">
      <c r="A21" s="16" t="s">
        <v>24</v>
      </c>
      <c r="B21" s="16">
        <v>4711</v>
      </c>
      <c r="C21" s="15">
        <v>3298.6982758620688</v>
      </c>
      <c r="E21" s="16" t="s">
        <v>404</v>
      </c>
      <c r="F21" s="16">
        <v>3298.7</v>
      </c>
      <c r="G21" s="3">
        <f t="shared" si="0"/>
        <v>-1.7241379309780314E-3</v>
      </c>
    </row>
    <row r="22" spans="1:7" x14ac:dyDescent="0.2">
      <c r="E22" s="16" t="s">
        <v>405</v>
      </c>
      <c r="F22" s="16">
        <v>23625</v>
      </c>
      <c r="G22" s="3">
        <f t="shared" si="0"/>
        <v>-23625</v>
      </c>
    </row>
    <row r="23" spans="1:7" x14ac:dyDescent="0.2">
      <c r="E23" s="16" t="s">
        <v>406</v>
      </c>
      <c r="F23" s="16">
        <v>2405.17</v>
      </c>
      <c r="G23" s="3">
        <f t="shared" si="0"/>
        <v>-2405.17</v>
      </c>
    </row>
    <row r="24" spans="1:7" x14ac:dyDescent="0.2">
      <c r="E24" s="16" t="s">
        <v>407</v>
      </c>
      <c r="F24" s="16">
        <v>2405.16</v>
      </c>
      <c r="G24" s="3">
        <f t="shared" si="0"/>
        <v>-2405.16</v>
      </c>
    </row>
    <row r="25" spans="1:7" x14ac:dyDescent="0.2">
      <c r="E25" s="16" t="s">
        <v>408</v>
      </c>
      <c r="F25" s="16">
        <v>1127.5899999999999</v>
      </c>
      <c r="G25" s="3">
        <f t="shared" si="0"/>
        <v>-1127.5899999999999</v>
      </c>
    </row>
    <row r="26" spans="1:7" x14ac:dyDescent="0.2">
      <c r="E26" s="16" t="s">
        <v>409</v>
      </c>
      <c r="F26" s="16">
        <v>2405.16</v>
      </c>
      <c r="G26" s="3">
        <f t="shared" si="0"/>
        <v>-2405.16</v>
      </c>
    </row>
    <row r="27" spans="1:7" x14ac:dyDescent="0.2">
      <c r="E27" s="16" t="s">
        <v>410</v>
      </c>
      <c r="F27" s="16">
        <v>1086.2</v>
      </c>
      <c r="G27" s="3">
        <f t="shared" si="0"/>
        <v>-1086.2</v>
      </c>
    </row>
    <row r="28" spans="1:7" x14ac:dyDescent="0.2">
      <c r="A28" s="16" t="s">
        <v>24</v>
      </c>
      <c r="B28" s="16">
        <v>4718</v>
      </c>
      <c r="C28" s="15">
        <v>31190.525862068971</v>
      </c>
      <c r="E28" s="16" t="s">
        <v>411</v>
      </c>
      <c r="F28" s="16">
        <v>31190.53</v>
      </c>
      <c r="G28" s="3">
        <f t="shared" si="0"/>
        <v>-4.1379310277989134E-3</v>
      </c>
    </row>
    <row r="29" spans="1:7" x14ac:dyDescent="0.2">
      <c r="A29" s="16" t="s">
        <v>24</v>
      </c>
      <c r="B29" s="16">
        <v>4719</v>
      </c>
      <c r="C29" s="15">
        <v>350</v>
      </c>
      <c r="E29" s="16" t="s">
        <v>412</v>
      </c>
      <c r="F29" s="16">
        <v>350</v>
      </c>
      <c r="G29" s="3">
        <f t="shared" si="0"/>
        <v>0</v>
      </c>
    </row>
    <row r="30" spans="1:7" x14ac:dyDescent="0.2">
      <c r="A30" s="16" t="s">
        <v>24</v>
      </c>
      <c r="B30" s="16">
        <v>4720</v>
      </c>
      <c r="C30" s="15">
        <v>550</v>
      </c>
      <c r="E30" s="16" t="s">
        <v>413</v>
      </c>
      <c r="F30" s="16">
        <v>550</v>
      </c>
      <c r="G30" s="3">
        <f t="shared" si="0"/>
        <v>0</v>
      </c>
    </row>
    <row r="31" spans="1:7" x14ac:dyDescent="0.2">
      <c r="A31" s="16" t="s">
        <v>24</v>
      </c>
      <c r="B31" s="16">
        <v>4721</v>
      </c>
      <c r="C31" s="15">
        <v>1086.1982758620691</v>
      </c>
      <c r="E31" s="16" t="s">
        <v>414</v>
      </c>
      <c r="F31" s="16">
        <v>1086.2</v>
      </c>
      <c r="G31" s="3">
        <f t="shared" si="0"/>
        <v>-1.7241379309780314E-3</v>
      </c>
    </row>
    <row r="32" spans="1:7" x14ac:dyDescent="0.2">
      <c r="A32" s="16" t="s">
        <v>24</v>
      </c>
      <c r="B32" s="16">
        <v>4722</v>
      </c>
      <c r="C32" s="15">
        <v>13812.103448275864</v>
      </c>
      <c r="E32" s="16" t="s">
        <v>415</v>
      </c>
      <c r="F32" s="16">
        <v>13812.1</v>
      </c>
      <c r="G32" s="3">
        <f t="shared" si="0"/>
        <v>3.4482758637750521E-3</v>
      </c>
    </row>
    <row r="33" spans="1:12" x14ac:dyDescent="0.2">
      <c r="E33" s="16" t="s">
        <v>416</v>
      </c>
      <c r="F33" s="16">
        <v>4924.08</v>
      </c>
      <c r="G33" s="3">
        <f t="shared" si="0"/>
        <v>-4924.08</v>
      </c>
    </row>
    <row r="34" spans="1:12" x14ac:dyDescent="0.2">
      <c r="E34" s="16" t="s">
        <v>417</v>
      </c>
      <c r="F34" s="16">
        <v>5517.95</v>
      </c>
      <c r="G34" s="3">
        <f t="shared" si="0"/>
        <v>-5517.95</v>
      </c>
    </row>
    <row r="35" spans="1:12" x14ac:dyDescent="0.2">
      <c r="E35" s="16" t="s">
        <v>418</v>
      </c>
      <c r="F35" s="16">
        <v>1086.1999999999998</v>
      </c>
      <c r="G35" s="3">
        <f t="shared" si="0"/>
        <v>-1086.1999999999998</v>
      </c>
    </row>
    <row r="36" spans="1:12" x14ac:dyDescent="0.2">
      <c r="A36" s="16" t="s">
        <v>24</v>
      </c>
      <c r="B36" s="16">
        <v>4726</v>
      </c>
      <c r="C36" s="15">
        <v>6206.8965517241386</v>
      </c>
      <c r="E36" s="16" t="s">
        <v>419</v>
      </c>
      <c r="F36" s="16">
        <v>6206.9</v>
      </c>
      <c r="G36" s="3">
        <f t="shared" si="0"/>
        <v>-3.448275861046568E-3</v>
      </c>
    </row>
    <row r="37" spans="1:12" x14ac:dyDescent="0.2">
      <c r="A37" s="16" t="s">
        <v>24</v>
      </c>
      <c r="B37" s="16">
        <v>4727</v>
      </c>
      <c r="C37" s="15">
        <v>1086.2068965517242</v>
      </c>
      <c r="E37" s="16" t="s">
        <v>420</v>
      </c>
      <c r="F37" s="16">
        <v>1086.21</v>
      </c>
      <c r="G37" s="3">
        <f t="shared" si="0"/>
        <v>-3.1034482758514059E-3</v>
      </c>
    </row>
    <row r="38" spans="1:12" x14ac:dyDescent="0.2">
      <c r="E38" s="16" t="s">
        <v>421</v>
      </c>
      <c r="F38" s="16">
        <v>1870.69</v>
      </c>
      <c r="G38" s="3">
        <f t="shared" si="0"/>
        <v>-1870.69</v>
      </c>
    </row>
    <row r="39" spans="1:12" x14ac:dyDescent="0.2">
      <c r="A39" s="16" t="s">
        <v>24</v>
      </c>
      <c r="B39" s="16">
        <v>4729</v>
      </c>
      <c r="C39" s="15">
        <v>8866.9913793103442</v>
      </c>
      <c r="E39" s="16" t="s">
        <v>422</v>
      </c>
      <c r="F39" s="16">
        <v>8866.99</v>
      </c>
      <c r="G39" s="3">
        <f t="shared" si="0"/>
        <v>1.3793103444186272E-3</v>
      </c>
      <c r="L39" s="3"/>
    </row>
    <row r="40" spans="1:12" x14ac:dyDescent="0.2">
      <c r="E40" s="16" t="s">
        <v>423</v>
      </c>
      <c r="F40" s="16">
        <v>3071.01</v>
      </c>
      <c r="G40" s="3">
        <f t="shared" si="0"/>
        <v>-3071.01</v>
      </c>
      <c r="K40" s="9"/>
      <c r="L40" s="7"/>
    </row>
    <row r="41" spans="1:12" x14ac:dyDescent="0.2">
      <c r="A41" s="16" t="s">
        <v>24</v>
      </c>
      <c r="B41" s="16">
        <v>4731</v>
      </c>
      <c r="C41" s="15">
        <v>1086.2068965517242</v>
      </c>
      <c r="E41" s="16" t="s">
        <v>424</v>
      </c>
      <c r="F41" s="16">
        <v>1086.21</v>
      </c>
      <c r="G41" s="3">
        <f t="shared" si="0"/>
        <v>-3.1034482758514059E-3</v>
      </c>
      <c r="L41" s="3"/>
    </row>
    <row r="42" spans="1:12" x14ac:dyDescent="0.2">
      <c r="E42" s="16" t="s">
        <v>425</v>
      </c>
      <c r="F42" s="16">
        <v>1086.21</v>
      </c>
      <c r="G42" s="3">
        <f t="shared" si="0"/>
        <v>-1086.21</v>
      </c>
    </row>
    <row r="43" spans="1:12" x14ac:dyDescent="0.2">
      <c r="E43" s="16" t="s">
        <v>426</v>
      </c>
      <c r="F43" s="16">
        <v>62931.040000000001</v>
      </c>
      <c r="G43" s="3">
        <f t="shared" si="0"/>
        <v>-62931.040000000001</v>
      </c>
    </row>
    <row r="44" spans="1:12" x14ac:dyDescent="0.2">
      <c r="A44" s="16" t="s">
        <v>24</v>
      </c>
      <c r="B44" s="16">
        <v>4734</v>
      </c>
      <c r="C44" s="15">
        <v>6783.6810344827591</v>
      </c>
      <c r="E44" s="16" t="s">
        <v>427</v>
      </c>
      <c r="F44" s="16">
        <v>6783.68</v>
      </c>
      <c r="G44" s="3">
        <f t="shared" si="0"/>
        <v>1.0344827587687178E-3</v>
      </c>
    </row>
    <row r="45" spans="1:12" x14ac:dyDescent="0.2">
      <c r="E45" s="16" t="s">
        <v>428</v>
      </c>
      <c r="F45" s="16">
        <v>7853.8899999999994</v>
      </c>
      <c r="G45" s="3">
        <f t="shared" si="0"/>
        <v>-7853.8899999999994</v>
      </c>
    </row>
    <row r="46" spans="1:12" x14ac:dyDescent="0.2">
      <c r="A46" s="16" t="s">
        <v>24</v>
      </c>
      <c r="B46" s="16">
        <v>4736</v>
      </c>
      <c r="C46" s="15">
        <v>873.69827586206907</v>
      </c>
      <c r="E46" s="16" t="s">
        <v>429</v>
      </c>
      <c r="F46" s="16">
        <v>873.7</v>
      </c>
      <c r="G46" s="3">
        <f t="shared" si="0"/>
        <v>-1.7241379309780314E-3</v>
      </c>
    </row>
    <row r="47" spans="1:12" x14ac:dyDescent="0.2">
      <c r="A47" s="16" t="s">
        <v>24</v>
      </c>
      <c r="B47" s="16">
        <v>4737</v>
      </c>
      <c r="C47" s="15">
        <v>379.64655172413796</v>
      </c>
      <c r="E47" s="16" t="s">
        <v>430</v>
      </c>
      <c r="F47" s="16">
        <v>379.65</v>
      </c>
      <c r="G47" s="3">
        <f t="shared" si="0"/>
        <v>-3.4482758620129061E-3</v>
      </c>
    </row>
    <row r="48" spans="1:12" x14ac:dyDescent="0.2">
      <c r="A48" s="16" t="s">
        <v>24</v>
      </c>
      <c r="B48" s="16">
        <v>4738</v>
      </c>
      <c r="C48" s="15">
        <v>400</v>
      </c>
      <c r="E48" s="16" t="s">
        <v>431</v>
      </c>
      <c r="F48" s="16">
        <v>400</v>
      </c>
      <c r="G48" s="3">
        <f t="shared" si="0"/>
        <v>0</v>
      </c>
    </row>
    <row r="49" spans="1:7" x14ac:dyDescent="0.2">
      <c r="A49" s="16" t="s">
        <v>24</v>
      </c>
      <c r="B49" s="16">
        <v>4739</v>
      </c>
      <c r="C49" s="15">
        <v>350</v>
      </c>
      <c r="E49" s="16" t="s">
        <v>432</v>
      </c>
      <c r="F49" s="16">
        <v>350</v>
      </c>
      <c r="G49" s="3">
        <f t="shared" si="0"/>
        <v>0</v>
      </c>
    </row>
    <row r="50" spans="1:7" x14ac:dyDescent="0.2">
      <c r="A50" s="16" t="s">
        <v>24</v>
      </c>
      <c r="B50" s="16">
        <v>4740</v>
      </c>
      <c r="C50" s="15">
        <v>600</v>
      </c>
      <c r="E50" s="16" t="s">
        <v>433</v>
      </c>
      <c r="F50" s="16">
        <v>600</v>
      </c>
      <c r="G50" s="3">
        <f t="shared" si="0"/>
        <v>0</v>
      </c>
    </row>
    <row r="51" spans="1:7" x14ac:dyDescent="0.2">
      <c r="A51" s="16" t="s">
        <v>24</v>
      </c>
      <c r="B51" s="16">
        <v>4741</v>
      </c>
      <c r="C51" s="15">
        <v>350</v>
      </c>
      <c r="E51" s="16" t="s">
        <v>434</v>
      </c>
      <c r="F51" s="16">
        <v>350</v>
      </c>
      <c r="G51" s="3">
        <f t="shared" si="0"/>
        <v>0</v>
      </c>
    </row>
    <row r="52" spans="1:7" x14ac:dyDescent="0.2">
      <c r="A52" s="16" t="s">
        <v>24</v>
      </c>
      <c r="B52" s="16">
        <v>4742</v>
      </c>
      <c r="C52" s="15">
        <v>1707.7586206896553</v>
      </c>
      <c r="E52" s="16" t="s">
        <v>435</v>
      </c>
      <c r="F52" s="16">
        <v>1707.76</v>
      </c>
      <c r="G52" s="3">
        <f t="shared" si="0"/>
        <v>-1.3793103446460009E-3</v>
      </c>
    </row>
    <row r="53" spans="1:7" x14ac:dyDescent="0.2">
      <c r="A53" s="16" t="s">
        <v>24</v>
      </c>
      <c r="B53" s="16">
        <v>4743</v>
      </c>
      <c r="C53" s="15">
        <v>550</v>
      </c>
      <c r="E53" s="16" t="s">
        <v>436</v>
      </c>
      <c r="F53" s="16">
        <v>550</v>
      </c>
      <c r="G53" s="3">
        <f t="shared" si="0"/>
        <v>0</v>
      </c>
    </row>
    <row r="54" spans="1:7" x14ac:dyDescent="0.2">
      <c r="A54" s="16" t="s">
        <v>24</v>
      </c>
      <c r="B54" s="16">
        <v>4744</v>
      </c>
      <c r="C54" s="15">
        <v>550</v>
      </c>
      <c r="E54" s="16" t="s">
        <v>437</v>
      </c>
      <c r="F54" s="16">
        <v>550</v>
      </c>
      <c r="G54" s="3">
        <f t="shared" si="0"/>
        <v>0</v>
      </c>
    </row>
    <row r="55" spans="1:7" x14ac:dyDescent="0.2">
      <c r="E55" s="16" t="s">
        <v>438</v>
      </c>
      <c r="F55" s="16">
        <v>1086.21</v>
      </c>
      <c r="G55" s="3">
        <f t="shared" si="0"/>
        <v>-1086.21</v>
      </c>
    </row>
    <row r="56" spans="1:7" x14ac:dyDescent="0.2">
      <c r="A56" s="16" t="s">
        <v>24</v>
      </c>
      <c r="B56" s="16">
        <v>4746</v>
      </c>
      <c r="C56" s="15">
        <v>700</v>
      </c>
      <c r="E56" s="16" t="s">
        <v>439</v>
      </c>
      <c r="F56" s="16">
        <v>700</v>
      </c>
      <c r="G56" s="3">
        <f t="shared" si="0"/>
        <v>0</v>
      </c>
    </row>
    <row r="57" spans="1:7" x14ac:dyDescent="0.2">
      <c r="A57" s="16" t="s">
        <v>24</v>
      </c>
      <c r="B57" s="16">
        <v>4747</v>
      </c>
      <c r="C57" s="15">
        <v>700</v>
      </c>
      <c r="E57" s="16" t="s">
        <v>440</v>
      </c>
      <c r="F57" s="16">
        <v>700</v>
      </c>
      <c r="G57" s="3">
        <f t="shared" si="0"/>
        <v>0</v>
      </c>
    </row>
    <row r="58" spans="1:7" x14ac:dyDescent="0.2">
      <c r="A58" s="16" t="s">
        <v>24</v>
      </c>
      <c r="B58" s="16">
        <v>4748</v>
      </c>
      <c r="C58" s="15">
        <v>700</v>
      </c>
      <c r="E58" s="16" t="s">
        <v>441</v>
      </c>
      <c r="F58" s="16">
        <v>700</v>
      </c>
      <c r="G58" s="3">
        <f t="shared" si="0"/>
        <v>0</v>
      </c>
    </row>
    <row r="59" spans="1:7" x14ac:dyDescent="0.2">
      <c r="A59" s="16" t="s">
        <v>24</v>
      </c>
      <c r="B59" s="16">
        <v>4749</v>
      </c>
      <c r="C59" s="15">
        <v>700</v>
      </c>
      <c r="E59" s="16" t="s">
        <v>442</v>
      </c>
      <c r="F59" s="16">
        <v>700</v>
      </c>
      <c r="G59" s="3">
        <f t="shared" si="0"/>
        <v>0</v>
      </c>
    </row>
    <row r="60" spans="1:7" x14ac:dyDescent="0.2">
      <c r="A60" s="16" t="s">
        <v>24</v>
      </c>
      <c r="B60" s="16">
        <v>4750</v>
      </c>
      <c r="C60" s="15">
        <v>700</v>
      </c>
      <c r="E60" s="16" t="s">
        <v>443</v>
      </c>
      <c r="F60" s="16">
        <v>700</v>
      </c>
      <c r="G60" s="3">
        <f t="shared" si="0"/>
        <v>0</v>
      </c>
    </row>
    <row r="61" spans="1:7" x14ac:dyDescent="0.2">
      <c r="A61" s="16" t="s">
        <v>24</v>
      </c>
      <c r="B61" s="16">
        <v>4751</v>
      </c>
      <c r="C61" s="15">
        <v>700</v>
      </c>
      <c r="E61" s="16" t="s">
        <v>444</v>
      </c>
      <c r="F61" s="16">
        <v>700</v>
      </c>
      <c r="G61" s="3">
        <f t="shared" si="0"/>
        <v>0</v>
      </c>
    </row>
    <row r="62" spans="1:7" x14ac:dyDescent="0.2">
      <c r="A62" s="16" t="s">
        <v>24</v>
      </c>
      <c r="B62" s="16">
        <v>4752</v>
      </c>
      <c r="C62" s="15">
        <v>700</v>
      </c>
      <c r="E62" s="16" t="s">
        <v>445</v>
      </c>
      <c r="F62" s="16">
        <v>700</v>
      </c>
      <c r="G62" s="3">
        <f t="shared" si="0"/>
        <v>0</v>
      </c>
    </row>
    <row r="63" spans="1:7" x14ac:dyDescent="0.2">
      <c r="A63" s="16" t="s">
        <v>24</v>
      </c>
      <c r="B63" s="16">
        <v>4753</v>
      </c>
      <c r="C63" s="15">
        <v>800</v>
      </c>
      <c r="E63" s="16" t="s">
        <v>446</v>
      </c>
      <c r="F63" s="16">
        <v>800</v>
      </c>
      <c r="G63" s="3">
        <f t="shared" si="0"/>
        <v>0</v>
      </c>
    </row>
    <row r="64" spans="1:7" x14ac:dyDescent="0.2">
      <c r="A64" s="16" t="s">
        <v>24</v>
      </c>
      <c r="B64" s="16">
        <v>4754</v>
      </c>
      <c r="C64" s="15">
        <v>700</v>
      </c>
      <c r="E64" s="16" t="s">
        <v>447</v>
      </c>
      <c r="F64" s="16">
        <v>700</v>
      </c>
      <c r="G64" s="3">
        <f t="shared" si="0"/>
        <v>0</v>
      </c>
    </row>
    <row r="65" spans="1:7" x14ac:dyDescent="0.2">
      <c r="A65" s="16" t="s">
        <v>24</v>
      </c>
      <c r="B65" s="16">
        <v>4755</v>
      </c>
      <c r="C65" s="15">
        <v>700</v>
      </c>
      <c r="E65" s="16" t="s">
        <v>448</v>
      </c>
      <c r="F65" s="16">
        <v>700</v>
      </c>
      <c r="G65" s="3">
        <f t="shared" si="0"/>
        <v>0</v>
      </c>
    </row>
    <row r="66" spans="1:7" x14ac:dyDescent="0.2">
      <c r="E66" s="16" t="s">
        <v>449</v>
      </c>
      <c r="F66" s="16">
        <v>0</v>
      </c>
      <c r="G66" s="3">
        <f t="shared" si="0"/>
        <v>0</v>
      </c>
    </row>
    <row r="67" spans="1:7" x14ac:dyDescent="0.2">
      <c r="A67" s="16" t="s">
        <v>24</v>
      </c>
      <c r="B67" s="16">
        <v>4757</v>
      </c>
      <c r="C67" s="15">
        <v>8193.0775862068967</v>
      </c>
      <c r="E67" s="16" t="s">
        <v>450</v>
      </c>
      <c r="F67" s="16">
        <v>8193.08</v>
      </c>
      <c r="G67" s="3">
        <f t="shared" si="0"/>
        <v>-2.413793103187345E-3</v>
      </c>
    </row>
    <row r="68" spans="1:7" x14ac:dyDescent="0.2">
      <c r="E68" s="16" t="s">
        <v>451</v>
      </c>
      <c r="F68" s="16">
        <v>1086.22</v>
      </c>
      <c r="G68" s="3">
        <f t="shared" si="0"/>
        <v>-1086.22</v>
      </c>
    </row>
    <row r="69" spans="1:7" x14ac:dyDescent="0.2">
      <c r="A69" s="16" t="s">
        <v>24</v>
      </c>
      <c r="B69" s="16">
        <v>4759</v>
      </c>
      <c r="C69" s="15">
        <v>1401.2068965517244</v>
      </c>
      <c r="E69" s="16" t="s">
        <v>452</v>
      </c>
      <c r="F69" s="16">
        <v>1401.21</v>
      </c>
      <c r="G69" s="3">
        <f t="shared" ref="G69:G106" si="1">+C69-F69</f>
        <v>-3.1034482756240322E-3</v>
      </c>
    </row>
    <row r="70" spans="1:7" x14ac:dyDescent="0.2">
      <c r="E70" s="16" t="s">
        <v>453</v>
      </c>
      <c r="F70" s="16">
        <v>567.41</v>
      </c>
      <c r="G70" s="3">
        <f t="shared" si="1"/>
        <v>-567.41</v>
      </c>
    </row>
    <row r="71" spans="1:7" x14ac:dyDescent="0.2">
      <c r="E71" s="16" t="s">
        <v>454</v>
      </c>
      <c r="F71" s="16">
        <v>1086.21</v>
      </c>
      <c r="G71" s="3">
        <f t="shared" si="1"/>
        <v>-1086.21</v>
      </c>
    </row>
    <row r="72" spans="1:7" x14ac:dyDescent="0.2">
      <c r="A72" s="16" t="s">
        <v>24</v>
      </c>
      <c r="B72" s="16">
        <v>4762</v>
      </c>
      <c r="C72" s="15">
        <v>2710.6896551724139</v>
      </c>
      <c r="E72" s="16" t="s">
        <v>455</v>
      </c>
      <c r="F72" s="16">
        <v>2710.69</v>
      </c>
      <c r="G72" s="3">
        <f t="shared" si="1"/>
        <v>-3.448275861046568E-4</v>
      </c>
    </row>
    <row r="73" spans="1:7" x14ac:dyDescent="0.2">
      <c r="A73" s="16" t="s">
        <v>24</v>
      </c>
      <c r="B73" s="16">
        <v>4763</v>
      </c>
      <c r="C73" s="15">
        <v>7440.5</v>
      </c>
      <c r="E73" s="16" t="s">
        <v>456</v>
      </c>
      <c r="F73" s="16">
        <v>7440.5</v>
      </c>
      <c r="G73" s="3">
        <f t="shared" si="1"/>
        <v>0</v>
      </c>
    </row>
    <row r="74" spans="1:7" x14ac:dyDescent="0.2">
      <c r="E74" s="16" t="s">
        <v>457</v>
      </c>
      <c r="F74" s="16">
        <v>1538.79</v>
      </c>
      <c r="G74" s="3">
        <f t="shared" si="1"/>
        <v>-1538.79</v>
      </c>
    </row>
    <row r="75" spans="1:7" x14ac:dyDescent="0.2">
      <c r="E75" s="16" t="s">
        <v>458</v>
      </c>
      <c r="F75" s="16">
        <v>1086.21</v>
      </c>
      <c r="G75" s="3">
        <f t="shared" si="1"/>
        <v>-1086.21</v>
      </c>
    </row>
    <row r="76" spans="1:7" x14ac:dyDescent="0.2">
      <c r="A76" s="16" t="s">
        <v>24</v>
      </c>
      <c r="B76" s="16">
        <v>4766</v>
      </c>
      <c r="C76" s="15">
        <v>9851.7931034482772</v>
      </c>
      <c r="E76" s="16" t="s">
        <v>459</v>
      </c>
      <c r="F76" s="16">
        <v>9851.7900000000009</v>
      </c>
      <c r="G76" s="3">
        <f t="shared" si="1"/>
        <v>3.1034482763061533E-3</v>
      </c>
    </row>
    <row r="77" spans="1:7" x14ac:dyDescent="0.2">
      <c r="A77" s="16" t="s">
        <v>24</v>
      </c>
      <c r="B77" s="16">
        <v>4767</v>
      </c>
      <c r="C77" s="15">
        <v>700</v>
      </c>
      <c r="E77" s="16" t="s">
        <v>460</v>
      </c>
      <c r="F77" s="16">
        <v>700</v>
      </c>
      <c r="G77" s="3">
        <f t="shared" si="1"/>
        <v>0</v>
      </c>
    </row>
    <row r="78" spans="1:7" x14ac:dyDescent="0.2">
      <c r="A78" s="16" t="s">
        <v>24</v>
      </c>
      <c r="B78" s="16">
        <v>4768</v>
      </c>
      <c r="C78" s="15">
        <v>700</v>
      </c>
      <c r="E78" s="16" t="s">
        <v>461</v>
      </c>
      <c r="F78" s="16">
        <v>700</v>
      </c>
      <c r="G78" s="3">
        <f t="shared" si="1"/>
        <v>0</v>
      </c>
    </row>
    <row r="79" spans="1:7" x14ac:dyDescent="0.2">
      <c r="A79" s="16" t="s">
        <v>24</v>
      </c>
      <c r="B79" s="16">
        <v>4769</v>
      </c>
      <c r="C79" s="15">
        <v>700</v>
      </c>
      <c r="E79" s="16" t="s">
        <v>462</v>
      </c>
      <c r="F79" s="16">
        <v>700</v>
      </c>
      <c r="G79" s="3">
        <f t="shared" si="1"/>
        <v>0</v>
      </c>
    </row>
    <row r="80" spans="1:7" x14ac:dyDescent="0.2">
      <c r="A80" s="16" t="s">
        <v>24</v>
      </c>
      <c r="B80" s="16">
        <v>4770</v>
      </c>
      <c r="C80" s="15">
        <v>700</v>
      </c>
      <c r="E80" s="16" t="s">
        <v>463</v>
      </c>
      <c r="F80" s="16">
        <v>700</v>
      </c>
      <c r="G80" s="3">
        <f t="shared" si="1"/>
        <v>0</v>
      </c>
    </row>
    <row r="81" spans="1:7" x14ac:dyDescent="0.2">
      <c r="A81" s="16" t="s">
        <v>24</v>
      </c>
      <c r="B81" s="16">
        <v>4771</v>
      </c>
      <c r="C81" s="15">
        <v>700</v>
      </c>
      <c r="E81" s="16" t="s">
        <v>464</v>
      </c>
      <c r="F81" s="16">
        <v>700</v>
      </c>
      <c r="G81" s="3">
        <f t="shared" si="1"/>
        <v>0</v>
      </c>
    </row>
    <row r="82" spans="1:7" x14ac:dyDescent="0.2">
      <c r="A82" s="16" t="s">
        <v>24</v>
      </c>
      <c r="B82" s="16">
        <v>4772</v>
      </c>
      <c r="C82" s="15">
        <v>700</v>
      </c>
      <c r="E82" s="16" t="s">
        <v>465</v>
      </c>
      <c r="F82" s="16">
        <v>700</v>
      </c>
      <c r="G82" s="3">
        <f t="shared" si="1"/>
        <v>0</v>
      </c>
    </row>
    <row r="83" spans="1:7" x14ac:dyDescent="0.2">
      <c r="A83" s="16" t="s">
        <v>24</v>
      </c>
      <c r="B83" s="16">
        <v>4773</v>
      </c>
      <c r="C83" s="15">
        <v>700</v>
      </c>
      <c r="E83" s="16" t="s">
        <v>466</v>
      </c>
      <c r="F83" s="16">
        <v>700</v>
      </c>
      <c r="G83" s="3">
        <f t="shared" si="1"/>
        <v>0</v>
      </c>
    </row>
    <row r="84" spans="1:7" x14ac:dyDescent="0.2">
      <c r="A84" s="16" t="s">
        <v>24</v>
      </c>
      <c r="B84" s="16">
        <v>4774</v>
      </c>
      <c r="C84" s="15">
        <v>800</v>
      </c>
      <c r="E84" s="16" t="s">
        <v>467</v>
      </c>
      <c r="F84" s="16">
        <v>800</v>
      </c>
      <c r="G84" s="3">
        <f t="shared" si="1"/>
        <v>0</v>
      </c>
    </row>
    <row r="85" spans="1:7" x14ac:dyDescent="0.2">
      <c r="A85" s="16" t="s">
        <v>24</v>
      </c>
      <c r="B85" s="16">
        <v>4775</v>
      </c>
      <c r="C85" s="15">
        <v>700</v>
      </c>
      <c r="E85" s="16" t="s">
        <v>468</v>
      </c>
      <c r="F85" s="16">
        <v>700</v>
      </c>
      <c r="G85" s="3">
        <f t="shared" si="1"/>
        <v>0</v>
      </c>
    </row>
    <row r="86" spans="1:7" x14ac:dyDescent="0.2">
      <c r="A86" s="16" t="s">
        <v>24</v>
      </c>
      <c r="B86" s="16">
        <v>4776</v>
      </c>
      <c r="C86" s="15">
        <v>700</v>
      </c>
      <c r="E86" s="16" t="s">
        <v>469</v>
      </c>
      <c r="F86" s="16">
        <v>700</v>
      </c>
      <c r="G86" s="3">
        <f t="shared" si="1"/>
        <v>0</v>
      </c>
    </row>
    <row r="87" spans="1:7" x14ac:dyDescent="0.2">
      <c r="A87" s="16" t="s">
        <v>24</v>
      </c>
      <c r="B87" s="16">
        <v>4777</v>
      </c>
      <c r="C87" s="15">
        <v>1538.793103448276</v>
      </c>
      <c r="E87" s="16" t="s">
        <v>470</v>
      </c>
      <c r="F87" s="16">
        <v>1538.79</v>
      </c>
      <c r="G87" s="3">
        <f t="shared" si="1"/>
        <v>3.1034482760787796E-3</v>
      </c>
    </row>
    <row r="88" spans="1:7" x14ac:dyDescent="0.2">
      <c r="A88" s="16" t="s">
        <v>24</v>
      </c>
      <c r="B88" s="16">
        <v>4778</v>
      </c>
      <c r="C88" s="15">
        <v>1112.0689655172414</v>
      </c>
      <c r="E88" s="16" t="s">
        <v>471</v>
      </c>
      <c r="F88" s="16">
        <v>1112.07</v>
      </c>
      <c r="G88" s="3">
        <f t="shared" si="1"/>
        <v>-1.0344827585413441E-3</v>
      </c>
    </row>
    <row r="89" spans="1:7" x14ac:dyDescent="0.2">
      <c r="A89" s="16" t="s">
        <v>24</v>
      </c>
      <c r="B89" s="16">
        <v>4779</v>
      </c>
      <c r="C89" s="15">
        <v>1117.25</v>
      </c>
      <c r="E89" s="16" t="s">
        <v>472</v>
      </c>
      <c r="F89" s="16">
        <v>1117.25</v>
      </c>
      <c r="G89" s="3">
        <f t="shared" si="1"/>
        <v>0</v>
      </c>
    </row>
    <row r="90" spans="1:7" x14ac:dyDescent="0.2">
      <c r="E90" s="16" t="s">
        <v>473</v>
      </c>
      <c r="F90" s="16">
        <v>1593.13</v>
      </c>
      <c r="G90" s="3">
        <f t="shared" si="1"/>
        <v>-1593.13</v>
      </c>
    </row>
    <row r="91" spans="1:7" x14ac:dyDescent="0.2">
      <c r="A91" s="16" t="s">
        <v>24</v>
      </c>
      <c r="B91" s="16">
        <v>4781</v>
      </c>
      <c r="C91" s="15">
        <v>1086.2241379310346</v>
      </c>
      <c r="E91" s="16" t="s">
        <v>474</v>
      </c>
      <c r="F91" s="16">
        <v>1086.22</v>
      </c>
      <c r="G91" s="3">
        <f t="shared" si="1"/>
        <v>4.1379310346201237E-3</v>
      </c>
    </row>
    <row r="92" spans="1:7" x14ac:dyDescent="0.2">
      <c r="A92" s="16" t="s">
        <v>24</v>
      </c>
      <c r="B92" s="16">
        <v>4782</v>
      </c>
      <c r="C92" s="15">
        <v>1538.8017241379312</v>
      </c>
      <c r="E92" s="16" t="s">
        <v>475</v>
      </c>
      <c r="F92" s="16">
        <v>1538.8000000000002</v>
      </c>
      <c r="G92" s="3">
        <f t="shared" si="1"/>
        <v>1.7241379309780314E-3</v>
      </c>
    </row>
    <row r="93" spans="1:7" x14ac:dyDescent="0.2">
      <c r="A93" s="16" t="s">
        <v>24</v>
      </c>
      <c r="B93" s="16">
        <v>4783</v>
      </c>
      <c r="C93" s="15">
        <v>9107.6810344827591</v>
      </c>
      <c r="E93" s="16" t="s">
        <v>476</v>
      </c>
      <c r="F93" s="16">
        <v>9107.68</v>
      </c>
      <c r="G93" s="3">
        <f t="shared" si="1"/>
        <v>1.0344827587687178E-3</v>
      </c>
    </row>
    <row r="94" spans="1:7" x14ac:dyDescent="0.2">
      <c r="E94" s="16" t="s">
        <v>477</v>
      </c>
      <c r="F94" s="16">
        <v>592.21</v>
      </c>
      <c r="G94" s="3">
        <f t="shared" si="1"/>
        <v>-592.21</v>
      </c>
    </row>
    <row r="95" spans="1:7" x14ac:dyDescent="0.2">
      <c r="A95" s="16" t="s">
        <v>24</v>
      </c>
      <c r="B95" s="16">
        <v>4785</v>
      </c>
      <c r="C95" s="15">
        <v>751.55172413793105</v>
      </c>
      <c r="E95" s="16" t="s">
        <v>478</v>
      </c>
      <c r="F95" s="16">
        <v>751.55</v>
      </c>
      <c r="G95" s="3">
        <f t="shared" si="1"/>
        <v>1.7241379310917182E-3</v>
      </c>
    </row>
    <row r="96" spans="1:7" x14ac:dyDescent="0.2">
      <c r="A96" s="16" t="s">
        <v>24</v>
      </c>
      <c r="B96" s="16">
        <v>4786</v>
      </c>
      <c r="C96" s="15">
        <v>700</v>
      </c>
      <c r="E96" s="16" t="s">
        <v>479</v>
      </c>
      <c r="F96" s="16">
        <v>700</v>
      </c>
      <c r="G96" s="3">
        <f t="shared" si="1"/>
        <v>0</v>
      </c>
    </row>
    <row r="97" spans="1:12" x14ac:dyDescent="0.2">
      <c r="A97" s="16" t="s">
        <v>24</v>
      </c>
      <c r="B97" s="16">
        <v>4787</v>
      </c>
      <c r="C97" s="15">
        <v>700</v>
      </c>
      <c r="E97" s="16" t="s">
        <v>480</v>
      </c>
      <c r="F97" s="16">
        <v>700</v>
      </c>
      <c r="G97" s="3">
        <f t="shared" si="1"/>
        <v>0</v>
      </c>
    </row>
    <row r="98" spans="1:12" x14ac:dyDescent="0.2">
      <c r="A98" s="16" t="s">
        <v>24</v>
      </c>
      <c r="B98" s="16">
        <v>4788</v>
      </c>
      <c r="C98" s="15">
        <v>700</v>
      </c>
      <c r="E98" s="16" t="s">
        <v>481</v>
      </c>
      <c r="F98" s="16">
        <v>700</v>
      </c>
      <c r="G98" s="3">
        <f t="shared" si="1"/>
        <v>0</v>
      </c>
    </row>
    <row r="99" spans="1:12" x14ac:dyDescent="0.2">
      <c r="A99" s="16" t="s">
        <v>24</v>
      </c>
      <c r="B99" s="16">
        <v>4789</v>
      </c>
      <c r="C99" s="15">
        <v>700</v>
      </c>
      <c r="E99" s="16" t="s">
        <v>482</v>
      </c>
      <c r="F99" s="16">
        <v>700</v>
      </c>
      <c r="G99" s="3">
        <f t="shared" si="1"/>
        <v>0</v>
      </c>
    </row>
    <row r="100" spans="1:12" x14ac:dyDescent="0.2">
      <c r="A100" s="16" t="s">
        <v>24</v>
      </c>
      <c r="B100" s="16">
        <v>4790</v>
      </c>
      <c r="C100" s="15">
        <v>700</v>
      </c>
      <c r="E100" s="16" t="s">
        <v>483</v>
      </c>
      <c r="F100" s="16">
        <v>700</v>
      </c>
      <c r="G100" s="3">
        <f t="shared" si="1"/>
        <v>0</v>
      </c>
    </row>
    <row r="101" spans="1:12" x14ac:dyDescent="0.2">
      <c r="A101" s="16" t="s">
        <v>24</v>
      </c>
      <c r="B101" s="16">
        <v>4791</v>
      </c>
      <c r="C101" s="15">
        <v>700</v>
      </c>
      <c r="E101" s="16" t="s">
        <v>484</v>
      </c>
      <c r="F101" s="16">
        <v>700</v>
      </c>
      <c r="G101" s="3">
        <f t="shared" si="1"/>
        <v>0</v>
      </c>
    </row>
    <row r="102" spans="1:12" x14ac:dyDescent="0.2">
      <c r="A102" s="16" t="s">
        <v>24</v>
      </c>
      <c r="B102" s="16">
        <v>4792</v>
      </c>
      <c r="C102" s="15">
        <v>700</v>
      </c>
      <c r="E102" s="16" t="s">
        <v>485</v>
      </c>
      <c r="F102" s="16">
        <v>700</v>
      </c>
      <c r="G102" s="3">
        <f t="shared" si="1"/>
        <v>0</v>
      </c>
    </row>
    <row r="103" spans="1:12" x14ac:dyDescent="0.2">
      <c r="A103" s="16" t="s">
        <v>24</v>
      </c>
      <c r="B103" s="16">
        <v>4793</v>
      </c>
      <c r="C103" s="15">
        <v>400</v>
      </c>
      <c r="E103" s="16" t="s">
        <v>486</v>
      </c>
      <c r="F103" s="16">
        <v>400</v>
      </c>
      <c r="G103" s="3">
        <f t="shared" si="1"/>
        <v>0</v>
      </c>
    </row>
    <row r="104" spans="1:12" x14ac:dyDescent="0.2">
      <c r="A104" s="16" t="s">
        <v>24</v>
      </c>
      <c r="B104" s="16">
        <v>4794</v>
      </c>
      <c r="C104" s="15">
        <v>700</v>
      </c>
      <c r="E104" s="16" t="s">
        <v>487</v>
      </c>
      <c r="F104" s="16">
        <v>700</v>
      </c>
      <c r="G104" s="3">
        <f t="shared" si="1"/>
        <v>0</v>
      </c>
    </row>
    <row r="105" spans="1:12" x14ac:dyDescent="0.2">
      <c r="A105" s="16" t="s">
        <v>24</v>
      </c>
      <c r="B105" s="16">
        <v>4795</v>
      </c>
      <c r="C105" s="15">
        <v>700</v>
      </c>
      <c r="E105" s="16" t="s">
        <v>488</v>
      </c>
      <c r="F105" s="16">
        <v>700</v>
      </c>
      <c r="G105" s="3">
        <f t="shared" si="1"/>
        <v>0</v>
      </c>
    </row>
    <row r="106" spans="1:12" x14ac:dyDescent="0.2">
      <c r="E106" s="16" t="s">
        <v>489</v>
      </c>
      <c r="F106" s="16">
        <v>1538.79</v>
      </c>
      <c r="G106" s="3">
        <f t="shared" si="1"/>
        <v>-1538.79</v>
      </c>
    </row>
    <row r="107" spans="1:12" ht="15" x14ac:dyDescent="0.25">
      <c r="C107" s="36">
        <f>SUM(C4:C105)</f>
        <v>166326.02586206904</v>
      </c>
      <c r="E107"/>
      <c r="F107" s="36">
        <f>SUM(F4:F106)</f>
        <v>304869.54999999993</v>
      </c>
      <c r="I107"/>
      <c r="J107" s="33" t="s">
        <v>2</v>
      </c>
      <c r="K107" s="34">
        <f>+C107</f>
        <v>166326.02586206904</v>
      </c>
      <c r="L107" s="34"/>
    </row>
    <row r="108" spans="1:12" ht="15" x14ac:dyDescent="0.25">
      <c r="E108"/>
      <c r="F108"/>
      <c r="I108"/>
      <c r="J108" s="10" t="s">
        <v>3</v>
      </c>
      <c r="K108" s="6">
        <f>+F107</f>
        <v>304869.54999999993</v>
      </c>
    </row>
    <row r="109" spans="1:12" ht="15" x14ac:dyDescent="0.25">
      <c r="E109"/>
      <c r="F109"/>
      <c r="I109"/>
      <c r="K109" s="34">
        <f>+K107-K108</f>
        <v>-138543.52413793089</v>
      </c>
      <c r="L109" s="35"/>
    </row>
    <row r="110" spans="1:12" ht="15" x14ac:dyDescent="0.25">
      <c r="E110"/>
      <c r="F110"/>
      <c r="I110"/>
    </row>
    <row r="111" spans="1:12" ht="15" x14ac:dyDescent="0.25">
      <c r="E111"/>
      <c r="F111"/>
      <c r="I111"/>
    </row>
    <row r="112" spans="1:12" ht="15" x14ac:dyDescent="0.25">
      <c r="E112"/>
      <c r="F112" s="19"/>
      <c r="I112"/>
    </row>
    <row r="113" spans="5:9" ht="15" x14ac:dyDescent="0.25">
      <c r="E113"/>
      <c r="F113" s="19"/>
      <c r="I113"/>
    </row>
    <row r="114" spans="5:9" ht="15" x14ac:dyDescent="0.25">
      <c r="E114"/>
      <c r="F114"/>
      <c r="I114"/>
    </row>
    <row r="115" spans="5:9" ht="15" x14ac:dyDescent="0.25">
      <c r="E115"/>
      <c r="F115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/>
      <c r="I122"/>
    </row>
    <row r="123" spans="5:9" ht="15" x14ac:dyDescent="0.25">
      <c r="E123"/>
      <c r="F123" s="19"/>
      <c r="I123"/>
    </row>
    <row r="124" spans="5:9" ht="15" x14ac:dyDescent="0.25">
      <c r="E124"/>
      <c r="F124" s="19"/>
      <c r="I124"/>
    </row>
    <row r="125" spans="5:9" ht="15" x14ac:dyDescent="0.25">
      <c r="E125"/>
      <c r="F125" s="19"/>
      <c r="I125"/>
    </row>
    <row r="126" spans="5:9" ht="15" x14ac:dyDescent="0.25">
      <c r="E126"/>
      <c r="F126" s="19"/>
      <c r="I126"/>
    </row>
    <row r="127" spans="5:9" ht="15" x14ac:dyDescent="0.25">
      <c r="E127"/>
      <c r="F127"/>
      <c r="I127"/>
    </row>
    <row r="128" spans="5:9" ht="15" x14ac:dyDescent="0.25">
      <c r="E128"/>
      <c r="F128" s="19"/>
      <c r="I128"/>
    </row>
    <row r="129" spans="5:9" ht="15" x14ac:dyDescent="0.25">
      <c r="E129"/>
      <c r="F129"/>
      <c r="I129"/>
    </row>
    <row r="130" spans="5:9" ht="15" x14ac:dyDescent="0.25">
      <c r="E130"/>
      <c r="F130"/>
      <c r="I130"/>
    </row>
    <row r="131" spans="5:9" ht="15" x14ac:dyDescent="0.25">
      <c r="E131"/>
      <c r="F131" s="19"/>
      <c r="I131"/>
    </row>
    <row r="132" spans="5:9" ht="15" x14ac:dyDescent="0.25">
      <c r="E132"/>
      <c r="F132" s="19"/>
      <c r="I132"/>
    </row>
    <row r="133" spans="5:9" ht="15" x14ac:dyDescent="0.25">
      <c r="E133"/>
      <c r="F133" s="19"/>
      <c r="I133"/>
    </row>
    <row r="134" spans="5:9" ht="15" x14ac:dyDescent="0.25">
      <c r="E134"/>
      <c r="F134"/>
      <c r="I134"/>
    </row>
    <row r="135" spans="5:9" ht="15" x14ac:dyDescent="0.25">
      <c r="E135"/>
      <c r="F135"/>
      <c r="I135"/>
    </row>
    <row r="136" spans="5:9" ht="15" x14ac:dyDescent="0.25">
      <c r="E136"/>
      <c r="F136"/>
      <c r="I136"/>
    </row>
    <row r="137" spans="5:9" ht="15" x14ac:dyDescent="0.25">
      <c r="E137"/>
      <c r="F137"/>
      <c r="I137"/>
    </row>
    <row r="138" spans="5:9" ht="15" x14ac:dyDescent="0.25">
      <c r="E138"/>
      <c r="F138"/>
      <c r="I138"/>
    </row>
    <row r="139" spans="5:9" ht="15" x14ac:dyDescent="0.25">
      <c r="E139"/>
      <c r="F139"/>
      <c r="I139"/>
    </row>
    <row r="140" spans="5:9" ht="15" x14ac:dyDescent="0.25">
      <c r="E140"/>
      <c r="F140"/>
      <c r="I140"/>
    </row>
    <row r="141" spans="5:9" ht="15" x14ac:dyDescent="0.25">
      <c r="E141"/>
      <c r="F141"/>
      <c r="I141"/>
    </row>
    <row r="142" spans="5:9" ht="15" x14ac:dyDescent="0.25">
      <c r="E142"/>
      <c r="F142"/>
      <c r="I142"/>
    </row>
    <row r="143" spans="5:9" ht="15" x14ac:dyDescent="0.25">
      <c r="E143"/>
      <c r="F143"/>
      <c r="I143"/>
    </row>
    <row r="144" spans="5:9" ht="15" x14ac:dyDescent="0.25">
      <c r="E144"/>
      <c r="F144"/>
      <c r="I144"/>
    </row>
    <row r="145" spans="5:9" ht="15" x14ac:dyDescent="0.25">
      <c r="E145"/>
      <c r="F145" s="19"/>
      <c r="I145"/>
    </row>
    <row r="146" spans="5:9" ht="15" x14ac:dyDescent="0.25">
      <c r="E146"/>
      <c r="F146"/>
      <c r="I146"/>
    </row>
    <row r="147" spans="5:9" ht="15" x14ac:dyDescent="0.25">
      <c r="E147"/>
      <c r="F147"/>
      <c r="I147"/>
    </row>
    <row r="148" spans="5:9" ht="15" x14ac:dyDescent="0.25">
      <c r="E148"/>
      <c r="F148"/>
      <c r="I148"/>
    </row>
    <row r="149" spans="5:9" ht="15" x14ac:dyDescent="0.25">
      <c r="E149"/>
      <c r="F149"/>
      <c r="I149"/>
    </row>
    <row r="150" spans="5:9" ht="15" x14ac:dyDescent="0.25">
      <c r="E150"/>
      <c r="F150"/>
      <c r="I150"/>
    </row>
    <row r="151" spans="5:9" ht="15" x14ac:dyDescent="0.25">
      <c r="E151"/>
      <c r="F151"/>
      <c r="I151"/>
    </row>
    <row r="152" spans="5:9" ht="15" x14ac:dyDescent="0.25">
      <c r="E152"/>
      <c r="F152"/>
      <c r="I152"/>
    </row>
    <row r="153" spans="5:9" ht="15" x14ac:dyDescent="0.25">
      <c r="E153"/>
      <c r="F153"/>
      <c r="I153"/>
    </row>
    <row r="154" spans="5:9" ht="15" x14ac:dyDescent="0.25">
      <c r="E154"/>
      <c r="F154"/>
      <c r="I154"/>
    </row>
    <row r="155" spans="5:9" ht="15" x14ac:dyDescent="0.25">
      <c r="E155"/>
      <c r="F155"/>
      <c r="I155"/>
    </row>
    <row r="156" spans="5:9" ht="15" x14ac:dyDescent="0.25">
      <c r="E156"/>
      <c r="F156"/>
      <c r="I156"/>
    </row>
    <row r="157" spans="5:9" ht="15" x14ac:dyDescent="0.25">
      <c r="E157"/>
      <c r="F157" s="19"/>
      <c r="I157"/>
    </row>
    <row r="158" spans="5:9" ht="15" x14ac:dyDescent="0.25">
      <c r="E158"/>
      <c r="F158" s="19"/>
      <c r="I158"/>
    </row>
    <row r="159" spans="5:9" ht="15" x14ac:dyDescent="0.25">
      <c r="E159"/>
      <c r="F159" s="19"/>
      <c r="I159"/>
    </row>
    <row r="160" spans="5:9" ht="15" x14ac:dyDescent="0.25">
      <c r="E160"/>
      <c r="F160" s="19"/>
      <c r="I160"/>
    </row>
    <row r="161" spans="5:9" ht="15" x14ac:dyDescent="0.25">
      <c r="E161"/>
      <c r="F161"/>
      <c r="I161"/>
    </row>
    <row r="162" spans="5:9" ht="15" x14ac:dyDescent="0.25">
      <c r="E162"/>
      <c r="F162"/>
      <c r="I162"/>
    </row>
    <row r="163" spans="5:9" ht="15" x14ac:dyDescent="0.25">
      <c r="E163"/>
      <c r="F163"/>
      <c r="I163"/>
    </row>
    <row r="164" spans="5:9" ht="15" x14ac:dyDescent="0.25">
      <c r="E164"/>
      <c r="F164"/>
      <c r="I164"/>
    </row>
    <row r="165" spans="5:9" ht="15" x14ac:dyDescent="0.25">
      <c r="E165"/>
      <c r="F165"/>
      <c r="I165"/>
    </row>
    <row r="166" spans="5:9" ht="15" x14ac:dyDescent="0.25">
      <c r="E166"/>
      <c r="F166"/>
      <c r="I166"/>
    </row>
    <row r="167" spans="5:9" ht="15" x14ac:dyDescent="0.25">
      <c r="E167"/>
      <c r="F167"/>
      <c r="I167"/>
    </row>
    <row r="168" spans="5:9" ht="15" x14ac:dyDescent="0.25">
      <c r="E168"/>
      <c r="F168"/>
      <c r="I168"/>
    </row>
    <row r="169" spans="5:9" ht="15" x14ac:dyDescent="0.25">
      <c r="E169"/>
      <c r="F169"/>
      <c r="I169"/>
    </row>
    <row r="170" spans="5:9" ht="15" x14ac:dyDescent="0.25">
      <c r="E170"/>
      <c r="F170"/>
      <c r="I170"/>
    </row>
    <row r="171" spans="5:9" ht="15" x14ac:dyDescent="0.25">
      <c r="E171"/>
      <c r="F171"/>
      <c r="I171"/>
    </row>
    <row r="172" spans="5:9" ht="15" x14ac:dyDescent="0.25">
      <c r="E172"/>
      <c r="F172"/>
      <c r="I172"/>
    </row>
    <row r="173" spans="5:9" ht="15" x14ac:dyDescent="0.25">
      <c r="E173"/>
      <c r="F173"/>
      <c r="I173"/>
    </row>
    <row r="174" spans="5:9" ht="15" x14ac:dyDescent="0.25">
      <c r="E174"/>
      <c r="F174"/>
      <c r="I174"/>
    </row>
    <row r="175" spans="5:9" ht="15" x14ac:dyDescent="0.25">
      <c r="E175"/>
      <c r="F175" s="19"/>
      <c r="I175"/>
    </row>
  </sheetData>
  <sortState ref="A4:C81">
    <sortCondition ref="B4:B81"/>
  </sortState>
  <mergeCells count="2">
    <mergeCell ref="A3:C3"/>
    <mergeCell ref="E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70C0"/>
  </sheetPr>
  <dimension ref="A3:M15"/>
  <sheetViews>
    <sheetView workbookViewId="0">
      <selection activeCell="L13" sqref="L13:M15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10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270</v>
      </c>
      <c r="C4" s="15">
        <v>653.79310344827593</v>
      </c>
      <c r="E4" s="16" t="s">
        <v>490</v>
      </c>
      <c r="F4" s="17">
        <v>42433</v>
      </c>
      <c r="G4" s="16" t="s">
        <v>499</v>
      </c>
      <c r="H4" s="16">
        <v>653.79</v>
      </c>
      <c r="I4" s="3">
        <f>+C4-H4</f>
        <v>3.1034482759650928E-3</v>
      </c>
    </row>
    <row r="5" spans="1:13" x14ac:dyDescent="0.2">
      <c r="A5" s="16" t="s">
        <v>68</v>
      </c>
      <c r="B5" s="16">
        <v>271</v>
      </c>
      <c r="C5" s="15">
        <v>850.00000000000011</v>
      </c>
      <c r="E5" s="16" t="s">
        <v>491</v>
      </c>
      <c r="F5" s="17">
        <v>42434</v>
      </c>
      <c r="G5" s="16" t="s">
        <v>500</v>
      </c>
      <c r="H5" s="16">
        <v>850</v>
      </c>
      <c r="I5" s="3">
        <f t="shared" ref="I5:I12" si="0">+C5-H5</f>
        <v>0</v>
      </c>
    </row>
    <row r="6" spans="1:13" x14ac:dyDescent="0.2">
      <c r="A6" s="16" t="s">
        <v>68</v>
      </c>
      <c r="B6" s="16">
        <v>272</v>
      </c>
      <c r="C6" s="15">
        <v>862.06034482758628</v>
      </c>
      <c r="E6" s="16" t="s">
        <v>492</v>
      </c>
      <c r="F6" s="17">
        <v>42441</v>
      </c>
      <c r="G6" s="16" t="s">
        <v>501</v>
      </c>
      <c r="H6" s="16">
        <v>862.06</v>
      </c>
      <c r="I6" s="3">
        <f t="shared" si="0"/>
        <v>3.4482758633203048E-4</v>
      </c>
    </row>
    <row r="7" spans="1:13" x14ac:dyDescent="0.2">
      <c r="A7" s="16" t="s">
        <v>68</v>
      </c>
      <c r="B7" s="16">
        <v>273</v>
      </c>
      <c r="C7" s="15">
        <v>297.70689655172413</v>
      </c>
      <c r="E7" s="16" t="s">
        <v>493</v>
      </c>
      <c r="F7" s="17">
        <v>42444</v>
      </c>
      <c r="G7" s="16" t="s">
        <v>502</v>
      </c>
      <c r="H7" s="16">
        <v>297.70999999999998</v>
      </c>
      <c r="I7" s="3">
        <f t="shared" si="0"/>
        <v>-3.1034482758514059E-3</v>
      </c>
    </row>
    <row r="8" spans="1:13" x14ac:dyDescent="0.2">
      <c r="A8" s="16" t="s">
        <v>68</v>
      </c>
      <c r="B8" s="16">
        <v>274</v>
      </c>
      <c r="C8" s="15">
        <v>1401.4224137931037</v>
      </c>
      <c r="E8" s="16" t="s">
        <v>494</v>
      </c>
      <c r="F8" s="17">
        <v>42447</v>
      </c>
      <c r="G8" s="16" t="s">
        <v>503</v>
      </c>
      <c r="H8" s="20">
        <v>1401.42</v>
      </c>
      <c r="I8" s="3">
        <f t="shared" si="0"/>
        <v>2.4137931036420923E-3</v>
      </c>
    </row>
    <row r="9" spans="1:13" x14ac:dyDescent="0.2">
      <c r="A9" s="16" t="s">
        <v>68</v>
      </c>
      <c r="B9" s="16">
        <v>275</v>
      </c>
      <c r="C9" s="15">
        <v>1180.2068965517242</v>
      </c>
      <c r="E9" s="16" t="s">
        <v>495</v>
      </c>
      <c r="F9" s="17">
        <v>42448</v>
      </c>
      <c r="G9" s="16" t="s">
        <v>504</v>
      </c>
      <c r="H9" s="20">
        <v>1180.21</v>
      </c>
      <c r="I9" s="3">
        <f t="shared" si="0"/>
        <v>-3.1034482758514059E-3</v>
      </c>
    </row>
    <row r="10" spans="1:13" x14ac:dyDescent="0.2">
      <c r="A10" s="16" t="s">
        <v>68</v>
      </c>
      <c r="B10" s="16">
        <v>276</v>
      </c>
      <c r="C10" s="15">
        <v>5063.8534482758623</v>
      </c>
      <c r="E10" s="16" t="s">
        <v>496</v>
      </c>
      <c r="F10" s="17">
        <v>42448</v>
      </c>
      <c r="G10" s="16" t="s">
        <v>505</v>
      </c>
      <c r="H10" s="20">
        <v>5063.8500000000004</v>
      </c>
      <c r="I10" s="3">
        <f t="shared" si="0"/>
        <v>3.4482758619560627E-3</v>
      </c>
    </row>
    <row r="11" spans="1:13" x14ac:dyDescent="0.2">
      <c r="A11" s="16" t="s">
        <v>68</v>
      </c>
      <c r="B11" s="16">
        <v>277</v>
      </c>
      <c r="C11" s="15">
        <v>9993.6034482758623</v>
      </c>
      <c r="E11" s="16" t="s">
        <v>497</v>
      </c>
      <c r="F11" s="17">
        <v>42451</v>
      </c>
      <c r="G11" s="16" t="s">
        <v>506</v>
      </c>
      <c r="H11" s="20">
        <v>9993.6</v>
      </c>
      <c r="I11" s="3">
        <f t="shared" si="0"/>
        <v>3.4482758619560627E-3</v>
      </c>
    </row>
    <row r="12" spans="1:13" x14ac:dyDescent="0.2">
      <c r="A12" s="16" t="s">
        <v>68</v>
      </c>
      <c r="B12" s="16">
        <v>278</v>
      </c>
      <c r="C12" s="15">
        <v>201.7931034482759</v>
      </c>
      <c r="E12" s="16" t="s">
        <v>498</v>
      </c>
      <c r="F12" s="17">
        <v>42459</v>
      </c>
      <c r="G12" s="16" t="s">
        <v>507</v>
      </c>
      <c r="H12" s="16">
        <v>201.79</v>
      </c>
      <c r="I12" s="3">
        <f t="shared" si="0"/>
        <v>3.1034482759082493E-3</v>
      </c>
    </row>
    <row r="13" spans="1:13" ht="15" x14ac:dyDescent="0.25">
      <c r="C13" s="36">
        <f>SUM(C4:C12)</f>
        <v>20504.439655172413</v>
      </c>
      <c r="H13" s="38">
        <f>SUM(H4:H12)</f>
        <v>20504.43</v>
      </c>
      <c r="L13" s="33" t="s">
        <v>2</v>
      </c>
      <c r="M13" s="34">
        <f>+C13</f>
        <v>20504.439655172413</v>
      </c>
    </row>
    <row r="14" spans="1:13" x14ac:dyDescent="0.2">
      <c r="L14" s="10" t="s">
        <v>3</v>
      </c>
      <c r="M14" s="6">
        <f>+H13</f>
        <v>20504.43</v>
      </c>
    </row>
    <row r="15" spans="1:13" ht="15" x14ac:dyDescent="0.25">
      <c r="M15" s="34">
        <f>+M13-M14</f>
        <v>9.6551724127493799E-3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ENE-AUTOS</vt:lpstr>
      <vt:lpstr>ENE-SERV</vt:lpstr>
      <vt:lpstr>ENE-REF </vt:lpstr>
      <vt:lpstr>FEB-AUTOS </vt:lpstr>
      <vt:lpstr>FEB-SERV</vt:lpstr>
      <vt:lpstr>FEB-REF </vt:lpstr>
      <vt:lpstr>MAR-AUTOS </vt:lpstr>
      <vt:lpstr>MAR-SERV</vt:lpstr>
      <vt:lpstr>MAR-REF</vt:lpstr>
      <vt:lpstr>ABR-AUTOS </vt:lpstr>
      <vt:lpstr>ABR-SERV</vt:lpstr>
      <vt:lpstr>ABR-REF</vt:lpstr>
      <vt:lpstr>MAY-AUTOS</vt:lpstr>
      <vt:lpstr>MAY-SERV</vt:lpstr>
      <vt:lpstr>MAY-REF</vt:lpstr>
      <vt:lpstr>JUN-AUTOS </vt:lpstr>
      <vt:lpstr>JUN-SERV</vt:lpstr>
      <vt:lpstr>JUN-REF</vt:lpstr>
      <vt:lpstr>JUL-AUTOS</vt:lpstr>
      <vt:lpstr>JUL-SERV</vt:lpstr>
      <vt:lpstr>JUL-REF</vt:lpstr>
      <vt:lpstr>AGO-AUTOS </vt:lpstr>
      <vt:lpstr>AGO-SERV</vt:lpstr>
      <vt:lpstr>AGO-REF</vt:lpstr>
      <vt:lpstr>SEP-AUTOS </vt:lpstr>
      <vt:lpstr>SEP-SERV</vt:lpstr>
      <vt:lpstr>SEP-REF</vt:lpstr>
      <vt:lpstr>OCT-AUTOS </vt:lpstr>
      <vt:lpstr>OCT-SERV</vt:lpstr>
      <vt:lpstr>OCT-REF</vt:lpstr>
      <vt:lpstr>NOV-AUTOS </vt:lpstr>
      <vt:lpstr>NOV-SERV</vt:lpstr>
      <vt:lpstr>NOV-REF</vt:lpstr>
      <vt:lpstr>DIC-AUTOS</vt:lpstr>
      <vt:lpstr>DIC-SERV</vt:lpstr>
      <vt:lpstr>DIC-REF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QMContabilidad12</cp:lastModifiedBy>
  <dcterms:created xsi:type="dcterms:W3CDTF">2017-01-21T19:43:26Z</dcterms:created>
  <dcterms:modified xsi:type="dcterms:W3CDTF">2017-01-26T18:28:45Z</dcterms:modified>
</cp:coreProperties>
</file>