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"/>
    </mc:Choice>
  </mc:AlternateContent>
  <bookViews>
    <workbookView xWindow="0" yWindow="0" windowWidth="20490" windowHeight="7365"/>
  </bookViews>
  <sheets>
    <sheet name="FMKT" sheetId="3" r:id="rId1"/>
    <sheet name="INCENTIVOS" sheetId="4" r:id="rId2"/>
    <sheet name="INTERESES" sheetId="5" r:id="rId3"/>
    <sheet name="RESUMEN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D14" i="6"/>
  <c r="D13" i="6"/>
  <c r="D12" i="6"/>
  <c r="E12" i="5"/>
  <c r="F11" i="5"/>
  <c r="G11" i="5" s="1"/>
  <c r="G12" i="5" s="1"/>
  <c r="F10" i="5"/>
  <c r="G10" i="5" s="1"/>
  <c r="F12" i="5" l="1"/>
  <c r="E43" i="4"/>
  <c r="E41" i="4"/>
  <c r="D41" i="4"/>
  <c r="G31" i="4"/>
  <c r="G30" i="4"/>
  <c r="D29" i="4"/>
  <c r="D43" i="4" s="1"/>
  <c r="G43" i="4" s="1"/>
  <c r="G29" i="4" l="1"/>
  <c r="G41" i="4"/>
  <c r="I85" i="3" l="1"/>
  <c r="G13" i="3"/>
  <c r="H13" i="3" s="1"/>
  <c r="G14" i="3"/>
  <c r="H14" i="3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/>
  <c r="G71" i="3"/>
  <c r="H71" i="3" s="1"/>
  <c r="G72" i="3"/>
  <c r="H72" i="3"/>
  <c r="G73" i="3"/>
  <c r="H73" i="3" s="1"/>
  <c r="G74" i="3"/>
  <c r="H74" i="3" s="1"/>
  <c r="G75" i="3"/>
  <c r="H75" i="3" s="1"/>
  <c r="G76" i="3"/>
  <c r="H76" i="3"/>
  <c r="G77" i="3"/>
  <c r="H77" i="3" s="1"/>
  <c r="G78" i="3"/>
  <c r="H78" i="3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/>
  <c r="G12" i="3"/>
  <c r="H12" i="3" s="1"/>
</calcChain>
</file>

<file path=xl/sharedStrings.xml><?xml version="1.0" encoding="utf-8"?>
<sst xmlns="http://schemas.openxmlformats.org/spreadsheetml/2006/main" count="324" uniqueCount="148">
  <si>
    <t>0057-SBN16</t>
  </si>
  <si>
    <t>0058-SBN16</t>
  </si>
  <si>
    <t>0059-SBN16</t>
  </si>
  <si>
    <t>0060-SBN16</t>
  </si>
  <si>
    <t>0061-SBN16</t>
  </si>
  <si>
    <t>0062-SBN16</t>
  </si>
  <si>
    <t>0063-SBN16</t>
  </si>
  <si>
    <t>0079-SBN16</t>
  </si>
  <si>
    <t>0017-SBN17</t>
  </si>
  <si>
    <t>0067-SBN16</t>
  </si>
  <si>
    <t>0071-SBN16</t>
  </si>
  <si>
    <t>0012-SBN17</t>
  </si>
  <si>
    <t>0013-SBN17</t>
  </si>
  <si>
    <t>0014-SBN17</t>
  </si>
  <si>
    <t>0015-SBN17</t>
  </si>
  <si>
    <t>0016-SBN17</t>
  </si>
  <si>
    <t>0065-SBN16</t>
  </si>
  <si>
    <t>0004-SBN17</t>
  </si>
  <si>
    <t>0076-SBN16</t>
  </si>
  <si>
    <t>0077-SBN16</t>
  </si>
  <si>
    <t>0001-SBN17</t>
  </si>
  <si>
    <t>0002-SBN17</t>
  </si>
  <si>
    <t>0066-SBN16</t>
  </si>
  <si>
    <t>0068-SBN16</t>
  </si>
  <si>
    <t>0056-SBN16</t>
  </si>
  <si>
    <t>0084-SBN16</t>
  </si>
  <si>
    <t>0010-SBN17</t>
  </si>
  <si>
    <t>0080-SBN16</t>
  </si>
  <si>
    <t>0081-SBN16</t>
  </si>
  <si>
    <t>0052-SBN16</t>
  </si>
  <si>
    <t>0053-SBN16</t>
  </si>
  <si>
    <t>0054-SBN16</t>
  </si>
  <si>
    <t>0055-SBN16</t>
  </si>
  <si>
    <t>0072-SBN16</t>
  </si>
  <si>
    <t>0069-SBN16</t>
  </si>
  <si>
    <t>0070-SBN16</t>
  </si>
  <si>
    <t>0073-SBN16</t>
  </si>
  <si>
    <t>0022-SBN17</t>
  </si>
  <si>
    <t>0023-SBN17</t>
  </si>
  <si>
    <t>0024-SBN17</t>
  </si>
  <si>
    <t>0025-SBN17</t>
  </si>
  <si>
    <t>0026-SBN17</t>
  </si>
  <si>
    <t>0091-SBN16</t>
  </si>
  <si>
    <t>0074-SBN16</t>
  </si>
  <si>
    <t>0082-SBN16</t>
  </si>
  <si>
    <t>0083-SBN16</t>
  </si>
  <si>
    <t>0085-SBN16</t>
  </si>
  <si>
    <t>0086-SBN16</t>
  </si>
  <si>
    <t>0087-SBN16</t>
  </si>
  <si>
    <t>0088-SBN16</t>
  </si>
  <si>
    <t>0089-SBN16</t>
  </si>
  <si>
    <t>0090-SBN16</t>
  </si>
  <si>
    <t>0078-SBN16</t>
  </si>
  <si>
    <t>0075-SBN16</t>
  </si>
  <si>
    <t>0008-SBN17</t>
  </si>
  <si>
    <t>0009-SBN17</t>
  </si>
  <si>
    <t>0018-SBN17</t>
  </si>
  <si>
    <t>0019-SBN17</t>
  </si>
  <si>
    <t>0020-SBN17</t>
  </si>
  <si>
    <t>0021-SBN17</t>
  </si>
  <si>
    <t>0003-SBN17</t>
  </si>
  <si>
    <t>0011-SBN17</t>
  </si>
  <si>
    <t>0092-SBN16</t>
  </si>
  <si>
    <t>0051-SBN16</t>
  </si>
  <si>
    <t>FECHA</t>
  </si>
  <si>
    <t>INVENTARIO</t>
  </si>
  <si>
    <t>FOLIO</t>
  </si>
  <si>
    <t>COSTO</t>
  </si>
  <si>
    <t>IMPREZA</t>
  </si>
  <si>
    <t>FORESTER</t>
  </si>
  <si>
    <t>SGM AUTOMOTRIS DE MEXICO SA DE CV</t>
  </si>
  <si>
    <t>OUTBACK</t>
  </si>
  <si>
    <t>MODELO</t>
  </si>
  <si>
    <t xml:space="preserve">EMPRESA </t>
  </si>
  <si>
    <t>FMK</t>
  </si>
  <si>
    <t>RALLY CHAMPION, SA DE CV</t>
  </si>
  <si>
    <t>COMPRAS DE SEP-2016 A AGT-2017</t>
  </si>
  <si>
    <t>SGM AUTOMOTRIZ DE MEXICO, SA DE CV</t>
  </si>
  <si>
    <t>VENTAS CLIENTES</t>
  </si>
  <si>
    <t xml:space="preserve">221-BONIFICACIONES </t>
  </si>
  <si>
    <t>AGOSTO .2017</t>
  </si>
  <si>
    <t>DESCRIPCION</t>
  </si>
  <si>
    <t>SERIE</t>
  </si>
  <si>
    <t>SALDO</t>
  </si>
  <si>
    <t>PAGO</t>
  </si>
  <si>
    <t>FECHA PAGO</t>
  </si>
  <si>
    <t>221-0042N/15</t>
  </si>
  <si>
    <t>JF2SJDVCXFH503658 /</t>
  </si>
  <si>
    <t>SUBARU</t>
  </si>
  <si>
    <t>221-0073N/15</t>
  </si>
  <si>
    <t>JF1GPAN63FH257294 /</t>
  </si>
  <si>
    <t>221-0040N/16</t>
  </si>
  <si>
    <t>JF1GPAF69GH247790</t>
  </si>
  <si>
    <t>221-0005N/16</t>
  </si>
  <si>
    <t>JF2SJJVC7GH436629 /</t>
  </si>
  <si>
    <t>221-0038N/16</t>
  </si>
  <si>
    <t>JF2GPALC4GH223158 /</t>
  </si>
  <si>
    <t>221-0046N/16</t>
  </si>
  <si>
    <t>JF2GPABC8GH271554 /</t>
  </si>
  <si>
    <t>221-0049N/16</t>
  </si>
  <si>
    <t>JF2SJDLCXGH518732 /</t>
  </si>
  <si>
    <t>221-0024N/16</t>
  </si>
  <si>
    <t>JF1GPAL60GH216030</t>
  </si>
  <si>
    <t>221-0026N/16</t>
  </si>
  <si>
    <t>JF1VA1L64G8817580</t>
  </si>
  <si>
    <t>221-0044N/16</t>
  </si>
  <si>
    <t>JF2SJDWC1GH517772</t>
  </si>
  <si>
    <t>221-0045N/16</t>
  </si>
  <si>
    <t>JF1GPAL62GH248901 /</t>
  </si>
  <si>
    <t>TOTAL SUBARU</t>
  </si>
  <si>
    <t>221-0055N/17</t>
  </si>
  <si>
    <t>JF2SJDLCXGH558664 /</t>
  </si>
  <si>
    <t>SGM</t>
  </si>
  <si>
    <t>221-0073N/16</t>
  </si>
  <si>
    <t>JF2SJDWC7GH514794 /</t>
  </si>
  <si>
    <t>221-0001N/17</t>
  </si>
  <si>
    <t>JF1VA1L64H9805781</t>
  </si>
  <si>
    <t>221-0083N/16</t>
  </si>
  <si>
    <t>JF2SJJVC1GH544261</t>
  </si>
  <si>
    <t>221-0017N/16</t>
  </si>
  <si>
    <t>JF1ZCAC15G8600409</t>
  </si>
  <si>
    <t>221-0084N/16</t>
  </si>
  <si>
    <t>JF2GPABC1GG298293</t>
  </si>
  <si>
    <t>221-0089N/16</t>
  </si>
  <si>
    <t>JF2GPALC7GH270961</t>
  </si>
  <si>
    <t>221-0088N/16</t>
  </si>
  <si>
    <t>JF2GPALC3GH286011</t>
  </si>
  <si>
    <t>221-0091N/16</t>
  </si>
  <si>
    <t>JF2SJJVC4GH461388</t>
  </si>
  <si>
    <t>221-0080N/16</t>
  </si>
  <si>
    <t>JF2GPALC3GH301526</t>
  </si>
  <si>
    <t>221-0092N/16</t>
  </si>
  <si>
    <t>JF2SJJVC1GH484997</t>
  </si>
  <si>
    <t>TOTAL SGM</t>
  </si>
  <si>
    <t>D    384</t>
  </si>
  <si>
    <t>AM -00137</t>
  </si>
  <si>
    <t>INTERESES PLAN PISO DEMOS MAYO</t>
  </si>
  <si>
    <t>D     20</t>
  </si>
  <si>
    <t>AM-00138</t>
  </si>
  <si>
    <t>INTERESES PLAN PISO DEMOS JUNI</t>
  </si>
  <si>
    <t>INTERES</t>
  </si>
  <si>
    <t>IVA</t>
  </si>
  <si>
    <t>TOTAL</t>
  </si>
  <si>
    <t>INTERESES GENERADOS UNIDADES DEMO</t>
  </si>
  <si>
    <t>FMKT</t>
  </si>
  <si>
    <t>INCENTIVOS SGM</t>
  </si>
  <si>
    <t>INTERESES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</si>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</sst>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0" borderId="0" xfId="1" applyFont="1"/>
    <xf numFmtId="0" fontId="3" fillId="0" borderId="0" xfId="0" applyFont="1" applyAlignment="1">
      <alignment horizontal="center"/>
    </xf>
    <xf numFmtId="0" fontId="6" fillId="0" borderId="0" xfId="0" applyFont="1" applyFill="1"/>
    <xf numFmtId="17" fontId="6" fillId="0" borderId="0" xfId="0" applyNumberFormat="1" applyFont="1" applyFill="1" applyAlignment="1">
      <alignment horizontal="center"/>
    </xf>
    <xf numFmtId="43" fontId="6" fillId="0" borderId="0" xfId="1" applyFont="1" applyFill="1" applyBorder="1" applyAlignment="1" applyProtection="1"/>
    <xf numFmtId="0" fontId="7" fillId="0" borderId="0" xfId="0" applyFont="1" applyFill="1" applyAlignment="1"/>
    <xf numFmtId="0" fontId="6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4" fontId="6" fillId="0" borderId="0" xfId="0" applyNumberFormat="1" applyFont="1" applyFill="1"/>
    <xf numFmtId="0" fontId="9" fillId="0" borderId="0" xfId="0" applyFont="1" applyFill="1"/>
    <xf numFmtId="43" fontId="6" fillId="0" borderId="0" xfId="1" applyFont="1" applyFill="1"/>
    <xf numFmtId="43" fontId="9" fillId="0" borderId="0" xfId="1" applyFont="1" applyFill="1"/>
    <xf numFmtId="43" fontId="5" fillId="0" borderId="0" xfId="1" applyFont="1" applyFill="1" applyBorder="1"/>
    <xf numFmtId="0" fontId="8" fillId="0" borderId="1" xfId="0" applyFont="1" applyFill="1" applyBorder="1" applyAlignment="1">
      <alignment horizontal="center"/>
    </xf>
    <xf numFmtId="43" fontId="6" fillId="0" borderId="2" xfId="1" applyFont="1" applyFill="1" applyBorder="1"/>
    <xf numFmtId="1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14" fontId="4" fillId="0" borderId="0" xfId="0" applyNumberFormat="1" applyFont="1" applyFill="1" applyBorder="1"/>
    <xf numFmtId="0" fontId="4" fillId="0" borderId="0" xfId="0" applyFont="1" applyFill="1" applyBorder="1"/>
    <xf numFmtId="43" fontId="4" fillId="0" borderId="0" xfId="1" applyFont="1" applyFill="1" applyBorder="1"/>
    <xf numFmtId="0" fontId="5" fillId="0" borderId="0" xfId="0" applyFont="1" applyFill="1" applyBorder="1"/>
    <xf numFmtId="43" fontId="4" fillId="0" borderId="2" xfId="1" applyFont="1" applyFill="1" applyBorder="1"/>
    <xf numFmtId="4" fontId="0" fillId="0" borderId="0" xfId="0" applyNumberFormat="1"/>
    <xf numFmtId="4" fontId="0" fillId="0" borderId="2" xfId="0" applyNumberFormat="1" applyBorder="1"/>
    <xf numFmtId="0" fontId="2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0" fillId="0" borderId="2" xfId="1" applyFont="1" applyBorder="1"/>
    <xf numFmtId="0" fontId="5" fillId="0" borderId="0" xfId="2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3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43" fontId="11" fillId="2" borderId="4" xfId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_DSHDA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28575</xdr:rowOff>
    </xdr:from>
    <xdr:to>
      <xdr:col>2</xdr:col>
      <xdr:colOff>542925</xdr:colOff>
      <xdr:row>7</xdr:row>
      <xdr:rowOff>53521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</xdr:row>
      <xdr:rowOff>158576</xdr:rowOff>
    </xdr:from>
    <xdr:to>
      <xdr:col>2</xdr:col>
      <xdr:colOff>571500</xdr:colOff>
      <xdr:row>8</xdr:row>
      <xdr:rowOff>161926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9576"/>
          <a:ext cx="1924050" cy="114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2</xdr:col>
      <xdr:colOff>809625</xdr:colOff>
      <xdr:row>7</xdr:row>
      <xdr:rowOff>22400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9550"/>
          <a:ext cx="1924050" cy="114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47625</xdr:rowOff>
    </xdr:from>
    <xdr:to>
      <xdr:col>1</xdr:col>
      <xdr:colOff>685800</xdr:colOff>
      <xdr:row>7</xdr:row>
      <xdr:rowOff>50975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38125"/>
          <a:ext cx="1924050" cy="114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85"/>
  <sheetViews>
    <sheetView tabSelected="1" workbookViewId="0">
      <selection activeCell="A2" sqref="A2:J2"/>
    </sheetView>
  </sheetViews>
  <sheetFormatPr baseColWidth="10" defaultRowHeight="15" x14ac:dyDescent="0.25"/>
  <cols>
    <col min="1" max="1" width="10.7109375" bestFit="1" customWidth="1"/>
    <col min="2" max="2" width="12" bestFit="1" customWidth="1"/>
    <col min="3" max="3" width="12" customWidth="1"/>
    <col min="4" max="4" width="8.5703125" bestFit="1" customWidth="1"/>
    <col min="5" max="5" width="38.42578125" bestFit="1" customWidth="1"/>
    <col min="6" max="7" width="16.140625" style="2" hidden="1" customWidth="1"/>
    <col min="8" max="8" width="15" style="2" bestFit="1" customWidth="1"/>
    <col min="9" max="9" width="11.42578125" style="2"/>
  </cols>
  <sheetData>
    <row r="2" spans="1:10" x14ac:dyDescent="0.25">
      <c r="A2" s="32" t="s">
        <v>75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32" t="s">
        <v>76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s="32" t="s">
        <v>77</v>
      </c>
      <c r="B4" s="32"/>
      <c r="C4" s="32"/>
      <c r="D4" s="32"/>
      <c r="E4" s="32"/>
      <c r="F4" s="32"/>
      <c r="G4" s="32"/>
      <c r="H4" s="32"/>
      <c r="I4" s="32"/>
      <c r="J4" s="32"/>
    </row>
    <row r="10" spans="1:10" ht="15.75" thickBot="1" x14ac:dyDescent="0.3"/>
    <row r="11" spans="1:10" ht="15.75" thickBot="1" x14ac:dyDescent="0.3">
      <c r="A11" s="36" t="s">
        <v>64</v>
      </c>
      <c r="B11" s="36" t="s">
        <v>65</v>
      </c>
      <c r="C11" s="36" t="s">
        <v>72</v>
      </c>
      <c r="D11" s="36" t="s">
        <v>66</v>
      </c>
      <c r="E11" s="36" t="s">
        <v>73</v>
      </c>
      <c r="F11" s="37"/>
      <c r="G11" s="37"/>
      <c r="H11" s="37" t="s">
        <v>67</v>
      </c>
      <c r="I11" s="37" t="s">
        <v>74</v>
      </c>
      <c r="J11" s="4"/>
    </row>
    <row r="12" spans="1:10" x14ac:dyDescent="0.25">
      <c r="A12" s="1">
        <v>42635</v>
      </c>
      <c r="B12" t="s">
        <v>63</v>
      </c>
      <c r="C12" t="s">
        <v>68</v>
      </c>
      <c r="D12">
        <v>348</v>
      </c>
      <c r="E12" t="s">
        <v>70</v>
      </c>
      <c r="F12" s="2">
        <v>288359.14</v>
      </c>
      <c r="G12" s="2">
        <f>F12*0.16</f>
        <v>46137.462400000004</v>
      </c>
      <c r="H12" s="2">
        <f>+F12+G12</f>
        <v>334496.60240000003</v>
      </c>
      <c r="I12" s="2">
        <v>7000</v>
      </c>
    </row>
    <row r="13" spans="1:10" x14ac:dyDescent="0.25">
      <c r="A13" s="1">
        <v>42661</v>
      </c>
      <c r="B13" t="s">
        <v>31</v>
      </c>
      <c r="C13" t="s">
        <v>68</v>
      </c>
      <c r="D13">
        <v>351</v>
      </c>
      <c r="E13" t="s">
        <v>70</v>
      </c>
      <c r="F13" s="2">
        <v>276701</v>
      </c>
      <c r="G13" s="2">
        <f t="shared" ref="G13:G76" si="0">F13*0.16</f>
        <v>44272.160000000003</v>
      </c>
      <c r="H13" s="2">
        <f t="shared" ref="H13:H76" si="1">+F13+G13</f>
        <v>320973.16000000003</v>
      </c>
      <c r="I13" s="2">
        <v>7000</v>
      </c>
    </row>
    <row r="14" spans="1:10" x14ac:dyDescent="0.25">
      <c r="A14" s="1">
        <v>42683</v>
      </c>
      <c r="B14" t="s">
        <v>2</v>
      </c>
      <c r="C14" t="s">
        <v>68</v>
      </c>
      <c r="D14">
        <v>356</v>
      </c>
      <c r="E14" t="s">
        <v>70</v>
      </c>
      <c r="F14" s="2">
        <v>276701.62</v>
      </c>
      <c r="G14" s="2">
        <f t="shared" si="0"/>
        <v>44272.2592</v>
      </c>
      <c r="H14" s="2">
        <f t="shared" si="1"/>
        <v>320973.87919999997</v>
      </c>
      <c r="I14" s="2">
        <v>7000</v>
      </c>
    </row>
    <row r="15" spans="1:10" x14ac:dyDescent="0.25">
      <c r="A15" s="1">
        <v>42683</v>
      </c>
      <c r="B15" t="s">
        <v>3</v>
      </c>
      <c r="C15" t="s">
        <v>68</v>
      </c>
      <c r="D15">
        <v>357</v>
      </c>
      <c r="E15" t="s">
        <v>70</v>
      </c>
      <c r="F15" s="2">
        <v>276701.62</v>
      </c>
      <c r="G15" s="2">
        <f t="shared" si="0"/>
        <v>44272.2592</v>
      </c>
      <c r="H15" s="2">
        <f t="shared" si="1"/>
        <v>320973.87919999997</v>
      </c>
      <c r="I15" s="2">
        <v>7000</v>
      </c>
    </row>
    <row r="16" spans="1:10" x14ac:dyDescent="0.25">
      <c r="A16" s="1">
        <v>42683</v>
      </c>
      <c r="B16" t="s">
        <v>4</v>
      </c>
      <c r="C16" t="s">
        <v>68</v>
      </c>
      <c r="D16">
        <v>358</v>
      </c>
      <c r="E16" t="s">
        <v>70</v>
      </c>
      <c r="F16" s="2">
        <v>316722.96999999997</v>
      </c>
      <c r="G16" s="2">
        <f t="shared" si="0"/>
        <v>50675.675199999998</v>
      </c>
      <c r="H16" s="2">
        <f t="shared" si="1"/>
        <v>367398.64519999997</v>
      </c>
      <c r="I16" s="2">
        <v>7000</v>
      </c>
    </row>
    <row r="17" spans="1:9" x14ac:dyDescent="0.25">
      <c r="A17" s="1">
        <v>42683</v>
      </c>
      <c r="B17" t="s">
        <v>6</v>
      </c>
      <c r="C17" t="s">
        <v>68</v>
      </c>
      <c r="D17">
        <v>360</v>
      </c>
      <c r="E17" t="s">
        <v>70</v>
      </c>
      <c r="F17" s="2">
        <v>302768</v>
      </c>
      <c r="G17" s="2">
        <f t="shared" si="0"/>
        <v>48442.879999999997</v>
      </c>
      <c r="H17" s="2">
        <f t="shared" si="1"/>
        <v>351210.88</v>
      </c>
      <c r="I17" s="2">
        <v>7000</v>
      </c>
    </row>
    <row r="18" spans="1:9" x14ac:dyDescent="0.25">
      <c r="A18" s="1">
        <v>42661</v>
      </c>
      <c r="B18" t="s">
        <v>29</v>
      </c>
      <c r="C18" t="s">
        <v>69</v>
      </c>
      <c r="D18">
        <v>349</v>
      </c>
      <c r="E18" t="s">
        <v>70</v>
      </c>
      <c r="F18" s="2">
        <v>291218.93</v>
      </c>
      <c r="G18" s="2">
        <f t="shared" si="0"/>
        <v>46595.0288</v>
      </c>
      <c r="H18" s="2">
        <f t="shared" si="1"/>
        <v>337813.95880000002</v>
      </c>
      <c r="I18" s="2">
        <v>7000</v>
      </c>
    </row>
    <row r="19" spans="1:9" x14ac:dyDescent="0.25">
      <c r="A19" s="1">
        <v>42661</v>
      </c>
      <c r="B19" t="s">
        <v>30</v>
      </c>
      <c r="C19" t="s">
        <v>69</v>
      </c>
      <c r="D19">
        <v>350</v>
      </c>
      <c r="E19" t="s">
        <v>70</v>
      </c>
      <c r="F19" s="2">
        <v>349633.93</v>
      </c>
      <c r="G19" s="2">
        <f t="shared" si="0"/>
        <v>55941.428800000002</v>
      </c>
      <c r="H19" s="2">
        <f t="shared" si="1"/>
        <v>405575.35879999999</v>
      </c>
      <c r="I19" s="2">
        <v>7000</v>
      </c>
    </row>
    <row r="20" spans="1:9" x14ac:dyDescent="0.25">
      <c r="A20" s="1">
        <v>42661</v>
      </c>
      <c r="B20" t="s">
        <v>32</v>
      </c>
      <c r="C20" t="s">
        <v>69</v>
      </c>
      <c r="D20">
        <v>352</v>
      </c>
      <c r="E20" t="s">
        <v>70</v>
      </c>
      <c r="F20" s="2">
        <v>312617.87</v>
      </c>
      <c r="G20" s="2">
        <f t="shared" si="0"/>
        <v>50018.859199999999</v>
      </c>
      <c r="H20" s="2">
        <f t="shared" si="1"/>
        <v>362636.7292</v>
      </c>
      <c r="I20" s="2">
        <v>7000</v>
      </c>
    </row>
    <row r="21" spans="1:9" x14ac:dyDescent="0.25">
      <c r="A21" s="1">
        <v>42690</v>
      </c>
      <c r="B21" t="s">
        <v>24</v>
      </c>
      <c r="C21" t="s">
        <v>69</v>
      </c>
      <c r="D21">
        <v>353</v>
      </c>
      <c r="E21" t="s">
        <v>70</v>
      </c>
      <c r="F21" s="2">
        <v>349633.93</v>
      </c>
      <c r="G21" s="2">
        <f t="shared" si="0"/>
        <v>55941.428800000002</v>
      </c>
      <c r="H21" s="2">
        <f t="shared" si="1"/>
        <v>405575.35879999999</v>
      </c>
      <c r="I21" s="2">
        <v>7000</v>
      </c>
    </row>
    <row r="22" spans="1:9" x14ac:dyDescent="0.25">
      <c r="A22" s="1">
        <v>42683</v>
      </c>
      <c r="B22" t="s">
        <v>0</v>
      </c>
      <c r="C22" t="s">
        <v>69</v>
      </c>
      <c r="D22">
        <v>354</v>
      </c>
      <c r="E22" t="s">
        <v>70</v>
      </c>
      <c r="F22" s="2">
        <v>291218.93</v>
      </c>
      <c r="G22" s="2">
        <f t="shared" si="0"/>
        <v>46595.0288</v>
      </c>
      <c r="H22" s="2">
        <f t="shared" si="1"/>
        <v>337813.95880000002</v>
      </c>
      <c r="I22" s="2">
        <v>7000</v>
      </c>
    </row>
    <row r="23" spans="1:9" x14ac:dyDescent="0.25">
      <c r="A23" s="1">
        <v>42683</v>
      </c>
      <c r="B23" t="s">
        <v>1</v>
      </c>
      <c r="C23" t="s">
        <v>69</v>
      </c>
      <c r="D23">
        <v>355</v>
      </c>
      <c r="E23" t="s">
        <v>70</v>
      </c>
      <c r="F23" s="2">
        <v>349633.93</v>
      </c>
      <c r="G23" s="2">
        <f t="shared" si="0"/>
        <v>55941.428800000002</v>
      </c>
      <c r="H23" s="2">
        <f t="shared" si="1"/>
        <v>405575.35879999999</v>
      </c>
      <c r="I23" s="2">
        <v>7000</v>
      </c>
    </row>
    <row r="24" spans="1:9" x14ac:dyDescent="0.25">
      <c r="A24" s="1">
        <v>42683</v>
      </c>
      <c r="B24" t="s">
        <v>5</v>
      </c>
      <c r="C24" t="s">
        <v>69</v>
      </c>
      <c r="D24">
        <v>359</v>
      </c>
      <c r="E24" t="s">
        <v>70</v>
      </c>
      <c r="F24" s="2">
        <v>319090.93</v>
      </c>
      <c r="G24" s="2">
        <f t="shared" si="0"/>
        <v>51054.548799999997</v>
      </c>
      <c r="H24" s="2">
        <f t="shared" si="1"/>
        <v>370145.47879999998</v>
      </c>
      <c r="I24" s="2">
        <v>7000</v>
      </c>
    </row>
    <row r="25" spans="1:9" x14ac:dyDescent="0.25">
      <c r="A25" s="1">
        <v>42717</v>
      </c>
      <c r="B25" t="s">
        <v>16</v>
      </c>
      <c r="C25" t="s">
        <v>69</v>
      </c>
      <c r="D25">
        <v>362</v>
      </c>
      <c r="E25" t="s">
        <v>70</v>
      </c>
      <c r="F25" s="2">
        <v>409503</v>
      </c>
      <c r="G25" s="2">
        <f t="shared" si="0"/>
        <v>65520.480000000003</v>
      </c>
      <c r="H25" s="2">
        <f t="shared" si="1"/>
        <v>475023.48</v>
      </c>
      <c r="I25" s="2">
        <v>7000</v>
      </c>
    </row>
    <row r="26" spans="1:9" x14ac:dyDescent="0.25">
      <c r="A26" s="1">
        <v>42751</v>
      </c>
      <c r="B26" t="s">
        <v>20</v>
      </c>
      <c r="C26" t="s">
        <v>68</v>
      </c>
      <c r="D26">
        <v>365</v>
      </c>
      <c r="E26" t="s">
        <v>70</v>
      </c>
      <c r="F26" s="2">
        <v>434702.28</v>
      </c>
      <c r="G26" s="2">
        <f t="shared" si="0"/>
        <v>69552.36480000001</v>
      </c>
      <c r="H26" s="2">
        <f t="shared" si="1"/>
        <v>504254.64480000001</v>
      </c>
      <c r="I26" s="2">
        <v>7000</v>
      </c>
    </row>
    <row r="27" spans="1:9" x14ac:dyDescent="0.25">
      <c r="A27" s="1">
        <v>42751</v>
      </c>
      <c r="B27" t="s">
        <v>23</v>
      </c>
      <c r="C27" t="s">
        <v>68</v>
      </c>
      <c r="D27">
        <v>367</v>
      </c>
      <c r="E27" t="s">
        <v>70</v>
      </c>
      <c r="F27" s="2">
        <v>316722</v>
      </c>
      <c r="G27" s="2">
        <f t="shared" si="0"/>
        <v>50675.520000000004</v>
      </c>
      <c r="H27" s="2">
        <f t="shared" si="1"/>
        <v>367397.52</v>
      </c>
      <c r="I27" s="2">
        <v>7000</v>
      </c>
    </row>
    <row r="28" spans="1:9" x14ac:dyDescent="0.25">
      <c r="A28" s="1">
        <v>42765</v>
      </c>
      <c r="B28" t="s">
        <v>34</v>
      </c>
      <c r="C28" t="s">
        <v>68</v>
      </c>
      <c r="D28">
        <v>370</v>
      </c>
      <c r="E28" t="s">
        <v>70</v>
      </c>
      <c r="F28" s="2">
        <v>267219</v>
      </c>
      <c r="G28" s="2">
        <f t="shared" si="0"/>
        <v>42755.040000000001</v>
      </c>
      <c r="H28" s="2">
        <f t="shared" si="1"/>
        <v>309974.03999999998</v>
      </c>
      <c r="I28" s="2">
        <v>7000</v>
      </c>
    </row>
    <row r="29" spans="1:9" x14ac:dyDescent="0.25">
      <c r="A29" s="1">
        <v>42766</v>
      </c>
      <c r="B29" t="s">
        <v>35</v>
      </c>
      <c r="C29" t="s">
        <v>68</v>
      </c>
      <c r="D29">
        <v>372</v>
      </c>
      <c r="E29" t="s">
        <v>70</v>
      </c>
      <c r="F29" s="2">
        <v>276701</v>
      </c>
      <c r="G29" s="2">
        <f t="shared" si="0"/>
        <v>44272.160000000003</v>
      </c>
      <c r="H29" s="2">
        <f t="shared" si="1"/>
        <v>320973.16000000003</v>
      </c>
      <c r="I29" s="2">
        <v>7000</v>
      </c>
    </row>
    <row r="30" spans="1:9" x14ac:dyDescent="0.25">
      <c r="A30" s="1">
        <v>42786</v>
      </c>
      <c r="B30" t="s">
        <v>33</v>
      </c>
      <c r="C30" t="s">
        <v>68</v>
      </c>
      <c r="D30">
        <v>374</v>
      </c>
      <c r="E30" t="s">
        <v>70</v>
      </c>
      <c r="F30" s="2">
        <v>276701</v>
      </c>
      <c r="G30" s="2">
        <f t="shared" si="0"/>
        <v>44272.160000000003</v>
      </c>
      <c r="H30" s="2">
        <f t="shared" si="1"/>
        <v>320973.16000000003</v>
      </c>
      <c r="I30" s="2">
        <v>7000</v>
      </c>
    </row>
    <row r="31" spans="1:9" x14ac:dyDescent="0.25">
      <c r="A31" s="1">
        <v>42789</v>
      </c>
      <c r="B31" t="s">
        <v>43</v>
      </c>
      <c r="C31" t="s">
        <v>68</v>
      </c>
      <c r="D31">
        <v>376</v>
      </c>
      <c r="E31" t="s">
        <v>70</v>
      </c>
      <c r="F31" s="2">
        <v>316722</v>
      </c>
      <c r="G31" s="2">
        <f t="shared" si="0"/>
        <v>50675.520000000004</v>
      </c>
      <c r="H31" s="2">
        <f t="shared" si="1"/>
        <v>367397.52</v>
      </c>
      <c r="I31" s="2">
        <v>7000</v>
      </c>
    </row>
    <row r="32" spans="1:9" x14ac:dyDescent="0.25">
      <c r="A32" s="1">
        <v>42794</v>
      </c>
      <c r="B32" t="s">
        <v>53</v>
      </c>
      <c r="C32" t="s">
        <v>68</v>
      </c>
      <c r="D32">
        <v>377</v>
      </c>
      <c r="E32" t="s">
        <v>70</v>
      </c>
      <c r="F32" s="2">
        <v>276701</v>
      </c>
      <c r="G32" s="2">
        <f t="shared" si="0"/>
        <v>44272.160000000003</v>
      </c>
      <c r="H32" s="2">
        <f t="shared" si="1"/>
        <v>320973.16000000003</v>
      </c>
      <c r="I32" s="2">
        <v>7000</v>
      </c>
    </row>
    <row r="33" spans="1:9" x14ac:dyDescent="0.25">
      <c r="A33" s="1">
        <v>42794</v>
      </c>
      <c r="B33" t="s">
        <v>18</v>
      </c>
      <c r="C33" t="s">
        <v>68</v>
      </c>
      <c r="D33">
        <v>378</v>
      </c>
      <c r="E33" t="s">
        <v>70</v>
      </c>
      <c r="F33" s="2">
        <v>239292</v>
      </c>
      <c r="G33" s="2">
        <f t="shared" si="0"/>
        <v>38286.720000000001</v>
      </c>
      <c r="H33" s="2">
        <f t="shared" si="1"/>
        <v>277578.71999999997</v>
      </c>
      <c r="I33" s="2">
        <v>7000</v>
      </c>
    </row>
    <row r="34" spans="1:9" x14ac:dyDescent="0.25">
      <c r="A34" s="1">
        <v>42808</v>
      </c>
      <c r="B34" t="s">
        <v>17</v>
      </c>
      <c r="C34" t="s">
        <v>68</v>
      </c>
      <c r="D34">
        <v>379</v>
      </c>
      <c r="E34" t="s">
        <v>70</v>
      </c>
      <c r="F34" s="2">
        <v>563486</v>
      </c>
      <c r="G34" s="2">
        <f t="shared" si="0"/>
        <v>90157.759999999995</v>
      </c>
      <c r="H34" s="2">
        <f t="shared" si="1"/>
        <v>653643.76</v>
      </c>
      <c r="I34" s="2">
        <v>7000</v>
      </c>
    </row>
    <row r="35" spans="1:9" x14ac:dyDescent="0.25">
      <c r="A35" s="1">
        <v>42808</v>
      </c>
      <c r="B35" t="s">
        <v>19</v>
      </c>
      <c r="C35" t="s">
        <v>68</v>
      </c>
      <c r="D35">
        <v>380</v>
      </c>
      <c r="E35" t="s">
        <v>70</v>
      </c>
      <c r="F35" s="2">
        <v>239292</v>
      </c>
      <c r="G35" s="2">
        <f t="shared" si="0"/>
        <v>38286.720000000001</v>
      </c>
      <c r="H35" s="2">
        <f t="shared" si="1"/>
        <v>277578.71999999997</v>
      </c>
      <c r="I35" s="2">
        <v>7000</v>
      </c>
    </row>
    <row r="36" spans="1:9" x14ac:dyDescent="0.25">
      <c r="A36" s="1">
        <v>42851</v>
      </c>
      <c r="B36" t="s">
        <v>52</v>
      </c>
      <c r="C36" t="s">
        <v>68</v>
      </c>
      <c r="D36">
        <v>383</v>
      </c>
      <c r="E36" t="s">
        <v>70</v>
      </c>
      <c r="F36" s="2">
        <v>276701</v>
      </c>
      <c r="G36" s="2">
        <f t="shared" si="0"/>
        <v>44272.160000000003</v>
      </c>
      <c r="H36" s="2">
        <f t="shared" si="1"/>
        <v>320973.16000000003</v>
      </c>
      <c r="I36" s="2">
        <v>7000</v>
      </c>
    </row>
    <row r="37" spans="1:9" x14ac:dyDescent="0.25">
      <c r="A37" s="1">
        <v>42865</v>
      </c>
      <c r="B37" t="s">
        <v>7</v>
      </c>
      <c r="C37" t="s">
        <v>68</v>
      </c>
      <c r="D37">
        <v>387</v>
      </c>
      <c r="E37" t="s">
        <v>70</v>
      </c>
      <c r="F37" s="2">
        <v>278521</v>
      </c>
      <c r="G37" s="2">
        <f t="shared" si="0"/>
        <v>44563.360000000001</v>
      </c>
      <c r="H37" s="2">
        <f t="shared" si="1"/>
        <v>323084.36</v>
      </c>
      <c r="I37" s="2">
        <v>7000</v>
      </c>
    </row>
    <row r="38" spans="1:9" x14ac:dyDescent="0.25">
      <c r="A38" s="1">
        <v>42873</v>
      </c>
      <c r="B38" t="s">
        <v>27</v>
      </c>
      <c r="C38" t="s">
        <v>68</v>
      </c>
      <c r="D38">
        <v>388</v>
      </c>
      <c r="E38" t="s">
        <v>70</v>
      </c>
      <c r="F38" s="2">
        <v>334201</v>
      </c>
      <c r="G38" s="2">
        <f t="shared" si="0"/>
        <v>53472.160000000003</v>
      </c>
      <c r="H38" s="2">
        <f t="shared" si="1"/>
        <v>387673.16000000003</v>
      </c>
      <c r="I38" s="2">
        <v>7000</v>
      </c>
    </row>
    <row r="39" spans="1:9" x14ac:dyDescent="0.25">
      <c r="A39" s="1">
        <v>42873</v>
      </c>
      <c r="B39" t="s">
        <v>28</v>
      </c>
      <c r="C39" t="s">
        <v>68</v>
      </c>
      <c r="D39">
        <v>389</v>
      </c>
      <c r="E39" t="s">
        <v>70</v>
      </c>
      <c r="F39" s="2">
        <v>312444</v>
      </c>
      <c r="G39" s="2">
        <f t="shared" si="0"/>
        <v>49991.040000000001</v>
      </c>
      <c r="H39" s="2">
        <f t="shared" si="1"/>
        <v>362435.04</v>
      </c>
      <c r="I39" s="2">
        <v>7000</v>
      </c>
    </row>
    <row r="40" spans="1:9" x14ac:dyDescent="0.25">
      <c r="A40" s="1">
        <v>42879</v>
      </c>
      <c r="B40" t="s">
        <v>25</v>
      </c>
      <c r="C40" t="s">
        <v>68</v>
      </c>
      <c r="D40">
        <v>393</v>
      </c>
      <c r="E40" t="s">
        <v>70</v>
      </c>
      <c r="F40" s="2">
        <v>283535</v>
      </c>
      <c r="G40" s="2">
        <f t="shared" si="0"/>
        <v>45365.599999999999</v>
      </c>
      <c r="H40" s="2">
        <f t="shared" si="1"/>
        <v>328900.59999999998</v>
      </c>
      <c r="I40" s="2">
        <v>7000</v>
      </c>
    </row>
    <row r="41" spans="1:9" x14ac:dyDescent="0.25">
      <c r="A41" s="1">
        <v>42879</v>
      </c>
      <c r="B41" t="s">
        <v>46</v>
      </c>
      <c r="C41" t="s">
        <v>68</v>
      </c>
      <c r="D41">
        <v>394</v>
      </c>
      <c r="E41" t="s">
        <v>70</v>
      </c>
      <c r="F41" s="2">
        <v>283535</v>
      </c>
      <c r="G41" s="2">
        <f t="shared" si="0"/>
        <v>45365.599999999999</v>
      </c>
      <c r="H41" s="2">
        <f t="shared" si="1"/>
        <v>328900.59999999998</v>
      </c>
      <c r="I41" s="2">
        <v>7000</v>
      </c>
    </row>
    <row r="42" spans="1:9" x14ac:dyDescent="0.25">
      <c r="A42" s="1">
        <v>42879</v>
      </c>
      <c r="B42" t="s">
        <v>47</v>
      </c>
      <c r="C42" t="s">
        <v>68</v>
      </c>
      <c r="D42">
        <v>395</v>
      </c>
      <c r="E42" t="s">
        <v>70</v>
      </c>
      <c r="F42" s="2">
        <v>297716</v>
      </c>
      <c r="G42" s="2">
        <f t="shared" si="0"/>
        <v>47634.559999999998</v>
      </c>
      <c r="H42" s="2">
        <f t="shared" si="1"/>
        <v>345350.56</v>
      </c>
      <c r="I42" s="2">
        <v>7000</v>
      </c>
    </row>
    <row r="43" spans="1:9" x14ac:dyDescent="0.25">
      <c r="A43" s="1">
        <v>42879</v>
      </c>
      <c r="B43" t="s">
        <v>48</v>
      </c>
      <c r="C43" t="s">
        <v>68</v>
      </c>
      <c r="D43">
        <v>396</v>
      </c>
      <c r="E43" t="s">
        <v>70</v>
      </c>
      <c r="F43" s="2">
        <v>297716</v>
      </c>
      <c r="G43" s="2">
        <f t="shared" si="0"/>
        <v>47634.559999999998</v>
      </c>
      <c r="H43" s="2">
        <f t="shared" si="1"/>
        <v>345350.56</v>
      </c>
      <c r="I43" s="2">
        <v>7000</v>
      </c>
    </row>
    <row r="44" spans="1:9" x14ac:dyDescent="0.25">
      <c r="A44" s="1">
        <v>42879</v>
      </c>
      <c r="B44" t="s">
        <v>49</v>
      </c>
      <c r="C44" t="s">
        <v>68</v>
      </c>
      <c r="D44">
        <v>397</v>
      </c>
      <c r="E44" t="s">
        <v>70</v>
      </c>
      <c r="F44" s="2">
        <v>334201</v>
      </c>
      <c r="G44" s="2">
        <f t="shared" si="0"/>
        <v>53472.160000000003</v>
      </c>
      <c r="H44" s="2">
        <f t="shared" si="1"/>
        <v>387673.16000000003</v>
      </c>
      <c r="I44" s="2">
        <v>7000</v>
      </c>
    </row>
    <row r="45" spans="1:9" x14ac:dyDescent="0.25">
      <c r="A45" s="1">
        <v>42879</v>
      </c>
      <c r="B45" t="s">
        <v>50</v>
      </c>
      <c r="C45" t="s">
        <v>68</v>
      </c>
      <c r="D45">
        <v>398</v>
      </c>
      <c r="E45" t="s">
        <v>70</v>
      </c>
      <c r="F45" s="2">
        <v>334201</v>
      </c>
      <c r="G45" s="2">
        <f t="shared" si="0"/>
        <v>53472.160000000003</v>
      </c>
      <c r="H45" s="2">
        <f t="shared" si="1"/>
        <v>387673.16000000003</v>
      </c>
      <c r="I45" s="2">
        <v>7000</v>
      </c>
    </row>
    <row r="46" spans="1:9" x14ac:dyDescent="0.25">
      <c r="A46" s="1">
        <v>42880</v>
      </c>
      <c r="B46" t="s">
        <v>51</v>
      </c>
      <c r="C46" t="s">
        <v>68</v>
      </c>
      <c r="D46">
        <v>399</v>
      </c>
      <c r="E46" t="s">
        <v>70</v>
      </c>
      <c r="F46" s="2">
        <v>309594</v>
      </c>
      <c r="G46" s="2">
        <f t="shared" si="0"/>
        <v>49535.040000000001</v>
      </c>
      <c r="H46" s="2">
        <f t="shared" si="1"/>
        <v>359129.04</v>
      </c>
      <c r="I46" s="2">
        <v>7000</v>
      </c>
    </row>
    <row r="47" spans="1:9" x14ac:dyDescent="0.25">
      <c r="A47" s="1">
        <v>42886</v>
      </c>
      <c r="B47" t="s">
        <v>61</v>
      </c>
      <c r="C47" t="s">
        <v>68</v>
      </c>
      <c r="D47">
        <v>400</v>
      </c>
      <c r="E47" t="s">
        <v>70</v>
      </c>
      <c r="F47" s="2">
        <v>564845</v>
      </c>
      <c r="G47" s="2">
        <f t="shared" si="0"/>
        <v>90375.2</v>
      </c>
      <c r="H47" s="2">
        <f t="shared" si="1"/>
        <v>655220.19999999995</v>
      </c>
      <c r="I47" s="2">
        <v>7000</v>
      </c>
    </row>
    <row r="48" spans="1:9" x14ac:dyDescent="0.25">
      <c r="A48" s="1">
        <v>42914</v>
      </c>
      <c r="B48" t="s">
        <v>56</v>
      </c>
      <c r="C48" t="s">
        <v>68</v>
      </c>
      <c r="D48">
        <v>412</v>
      </c>
      <c r="E48" t="s">
        <v>70</v>
      </c>
      <c r="F48" s="2">
        <v>325700</v>
      </c>
      <c r="G48" s="2">
        <f t="shared" si="0"/>
        <v>52112</v>
      </c>
      <c r="H48" s="2">
        <f t="shared" si="1"/>
        <v>377812</v>
      </c>
      <c r="I48" s="2">
        <v>7000</v>
      </c>
    </row>
    <row r="49" spans="1:9" x14ac:dyDescent="0.25">
      <c r="A49" s="1">
        <v>42914</v>
      </c>
      <c r="B49" t="s">
        <v>57</v>
      </c>
      <c r="C49" t="s">
        <v>68</v>
      </c>
      <c r="D49">
        <v>413</v>
      </c>
      <c r="E49" t="s">
        <v>70</v>
      </c>
      <c r="F49" s="2">
        <v>325700</v>
      </c>
      <c r="G49" s="2">
        <f t="shared" si="0"/>
        <v>52112</v>
      </c>
      <c r="H49" s="2">
        <f t="shared" si="1"/>
        <v>377812</v>
      </c>
      <c r="I49" s="2">
        <v>7000</v>
      </c>
    </row>
    <row r="50" spans="1:9" x14ac:dyDescent="0.25">
      <c r="A50" s="1">
        <v>42914</v>
      </c>
      <c r="B50" t="s">
        <v>58</v>
      </c>
      <c r="C50" t="s">
        <v>68</v>
      </c>
      <c r="D50">
        <v>414</v>
      </c>
      <c r="E50" t="s">
        <v>70</v>
      </c>
      <c r="F50" s="2">
        <v>307354</v>
      </c>
      <c r="G50" s="2">
        <f t="shared" si="0"/>
        <v>49176.639999999999</v>
      </c>
      <c r="H50" s="2">
        <f t="shared" si="1"/>
        <v>356530.64</v>
      </c>
      <c r="I50" s="2">
        <v>7000</v>
      </c>
    </row>
    <row r="51" spans="1:9" x14ac:dyDescent="0.25">
      <c r="A51" s="1">
        <v>42914</v>
      </c>
      <c r="B51" t="s">
        <v>59</v>
      </c>
      <c r="C51" t="s">
        <v>68</v>
      </c>
      <c r="D51">
        <v>415</v>
      </c>
      <c r="E51" t="s">
        <v>70</v>
      </c>
      <c r="F51" s="2">
        <v>329005</v>
      </c>
      <c r="G51" s="2">
        <f t="shared" si="0"/>
        <v>52640.800000000003</v>
      </c>
      <c r="H51" s="2">
        <f t="shared" si="1"/>
        <v>381645.8</v>
      </c>
      <c r="I51" s="2">
        <v>7000</v>
      </c>
    </row>
    <row r="52" spans="1:9" x14ac:dyDescent="0.25">
      <c r="A52" s="1">
        <v>42933</v>
      </c>
      <c r="B52" t="s">
        <v>25</v>
      </c>
      <c r="C52" t="s">
        <v>68</v>
      </c>
      <c r="D52">
        <v>416</v>
      </c>
      <c r="E52" t="s">
        <v>70</v>
      </c>
      <c r="F52" s="2">
        <v>283535</v>
      </c>
      <c r="G52" s="2">
        <f t="shared" si="0"/>
        <v>45365.599999999999</v>
      </c>
      <c r="H52" s="2">
        <f t="shared" si="1"/>
        <v>328900.59999999998</v>
      </c>
      <c r="I52" s="2">
        <v>7000</v>
      </c>
    </row>
    <row r="53" spans="1:9" x14ac:dyDescent="0.25">
      <c r="A53" s="1">
        <v>42938</v>
      </c>
      <c r="B53" t="s">
        <v>37</v>
      </c>
      <c r="C53" t="s">
        <v>68</v>
      </c>
      <c r="D53">
        <v>417</v>
      </c>
      <c r="E53" t="s">
        <v>70</v>
      </c>
      <c r="F53" s="2">
        <v>307354</v>
      </c>
      <c r="G53" s="2">
        <f t="shared" si="0"/>
        <v>49176.639999999999</v>
      </c>
      <c r="H53" s="2">
        <f t="shared" si="1"/>
        <v>356530.64</v>
      </c>
      <c r="I53" s="2">
        <v>7000</v>
      </c>
    </row>
    <row r="54" spans="1:9" x14ac:dyDescent="0.25">
      <c r="A54" s="1">
        <v>42938</v>
      </c>
      <c r="B54" t="s">
        <v>38</v>
      </c>
      <c r="C54" t="s">
        <v>68</v>
      </c>
      <c r="D54">
        <v>418</v>
      </c>
      <c r="E54" t="s">
        <v>70</v>
      </c>
      <c r="F54" s="2">
        <v>325700</v>
      </c>
      <c r="G54" s="2">
        <f t="shared" si="0"/>
        <v>52112</v>
      </c>
      <c r="H54" s="2">
        <f t="shared" si="1"/>
        <v>377812</v>
      </c>
      <c r="I54" s="2">
        <v>7000</v>
      </c>
    </row>
    <row r="55" spans="1:9" x14ac:dyDescent="0.25">
      <c r="A55" s="1">
        <v>42938</v>
      </c>
      <c r="B55" t="s">
        <v>39</v>
      </c>
      <c r="C55" t="s">
        <v>68</v>
      </c>
      <c r="D55">
        <v>419</v>
      </c>
      <c r="E55" t="s">
        <v>70</v>
      </c>
      <c r="F55" s="2">
        <v>261400</v>
      </c>
      <c r="G55" s="2">
        <f t="shared" si="0"/>
        <v>41824</v>
      </c>
      <c r="H55" s="2">
        <f t="shared" si="1"/>
        <v>303224</v>
      </c>
      <c r="I55" s="2">
        <v>7000</v>
      </c>
    </row>
    <row r="56" spans="1:9" x14ac:dyDescent="0.25">
      <c r="A56" s="1">
        <v>42938</v>
      </c>
      <c r="B56" t="s">
        <v>40</v>
      </c>
      <c r="C56" t="s">
        <v>68</v>
      </c>
      <c r="D56">
        <v>420</v>
      </c>
      <c r="E56" t="s">
        <v>70</v>
      </c>
      <c r="F56" s="2">
        <v>325700</v>
      </c>
      <c r="G56" s="2">
        <f t="shared" si="0"/>
        <v>52112</v>
      </c>
      <c r="H56" s="2">
        <f t="shared" si="1"/>
        <v>377812</v>
      </c>
      <c r="I56" s="2">
        <v>7000</v>
      </c>
    </row>
    <row r="57" spans="1:9" x14ac:dyDescent="0.25">
      <c r="A57" s="1">
        <v>42938</v>
      </c>
      <c r="B57" t="s">
        <v>41</v>
      </c>
      <c r="C57" t="s">
        <v>68</v>
      </c>
      <c r="D57">
        <v>421</v>
      </c>
      <c r="E57" t="s">
        <v>70</v>
      </c>
      <c r="F57" s="2">
        <v>444757</v>
      </c>
      <c r="G57" s="2">
        <f t="shared" si="0"/>
        <v>71161.119999999995</v>
      </c>
      <c r="H57" s="2">
        <f t="shared" si="1"/>
        <v>515918.12</v>
      </c>
      <c r="I57" s="2">
        <v>7000</v>
      </c>
    </row>
    <row r="58" spans="1:9" x14ac:dyDescent="0.25">
      <c r="A58" s="1">
        <v>42941</v>
      </c>
      <c r="B58" t="s">
        <v>50</v>
      </c>
      <c r="C58" t="s">
        <v>68</v>
      </c>
      <c r="D58">
        <v>423</v>
      </c>
      <c r="E58" t="s">
        <v>70</v>
      </c>
      <c r="F58" s="2">
        <v>334201</v>
      </c>
      <c r="G58" s="2">
        <f t="shared" si="0"/>
        <v>53472.160000000003</v>
      </c>
      <c r="H58" s="2">
        <f t="shared" si="1"/>
        <v>387673.16000000003</v>
      </c>
      <c r="I58" s="2">
        <v>7000</v>
      </c>
    </row>
    <row r="59" spans="1:9" x14ac:dyDescent="0.25">
      <c r="A59" s="1">
        <v>42873</v>
      </c>
      <c r="B59" t="s">
        <v>26</v>
      </c>
      <c r="C59" t="s">
        <v>71</v>
      </c>
      <c r="D59">
        <v>390</v>
      </c>
      <c r="E59" t="s">
        <v>70</v>
      </c>
      <c r="F59" s="2">
        <v>470727</v>
      </c>
      <c r="G59" s="2">
        <f t="shared" si="0"/>
        <v>75316.320000000007</v>
      </c>
      <c r="H59" s="2">
        <f t="shared" si="1"/>
        <v>546043.32000000007</v>
      </c>
      <c r="I59" s="2">
        <v>7000</v>
      </c>
    </row>
    <row r="60" spans="1:9" x14ac:dyDescent="0.25">
      <c r="A60" s="1">
        <v>42751</v>
      </c>
      <c r="B60" t="s">
        <v>22</v>
      </c>
      <c r="C60" t="s">
        <v>69</v>
      </c>
      <c r="D60">
        <v>363</v>
      </c>
      <c r="E60" t="s">
        <v>70</v>
      </c>
      <c r="F60" s="2">
        <v>349634</v>
      </c>
      <c r="G60" s="2">
        <f t="shared" si="0"/>
        <v>55941.440000000002</v>
      </c>
      <c r="H60" s="2">
        <f t="shared" si="1"/>
        <v>405575.44</v>
      </c>
      <c r="I60" s="2">
        <v>7000</v>
      </c>
    </row>
    <row r="61" spans="1:9" x14ac:dyDescent="0.25">
      <c r="A61" s="1">
        <v>42751</v>
      </c>
      <c r="B61" t="s">
        <v>9</v>
      </c>
      <c r="C61" t="s">
        <v>69</v>
      </c>
      <c r="D61">
        <v>364</v>
      </c>
      <c r="E61" t="s">
        <v>70</v>
      </c>
      <c r="F61" s="2">
        <v>349634</v>
      </c>
      <c r="G61" s="2">
        <f t="shared" si="0"/>
        <v>55941.440000000002</v>
      </c>
      <c r="H61" s="2">
        <f t="shared" si="1"/>
        <v>405575.44</v>
      </c>
      <c r="I61" s="2">
        <v>7000</v>
      </c>
    </row>
    <row r="62" spans="1:9" x14ac:dyDescent="0.25">
      <c r="A62" s="1">
        <v>42751</v>
      </c>
      <c r="B62" t="s">
        <v>21</v>
      </c>
      <c r="C62" t="s">
        <v>69</v>
      </c>
      <c r="D62">
        <v>366</v>
      </c>
      <c r="E62" t="s">
        <v>70</v>
      </c>
      <c r="F62" s="2">
        <v>310459.24</v>
      </c>
      <c r="G62" s="2">
        <f t="shared" si="0"/>
        <v>49673.4784</v>
      </c>
      <c r="H62" s="2">
        <f t="shared" si="1"/>
        <v>360132.71840000001</v>
      </c>
      <c r="I62" s="2">
        <v>7000</v>
      </c>
    </row>
    <row r="63" spans="1:9" x14ac:dyDescent="0.25">
      <c r="A63" s="1">
        <v>42752</v>
      </c>
      <c r="B63" t="s">
        <v>22</v>
      </c>
      <c r="C63" t="s">
        <v>69</v>
      </c>
      <c r="D63">
        <v>368</v>
      </c>
      <c r="E63" t="s">
        <v>70</v>
      </c>
      <c r="F63" s="2">
        <v>349634</v>
      </c>
      <c r="G63" s="2">
        <f t="shared" si="0"/>
        <v>55941.440000000002</v>
      </c>
      <c r="H63" s="2">
        <f t="shared" si="1"/>
        <v>405575.44</v>
      </c>
      <c r="I63" s="2">
        <v>7000</v>
      </c>
    </row>
    <row r="64" spans="1:9" x14ac:dyDescent="0.25">
      <c r="A64" s="1">
        <v>42752</v>
      </c>
      <c r="B64" t="s">
        <v>9</v>
      </c>
      <c r="C64" t="s">
        <v>69</v>
      </c>
      <c r="D64">
        <v>369</v>
      </c>
      <c r="E64" t="s">
        <v>70</v>
      </c>
      <c r="F64" s="2">
        <v>349634</v>
      </c>
      <c r="G64" s="2">
        <f t="shared" si="0"/>
        <v>55941.440000000002</v>
      </c>
      <c r="H64" s="2">
        <f t="shared" si="1"/>
        <v>405575.44</v>
      </c>
      <c r="I64" s="2">
        <v>7000</v>
      </c>
    </row>
    <row r="65" spans="1:9" x14ac:dyDescent="0.25">
      <c r="A65" s="1">
        <v>42766</v>
      </c>
      <c r="B65" t="s">
        <v>60</v>
      </c>
      <c r="C65" t="s">
        <v>69</v>
      </c>
      <c r="D65">
        <v>371</v>
      </c>
      <c r="E65" t="s">
        <v>70</v>
      </c>
      <c r="F65" s="2">
        <v>440963.98</v>
      </c>
      <c r="G65" s="2">
        <f t="shared" si="0"/>
        <v>70554.236799999999</v>
      </c>
      <c r="H65" s="2">
        <f t="shared" si="1"/>
        <v>511518.21679999999</v>
      </c>
      <c r="I65" s="2">
        <v>7000</v>
      </c>
    </row>
    <row r="66" spans="1:9" x14ac:dyDescent="0.25">
      <c r="A66" s="1">
        <v>42779</v>
      </c>
      <c r="B66" t="s">
        <v>10</v>
      </c>
      <c r="C66" t="s">
        <v>69</v>
      </c>
      <c r="D66">
        <v>373</v>
      </c>
      <c r="E66" t="s">
        <v>70</v>
      </c>
      <c r="F66" s="2">
        <v>349634</v>
      </c>
      <c r="G66" s="2">
        <f t="shared" si="0"/>
        <v>55941.440000000002</v>
      </c>
      <c r="H66" s="2">
        <f t="shared" si="1"/>
        <v>405575.44</v>
      </c>
      <c r="I66" s="2">
        <v>7000</v>
      </c>
    </row>
    <row r="67" spans="1:9" x14ac:dyDescent="0.25">
      <c r="A67" s="1">
        <v>42788</v>
      </c>
      <c r="B67" t="s">
        <v>36</v>
      </c>
      <c r="C67" t="s">
        <v>69</v>
      </c>
      <c r="D67">
        <v>375</v>
      </c>
      <c r="E67" t="s">
        <v>70</v>
      </c>
      <c r="F67" s="2">
        <v>349634</v>
      </c>
      <c r="G67" s="2">
        <f t="shared" si="0"/>
        <v>55941.440000000002</v>
      </c>
      <c r="H67" s="2">
        <f t="shared" si="1"/>
        <v>405575.44</v>
      </c>
      <c r="I67" s="2">
        <v>7000</v>
      </c>
    </row>
    <row r="68" spans="1:9" x14ac:dyDescent="0.25">
      <c r="A68" s="1">
        <v>42853</v>
      </c>
      <c r="B68" t="s">
        <v>54</v>
      </c>
      <c r="C68" t="s">
        <v>69</v>
      </c>
      <c r="D68">
        <v>385</v>
      </c>
      <c r="E68" t="s">
        <v>70</v>
      </c>
      <c r="F68" s="2">
        <v>384075</v>
      </c>
      <c r="G68" s="2">
        <f t="shared" si="0"/>
        <v>61452</v>
      </c>
      <c r="H68" s="2">
        <f t="shared" si="1"/>
        <v>445527</v>
      </c>
      <c r="I68" s="2">
        <v>7000</v>
      </c>
    </row>
    <row r="69" spans="1:9" x14ac:dyDescent="0.25">
      <c r="A69" s="1">
        <v>42853</v>
      </c>
      <c r="B69" t="s">
        <v>55</v>
      </c>
      <c r="C69" t="s">
        <v>69</v>
      </c>
      <c r="D69">
        <v>386</v>
      </c>
      <c r="E69" t="s">
        <v>70</v>
      </c>
      <c r="F69" s="2">
        <v>384075</v>
      </c>
      <c r="G69" s="2">
        <f t="shared" si="0"/>
        <v>61452</v>
      </c>
      <c r="H69" s="2">
        <f t="shared" si="1"/>
        <v>445527</v>
      </c>
      <c r="I69" s="2">
        <v>7000</v>
      </c>
    </row>
    <row r="70" spans="1:9" x14ac:dyDescent="0.25">
      <c r="A70" s="1">
        <v>42879</v>
      </c>
      <c r="B70" t="s">
        <v>44</v>
      </c>
      <c r="C70" t="s">
        <v>69</v>
      </c>
      <c r="D70">
        <v>391</v>
      </c>
      <c r="E70" t="s">
        <v>70</v>
      </c>
      <c r="F70" s="2">
        <v>379354</v>
      </c>
      <c r="G70" s="2">
        <f t="shared" si="0"/>
        <v>60696.639999999999</v>
      </c>
      <c r="H70" s="2">
        <f t="shared" si="1"/>
        <v>440050.64</v>
      </c>
      <c r="I70" s="2">
        <v>7000</v>
      </c>
    </row>
    <row r="71" spans="1:9" x14ac:dyDescent="0.25">
      <c r="A71" s="1">
        <v>42879</v>
      </c>
      <c r="B71" t="s">
        <v>45</v>
      </c>
      <c r="C71" t="s">
        <v>69</v>
      </c>
      <c r="D71">
        <v>392</v>
      </c>
      <c r="E71" t="s">
        <v>70</v>
      </c>
      <c r="F71" s="2">
        <v>437583</v>
      </c>
      <c r="G71" s="2">
        <f t="shared" si="0"/>
        <v>70013.279999999999</v>
      </c>
      <c r="H71" s="2">
        <f t="shared" si="1"/>
        <v>507596.28</v>
      </c>
      <c r="I71" s="2">
        <v>7000</v>
      </c>
    </row>
    <row r="72" spans="1:9" x14ac:dyDescent="0.25">
      <c r="A72" s="1">
        <v>42886</v>
      </c>
      <c r="B72" t="s">
        <v>11</v>
      </c>
      <c r="C72" t="s">
        <v>69</v>
      </c>
      <c r="D72">
        <v>401</v>
      </c>
      <c r="E72" t="s">
        <v>70</v>
      </c>
      <c r="F72" s="2">
        <v>384725</v>
      </c>
      <c r="G72" s="2">
        <f t="shared" si="0"/>
        <v>61556</v>
      </c>
      <c r="H72" s="2">
        <f t="shared" si="1"/>
        <v>446281</v>
      </c>
      <c r="I72" s="2">
        <v>7000</v>
      </c>
    </row>
    <row r="73" spans="1:9" x14ac:dyDescent="0.25">
      <c r="A73" s="1">
        <v>42886</v>
      </c>
      <c r="B73" t="s">
        <v>12</v>
      </c>
      <c r="C73" t="s">
        <v>69</v>
      </c>
      <c r="D73">
        <v>402</v>
      </c>
      <c r="E73" t="s">
        <v>70</v>
      </c>
      <c r="F73" s="2">
        <v>384725</v>
      </c>
      <c r="G73" s="2">
        <f t="shared" si="0"/>
        <v>61556</v>
      </c>
      <c r="H73" s="2">
        <f t="shared" si="1"/>
        <v>446281</v>
      </c>
      <c r="I73" s="2">
        <v>7000</v>
      </c>
    </row>
    <row r="74" spans="1:9" x14ac:dyDescent="0.25">
      <c r="A74" s="1">
        <v>42886</v>
      </c>
      <c r="B74" t="s">
        <v>13</v>
      </c>
      <c r="C74" t="s">
        <v>69</v>
      </c>
      <c r="D74">
        <v>403</v>
      </c>
      <c r="E74" t="s">
        <v>70</v>
      </c>
      <c r="F74" s="2">
        <v>384725</v>
      </c>
      <c r="G74" s="2">
        <f t="shared" si="0"/>
        <v>61556</v>
      </c>
      <c r="H74" s="2">
        <f t="shared" si="1"/>
        <v>446281</v>
      </c>
      <c r="I74" s="2">
        <v>7000</v>
      </c>
    </row>
    <row r="75" spans="1:9" x14ac:dyDescent="0.25">
      <c r="A75" s="1">
        <v>42886</v>
      </c>
      <c r="B75" t="s">
        <v>14</v>
      </c>
      <c r="C75" t="s">
        <v>69</v>
      </c>
      <c r="D75">
        <v>404</v>
      </c>
      <c r="E75" t="s">
        <v>70</v>
      </c>
      <c r="F75" s="2">
        <v>384725</v>
      </c>
      <c r="G75" s="2">
        <f t="shared" si="0"/>
        <v>61556</v>
      </c>
      <c r="H75" s="2">
        <f t="shared" si="1"/>
        <v>446281</v>
      </c>
      <c r="I75" s="2">
        <v>7000</v>
      </c>
    </row>
    <row r="76" spans="1:9" x14ac:dyDescent="0.25">
      <c r="A76" s="1">
        <v>42886</v>
      </c>
      <c r="B76" t="s">
        <v>15</v>
      </c>
      <c r="C76" t="s">
        <v>69</v>
      </c>
      <c r="D76">
        <v>405</v>
      </c>
      <c r="E76" t="s">
        <v>70</v>
      </c>
      <c r="F76" s="2">
        <v>384725</v>
      </c>
      <c r="G76" s="2">
        <f t="shared" si="0"/>
        <v>61556</v>
      </c>
      <c r="H76" s="2">
        <f t="shared" si="1"/>
        <v>446281</v>
      </c>
      <c r="I76" s="2">
        <v>7000</v>
      </c>
    </row>
    <row r="77" spans="1:9" x14ac:dyDescent="0.25">
      <c r="A77" s="1">
        <v>42898</v>
      </c>
      <c r="B77" t="s">
        <v>8</v>
      </c>
      <c r="C77" t="s">
        <v>69</v>
      </c>
      <c r="D77">
        <v>406</v>
      </c>
      <c r="E77" t="s">
        <v>70</v>
      </c>
      <c r="F77" s="2">
        <v>415322</v>
      </c>
      <c r="G77" s="2">
        <f t="shared" ref="G77:G84" si="2">F77*0.16</f>
        <v>66451.520000000004</v>
      </c>
      <c r="H77" s="2">
        <f t="shared" ref="H77:H84" si="3">+F77+G77</f>
        <v>481773.52</v>
      </c>
      <c r="I77" s="2">
        <v>7000</v>
      </c>
    </row>
    <row r="78" spans="1:9" x14ac:dyDescent="0.25">
      <c r="A78" s="1">
        <v>42899</v>
      </c>
      <c r="B78" t="s">
        <v>11</v>
      </c>
      <c r="C78" t="s">
        <v>69</v>
      </c>
      <c r="D78">
        <v>407</v>
      </c>
      <c r="E78" t="s">
        <v>70</v>
      </c>
      <c r="F78" s="2">
        <v>411127</v>
      </c>
      <c r="G78" s="2">
        <f t="shared" si="2"/>
        <v>65780.320000000007</v>
      </c>
      <c r="H78" s="2">
        <f t="shared" si="3"/>
        <v>476907.32</v>
      </c>
      <c r="I78" s="2">
        <v>7000</v>
      </c>
    </row>
    <row r="79" spans="1:9" x14ac:dyDescent="0.25">
      <c r="A79" s="1">
        <v>42899</v>
      </c>
      <c r="B79" t="s">
        <v>13</v>
      </c>
      <c r="C79" t="s">
        <v>69</v>
      </c>
      <c r="D79">
        <v>408</v>
      </c>
      <c r="E79" t="s">
        <v>70</v>
      </c>
      <c r="F79" s="2">
        <v>411127</v>
      </c>
      <c r="G79" s="2">
        <f t="shared" si="2"/>
        <v>65780.320000000007</v>
      </c>
      <c r="H79" s="2">
        <f t="shared" si="3"/>
        <v>476907.32</v>
      </c>
      <c r="I79" s="2">
        <v>7000</v>
      </c>
    </row>
    <row r="80" spans="1:9" x14ac:dyDescent="0.25">
      <c r="A80" s="1">
        <v>42899</v>
      </c>
      <c r="B80" t="s">
        <v>14</v>
      </c>
      <c r="C80" t="s">
        <v>69</v>
      </c>
      <c r="D80">
        <v>409</v>
      </c>
      <c r="E80" t="s">
        <v>70</v>
      </c>
      <c r="F80" s="2">
        <v>411127</v>
      </c>
      <c r="G80" s="2">
        <f t="shared" si="2"/>
        <v>65780.320000000007</v>
      </c>
      <c r="H80" s="2">
        <f t="shared" si="3"/>
        <v>476907.32</v>
      </c>
      <c r="I80" s="2">
        <v>7000</v>
      </c>
    </row>
    <row r="81" spans="1:9" x14ac:dyDescent="0.25">
      <c r="A81" s="1">
        <v>42899</v>
      </c>
      <c r="B81" t="s">
        <v>15</v>
      </c>
      <c r="C81" t="s">
        <v>69</v>
      </c>
      <c r="D81">
        <v>410</v>
      </c>
      <c r="E81" t="s">
        <v>70</v>
      </c>
      <c r="F81" s="2">
        <v>411127</v>
      </c>
      <c r="G81" s="2">
        <f t="shared" si="2"/>
        <v>65780.320000000007</v>
      </c>
      <c r="H81" s="2">
        <f t="shared" si="3"/>
        <v>476907.32</v>
      </c>
      <c r="I81" s="2">
        <v>7000</v>
      </c>
    </row>
    <row r="82" spans="1:9" x14ac:dyDescent="0.25">
      <c r="A82" s="1">
        <v>42899</v>
      </c>
      <c r="B82" t="s">
        <v>8</v>
      </c>
      <c r="C82" t="s">
        <v>69</v>
      </c>
      <c r="D82">
        <v>411</v>
      </c>
      <c r="E82" t="s">
        <v>70</v>
      </c>
      <c r="F82" s="2">
        <v>411127</v>
      </c>
      <c r="G82" s="2">
        <f t="shared" si="2"/>
        <v>65780.320000000007</v>
      </c>
      <c r="H82" s="2">
        <f t="shared" si="3"/>
        <v>476907.32</v>
      </c>
      <c r="I82" s="2">
        <v>7000</v>
      </c>
    </row>
    <row r="83" spans="1:9" x14ac:dyDescent="0.25">
      <c r="A83" s="1">
        <v>42938</v>
      </c>
      <c r="B83" t="s">
        <v>42</v>
      </c>
      <c r="C83" t="s">
        <v>69</v>
      </c>
      <c r="D83">
        <v>422</v>
      </c>
      <c r="E83" t="s">
        <v>70</v>
      </c>
      <c r="F83" s="2">
        <v>437583</v>
      </c>
      <c r="G83" s="2">
        <f t="shared" si="2"/>
        <v>70013.279999999999</v>
      </c>
      <c r="H83" s="2">
        <f t="shared" si="3"/>
        <v>507596.28</v>
      </c>
      <c r="I83" s="2">
        <v>7000</v>
      </c>
    </row>
    <row r="84" spans="1:9" ht="15.75" thickBot="1" x14ac:dyDescent="0.3">
      <c r="A84" s="1">
        <v>42947</v>
      </c>
      <c r="B84" t="s">
        <v>62</v>
      </c>
      <c r="C84" t="s">
        <v>69</v>
      </c>
      <c r="D84">
        <v>424</v>
      </c>
      <c r="E84" t="s">
        <v>70</v>
      </c>
      <c r="F84" s="2">
        <v>437583</v>
      </c>
      <c r="G84" s="2">
        <f t="shared" si="2"/>
        <v>70013.279999999999</v>
      </c>
      <c r="H84" s="2">
        <f t="shared" si="3"/>
        <v>507596.28</v>
      </c>
      <c r="I84" s="31">
        <v>7000</v>
      </c>
    </row>
    <row r="85" spans="1:9" x14ac:dyDescent="0.25">
      <c r="I85" s="3">
        <f>SUM(I12:I84)</f>
        <v>511000</v>
      </c>
    </row>
  </sheetData>
  <sortState ref="A25:K57">
    <sortCondition ref="D25:D57"/>
  </sortState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23" sqref="K23"/>
    </sheetView>
  </sheetViews>
  <sheetFormatPr baseColWidth="10" defaultRowHeight="15" x14ac:dyDescent="0.25"/>
  <cols>
    <col min="1" max="1" width="10.140625" bestFit="1" customWidth="1"/>
    <col min="2" max="2" width="16.140625" bestFit="1" customWidth="1"/>
    <col min="3" max="3" width="21.7109375" bestFit="1" customWidth="1"/>
    <col min="4" max="4" width="12.7109375" bestFit="1" customWidth="1"/>
    <col min="5" max="5" width="11.5703125" bestFit="1" customWidth="1"/>
    <col min="6" max="6" width="14.85546875" bestFit="1" customWidth="1"/>
    <col min="7" max="7" width="12.85546875" bestFit="1" customWidth="1"/>
    <col min="8" max="8" width="8.7109375" bestFit="1" customWidth="1"/>
  </cols>
  <sheetData>
    <row r="1" spans="1:8" x14ac:dyDescent="0.25">
      <c r="A1" s="34"/>
      <c r="B1" s="34"/>
      <c r="C1" s="34"/>
      <c r="D1" s="34"/>
      <c r="E1" s="34"/>
      <c r="F1" s="5"/>
      <c r="G1" s="5"/>
      <c r="H1" s="5"/>
    </row>
    <row r="2" spans="1:8" x14ac:dyDescent="0.25">
      <c r="A2" s="35"/>
      <c r="B2" s="35"/>
      <c r="C2" s="35"/>
      <c r="D2" s="35"/>
      <c r="E2" s="35"/>
      <c r="F2" s="5"/>
      <c r="G2" s="5"/>
      <c r="H2" s="5"/>
    </row>
    <row r="3" spans="1:8" x14ac:dyDescent="0.25">
      <c r="A3" s="6"/>
      <c r="B3" s="7"/>
      <c r="C3" s="5"/>
      <c r="D3" s="5"/>
      <c r="E3" s="5"/>
      <c r="F3" s="5"/>
      <c r="G3" s="5"/>
      <c r="H3" s="5"/>
    </row>
    <row r="4" spans="1:8" x14ac:dyDescent="0.25">
      <c r="A4" s="5"/>
      <c r="B4" s="5"/>
      <c r="C4" s="5"/>
      <c r="D4" s="5"/>
      <c r="E4" s="8"/>
      <c r="F4" s="8"/>
      <c r="G4" s="8"/>
      <c r="H4" s="5"/>
    </row>
    <row r="5" spans="1:8" x14ac:dyDescent="0.25">
      <c r="A5" s="34" t="s">
        <v>75</v>
      </c>
      <c r="B5" s="34"/>
      <c r="C5" s="34"/>
      <c r="D5" s="34"/>
      <c r="E5" s="34"/>
      <c r="F5" s="34"/>
      <c r="G5" s="34"/>
      <c r="H5" s="34"/>
    </row>
    <row r="6" spans="1:8" x14ac:dyDescent="0.25">
      <c r="A6" s="34" t="s">
        <v>78</v>
      </c>
      <c r="B6" s="34"/>
      <c r="C6" s="34"/>
      <c r="D6" s="34"/>
      <c r="E6" s="34"/>
      <c r="F6" s="34"/>
      <c r="G6" s="34"/>
      <c r="H6" s="34"/>
    </row>
    <row r="7" spans="1:8" x14ac:dyDescent="0.25">
      <c r="A7" s="34" t="s">
        <v>79</v>
      </c>
      <c r="B7" s="34"/>
      <c r="C7" s="34"/>
      <c r="D7" s="34"/>
      <c r="E7" s="34"/>
      <c r="F7" s="34"/>
      <c r="G7" s="34"/>
      <c r="H7" s="34"/>
    </row>
    <row r="8" spans="1:8" x14ac:dyDescent="0.25">
      <c r="A8" s="33" t="s">
        <v>80</v>
      </c>
      <c r="B8" s="33"/>
      <c r="C8" s="33"/>
      <c r="D8" s="33"/>
      <c r="E8" s="33"/>
      <c r="F8" s="33"/>
      <c r="G8" s="33"/>
      <c r="H8" s="33"/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ht="15.75" thickBot="1" x14ac:dyDescent="0.3">
      <c r="A16" s="9"/>
      <c r="B16" s="9"/>
      <c r="C16" s="9"/>
      <c r="D16" s="9"/>
      <c r="E16" s="5"/>
      <c r="F16" s="5"/>
      <c r="G16" s="5"/>
      <c r="H16" s="5"/>
    </row>
    <row r="17" spans="1:8" ht="15.75" thickBot="1" x14ac:dyDescent="0.3">
      <c r="A17" s="19" t="s">
        <v>64</v>
      </c>
      <c r="B17" s="19" t="s">
        <v>81</v>
      </c>
      <c r="C17" s="19" t="s">
        <v>82</v>
      </c>
      <c r="D17" s="20" t="s">
        <v>83</v>
      </c>
      <c r="E17" s="17" t="s">
        <v>84</v>
      </c>
      <c r="F17" s="17" t="s">
        <v>85</v>
      </c>
      <c r="G17" s="17" t="s">
        <v>83</v>
      </c>
      <c r="H17" s="5"/>
    </row>
    <row r="18" spans="1:8" x14ac:dyDescent="0.25">
      <c r="A18" s="21">
        <v>42356</v>
      </c>
      <c r="B18" s="22" t="s">
        <v>86</v>
      </c>
      <c r="C18" s="22" t="s">
        <v>87</v>
      </c>
      <c r="D18" s="23">
        <v>5000</v>
      </c>
      <c r="E18" s="14"/>
      <c r="F18" s="14"/>
      <c r="G18" s="14"/>
      <c r="H18" s="10" t="s">
        <v>88</v>
      </c>
    </row>
    <row r="19" spans="1:8" x14ac:dyDescent="0.25">
      <c r="A19" s="21">
        <v>42384</v>
      </c>
      <c r="B19" s="22" t="s">
        <v>89</v>
      </c>
      <c r="C19" s="22" t="s">
        <v>90</v>
      </c>
      <c r="D19" s="23">
        <v>15000</v>
      </c>
      <c r="E19" s="14"/>
      <c r="F19" s="14"/>
      <c r="G19" s="14"/>
      <c r="H19" s="10" t="s">
        <v>88</v>
      </c>
    </row>
    <row r="20" spans="1:8" x14ac:dyDescent="0.25">
      <c r="A20" s="21">
        <v>42578</v>
      </c>
      <c r="B20" s="22" t="s">
        <v>91</v>
      </c>
      <c r="C20" s="22" t="s">
        <v>92</v>
      </c>
      <c r="D20" s="23">
        <v>5000</v>
      </c>
      <c r="E20" s="14"/>
      <c r="F20" s="14"/>
      <c r="G20" s="14"/>
      <c r="H20" s="10" t="s">
        <v>88</v>
      </c>
    </row>
    <row r="21" spans="1:8" x14ac:dyDescent="0.25">
      <c r="A21" s="21">
        <v>42620</v>
      </c>
      <c r="B21" s="22" t="s">
        <v>93</v>
      </c>
      <c r="C21" s="22" t="s">
        <v>94</v>
      </c>
      <c r="D21" s="23">
        <v>20000</v>
      </c>
      <c r="E21" s="14"/>
      <c r="F21" s="14"/>
      <c r="G21" s="14"/>
      <c r="H21" s="10" t="s">
        <v>88</v>
      </c>
    </row>
    <row r="22" spans="1:8" x14ac:dyDescent="0.25">
      <c r="A22" s="21">
        <v>42615</v>
      </c>
      <c r="B22" s="22" t="s">
        <v>95</v>
      </c>
      <c r="C22" s="22" t="s">
        <v>96</v>
      </c>
      <c r="D22" s="23">
        <v>10000</v>
      </c>
      <c r="E22" s="14"/>
      <c r="F22" s="14"/>
      <c r="G22" s="14"/>
      <c r="H22" s="10" t="s">
        <v>88</v>
      </c>
    </row>
    <row r="23" spans="1:8" x14ac:dyDescent="0.25">
      <c r="A23" s="21">
        <v>42622</v>
      </c>
      <c r="B23" s="22" t="s">
        <v>97</v>
      </c>
      <c r="C23" s="22" t="s">
        <v>98</v>
      </c>
      <c r="D23" s="23">
        <v>10000</v>
      </c>
      <c r="E23" s="14"/>
      <c r="F23" s="14"/>
      <c r="G23" s="14"/>
      <c r="H23" s="10" t="s">
        <v>88</v>
      </c>
    </row>
    <row r="24" spans="1:8" x14ac:dyDescent="0.25">
      <c r="A24" s="21">
        <v>42620</v>
      </c>
      <c r="B24" s="22" t="s">
        <v>99</v>
      </c>
      <c r="C24" s="22" t="s">
        <v>100</v>
      </c>
      <c r="D24" s="23">
        <v>20000</v>
      </c>
      <c r="E24" s="14"/>
      <c r="F24" s="14"/>
      <c r="G24" s="14"/>
      <c r="H24" s="10" t="s">
        <v>88</v>
      </c>
    </row>
    <row r="25" spans="1:8" x14ac:dyDescent="0.25">
      <c r="A25" s="21">
        <v>42658</v>
      </c>
      <c r="B25" s="22" t="s">
        <v>101</v>
      </c>
      <c r="C25" s="22" t="s">
        <v>102</v>
      </c>
      <c r="D25" s="23">
        <v>5000</v>
      </c>
      <c r="E25" s="14"/>
      <c r="F25" s="14"/>
      <c r="G25" s="14"/>
      <c r="H25" s="10" t="s">
        <v>88</v>
      </c>
    </row>
    <row r="26" spans="1:8" x14ac:dyDescent="0.25">
      <c r="A26" s="21">
        <v>42674</v>
      </c>
      <c r="B26" s="22" t="s">
        <v>103</v>
      </c>
      <c r="C26" s="22" t="s">
        <v>104</v>
      </c>
      <c r="D26" s="23">
        <v>5000</v>
      </c>
      <c r="E26" s="14"/>
      <c r="F26" s="14"/>
      <c r="G26" s="14"/>
      <c r="H26" s="10" t="s">
        <v>88</v>
      </c>
    </row>
    <row r="27" spans="1:8" x14ac:dyDescent="0.25">
      <c r="A27" s="21">
        <v>42678</v>
      </c>
      <c r="B27" s="22" t="s">
        <v>105</v>
      </c>
      <c r="C27" s="22" t="s">
        <v>106</v>
      </c>
      <c r="D27" s="23">
        <v>20000</v>
      </c>
      <c r="E27" s="14"/>
      <c r="F27" s="14"/>
      <c r="G27" s="14"/>
      <c r="H27" s="10" t="s">
        <v>88</v>
      </c>
    </row>
    <row r="28" spans="1:8" ht="15.75" thickBot="1" x14ac:dyDescent="0.3">
      <c r="A28" s="21">
        <v>42843</v>
      </c>
      <c r="B28" s="22" t="s">
        <v>107</v>
      </c>
      <c r="C28" s="22" t="s">
        <v>108</v>
      </c>
      <c r="D28" s="25">
        <v>30000</v>
      </c>
      <c r="E28" s="18"/>
      <c r="F28" s="18"/>
      <c r="G28" s="18"/>
      <c r="H28" s="11" t="s">
        <v>88</v>
      </c>
    </row>
    <row r="29" spans="1:8" x14ac:dyDescent="0.25">
      <c r="A29" s="21"/>
      <c r="B29" s="22"/>
      <c r="C29" s="24" t="s">
        <v>109</v>
      </c>
      <c r="D29" s="16">
        <f>SUM(D18:D28)</f>
        <v>145000</v>
      </c>
      <c r="E29" s="14"/>
      <c r="F29" s="14"/>
      <c r="G29" s="15">
        <f>+D29</f>
        <v>145000</v>
      </c>
      <c r="H29" s="11"/>
    </row>
    <row r="30" spans="1:8" x14ac:dyDescent="0.25">
      <c r="A30" s="21">
        <v>42900</v>
      </c>
      <c r="B30" s="22" t="s">
        <v>110</v>
      </c>
      <c r="C30" s="22" t="s">
        <v>111</v>
      </c>
      <c r="D30" s="23">
        <v>70000</v>
      </c>
      <c r="E30" s="14">
        <v>40000</v>
      </c>
      <c r="F30" s="14"/>
      <c r="G30" s="14">
        <f>+D30-E30</f>
        <v>30000</v>
      </c>
      <c r="H30" s="12" t="s">
        <v>112</v>
      </c>
    </row>
    <row r="31" spans="1:8" x14ac:dyDescent="0.25">
      <c r="A31" s="21">
        <v>42916</v>
      </c>
      <c r="B31" s="22" t="s">
        <v>113</v>
      </c>
      <c r="C31" s="22" t="s">
        <v>114</v>
      </c>
      <c r="D31" s="23">
        <v>70000</v>
      </c>
      <c r="E31" s="14">
        <v>40000</v>
      </c>
      <c r="F31" s="14"/>
      <c r="G31" s="14">
        <f>+D31-E31</f>
        <v>30000</v>
      </c>
      <c r="H31" s="12" t="s">
        <v>112</v>
      </c>
    </row>
    <row r="32" spans="1:8" x14ac:dyDescent="0.25">
      <c r="A32" s="21">
        <v>42917</v>
      </c>
      <c r="B32" s="22" t="s">
        <v>115</v>
      </c>
      <c r="C32" s="22" t="s">
        <v>116</v>
      </c>
      <c r="D32" s="23">
        <v>20000</v>
      </c>
      <c r="E32" s="14"/>
      <c r="F32" s="14"/>
      <c r="G32" s="14"/>
      <c r="H32" s="12" t="s">
        <v>112</v>
      </c>
    </row>
    <row r="33" spans="1:8" x14ac:dyDescent="0.25">
      <c r="A33" s="21">
        <v>42920</v>
      </c>
      <c r="B33" s="22" t="s">
        <v>117</v>
      </c>
      <c r="C33" s="22" t="s">
        <v>118</v>
      </c>
      <c r="D33" s="23">
        <v>80000</v>
      </c>
      <c r="E33" s="14"/>
      <c r="F33" s="14"/>
      <c r="G33" s="14"/>
      <c r="H33" s="12" t="s">
        <v>112</v>
      </c>
    </row>
    <row r="34" spans="1:8" x14ac:dyDescent="0.25">
      <c r="A34" s="21">
        <v>42930</v>
      </c>
      <c r="B34" s="22" t="s">
        <v>119</v>
      </c>
      <c r="C34" s="22" t="s">
        <v>120</v>
      </c>
      <c r="D34" s="23">
        <v>70000</v>
      </c>
      <c r="E34" s="14"/>
      <c r="F34" s="14"/>
      <c r="G34" s="14"/>
      <c r="H34" s="12" t="s">
        <v>112</v>
      </c>
    </row>
    <row r="35" spans="1:8" x14ac:dyDescent="0.25">
      <c r="A35" s="21">
        <v>42941</v>
      </c>
      <c r="B35" s="22" t="s">
        <v>121</v>
      </c>
      <c r="C35" s="22" t="s">
        <v>122</v>
      </c>
      <c r="D35" s="23">
        <v>60000</v>
      </c>
      <c r="E35" s="14"/>
      <c r="F35" s="14"/>
      <c r="G35" s="14"/>
      <c r="H35" s="12" t="s">
        <v>112</v>
      </c>
    </row>
    <row r="36" spans="1:8" x14ac:dyDescent="0.25">
      <c r="A36" s="21">
        <v>42944</v>
      </c>
      <c r="B36" s="22" t="s">
        <v>123</v>
      </c>
      <c r="C36" s="22" t="s">
        <v>124</v>
      </c>
      <c r="D36" s="23">
        <v>70000</v>
      </c>
      <c r="E36" s="14"/>
      <c r="F36" s="14"/>
      <c r="G36" s="14"/>
      <c r="H36" s="12" t="s">
        <v>112</v>
      </c>
    </row>
    <row r="37" spans="1:8" x14ac:dyDescent="0.25">
      <c r="A37" s="21">
        <v>42947</v>
      </c>
      <c r="B37" s="22" t="s">
        <v>125</v>
      </c>
      <c r="C37" s="22" t="s">
        <v>126</v>
      </c>
      <c r="D37" s="23">
        <v>70000</v>
      </c>
      <c r="E37" s="14"/>
      <c r="F37" s="14"/>
      <c r="G37" s="14"/>
      <c r="H37" s="12" t="s">
        <v>112</v>
      </c>
    </row>
    <row r="38" spans="1:8" x14ac:dyDescent="0.25">
      <c r="A38" s="21">
        <v>42947</v>
      </c>
      <c r="B38" s="22" t="s">
        <v>127</v>
      </c>
      <c r="C38" s="22" t="s">
        <v>128</v>
      </c>
      <c r="D38" s="23">
        <v>100000</v>
      </c>
      <c r="E38" s="14"/>
      <c r="F38" s="14"/>
      <c r="G38" s="14"/>
      <c r="H38" s="12" t="s">
        <v>112</v>
      </c>
    </row>
    <row r="39" spans="1:8" x14ac:dyDescent="0.25">
      <c r="A39" s="21">
        <v>42956</v>
      </c>
      <c r="B39" s="22" t="s">
        <v>129</v>
      </c>
      <c r="C39" s="22" t="s">
        <v>130</v>
      </c>
      <c r="D39" s="23">
        <v>70000</v>
      </c>
      <c r="E39" s="14"/>
      <c r="F39" s="14"/>
      <c r="G39" s="14"/>
      <c r="H39" s="12" t="s">
        <v>112</v>
      </c>
    </row>
    <row r="40" spans="1:8" ht="15.75" thickBot="1" x14ac:dyDescent="0.3">
      <c r="A40" s="21">
        <v>42955</v>
      </c>
      <c r="B40" s="22" t="s">
        <v>131</v>
      </c>
      <c r="C40" s="22" t="s">
        <v>132</v>
      </c>
      <c r="D40" s="25">
        <v>100000</v>
      </c>
      <c r="E40" s="18"/>
      <c r="F40" s="18"/>
      <c r="G40" s="18"/>
      <c r="H40" s="12" t="s">
        <v>112</v>
      </c>
    </row>
    <row r="41" spans="1:8" x14ac:dyDescent="0.25">
      <c r="A41" s="5"/>
      <c r="B41" s="5"/>
      <c r="C41" s="13" t="s">
        <v>133</v>
      </c>
      <c r="D41" s="15">
        <f>SUM(D30:D40)</f>
        <v>780000</v>
      </c>
      <c r="E41" s="15">
        <f>+E30+E31</f>
        <v>80000</v>
      </c>
      <c r="F41" s="15"/>
      <c r="G41" s="15">
        <f>+D41-E41</f>
        <v>700000</v>
      </c>
      <c r="H41" s="5"/>
    </row>
    <row r="42" spans="1:8" x14ac:dyDescent="0.25">
      <c r="A42" s="5"/>
      <c r="B42" s="5"/>
      <c r="C42" s="5"/>
      <c r="D42" s="14"/>
      <c r="E42" s="14"/>
      <c r="F42" s="14"/>
      <c r="G42" s="14"/>
      <c r="H42" s="5"/>
    </row>
    <row r="43" spans="1:8" x14ac:dyDescent="0.25">
      <c r="A43" s="5"/>
      <c r="B43" s="5"/>
      <c r="C43" s="5"/>
      <c r="D43" s="16">
        <f>+D29+D41</f>
        <v>925000</v>
      </c>
      <c r="E43" s="16">
        <f>SUM(E18:E38)</f>
        <v>80000</v>
      </c>
      <c r="F43" s="14"/>
      <c r="G43" s="15">
        <f>+D43-E43</f>
        <v>845000</v>
      </c>
      <c r="H43" s="5"/>
    </row>
    <row r="44" spans="1:8" x14ac:dyDescent="0.25">
      <c r="A44" s="5"/>
      <c r="B44" s="5"/>
      <c r="C44" s="5"/>
      <c r="D44" s="14"/>
      <c r="E44" s="14"/>
      <c r="F44" s="14"/>
      <c r="G44" s="14"/>
      <c r="H44" s="5"/>
    </row>
    <row r="45" spans="1:8" x14ac:dyDescent="0.25">
      <c r="A45" s="5"/>
      <c r="B45" s="5"/>
      <c r="C45" s="12"/>
      <c r="D45" s="14"/>
      <c r="E45" s="14"/>
      <c r="F45" s="14"/>
      <c r="G45" s="14"/>
      <c r="H45" s="5"/>
    </row>
    <row r="46" spans="1:8" x14ac:dyDescent="0.25">
      <c r="D46" s="2"/>
      <c r="E46" s="2"/>
      <c r="F46" s="2"/>
      <c r="G46" s="2"/>
    </row>
  </sheetData>
  <mergeCells count="6">
    <mergeCell ref="A8:H8"/>
    <mergeCell ref="A1:E1"/>
    <mergeCell ref="A2:E2"/>
    <mergeCell ref="A5:H5"/>
    <mergeCell ref="A6:H6"/>
    <mergeCell ref="A7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5" sqref="A4:H5"/>
    </sheetView>
  </sheetViews>
  <sheetFormatPr baseColWidth="10" defaultRowHeight="15" x14ac:dyDescent="0.25"/>
  <cols>
    <col min="1" max="1" width="7" bestFit="1" customWidth="1"/>
    <col min="2" max="2" width="10.7109375" bestFit="1" customWidth="1"/>
    <col min="3" max="3" width="12.5703125" bestFit="1" customWidth="1"/>
    <col min="4" max="4" width="37.140625" bestFit="1" customWidth="1"/>
    <col min="6" max="6" width="9.140625" bestFit="1" customWidth="1"/>
    <col min="7" max="7" width="10.85546875" bestFit="1" customWidth="1"/>
  </cols>
  <sheetData>
    <row r="4" spans="1:8" x14ac:dyDescent="0.25">
      <c r="A4" s="34" t="s">
        <v>75</v>
      </c>
      <c r="B4" s="34"/>
      <c r="C4" s="34"/>
      <c r="D4" s="34"/>
      <c r="E4" s="34"/>
      <c r="F4" s="34"/>
      <c r="G4" s="34"/>
      <c r="H4" s="34"/>
    </row>
    <row r="5" spans="1:8" x14ac:dyDescent="0.25">
      <c r="A5" s="34" t="s">
        <v>143</v>
      </c>
      <c r="B5" s="34"/>
      <c r="C5" s="34"/>
      <c r="D5" s="34"/>
      <c r="E5" s="34"/>
      <c r="F5" s="34"/>
      <c r="G5" s="34"/>
      <c r="H5" s="34"/>
    </row>
    <row r="7" spans="1:8" x14ac:dyDescent="0.25">
      <c r="B7" s="1"/>
      <c r="E7" s="29"/>
      <c r="F7" s="30"/>
      <c r="G7" s="30"/>
    </row>
    <row r="8" spans="1:8" x14ac:dyDescent="0.25">
      <c r="B8" s="1"/>
      <c r="F8" s="26"/>
      <c r="G8" s="26"/>
    </row>
    <row r="9" spans="1:8" x14ac:dyDescent="0.25">
      <c r="B9" s="1"/>
      <c r="E9" s="29" t="s">
        <v>140</v>
      </c>
      <c r="F9" s="30" t="s">
        <v>141</v>
      </c>
      <c r="G9" s="30" t="s">
        <v>142</v>
      </c>
    </row>
    <row r="10" spans="1:8" x14ac:dyDescent="0.25">
      <c r="A10" t="s">
        <v>134</v>
      </c>
      <c r="B10" s="1">
        <v>42916</v>
      </c>
      <c r="C10" t="s">
        <v>135</v>
      </c>
      <c r="D10" t="s">
        <v>136</v>
      </c>
      <c r="E10" s="26">
        <v>10030.86</v>
      </c>
      <c r="F10" s="26">
        <f>E10*0.16</f>
        <v>1604.9376000000002</v>
      </c>
      <c r="G10" s="26">
        <f>+E10+F10</f>
        <v>11635.797600000002</v>
      </c>
    </row>
    <row r="11" spans="1:8" ht="15.75" thickBot="1" x14ac:dyDescent="0.3">
      <c r="A11" t="s">
        <v>137</v>
      </c>
      <c r="B11" s="1">
        <v>42920</v>
      </c>
      <c r="C11" t="s">
        <v>138</v>
      </c>
      <c r="D11" t="s">
        <v>139</v>
      </c>
      <c r="E11" s="27">
        <v>12043.41</v>
      </c>
      <c r="F11" s="27">
        <f t="shared" ref="F11" si="0">E11*0.16</f>
        <v>1926.9456</v>
      </c>
      <c r="G11" s="27">
        <f t="shared" ref="G11" si="1">+E11+F11</f>
        <v>13970.355599999999</v>
      </c>
    </row>
    <row r="12" spans="1:8" x14ac:dyDescent="0.25">
      <c r="B12" s="1"/>
      <c r="E12" s="26">
        <f>SUM(E10:E11)</f>
        <v>22074.27</v>
      </c>
      <c r="F12" s="26">
        <f t="shared" ref="F12:G12" si="2">SUM(F10:F11)</f>
        <v>3531.8832000000002</v>
      </c>
      <c r="G12" s="26">
        <f t="shared" si="2"/>
        <v>25606.153200000001</v>
      </c>
    </row>
    <row r="13" spans="1:8" x14ac:dyDescent="0.25">
      <c r="B13" s="1"/>
      <c r="F13" s="26"/>
      <c r="G13" s="26"/>
    </row>
  </sheetData>
  <mergeCells count="2">
    <mergeCell ref="A4:H4"/>
    <mergeCell ref="A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workbookViewId="0">
      <selection activeCell="I14" sqref="I14"/>
    </sheetView>
  </sheetViews>
  <sheetFormatPr baseColWidth="10" defaultRowHeight="15" x14ac:dyDescent="0.25"/>
  <cols>
    <col min="1" max="1" width="21" customWidth="1"/>
    <col min="2" max="2" width="19" customWidth="1"/>
    <col min="3" max="3" width="17" customWidth="1"/>
    <col min="4" max="4" width="13.140625" bestFit="1" customWidth="1"/>
  </cols>
  <sheetData>
    <row r="3" spans="1:8" x14ac:dyDescent="0.25">
      <c r="A3" s="34" t="s">
        <v>75</v>
      </c>
      <c r="B3" s="34"/>
      <c r="C3" s="34"/>
      <c r="D3" s="34"/>
      <c r="E3" s="34"/>
      <c r="F3" s="34"/>
      <c r="G3" s="34"/>
      <c r="H3" s="34"/>
    </row>
    <row r="4" spans="1:8" x14ac:dyDescent="0.25">
      <c r="A4" s="34" t="s">
        <v>147</v>
      </c>
      <c r="B4" s="34"/>
      <c r="C4" s="34"/>
      <c r="D4" s="34"/>
      <c r="E4" s="34"/>
      <c r="F4" s="34"/>
      <c r="G4" s="34"/>
      <c r="H4" s="34"/>
    </row>
    <row r="12" spans="1:8" x14ac:dyDescent="0.25">
      <c r="C12" s="28" t="s">
        <v>144</v>
      </c>
      <c r="D12" s="2">
        <f>+FMKT!I85</f>
        <v>511000</v>
      </c>
    </row>
    <row r="13" spans="1:8" x14ac:dyDescent="0.25">
      <c r="C13" s="28" t="s">
        <v>145</v>
      </c>
      <c r="D13" s="2">
        <f>+INCENTIVOS!G41</f>
        <v>700000</v>
      </c>
    </row>
    <row r="14" spans="1:8" ht="15.75" thickBot="1" x14ac:dyDescent="0.3">
      <c r="C14" s="28" t="s">
        <v>146</v>
      </c>
      <c r="D14" s="31">
        <f>+INTERESES!G12</f>
        <v>25606.153200000001</v>
      </c>
    </row>
    <row r="15" spans="1:8" x14ac:dyDescent="0.25">
      <c r="D15" s="3">
        <f>SUM(D12:D14)</f>
        <v>1236606.1532000001</v>
      </c>
    </row>
    <row r="16" spans="1:8" x14ac:dyDescent="0.25">
      <c r="D16" s="2"/>
    </row>
  </sheetData>
  <mergeCells count="2">
    <mergeCell ref="A3:H3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FMKT</vt:lpstr>
      <vt:lpstr>INCENTIVOS</vt:lpstr>
      <vt:lpstr>INTERESES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2017-08-11T15:31:41Z</dcterms:created>
  <dcterms:modified xsi:type="dcterms:W3CDTF">2017-08-16T15:41:51Z</dcterms:modified>
</cp:coreProperties>
</file>