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s16038.svrdatacenter.com:2078/RALLY/REMODELACION SUBARU 17/"/>
    </mc:Choice>
  </mc:AlternateContent>
  <bookViews>
    <workbookView xWindow="0" yWindow="0" windowWidth="28800" windowHeight="12630" tabRatio="926"/>
  </bookViews>
  <sheets>
    <sheet name="ambiental" sheetId="7" r:id="rId1"/>
    <sheet name="p.civil SEGOB" sheetId="8" r:id="rId2"/>
    <sheet name="Pre.soc.STPS" sheetId="9" r:id="rId3"/>
    <sheet name="Información" sheetId="18" state="hidden" r:id="rId4"/>
    <sheet name="Directorio TMEX" sheetId="19" state="hidden" r:id="rId5"/>
    <sheet name="Botiquin" sheetId="23" r:id="rId6"/>
    <sheet name="Bitacoras" sheetId="24" r:id="rId7"/>
    <sheet name="empleados" sheetId="25" r:id="rId8"/>
  </sheets>
  <externalReferences>
    <externalReference r:id="rId9"/>
    <externalReference r:id="rId10"/>
  </externalReferences>
  <definedNames>
    <definedName name="_xlnm._FilterDatabase" localSheetId="4" hidden="1">'Directorio TMEX'!$A$1:$AY$65</definedName>
    <definedName name="_xlnm.Print_Area" localSheetId="6">Bitacoras!$A$1:$K$23</definedName>
    <definedName name="_xlnm.Print_Area" localSheetId="5">Botiquin!$A$1:$I$46</definedName>
    <definedName name="_xlnm.Print_Area" localSheetId="7">empleados!$A$1:$E$92</definedName>
    <definedName name="_xlnm.Print_Area" localSheetId="3">Información!$A$1:$K$44</definedName>
    <definedName name="directorio">'[1]Directorio TMEX'!$A$2:$BP$67</definedName>
    <definedName name="_xlnm.Print_Titles" localSheetId="2">Pre.soc.STPS!$4:$9</definedName>
  </definedNames>
  <calcPr calcId="152511"/>
</workbook>
</file>

<file path=xl/calcChain.xml><?xml version="1.0" encoding="utf-8"?>
<calcChain xmlns="http://schemas.openxmlformats.org/spreadsheetml/2006/main">
  <c r="E80" i="25" l="1"/>
  <c r="E65" i="25"/>
  <c r="E27" i="25"/>
  <c r="E10" i="25"/>
  <c r="E48" i="25"/>
  <c r="D6" i="18"/>
  <c r="J10" i="18"/>
  <c r="D29" i="18"/>
  <c r="D10" i="18"/>
  <c r="D31" i="18"/>
  <c r="D20" i="18"/>
  <c r="D18" i="18"/>
  <c r="D16" i="18"/>
  <c r="D14" i="18"/>
  <c r="D12" i="18"/>
  <c r="H4" i="18"/>
  <c r="J6" i="18"/>
  <c r="H10" i="18"/>
  <c r="D45" i="18"/>
  <c r="D41" i="18"/>
  <c r="D39" i="18"/>
  <c r="D37" i="18"/>
  <c r="D24" i="18"/>
  <c r="F22" i="18"/>
  <c r="D22" i="18"/>
  <c r="H24" i="18"/>
  <c r="H22" i="18"/>
  <c r="H20" i="18"/>
  <c r="H18" i="18"/>
  <c r="H16" i="18"/>
  <c r="H14" i="18"/>
  <c r="F6" i="18"/>
  <c r="D33" i="18"/>
  <c r="D43" i="18"/>
  <c r="D35" i="18"/>
  <c r="E9" i="25"/>
</calcChain>
</file>

<file path=xl/sharedStrings.xml><?xml version="1.0" encoding="utf-8"?>
<sst xmlns="http://schemas.openxmlformats.org/spreadsheetml/2006/main" count="3988" uniqueCount="1693">
  <si>
    <t>Señalización para la prohibición de fumar y utilizar flama abierta en las áreas donde esto represente un riesgo. (punto 8 inciso h)</t>
  </si>
  <si>
    <t>Procedimiento de llenado, almacenamiento y transporte de sustancias peligrosas. (puntos 9.2; 10.3.2 y 10.4.2)</t>
  </si>
  <si>
    <t>Programa anual de revisión mensual de extintores, así como los registros obtenidos de la revisión mensual. (puntos 7.2 y 7.3)</t>
  </si>
  <si>
    <t>Conexión siamesa accesible y visible para el servicio de bomberos, conectada a la red hidráulica y no a la cisterna o fuente de suministro de agua. (Guía de referencia V, Numeral V.1, inciso h)</t>
  </si>
  <si>
    <t>Programa de mantenimiento preventivo del sistema fijo contra incendio.</t>
  </si>
  <si>
    <t>Autorización de funcionamiento de la STPS. (punto 5.1).</t>
  </si>
  <si>
    <t>Listado de todos los equipos sujetos a presión que se tienen en la organización, que contenga por lo menos lo siguiente: Nombre del equipo, número de identificación, número de serie, fecha de fabricación, presión de operación, fluido manejado, capacidad volumétrica, ubicación). (punto 5.3).</t>
  </si>
  <si>
    <t>Programa de mantenimiento preventivo. (punto 7.1.5 y 7.2.1 inciso b)</t>
  </si>
  <si>
    <t>Instalaciones de aprovechamiento de gas LP. Diseño y construcción. NOM-004-SEDG-2004</t>
  </si>
  <si>
    <t>Diagrama isométrico de tuberías. (punto 5.3).</t>
  </si>
  <si>
    <t>Dictamen de la instalación emitido por una UV, acreditada y aprobada, que incluya las pruebas de hermeticidad correspondientes. (puntos 5.5; 8.1.1 y 8.1.5)</t>
  </si>
  <si>
    <t>Contrato de comodato</t>
  </si>
  <si>
    <t>Programa de mantenimiento preventivo. (Buenas prácticas de mantenimiento)</t>
  </si>
  <si>
    <t>Todas emp que usen gas LP</t>
  </si>
  <si>
    <t>Programa específico de seguridad e higiene para el manejo, transporte y almacenamiento de sustancias químicas peligrosas. (puntos 5.12 y 8)</t>
  </si>
  <si>
    <t>Programa y evidencia de capacitación y adiestramiento en el manejo de sustancias químicas peligrosas. (punto 5.13).</t>
  </si>
  <si>
    <t>Carlos Francisco Gómez Rodríguez</t>
  </si>
  <si>
    <t>c_gomez@toyotacancun.com.mx</t>
  </si>
  <si>
    <t>Erick Fodor</t>
  </si>
  <si>
    <t>e_fodor@toyotacancun.com.mx</t>
  </si>
  <si>
    <t>Myrna Olea Salgado</t>
  </si>
  <si>
    <t>m_olea@toyotacancun.com.mx</t>
  </si>
  <si>
    <t xml:space="preserve">Manuel Jesus Bonilla Pasos </t>
  </si>
  <si>
    <t>m_bonilla@toyotacancun.com.mx</t>
  </si>
  <si>
    <t>Carretera Cancún - Puerto Morelos km 7.5</t>
  </si>
  <si>
    <t>Residencial Campestre</t>
  </si>
  <si>
    <t xml:space="preserve">AJC-050427-4K5                     </t>
  </si>
  <si>
    <t>Boulevard de las Naciones 52 B</t>
  </si>
  <si>
    <t>Fraccionamiento Granjas del Marqués</t>
  </si>
  <si>
    <t>Acapulco</t>
  </si>
  <si>
    <t>Guerrero</t>
  </si>
  <si>
    <t>39890</t>
  </si>
  <si>
    <t>744</t>
  </si>
  <si>
    <t>435 14 14</t>
  </si>
  <si>
    <t>www.toyotaguerrero.com.mx</t>
  </si>
  <si>
    <t xml:space="preserve">Alfonso Alejandro Collada Ramos                                     </t>
  </si>
  <si>
    <t>Héctor Manuel Cruz Martín del Campo</t>
  </si>
  <si>
    <t>manuel@toyotaguerrero.com.mx</t>
  </si>
  <si>
    <t>Sylvia Gómez</t>
  </si>
  <si>
    <t>s_gomez@toyotaguerrero.com.mx</t>
  </si>
  <si>
    <t>José Luis Serna</t>
  </si>
  <si>
    <t>j_serna@toyotaguerrero.com.mx</t>
  </si>
  <si>
    <t>Rocio Silva Pineda</t>
  </si>
  <si>
    <t>r_silva@toyotaguerrero.com.mx</t>
  </si>
  <si>
    <t>Costera Miguel Alemán 1632</t>
  </si>
  <si>
    <t>Magallanes</t>
  </si>
  <si>
    <t>Gro</t>
  </si>
  <si>
    <t>Gran Plaza</t>
  </si>
  <si>
    <t>Toyocoapa, S. de R.L. de C.V.</t>
  </si>
  <si>
    <t>Avenida Canal de Miramontes 3279</t>
  </si>
  <si>
    <t>Residencial Acoxpa</t>
  </si>
  <si>
    <t>Tlalpán</t>
  </si>
  <si>
    <t>14300</t>
  </si>
  <si>
    <t>55 99 09 09</t>
  </si>
  <si>
    <t>www.toyotacoapa.com.mx</t>
  </si>
  <si>
    <t>José Ruben Contreras Casarin</t>
  </si>
  <si>
    <t>Alejandro Manuel Domínguez Bermudez</t>
  </si>
  <si>
    <t>alejandro_dominguez@toyotacoapa.com.mx</t>
  </si>
  <si>
    <t>Luis Ortiz Peña</t>
  </si>
  <si>
    <t>luis_ortiz@toyotacoapa.com.mx</t>
  </si>
  <si>
    <t>Jaime Pinzón Mendoza</t>
  </si>
  <si>
    <t>jaime_pinzon@toyotacoapa.com.mx</t>
  </si>
  <si>
    <t>Carlos Lara</t>
  </si>
  <si>
    <t>carlos_lara@toyotacoapa.com.mx</t>
  </si>
  <si>
    <t xml:space="preserve">TOY-050728-3C5                     </t>
  </si>
  <si>
    <t>Toy Morelos, S. de R.L. de C.V.</t>
  </si>
  <si>
    <t>Cerrada de la Cascada 23</t>
  </si>
  <si>
    <t>Delicias</t>
  </si>
  <si>
    <t>Cuernavaca</t>
  </si>
  <si>
    <t>Morelos</t>
  </si>
  <si>
    <t>62330</t>
  </si>
  <si>
    <t>777</t>
  </si>
  <si>
    <t>100 78 00</t>
  </si>
  <si>
    <t>www.toyotacuernavaca.com.mx</t>
  </si>
  <si>
    <t>Jesús José Aarón San Vicente Saenz</t>
  </si>
  <si>
    <t>jsv@consan.com.mx</t>
  </si>
  <si>
    <t>Francisco Goitia Sotelo</t>
  </si>
  <si>
    <t>fgoitia@toyotacuernavaca.com.mx</t>
  </si>
  <si>
    <t>David Rodríguez de la Peña</t>
  </si>
  <si>
    <t>drodriguez@toyotacuernavaca.com.mx</t>
  </si>
  <si>
    <t>Alejandro Alfaro Ruiz Cabañas</t>
  </si>
  <si>
    <t>aalfaro@toyotacuernavaca.com.mx</t>
  </si>
  <si>
    <t>Urbano López Contreras</t>
  </si>
  <si>
    <t>ulopez@toyotacuernavaca.com.mx</t>
  </si>
  <si>
    <t>Guillermo Damian</t>
  </si>
  <si>
    <t>gdamian@toyotacuernavaca.com.mx</t>
  </si>
  <si>
    <t xml:space="preserve">TMO-050928-IX4                     </t>
  </si>
  <si>
    <t>G05 SAN ANGEL</t>
  </si>
  <si>
    <t>Alecsa Celaya, S. de R.L. de C.V.</t>
  </si>
  <si>
    <t>Prolongación Boulevard Adolfo López Mateos 1504 ate. Esquina eje Nororiente</t>
  </si>
  <si>
    <t xml:space="preserve">La Laja </t>
  </si>
  <si>
    <t>Celaya</t>
  </si>
  <si>
    <t>38130</t>
  </si>
  <si>
    <t>461</t>
  </si>
  <si>
    <t>159 88 00</t>
  </si>
  <si>
    <t>www.toyotacelaya.com.mx</t>
  </si>
  <si>
    <t>Juan Sabas Leal Muldoon</t>
  </si>
  <si>
    <t>jsabaslm@toyotacelaya.com.mx</t>
  </si>
  <si>
    <t>Rodolfo Adrián Romero Baños</t>
  </si>
  <si>
    <t>rromero@toyotacelaya.com.mx</t>
  </si>
  <si>
    <t>José Guadalupe Rodriguez</t>
  </si>
  <si>
    <t>jguadalupe@toyotacelaya.com.mx</t>
  </si>
  <si>
    <t>José Luis Sandoval García</t>
  </si>
  <si>
    <t>jsandoval@toyotacelaya.com.mx</t>
  </si>
  <si>
    <t xml:space="preserve">ACE-050912-GZ0                     </t>
  </si>
  <si>
    <t>Valor Motriz de Tamaulipas, S. de R.L. de C.V.</t>
  </si>
  <si>
    <t>Carretera Reynosa - Monterrey 106C</t>
  </si>
  <si>
    <t>Fuentes del Valle</t>
  </si>
  <si>
    <t>Reynosa</t>
  </si>
  <si>
    <t>88746</t>
  </si>
  <si>
    <t>899</t>
  </si>
  <si>
    <t>909 19 00</t>
  </si>
  <si>
    <t>www.toyotainnovareynosa.com</t>
  </si>
  <si>
    <t>Daniel Filiberto González Bernal</t>
  </si>
  <si>
    <t>daniel.gonzalez@toyotainnova.com.mx</t>
  </si>
  <si>
    <t>Claudia González Ochoa</t>
  </si>
  <si>
    <t>claudia.gonzalez@toyotainnova.com.mx</t>
  </si>
  <si>
    <t>Alexi Federico De Anda Zuñiga</t>
  </si>
  <si>
    <t>alexi.deanda@toyotainnova.com.mx</t>
  </si>
  <si>
    <t>Marco Pineda</t>
  </si>
  <si>
    <t>marco.pineda@toyotainnova.com.mx</t>
  </si>
  <si>
    <t>22 de Junio de 2006</t>
  </si>
  <si>
    <t xml:space="preserve">VMT-060106-JC7                     </t>
  </si>
  <si>
    <t>Durango Automotores, S. de R.L. de C.V.</t>
  </si>
  <si>
    <t>Boulevard Francisco Villa 4020 Ote</t>
  </si>
  <si>
    <t>Veinte de Noviembre</t>
  </si>
  <si>
    <t>Durango</t>
  </si>
  <si>
    <t>34234</t>
  </si>
  <si>
    <t>618</t>
  </si>
  <si>
    <t>150 07 00</t>
  </si>
  <si>
    <t>www.toyotadurango.com</t>
  </si>
  <si>
    <t xml:space="preserve">Carlos Emmanuel Talamás Sifuentes </t>
  </si>
  <si>
    <t>ctalamas@toyotadurango.com</t>
  </si>
  <si>
    <t>Ricardo Pagaza</t>
  </si>
  <si>
    <t>rpagaza@toyotadurango.com</t>
  </si>
  <si>
    <t>Eric Castro</t>
  </si>
  <si>
    <t>ecastro@toyotadurango.com</t>
  </si>
  <si>
    <t>Antonio Colin</t>
  </si>
  <si>
    <t>acolin@toyotadurango.com</t>
  </si>
  <si>
    <t xml:space="preserve">DAU-051111-1HA                     </t>
  </si>
  <si>
    <t>Calidad de Campeche, S. de R.L. de C.V.</t>
  </si>
  <si>
    <t>Calle Ricardo Castillo Oliver 9, Mz K</t>
  </si>
  <si>
    <t>Sector Fundadores del área Ah-Kim-Pech</t>
  </si>
  <si>
    <t>Campeche</t>
  </si>
  <si>
    <t>24010</t>
  </si>
  <si>
    <t>981</t>
  </si>
  <si>
    <t>127 30 00</t>
  </si>
  <si>
    <t>www.toyotacampeche.com.mx</t>
  </si>
  <si>
    <t>Sergio Antonio Cruces Fernández</t>
  </si>
  <si>
    <t>René Ramírez Cordero</t>
  </si>
  <si>
    <t>gerencia.general@toyotacampeche.com.mx</t>
  </si>
  <si>
    <t>René Ramírez Cordero (TBA)</t>
  </si>
  <si>
    <t>Nancy Minely González Corrales</t>
  </si>
  <si>
    <t>gte.servicio@toyotacampeche.com.mx</t>
  </si>
  <si>
    <t>Luis Renan Perera Franco</t>
  </si>
  <si>
    <t>gte.admon@toyotacampeche.com.mx</t>
  </si>
  <si>
    <t xml:space="preserve">CCA-050811 -488                     </t>
  </si>
  <si>
    <t>Premier de Oriente Mazatlán, S. de R.L. de C.V.</t>
  </si>
  <si>
    <t>Avenida Reforma 314</t>
  </si>
  <si>
    <t>Flamingos</t>
  </si>
  <si>
    <t>Mazatlan</t>
  </si>
  <si>
    <t>82149</t>
  </si>
  <si>
    <t>669</t>
  </si>
  <si>
    <t>989 22 00</t>
  </si>
  <si>
    <t>www.toyotamazatlan.com.mx</t>
  </si>
  <si>
    <t>Héctor Omar Calderón Rodríguez</t>
  </si>
  <si>
    <t>hcalderon@toyotamazatlan.com.mx</t>
  </si>
  <si>
    <t>Pablo Sanchez Torres</t>
  </si>
  <si>
    <t>psanchez@toyotamazatlan.com.mx</t>
  </si>
  <si>
    <t>Mario Alberto Lopez Ozuna</t>
  </si>
  <si>
    <t>mlopez@toyotamazatlan.com.mx</t>
  </si>
  <si>
    <t xml:space="preserve">POM-060317-PM9                     </t>
  </si>
  <si>
    <t>Promotora Automotriz Irapuato, S. de R.L. de C.V.</t>
  </si>
  <si>
    <t>Avenida Manuel Gómez Morín 3000</t>
  </si>
  <si>
    <t>Ejido Irapuato</t>
  </si>
  <si>
    <t>Irapuato</t>
  </si>
  <si>
    <t>36640</t>
  </si>
  <si>
    <t>462</t>
  </si>
  <si>
    <t>635 99 00</t>
  </si>
  <si>
    <t>www.toyotairapuato.com.mx</t>
  </si>
  <si>
    <t xml:space="preserve">Alberto García Martínez   </t>
  </si>
  <si>
    <t>agarcia@toyotairapuato.com.mx</t>
  </si>
  <si>
    <t>Guillermo Ampudia</t>
  </si>
  <si>
    <t>gampudia@toyotairapuato.com.mx</t>
  </si>
  <si>
    <t>Ivan Otero de la Vega</t>
  </si>
  <si>
    <t>iotero@toyotairapuato.com.mx</t>
  </si>
  <si>
    <t>Marcelino Benavides</t>
  </si>
  <si>
    <t>mbenavides@toyotairapuato.com.mx</t>
  </si>
  <si>
    <t>Cristian Velazquez</t>
  </si>
  <si>
    <t>cvelazquez@toyotairapuato.com.mx</t>
  </si>
  <si>
    <t>Miguel Angel Berrueta</t>
  </si>
  <si>
    <t>mberrueta@toyotairapuato.com.mx</t>
  </si>
  <si>
    <t>Boulevard A Villas de Irapuato 1443</t>
  </si>
  <si>
    <t xml:space="preserve">Ejido Irapuato </t>
  </si>
  <si>
    <t xml:space="preserve">Irapuato </t>
  </si>
  <si>
    <t>Plaza Cibeles</t>
  </si>
  <si>
    <t xml:space="preserve">PAI-060427-TP7                     </t>
  </si>
  <si>
    <t>Cever Lomas Verdes, S. de R.L. de C.V.</t>
  </si>
  <si>
    <t>Boulevard Manuel Ávila Camacho 758-A</t>
  </si>
  <si>
    <t>Santa Cruz Acatlán</t>
  </si>
  <si>
    <t>Naucalpan de Juárez</t>
  </si>
  <si>
    <t>53150</t>
  </si>
  <si>
    <t>55</t>
  </si>
  <si>
    <t>15 00 35 00</t>
  </si>
  <si>
    <t>www.toyotalomasverdes.com.mx</t>
  </si>
  <si>
    <t>Francisco José Ramos González de Castilla</t>
  </si>
  <si>
    <t>framos@toyotalomasverdes.com.mx</t>
  </si>
  <si>
    <t>Marcela Becerril</t>
  </si>
  <si>
    <t>mbecerril@toyotalomasverdes.com.mx</t>
  </si>
  <si>
    <t>Miguel Angel Pérez Merlo</t>
  </si>
  <si>
    <t>miguel.perez@toyotalomasverdes.com.mx</t>
  </si>
  <si>
    <t>Francisco Hernandez Villaseñor</t>
  </si>
  <si>
    <t>Luis Manuel Hernández</t>
  </si>
  <si>
    <t>lmhernandez@toyotalomasverdes.com.mx</t>
  </si>
  <si>
    <t>Avenida Sor Juana Inés de la Cruz 232</t>
  </si>
  <si>
    <t>Tlalnepantla de Baz</t>
  </si>
  <si>
    <t xml:space="preserve">CLV-060210-2I4                     </t>
  </si>
  <si>
    <t>Samurai Motors Xalapa, S. de R.L. de C.V.</t>
  </si>
  <si>
    <t>Carretera Xalapa - Veracruz km 2.5</t>
  </si>
  <si>
    <t>Pastoressa</t>
  </si>
  <si>
    <t>Xalapa</t>
  </si>
  <si>
    <t>141 04 00</t>
  </si>
  <si>
    <t>www.toyotaxalapa.com.mx</t>
  </si>
  <si>
    <t>Jaime Antonio Porres Fernández-Cavada</t>
  </si>
  <si>
    <t>jporres@gporres.com.mx</t>
  </si>
  <si>
    <t>Jose Arceo Alverdi</t>
  </si>
  <si>
    <t>jarceo@toyotaxalapa.com.mx</t>
  </si>
  <si>
    <t>Carlos Francisco Vazquez de la Torre</t>
  </si>
  <si>
    <t>cvazquez@toyotaxalapa.com.mx</t>
  </si>
  <si>
    <t xml:space="preserve">Luis Miguel González Téllez </t>
  </si>
  <si>
    <t>lgonzalez@toyotaxalapa.com.mx</t>
  </si>
  <si>
    <t>Daniel Hernandez Espejo</t>
  </si>
  <si>
    <t>dhernandez@toyotaxalapa.com.mx</t>
  </si>
  <si>
    <t xml:space="preserve">SMX-060828-MD9                     </t>
  </si>
  <si>
    <t>Avenida Ejército Mexicano 108</t>
  </si>
  <si>
    <t>Palma Sola</t>
  </si>
  <si>
    <t>Poza Rica</t>
  </si>
  <si>
    <t>826 11 00</t>
  </si>
  <si>
    <t>www.toyotapozarica.com.mx</t>
  </si>
  <si>
    <t>Guillermo Gómez López</t>
  </si>
  <si>
    <t>ggomez@toyotapozarica.com.mx</t>
  </si>
  <si>
    <t>Arturo Domínguez Reboredo</t>
  </si>
  <si>
    <t>adominguezr@toyotapozarica.com.mx</t>
  </si>
  <si>
    <t>Manuel Pérez Gómez</t>
  </si>
  <si>
    <t>mperezg@toyotapozarica.com.mx</t>
  </si>
  <si>
    <t>Karina Mejia</t>
  </si>
  <si>
    <t>kmejiag@toyotapozarica.com.mx</t>
  </si>
  <si>
    <t>CCD Autosales Puerto Vallarta, S. de R.L. de C.V.</t>
  </si>
  <si>
    <t>Carretera a Tepic - Puerto Vallarta 5519</t>
  </si>
  <si>
    <t>Zona Hotelera Norte</t>
  </si>
  <si>
    <t>Puerto Vallarta</t>
  </si>
  <si>
    <t>48333</t>
  </si>
  <si>
    <t>322</t>
  </si>
  <si>
    <t>226 90 00</t>
  </si>
  <si>
    <t>www.toyotapuertovallarta.com.mx</t>
  </si>
  <si>
    <t>Carlos Padilla Longoria</t>
  </si>
  <si>
    <t>cpadilla@toyotapuertovallarta.com.mx</t>
  </si>
  <si>
    <t>Mario Escamilla</t>
  </si>
  <si>
    <t>mescamilla@toyotapuertovallarta.com.mx</t>
  </si>
  <si>
    <t>Francisco Perales</t>
  </si>
  <si>
    <t>fperales@toyotapuertovallarta.com.mx</t>
  </si>
  <si>
    <t>Marco Antonio Meza</t>
  </si>
  <si>
    <t>mmeza@toyotapuertovallarta.com.mx</t>
  </si>
  <si>
    <t xml:space="preserve">CAP-070517-CC3                       </t>
  </si>
  <si>
    <t>G29 WILSON</t>
  </si>
  <si>
    <t>Toyomotors de Polanco, S. de R.L. de C.V.</t>
  </si>
  <si>
    <t>Calle Lago Alberto 320</t>
  </si>
  <si>
    <t>Anahuac</t>
  </si>
  <si>
    <t>Miguel Hidalgo</t>
  </si>
  <si>
    <t>11320</t>
  </si>
  <si>
    <t>25 81 10 10</t>
  </si>
  <si>
    <t>www.toyotapolanco.com</t>
  </si>
  <si>
    <t xml:space="preserve">Javier Marina Tanda   </t>
  </si>
  <si>
    <t>Roberto Angel Tamariz Galindo</t>
  </si>
  <si>
    <t>roberto.tamariz@toyotapolanco.com.mx</t>
  </si>
  <si>
    <t>Fernando Medina Familar</t>
  </si>
  <si>
    <t>fernando.familiar@toyotapolanco.com.mx</t>
  </si>
  <si>
    <t>Enrique Consuegra</t>
  </si>
  <si>
    <t>enrique.consuegra@toyotapolanco.com.mx</t>
  </si>
  <si>
    <t>David Acosta</t>
  </si>
  <si>
    <t>david.acosta@toyotapolanco.com.mx</t>
  </si>
  <si>
    <t>Alejandro Moreno</t>
  </si>
  <si>
    <t>alejandro.moreno@toyotapolanco.com.mx</t>
  </si>
  <si>
    <t xml:space="preserve">TPO-070126-6T0                       </t>
  </si>
  <si>
    <t>Automotriz Mexicali, S. de R.L. de C.V.</t>
  </si>
  <si>
    <t>Calzada Cetys 2630</t>
  </si>
  <si>
    <t>San Pedro Residencial</t>
  </si>
  <si>
    <t>Mexicali</t>
  </si>
  <si>
    <t>Baja California</t>
  </si>
  <si>
    <t>21254</t>
  </si>
  <si>
    <t>686</t>
  </si>
  <si>
    <t>104 22 22</t>
  </si>
  <si>
    <t>www.toyotademexicali.com</t>
  </si>
  <si>
    <t>Ernesto Elorduy Blackaller</t>
  </si>
  <si>
    <t>ernesto@autopasion.com.mx</t>
  </si>
  <si>
    <t>Paty Barak</t>
  </si>
  <si>
    <t>paty.barak@autopasion.com.mx</t>
  </si>
  <si>
    <t>Mario Gutierrez</t>
  </si>
  <si>
    <t>mario.gutierrez@autopasion.com.mx</t>
  </si>
  <si>
    <t>Nidia Mendoza</t>
  </si>
  <si>
    <t>nidia.mendoza@autopasion.com.mx</t>
  </si>
  <si>
    <t xml:space="preserve">AME-080207-TRA                       </t>
  </si>
  <si>
    <t>G30 ELORDUY</t>
  </si>
  <si>
    <t>Carretera Transpeninsular km 25.8</t>
  </si>
  <si>
    <t>Palmilla</t>
  </si>
  <si>
    <t>San José del Cabo</t>
  </si>
  <si>
    <t>Baja California Sur</t>
  </si>
  <si>
    <t>23400</t>
  </si>
  <si>
    <t>624</t>
  </si>
  <si>
    <t>144 65 55</t>
  </si>
  <si>
    <t>www.toyotaloscabos.com.mx</t>
  </si>
  <si>
    <t>Gerardo Bárcenas</t>
  </si>
  <si>
    <t>gbarcenas@toyotaloscabos.com.mx</t>
  </si>
  <si>
    <t>Alberto Fragoso</t>
  </si>
  <si>
    <t>gservicio@toyotaloscabos.com.mx</t>
  </si>
  <si>
    <t>Dr. Norman E. Borlaug 1410 Sur</t>
  </si>
  <si>
    <t>Campestre</t>
  </si>
  <si>
    <t>Ciudad Obregón</t>
  </si>
  <si>
    <t>85160</t>
  </si>
  <si>
    <t>644</t>
  </si>
  <si>
    <t>410 18 00</t>
  </si>
  <si>
    <t>www.toyotaobregon.com</t>
  </si>
  <si>
    <t>Luis Alberto Gutierrez Trejo</t>
  </si>
  <si>
    <t>luisalberto.gutierrez@toyotaobregon.com</t>
  </si>
  <si>
    <t>Gabriel Soto Osuna</t>
  </si>
  <si>
    <t>gabriel.soto@toyotaobregon.com</t>
  </si>
  <si>
    <t>América Gil</t>
  </si>
  <si>
    <t>america.gil@toyotaobregon.com</t>
  </si>
  <si>
    <t>Farrera Caribe, S. de R.L. de C.V.</t>
  </si>
  <si>
    <t>Carretera Federal Cancún-Tulum Zona1, Mz 342, Lt 4</t>
  </si>
  <si>
    <t>Trigrillos</t>
  </si>
  <si>
    <t>Playa del Carmen</t>
  </si>
  <si>
    <t>77710</t>
  </si>
  <si>
    <t>984</t>
  </si>
  <si>
    <t>877 43 00</t>
  </si>
  <si>
    <t>www.toyotarivieramaya.com.mx</t>
  </si>
  <si>
    <t>David Salas Castillo</t>
  </si>
  <si>
    <t>david.salas@gfarrera.com.mx</t>
  </si>
  <si>
    <t>Maria Fernanda Martínez González</t>
  </si>
  <si>
    <t>fernanda.martinez@gfarrera.com.mx</t>
  </si>
  <si>
    <t>Jonathan Arturo Ramírez Téllez</t>
  </si>
  <si>
    <t>jonathan.ramirez@gfarrera.com.mx</t>
  </si>
  <si>
    <t>Miguel Angel Villatoro Vera</t>
  </si>
  <si>
    <t>mavillatoro@gfarrera.com.mx</t>
  </si>
  <si>
    <t xml:space="preserve">FCA-070711-BY8                       </t>
  </si>
  <si>
    <t>Grupo Península Motors, S. de R.L. de C.V.</t>
  </si>
  <si>
    <t>Avenida Fuerza Aérea Mexicana 520</t>
  </si>
  <si>
    <t>Venustiano Carranza</t>
  </si>
  <si>
    <t>15700</t>
  </si>
  <si>
    <t>51 33 77 77</t>
  </si>
  <si>
    <t>www.toyotaaeropuerto.com.mx</t>
  </si>
  <si>
    <t>Miguel Sánchez Navarro Madero</t>
  </si>
  <si>
    <t>msnm@toyotaaeropuerto.com.mx</t>
  </si>
  <si>
    <t>Alejandro Sulser Rosete</t>
  </si>
  <si>
    <t>asulser@toyotaaeropuerto.com.mx</t>
  </si>
  <si>
    <t>Francisco Javier Cabrera Arvea</t>
  </si>
  <si>
    <t>fcabrera@toyotaaeropuerto.com.mx</t>
  </si>
  <si>
    <t>Ricardo López Morales</t>
  </si>
  <si>
    <t>rlopez@toyotaaeropuerto.com.mx</t>
  </si>
  <si>
    <t>Miguel Angel Vázquez López</t>
  </si>
  <si>
    <t>mvazquez@toyotaaeropuerto.com.mx</t>
  </si>
  <si>
    <t>Carretera México - Veracruz km 29.5</t>
  </si>
  <si>
    <t>San Joaquin</t>
  </si>
  <si>
    <t>Texcoco</t>
  </si>
  <si>
    <t xml:space="preserve">GPM-080609-PV6                       </t>
  </si>
  <si>
    <t>G31 SANCHEZ-NAVARRO</t>
  </si>
  <si>
    <t>CSC TSM</t>
  </si>
  <si>
    <t>Avenida Gabriel Mancera 1331</t>
  </si>
  <si>
    <t>Del Valle Centro</t>
  </si>
  <si>
    <t>03100</t>
  </si>
  <si>
    <t>30 00 33 33</t>
  </si>
  <si>
    <t>Jose Chafic Chamlati Karam</t>
  </si>
  <si>
    <t>chchamlati@toyotauni.com.mx</t>
  </si>
  <si>
    <t>Carlos Hernández Ceja</t>
  </si>
  <si>
    <t>Carlos Hernández Ceja (Gte Operaciones)</t>
  </si>
  <si>
    <t>ffarfan@toyotauni.com.mx, glguevara@toyotauni.com.mx</t>
  </si>
  <si>
    <t>ROM</t>
  </si>
  <si>
    <t>Boulevard Rosendo G. Castro 451 Pte</t>
  </si>
  <si>
    <t>Centro</t>
  </si>
  <si>
    <t>Los Mochis Ahome</t>
  </si>
  <si>
    <t>81200</t>
  </si>
  <si>
    <t>668</t>
  </si>
  <si>
    <t>816 30 30</t>
  </si>
  <si>
    <t>www.toyotamochis.com.mx</t>
  </si>
  <si>
    <t>Jorge Alfredo Ibarra Hays</t>
  </si>
  <si>
    <t>jibarra@toyotamochis.com.mx</t>
  </si>
  <si>
    <t>Jorge Alfredo Ibarra Hays (gte cial)</t>
  </si>
  <si>
    <t>Gabriel Díaz</t>
  </si>
  <si>
    <t>gdiaz@toyotamochis.com.mx</t>
  </si>
  <si>
    <t>CCO</t>
  </si>
  <si>
    <t>Prolongación Madero 440 Ote</t>
  </si>
  <si>
    <t>Libertad</t>
  </si>
  <si>
    <t>Guadalupe</t>
  </si>
  <si>
    <t>67130</t>
  </si>
  <si>
    <t>818</t>
  </si>
  <si>
    <t>215 00 00</t>
  </si>
  <si>
    <t>www.toyotalindavista.com.mx</t>
  </si>
  <si>
    <t>Mario Villareal</t>
  </si>
  <si>
    <t>mvillarreal@toyotalindavista.com.mx</t>
  </si>
  <si>
    <t>Marcelo Reyes Cuevas</t>
  </si>
  <si>
    <t>mreyes@toyotamonterrey.com.mx</t>
  </si>
  <si>
    <t>Calle Sendero 500</t>
  </si>
  <si>
    <t>Residencial Casa Bella</t>
  </si>
  <si>
    <t>San Nicolás de los Garza</t>
  </si>
  <si>
    <t>66428</t>
  </si>
  <si>
    <t>158 30 00</t>
  </si>
  <si>
    <t xml:space="preserve">www.toyotainnovasendero.com </t>
  </si>
  <si>
    <t xml:space="preserve">René Antonio Becerra Monroy      </t>
  </si>
  <si>
    <t>Marcelo Préstamo</t>
  </si>
  <si>
    <t>Christian Reiterhart Pimentel</t>
  </si>
  <si>
    <t>christian.reiterhart@toyotainnova.com.mx</t>
  </si>
  <si>
    <t>Alfredo Jaime</t>
  </si>
  <si>
    <t>alfredo.jaime@toyotainnova.com.mx</t>
  </si>
  <si>
    <t>Jaime Luna</t>
  </si>
  <si>
    <t xml:space="preserve"> jaime.luna@toyotainnova.com.mx</t>
  </si>
  <si>
    <t>Carlos Diaz</t>
  </si>
  <si>
    <t>carlos.diaz@toyotainnova.com.mx</t>
  </si>
  <si>
    <t>Otilio Gopar Pacheco</t>
  </si>
  <si>
    <t>otilio.gopar@toyotainnova.com.mx</t>
  </si>
  <si>
    <t>Ave. Sendero Nte. 130</t>
  </si>
  <si>
    <t>Valle del Canada</t>
  </si>
  <si>
    <t>Escobedo</t>
  </si>
  <si>
    <t>Boulevard Luis Donaldo Colosio 2680</t>
  </si>
  <si>
    <t>Unidad Deportiva</t>
  </si>
  <si>
    <t>Nogales</t>
  </si>
  <si>
    <t>84063</t>
  </si>
  <si>
    <t>631</t>
  </si>
  <si>
    <t>311 84 50</t>
  </si>
  <si>
    <t>www.toyotanogales.com</t>
  </si>
  <si>
    <t>Noberto Iván Rosas Piña</t>
  </si>
  <si>
    <t>ivan.rosas@toyotanogales.com</t>
  </si>
  <si>
    <t>Norbert Staeps</t>
  </si>
  <si>
    <t>norbert.staeps@toyotanogales.com</t>
  </si>
  <si>
    <t>Dora E Mayoral Gutierrez</t>
  </si>
  <si>
    <t>dora.mayoral@toyotanogales.com</t>
  </si>
  <si>
    <t>Avenida Vallarta 5000</t>
  </si>
  <si>
    <t>Jardines Vallarta</t>
  </si>
  <si>
    <t>45027</t>
  </si>
  <si>
    <t>33</t>
  </si>
  <si>
    <t>30 03 50 00</t>
  </si>
  <si>
    <t>www.daltontoyotapatria.com.mx</t>
  </si>
  <si>
    <t>Jorge Ladrón de Guevara Macías</t>
  </si>
  <si>
    <t>jladrondeguevara@dalton.com.mx</t>
  </si>
  <si>
    <t>Iván Gallo</t>
  </si>
  <si>
    <t xml:space="preserve">igallo@dalton.com.mx,  </t>
  </si>
  <si>
    <t>Salvador Gómez</t>
  </si>
  <si>
    <t>sagomez@dalton.com.mx</t>
  </si>
  <si>
    <t>Manuel Alejandro Nuñez Manzano</t>
  </si>
  <si>
    <t>mnunez@dalton.com.mx</t>
  </si>
  <si>
    <t>Avenida Circunvalación Providencia 1180</t>
  </si>
  <si>
    <t>Lomas del Country</t>
  </si>
  <si>
    <t>Guadalajara</t>
  </si>
  <si>
    <t>44610</t>
  </si>
  <si>
    <t>50 00 90 00</t>
  </si>
  <si>
    <t>www.toyotacountry.com.mx</t>
  </si>
  <si>
    <t>Sergio García Martínez</t>
  </si>
  <si>
    <t>sgarcia@toyotacountry.com.mx</t>
  </si>
  <si>
    <t>Carlos Hinojosa Panduro</t>
  </si>
  <si>
    <t>chinojosa@toyotacountry.com.mx</t>
  </si>
  <si>
    <t>Ulises de Dios</t>
  </si>
  <si>
    <t>udedios@toyotagdl.com.mx</t>
  </si>
  <si>
    <t>Oscar Siller</t>
  </si>
  <si>
    <t>osiller@toyotacountry.com.mx</t>
  </si>
  <si>
    <t>Carretera Transísmica km 6.5</t>
  </si>
  <si>
    <t>Aviación</t>
  </si>
  <si>
    <t>Salina Cruz</t>
  </si>
  <si>
    <t>70610</t>
  </si>
  <si>
    <t>971</t>
  </si>
  <si>
    <t>717 30 50</t>
  </si>
  <si>
    <t>www.toyotasalinacruz.com.mx</t>
  </si>
  <si>
    <t xml:space="preserve">José Vicente Alonso Martínez </t>
  </si>
  <si>
    <t>Alberto Aguilar</t>
  </si>
  <si>
    <t>apalacio@toyotasalinacruz.com.mx</t>
  </si>
  <si>
    <t>Enoli Cruz Guadalupe</t>
  </si>
  <si>
    <t>ecruz@toyotasalinacruz.com.mx</t>
  </si>
  <si>
    <t>Diagonal Defensores de la República 782</t>
  </si>
  <si>
    <t>Adolfo López Mateos</t>
  </si>
  <si>
    <t>72240</t>
  </si>
  <si>
    <t>222</t>
  </si>
  <si>
    <t>223 59 00</t>
  </si>
  <si>
    <t>www.toyotalosfuertes.com.mx</t>
  </si>
  <si>
    <t>Maria Elena Ibarra Hernández</t>
  </si>
  <si>
    <t>maelena_ibarra@toyotalosfuertes.com.mx</t>
  </si>
  <si>
    <t>Marco Antonio Guerra Flores</t>
  </si>
  <si>
    <t>marco_guerra@toyotalosfuertes.com.mx</t>
  </si>
  <si>
    <t>Carlos Carreón</t>
  </si>
  <si>
    <t>carlos_carreon@toyotalosfuertes.com.mx</t>
  </si>
  <si>
    <t>Augusto Medina</t>
  </si>
  <si>
    <t>augusto_medina@toyotalosfuertes.com.mx</t>
  </si>
  <si>
    <t>Vía José López Portillo 306</t>
  </si>
  <si>
    <t>San Lorenzo Tetlixtac</t>
  </si>
  <si>
    <t>Coacalco de Berriozabal</t>
  </si>
  <si>
    <t>55714</t>
  </si>
  <si>
    <t>58 98 91 00</t>
  </si>
  <si>
    <t>www.toyotacoacalco.com.mx</t>
  </si>
  <si>
    <t>Edgar Francisco Díaz Ríos</t>
  </si>
  <si>
    <t>ediaz@toyotacoacalco.com.mx</t>
  </si>
  <si>
    <t>Ernesto Paoli</t>
  </si>
  <si>
    <t>paolier@toyotacoacalco.com.mx</t>
  </si>
  <si>
    <t>Elizabeth Castañeda</t>
  </si>
  <si>
    <t>ecastaneda@toyotacoacalco.com.mx</t>
  </si>
  <si>
    <t>Francisco Javier Hernández Hernández</t>
  </si>
  <si>
    <t>jhernandez@toyotacoacalco.com.mx</t>
  </si>
  <si>
    <t>|</t>
  </si>
  <si>
    <t>Cambios Nombre + E-mail</t>
  </si>
  <si>
    <t>No deben estar localizadas en sitios por debajo del nivel del agua alcanzado en la mayor tormenta registrada, mas un factor de seguridad de 1.5</t>
  </si>
  <si>
    <t>Los pisos deben ser lisos y de material impermeable en la zona donde se guarden los residuos y de material antiderrapante en los pasillos.</t>
  </si>
  <si>
    <t>Manifiestos de entrega transporte y recepción de residuos Peligrosos.</t>
  </si>
  <si>
    <t>federal</t>
  </si>
  <si>
    <t>Se debe contar con manifiestos para cada uno de los residuos peligrosos generados (ver listado)</t>
  </si>
  <si>
    <t>En 30 días como máximo, debe entregar el original de la copia que dejo, con los datos completos incluyendo el apartado del destino final, con sello de recepción y firma del responsable.</t>
  </si>
  <si>
    <t>Empresas para el transporte de los residuos peligrosos</t>
  </si>
  <si>
    <t>Capacitación   Reglamento federal del trabajo.  Según planes y programas de capacitación elaborados por la empresa según las necesidades.</t>
  </si>
  <si>
    <t>Impartir por lo menos una vez al año un curso  para el manejo adecuado de estos materiales</t>
  </si>
  <si>
    <t>local</t>
  </si>
  <si>
    <t>Documento que reporta las actividades relacionadas con la operación ambiental del establecimiento y que comprende las emisiones a la atmósfera, aguas residuales, residuos sólidos no peligrosos, ruido y la emisión y transferencia de contaminantes.</t>
  </si>
  <si>
    <t>Dalton Automotriz, S. de R.L. de C.V.</t>
  </si>
  <si>
    <t>Avenida López Mateos Sur 3780</t>
  </si>
  <si>
    <t>La Calma</t>
  </si>
  <si>
    <t>Zapopan</t>
  </si>
  <si>
    <t>45070</t>
  </si>
  <si>
    <t>38 84 60 60</t>
  </si>
  <si>
    <t>www.daltontoyota.com.mx</t>
  </si>
  <si>
    <t xml:space="preserve">Germán Navarro Hallal    </t>
  </si>
  <si>
    <t>gnavarro@dalton.com.mx</t>
  </si>
  <si>
    <t>Marcelo Michel Marti</t>
  </si>
  <si>
    <t>mmichel@dalton.com.mx</t>
  </si>
  <si>
    <t>Ramiro Mora</t>
  </si>
  <si>
    <t>rmora@dalton.com.mx</t>
  </si>
  <si>
    <t>lflores@dalton.com.mx</t>
  </si>
  <si>
    <t>Jonathan Medina</t>
  </si>
  <si>
    <t>jmedina@dalton.com.mx</t>
  </si>
  <si>
    <t xml:space="preserve">DAU-010924-2TA                     </t>
  </si>
  <si>
    <t>Federal</t>
  </si>
  <si>
    <t>REPORTE DEL ESTADO ACTUAL DE LA AGENCIA</t>
  </si>
  <si>
    <t>SI</t>
  </si>
  <si>
    <t>NO</t>
  </si>
  <si>
    <t>OBSERVACIONES</t>
  </si>
  <si>
    <t>Instalaciones</t>
  </si>
  <si>
    <t xml:space="preserve">Licencia Ambiental                     Ley y Reglamento Ambiental </t>
  </si>
  <si>
    <t>EMISIONES A LA ATMOSFERA                               Ley y Reglamento Ambiental</t>
  </si>
  <si>
    <t>PRIMARIA METRO</t>
  </si>
  <si>
    <t>Carlos Díaz</t>
  </si>
  <si>
    <t>APLICACIÓN</t>
  </si>
  <si>
    <t>Emp. de mas de 100 trab.</t>
  </si>
  <si>
    <t>Emp. de menos de 100 trab.</t>
  </si>
  <si>
    <t>Gerente de Ventas</t>
  </si>
  <si>
    <t>Gerente Administrativo</t>
  </si>
  <si>
    <t xml:space="preserve">TRAMITES LOCALES </t>
  </si>
  <si>
    <t>TOYOTA</t>
  </si>
  <si>
    <t>R.F.C.</t>
  </si>
  <si>
    <t>Distribuidora</t>
  </si>
  <si>
    <t>Patio Remoto</t>
  </si>
  <si>
    <t xml:space="preserve"> </t>
  </si>
  <si>
    <t>Calle y número</t>
  </si>
  <si>
    <t xml:space="preserve">Colonia / Fraccionamiento </t>
  </si>
  <si>
    <t>Delegación</t>
  </si>
  <si>
    <t>Código Postal</t>
  </si>
  <si>
    <t>Ciudad</t>
  </si>
  <si>
    <t>Estado</t>
  </si>
  <si>
    <t>Teléfono</t>
  </si>
  <si>
    <t>Página Web</t>
  </si>
  <si>
    <t>Puestos Clave Distribuidor</t>
  </si>
  <si>
    <t>Nombre Completo</t>
  </si>
  <si>
    <t>E-mail</t>
  </si>
  <si>
    <t>Ejecutivo Responsable</t>
  </si>
  <si>
    <t>Gerente General</t>
  </si>
  <si>
    <t>Gerente General Operativo</t>
  </si>
  <si>
    <t>Gerente Comercial</t>
  </si>
  <si>
    <t>Gerente de Post-Venta</t>
  </si>
  <si>
    <t>Gerente F&amp;I</t>
  </si>
  <si>
    <t>Gerente Comonuevos</t>
  </si>
  <si>
    <t>DALTON LOPEZ MATEOS</t>
  </si>
  <si>
    <t>Colonia</t>
  </si>
  <si>
    <t>C.P.</t>
  </si>
  <si>
    <t>-</t>
  </si>
  <si>
    <t>No aplica</t>
  </si>
  <si>
    <t>NOTAS</t>
  </si>
  <si>
    <t>Jalisco</t>
  </si>
  <si>
    <t>Requisito Ambientales</t>
  </si>
  <si>
    <t xml:space="preserve">Aplicación </t>
  </si>
  <si>
    <t>Todas emp</t>
  </si>
  <si>
    <t>Numero de registro ambiental</t>
  </si>
  <si>
    <t>Gran generador</t>
  </si>
  <si>
    <t>Contar con fosa de retención para la captación de los lixiviados o derrame, con una capacidad para contener una quinta parte de lo almacenado.</t>
  </si>
  <si>
    <t>Los pisos deben contar con trincheras o canaletas que conduzcan los posibles derrames a la fosa de retención.</t>
  </si>
  <si>
    <t>Contar con pasillos lo suficientemente amplios, que permitan el transito de montacargas  y/o de personas</t>
  </si>
  <si>
    <t>No deben existir conexiones con drenaje en el piso, válvulas de drenaje, juntas de expansión, albañales o cualquier otro tipo de apertura, que pudiera permitir que los líquidos salieran del área de almacenamiento.</t>
  </si>
  <si>
    <t>Contar con ventilación natural o forzada.</t>
  </si>
  <si>
    <t>En caso de ventilación forzada debe tener una capacidad de flujo de por lo menos seis cambios de aire por hora, para evitar acumulación de vapores.</t>
  </si>
  <si>
    <t>Debe contar con iluminación a prueba de explosión.</t>
  </si>
  <si>
    <t>Al retirar el material, el transportista deberá dejar una copia del original con los datos completos del generador y del transporte.</t>
  </si>
  <si>
    <t>Las paredes deben estar construidas con material no inflamable.</t>
  </si>
  <si>
    <t>Contar con señalamientos y letreros alusivos a la peligrosidad de manera visible.</t>
  </si>
  <si>
    <t>Contar con muros de contención.</t>
  </si>
  <si>
    <t>Contar con sistema de extinción contra incendios (extintores).</t>
  </si>
  <si>
    <t>En caso de contar con equipos de aplicación y horneado de pintura, contar con los estudios de emisiones a la atmósfera según la normatividad: ISO cinético y Voc´s; estudios trimestrales de gases de combustión.</t>
  </si>
  <si>
    <t>Grupo</t>
  </si>
  <si>
    <t>Fecha de inicio de actividades</t>
  </si>
  <si>
    <t>G01 DALTON</t>
  </si>
  <si>
    <t>Juan Carlos Rodríguez Covarrubias</t>
  </si>
  <si>
    <t>jcrodriguez@dalton.com.mx</t>
  </si>
  <si>
    <t>Lázaro Flores Rocha</t>
  </si>
  <si>
    <t>MATERIA AMBIENTAL</t>
  </si>
  <si>
    <t>PROTECCIÓN CIVIL SEGOB</t>
  </si>
  <si>
    <t>Plano autorizado de señalización y distribución de equipo contra incendio (y su revisión física)</t>
  </si>
  <si>
    <t>Plano autorizado de ubicación de primeros auxilios (y su revisión física)</t>
  </si>
  <si>
    <t>Plano autorizado de señalización de rutas de evacuación, y puntos de reunión    (y su revisión física)</t>
  </si>
  <si>
    <t>Plano autorizado de ubicación de alarmas   (y su revisión física)</t>
  </si>
  <si>
    <t>Directorio de teléfonos de emergencia</t>
  </si>
  <si>
    <t>Determinación de procedimientos de alarma , emergencia y restablecimiento</t>
  </si>
  <si>
    <t>Programa de capacitación en protección civil: de brigadas</t>
  </si>
  <si>
    <t>Formación del comité interno de protección civil</t>
  </si>
  <si>
    <t>Formación de brigadas de emergencia</t>
  </si>
  <si>
    <t xml:space="preserve">Curso básico de primeros auxilios (constancia  de personal autorizado ante protección civil y stps) </t>
  </si>
  <si>
    <t xml:space="preserve">Curso básico de prevención y combate de incendios   (constancia  de personal autorizado ante protección civil y stps) </t>
  </si>
  <si>
    <t xml:space="preserve">Curso básico de brigadas de protección civil (constancia  de personal autorizado ante protección civil y stps) </t>
  </si>
  <si>
    <t xml:space="preserve">Clasificación del grado de riesgo </t>
  </si>
  <si>
    <t xml:space="preserve">Cuestionario de autodiagnóstico </t>
  </si>
  <si>
    <t>Local</t>
  </si>
  <si>
    <t>Programa Interno de Protección Civil</t>
  </si>
  <si>
    <t>Aviso de participación del patrón a los trabajadores para la integración de la comisión (art.132 fracc.xxviii lft).</t>
  </si>
  <si>
    <t>Reglamento interior de trabajo (art. 422 fracc. I  lft.)</t>
  </si>
  <si>
    <t>Fecha de depósito ante la junta (art. 424 fracc. Ii lft.)</t>
  </si>
  <si>
    <t>Capacitación.</t>
  </si>
  <si>
    <t>H&amp;P</t>
  </si>
  <si>
    <t>Reglamento interior de trabajo (LFT)</t>
  </si>
  <si>
    <t>Operación y mantenimiento de maquinaría y equipo. (NOM-004-STPS-1999).</t>
  </si>
  <si>
    <t>Estudio para analizar el riesgo potencial generado por la maquinaria y equipo. (punto 5.2 NOM-004-STPS-1999)</t>
  </si>
  <si>
    <t>Programa especifico de seguridad e higiene para la operación y mantenimiento de maquinaria y equipo (punto 5.3 inciso a) de la NOM-004 STPS-1999).</t>
  </si>
  <si>
    <t>Manual de primeros auxilios. (punto 5.3 inciso b) NOM-004-STPS1999).</t>
  </si>
  <si>
    <t>Comisión de seguridad e higiene (NOM-019-STPS-2004)</t>
  </si>
  <si>
    <t>Acta de integración de la comisión de seguridad e higiene, que contenga como mínimo lo establecido en el apéndice "a"  (punto 6.2 de la NOM-019-STPS-2004)</t>
  </si>
  <si>
    <t>Programa de capacitación y adiestramiento en materia de seguridad e higiene para los integrantes de la comisión (punto 4.4 de la NOM-019-STPS-2004).</t>
  </si>
  <si>
    <t>Relación actualizada de los integrantes de la comisión de seguridad e higiene publicada en un sitio visible (punto 4.1-NOM-019-STPS-2004)</t>
  </si>
  <si>
    <t>Programa anual de verificaciones de la comisión se seguridad e higiene (punto 8.1 de la NOM-019-STPS-2004).</t>
  </si>
  <si>
    <t>Actas de verificación de doce meses a la fecha, que contenga como mínimo lo establecido en el apéndice "b" (puntos 4.5 y 8 de la NOM-019-STPS-2004).</t>
  </si>
  <si>
    <t>Riesgo alto</t>
  </si>
  <si>
    <t>Riesgo ordinario</t>
  </si>
  <si>
    <t>Límite enero 2014</t>
  </si>
  <si>
    <t>Prevención, protección y combate contra incendio.                 (NOM-002-STPS-2010).</t>
  </si>
  <si>
    <t>Estudio para clasificar o de riesgo de incendio del centro de trabajo o por las áreas que lo integran (punto 5.1).</t>
  </si>
  <si>
    <t>Croquis, plano o mapa del centro de trabajo, indicando: Razón social y domicilio; predios colindantes; áreas con riesgo de incendio; ubicación de medios de deteccón y equipo contra incendio; rutas de evacuación, salidas de emergencia y punto de reunión; ubicación de equipo para brigadistas; y ubicación de equipo para primeros auxilios.(punto 5.2)</t>
  </si>
  <si>
    <t>Instrucciones de seguridad para la prevención y protección contra incendios.(punto 5.3)</t>
  </si>
  <si>
    <t xml:space="preserve">Plan de atención a emergencias de incendio. (punto 5.5). </t>
  </si>
  <si>
    <t>Brigadas contra incendio.(punto 5.6)</t>
  </si>
  <si>
    <t>Programa de simulacros de emergencias de incendio (una vez por año). (punto 5.7).</t>
  </si>
  <si>
    <t>Programa de simulacros de emergencias de incendio (dos veces por año). (punto 5.7).</t>
  </si>
  <si>
    <t xml:space="preserve">Programa de capacitación anual teórico-práctico en materia de prevención de incendios y atención a emergencias. (punto 5.8) </t>
  </si>
  <si>
    <t>Equipo fijo contra incendio y alarmas de incendio. (punto 5.10)</t>
  </si>
  <si>
    <t>Recipientes sujetos a presión.  NOM-020-STPS-2002</t>
  </si>
  <si>
    <t>Verificación satisfactoria de STPS o  dictamen de cumplimiento de la NOM-002-STPS-2010, por unidad de verificación acreditada y aprobada o acta circunstanciada que resulte de la revisión, verificación, inspección o vigilancia de las condiciones para la prevención y protección contra incendios en los centros de trabajo, por parte de la autoridad local de protección civil. (punto 5.11, a) y b).</t>
  </si>
  <si>
    <t>Constancia de capacitación y adiestramiento para el personal que brinda los primeros auxilios art. 48 y 148  punto 5.8 de la NOM-029-STPS-2005).</t>
  </si>
  <si>
    <t>Mantenimiento de instalaciones eléctricas.                            (NOM-029-STPS-2005).</t>
  </si>
  <si>
    <t>Herramientas. (RFSHMAT).</t>
  </si>
  <si>
    <t>Diagnostico de las condiciones de seguridad e higiene que prevalezcan en el centro de trabajo (art.130 RFSHMAT).</t>
  </si>
  <si>
    <t>Contar con los procedimientos de seguridad e higiene, para la instalación, operación y mantenimiento de la maquinaria de acuerdo a lo establecido en los capítulos 7 y 8 (art. 69 del RFSHMAT y punto 5.4 de la NOM-006-STPS-2000).</t>
  </si>
  <si>
    <t>Autorización provisional formato n-020 ó en su caso última acta de inspección practicada a los equipos (art.31 RFSHMAT- punto 8.2.4 NOM-020-STPS-2002).</t>
  </si>
  <si>
    <t xml:space="preserve">Plataformas y puertos de muestreo acorde con la normatividad aplicable. (NMX-AA-009-1993-SCFI Apéndice A, Puntos A.2. A.3; Apéndice B.1.1)
</t>
  </si>
  <si>
    <t xml:space="preserve">Instalaciones eléctricas y tierras físicas                                 NOM-029-STPS-2005                                                                  NOM-022-STPS-2008                                                                              NOM-001-SEDE-2005     </t>
  </si>
  <si>
    <t>Dictamen de las instalaciones eléctricas por UV (NOM-029-STPS-2005 punto 5.2)</t>
  </si>
  <si>
    <t>Procedimientos de seguridad para las actividades de mantenimiento a las instalaciones eléctricas (NOM-029-STPS-2005 punto 5.5)</t>
  </si>
  <si>
    <t xml:space="preserve">Estudio de continuidad de los puntos de conexión a tierra en los equipos que puedan generar o almacenar electricidad estática. (NOM-022-STPS-2008 punto 5.7). </t>
  </si>
  <si>
    <t>Los tableros de alumbrado y control deben contar con identificación legible y ponerse a tierra. (NOM-001-SEDE-2005 Titulo IV  Puntos 384-13 y 384-20)</t>
  </si>
  <si>
    <t xml:space="preserve">Contar con dispositivos y/o sistemas de puesta a tierra para controlar la acumulación de cargas eléctricas estáticas en instalaciones o procesos. NOM-001-SEDE-2005 Titulo IV  250 y NOM-022-STPS-2008 Punto 5.3
</t>
  </si>
  <si>
    <t xml:space="preserve">Instalar un sistema de pararrayos en las áreas o instalaciones de los centros de trabajo donde se almacenen, manejen o transporten sustancias inflamables o explosivas. NOM-001-SEDE-2005 Titulo IV  280  y NOM-022-STPS-2008 Titulo IV Punto 5.4.
</t>
  </si>
  <si>
    <t>La subestación eléctrica debe estar debidamente identificada. (NOM- 002-SEDE-1999 Punto 9)</t>
  </si>
  <si>
    <t xml:space="preserve">Las instalaciones eléctricas que se tienen en áreas donde pueda existir peligro de incendio o explosión debido a gases o vapores inflamables o líquidos inflamables, son clase 1 divisiones 1 y 2 ó clase 2 divisiones 1 y 2, respectivamente. (NOM-001-SEDE-2005 Punto 500-1).
</t>
  </si>
  <si>
    <t>Se tienen instalaciones eléctricas inseguras o improvisadas. (Buenas prácticas de seguridad).</t>
  </si>
  <si>
    <t>Equipos eléctricos debidamente identificados  en donde se indiquen la tensión eléctrica, la corriente eléctrica, potencia u otras características nominales. (NOM-001-SEDE-2005 Titulo IV  110-21)</t>
  </si>
  <si>
    <t xml:space="preserve">Equipos de control de contaminantes. (Art. 123 inciso I) </t>
  </si>
  <si>
    <t>Se exceden los límites permisibles emitidos por la fuente fija. (Art. 156)</t>
  </si>
  <si>
    <t xml:space="preserve">Análisis de riesgo potencial para actividades de mantenimiento a las instalaciones eléctricas que contenga como mínimo lo establecido en el capítulo 7 de la NOM-029-STPS-2005.  (art.48 RFSHMAT y punto 5.3 de la NOM-029-STPS-2005).  </t>
  </si>
  <si>
    <t>Contar con elementos que permitan brindar primeros auxilios en caso de accidentes con energía eléctrica y en su caso con brigada de primeros auxilios (arts.48 y 148 RFSHMAT y punto 5.8 de la NOM-029-stsps-2005).</t>
  </si>
  <si>
    <t>Instrucciones por escrito para la utilización y control de las herramientas. (art.53 RFSHMAT).</t>
  </si>
  <si>
    <t>Programa de seguridad e higiene en el trabajo (general) que considere el cumplimiento de la normatividad en la materia. (art.130 RFSHMAT).</t>
  </si>
  <si>
    <t>Documento que acredite que el patrón dio a conocer a los trabajadores el programa de seguridad e higiene (art.141 RFSHMAT).</t>
  </si>
  <si>
    <t>Relación de medidas preventivas generales y específicas de seguridad e higiene en el trabajo, para empresas  de menos de cien trabajadores (art.130 RFSHMAT).</t>
  </si>
  <si>
    <t>Planes y programas aprobados por la STPS para capacitar a los trabajadores sobre los riesgos de trabajo inherentes a sus labores y las medidas preventivas para evitarlos. (arts. 153-f-iiilft y 135 RFSHMAT).</t>
  </si>
  <si>
    <t>Constancias de habilidades laborales del personal encargado del manejo de montacargas, grúas, calderas y demás maquinaria y equipo, cuya operación pueda causar daños a terceras personas o al centro de trabajo,  así cómo aquel que maneje transporte ó almacene materiales peligrosos y sustancias químicas. (arts.39 y 138 RFSHMAT) 5.13 NOM-005-STPS-1998).</t>
  </si>
  <si>
    <t xml:space="preserve">Constancias de habilidades laborales del personal para el uso.  Cuidado, mantenimiento y almacenamiento de las herramientas de trabajo. (art.139 RFSHMAT). </t>
  </si>
  <si>
    <t>Constancias de habilidades laborales del personal sobre el uso.  Conservación.  Mantenimiento.  Almacenamiento y reposición del equipo de protección personal (art.140 RFSHMAT y 5.6 de la NOM-017-STPS-2001).</t>
  </si>
  <si>
    <t>Constancias de habilidades laborales del personal autorizado que realice el servicio de operación y mantenimiento de las instalaciones eléctricas. (art.48 RFSHMAT).</t>
  </si>
  <si>
    <t>Constancias de habilidades laborales del personal que efectúe labores de limpieza. (art.110 RFSHMAT).</t>
  </si>
  <si>
    <t>Gestión</t>
  </si>
  <si>
    <t>Requisitos</t>
  </si>
  <si>
    <t>Numeral</t>
  </si>
  <si>
    <t>Ley</t>
  </si>
  <si>
    <t>Normas</t>
  </si>
  <si>
    <t>AEROPUERTO</t>
  </si>
  <si>
    <t>AGUASCALIENTES</t>
  </si>
  <si>
    <t>ANGELOPOLIS</t>
  </si>
  <si>
    <t>CALIFORNIA</t>
  </si>
  <si>
    <t>CAMPECHE</t>
  </si>
  <si>
    <t>CANCUN</t>
  </si>
  <si>
    <t>CELAYA</t>
  </si>
  <si>
    <t>CHIAPAS</t>
  </si>
  <si>
    <t>CHIHUAHUA</t>
  </si>
  <si>
    <t>COACALCO</t>
  </si>
  <si>
    <t>COAPA</t>
  </si>
  <si>
    <t>COATZACOALCOS</t>
  </si>
  <si>
    <t>COLIMA</t>
  </si>
  <si>
    <t>CORDOBA</t>
  </si>
  <si>
    <t>CUERNAVACA</t>
  </si>
  <si>
    <t>CULIACAN</t>
  </si>
  <si>
    <t>DALTON PATRIA</t>
  </si>
  <si>
    <t>DALTON SAN LUIS POTOSI</t>
  </si>
  <si>
    <t>DEL BAJIO</t>
  </si>
  <si>
    <t>DURANGO</t>
  </si>
  <si>
    <t>FAME VALLADOLID</t>
  </si>
  <si>
    <t>GUADALAJARA ACUEDUCTO</t>
  </si>
  <si>
    <t>GUADALAJARA COUNTRY</t>
  </si>
  <si>
    <t>GUERRERO</t>
  </si>
  <si>
    <t>HERMOSILLO</t>
  </si>
  <si>
    <t>INNOVA FLETEROS</t>
  </si>
  <si>
    <t>INNOVA REYNOSA</t>
  </si>
  <si>
    <t>INNOVA SENDERO</t>
  </si>
  <si>
    <t>INTERLOMAS</t>
  </si>
  <si>
    <t>IRAPUATO</t>
  </si>
  <si>
    <t>JUAREZ</t>
  </si>
  <si>
    <t>LAGUNA</t>
  </si>
  <si>
    <t>LINDA VISTA</t>
  </si>
  <si>
    <t>LOMAS VERDES</t>
  </si>
  <si>
    <t>LOS CABOS</t>
  </si>
  <si>
    <t>LOS FUERTES</t>
  </si>
  <si>
    <t>LOS MOCHIS</t>
  </si>
  <si>
    <t>MAZATLAN</t>
  </si>
  <si>
    <t>MERIDA</t>
  </si>
  <si>
    <t>MEXICALI</t>
  </si>
  <si>
    <t>MONTERREY</t>
  </si>
  <si>
    <t>NOGALES</t>
  </si>
  <si>
    <t>OAXACA</t>
  </si>
  <si>
    <t>OBREGON</t>
  </si>
  <si>
    <t>PACHUCA</t>
  </si>
  <si>
    <t>PERISUR</t>
  </si>
  <si>
    <t>POLANCO</t>
  </si>
  <si>
    <t>POZA RICA</t>
  </si>
  <si>
    <t>PUERTO VALLARTA</t>
  </si>
  <si>
    <t>QUERETARO</t>
  </si>
  <si>
    <t>RIVIERA MAYA</t>
  </si>
  <si>
    <t>SALINA CRUZ</t>
  </si>
  <si>
    <t>SALTILLO</t>
  </si>
  <si>
    <t>SANTA FE</t>
  </si>
  <si>
    <t>SATELITE</t>
  </si>
  <si>
    <t>TABASCO</t>
  </si>
  <si>
    <t>TAMPICO</t>
  </si>
  <si>
    <t>TOLUCA</t>
  </si>
  <si>
    <t>UNIVERSIDAD</t>
  </si>
  <si>
    <t>UNIVERSIDAD CSC TSM</t>
  </si>
  <si>
    <t>VALLEJO</t>
  </si>
  <si>
    <t>VERACRUZ</t>
  </si>
  <si>
    <t>XALAPA</t>
  </si>
  <si>
    <t>Distribuidor</t>
  </si>
  <si>
    <t>Código</t>
  </si>
  <si>
    <t>TIPO</t>
  </si>
  <si>
    <t>Denominación Social</t>
  </si>
  <si>
    <t>Dirección Física Agencia</t>
  </si>
  <si>
    <t>Lada</t>
  </si>
  <si>
    <t>Web Site</t>
  </si>
  <si>
    <t>Gerente de Servicio</t>
  </si>
  <si>
    <t>Gerente COMONUEVOS</t>
  </si>
  <si>
    <t>Inicio Actividades</t>
  </si>
  <si>
    <t>Patio Remoto Adicional  - Calle/Avenida</t>
  </si>
  <si>
    <t>Calle/Avenida</t>
  </si>
  <si>
    <t>Nombre</t>
  </si>
  <si>
    <t>RFC</t>
  </si>
  <si>
    <t>United Auto de Monterrey, S. de R.L. de C.V.</t>
  </si>
  <si>
    <t>Avenida Lázaro Cárdenas 2272 Ote</t>
  </si>
  <si>
    <t>Valle Oriente</t>
  </si>
  <si>
    <t>San Pedro Garza García</t>
  </si>
  <si>
    <t>Nuevo León</t>
  </si>
  <si>
    <t>133 66 00</t>
  </si>
  <si>
    <t>www.toyotamonterrey.com.mx</t>
  </si>
  <si>
    <t xml:space="preserve">Mario Padilla Longoria     </t>
  </si>
  <si>
    <t>mpadillal@toyotamonterrey.com.mx</t>
  </si>
  <si>
    <t>Mario Padilla Longoria</t>
  </si>
  <si>
    <t>Mayela Flores</t>
  </si>
  <si>
    <t>mflores@toyotamonterrey.com.mx</t>
  </si>
  <si>
    <t>Rocio Lira</t>
  </si>
  <si>
    <t>rlira@toyotamonterrey.com.mx</t>
  </si>
  <si>
    <t>Dario Guerra</t>
  </si>
  <si>
    <t>dguerra@toyotamonterrey.com.mx</t>
  </si>
  <si>
    <t>Miguel Suárez de la Cruz</t>
  </si>
  <si>
    <t>msuarez@toyotamonterrey.com.mx,</t>
  </si>
  <si>
    <t>Miguel Sandoval</t>
  </si>
  <si>
    <t>msandoval@toyotamonterrey.com.mx</t>
  </si>
  <si>
    <t xml:space="preserve">UAM-011124-U83                     </t>
  </si>
  <si>
    <t>G02 UAG</t>
  </si>
  <si>
    <t>Fame Perisur, S. de R.L. de C.V.</t>
  </si>
  <si>
    <t>Boulevard Adolfo Ruíz Cortines 4000 Bis</t>
  </si>
  <si>
    <t>Jardines del Pedregal</t>
  </si>
  <si>
    <t>Alvaro Obregón</t>
  </si>
  <si>
    <t>México</t>
  </si>
  <si>
    <t>Distrito Federal</t>
  </si>
  <si>
    <t>01900</t>
  </si>
  <si>
    <t>54 81 19 00</t>
  </si>
  <si>
    <t>www.toyotaperisur.com.mx</t>
  </si>
  <si>
    <t>Francisco José Medina Chávez</t>
  </si>
  <si>
    <t>fm@grupofame.com</t>
  </si>
  <si>
    <t>Hugo Medina Palacios</t>
  </si>
  <si>
    <t>gerencia@fameperisur.com</t>
  </si>
  <si>
    <t>Juan Carlos Rey</t>
  </si>
  <si>
    <t>ventas@fameperisur.com</t>
  </si>
  <si>
    <t>Marco Antonio Salazar</t>
  </si>
  <si>
    <t>servicio@fameperisur.com</t>
  </si>
  <si>
    <t>Jose Cruz Castillo</t>
  </si>
  <si>
    <t>admon@fameperisur.com</t>
  </si>
  <si>
    <t xml:space="preserve">FPE-010903-R76                     </t>
  </si>
  <si>
    <t>G03 FAME</t>
  </si>
  <si>
    <t>Automotriz Toy, S.A. de C.V.</t>
  </si>
  <si>
    <t>Avenida Universidad 1112</t>
  </si>
  <si>
    <t>Xoco</t>
  </si>
  <si>
    <t>Benito Juárez</t>
  </si>
  <si>
    <t>03330</t>
  </si>
  <si>
    <t>30 00 33 00</t>
  </si>
  <si>
    <t>www.toyotauni.com.mx</t>
  </si>
  <si>
    <t xml:space="preserve">Alfonso Alejandro Collada Ramos </t>
  </si>
  <si>
    <t>alfonso.collada@fordcamsa.com.mx</t>
  </si>
  <si>
    <t>TBD</t>
  </si>
  <si>
    <t>Francisco Javier López Camacho</t>
  </si>
  <si>
    <t>fjlopez@toyotauni.com.mx</t>
  </si>
  <si>
    <t>Carlos Hernández</t>
  </si>
  <si>
    <t>chernandez@toyotauni.com.mx</t>
  </si>
  <si>
    <t>Francisco Farafan / Graciela Ladron de Guevara Gutierrez</t>
  </si>
  <si>
    <t>ffarfan@toyotauni.com.mx,glguevara@toyotauni.com.mx</t>
  </si>
  <si>
    <t>Gabriel Vargas Castro</t>
  </si>
  <si>
    <t>gvargas@toyotauni.com.mx</t>
  </si>
  <si>
    <t>Maiz 58</t>
  </si>
  <si>
    <t>Granjas Esmeralda</t>
  </si>
  <si>
    <t>Iztapalapa</t>
  </si>
  <si>
    <t>09810</t>
  </si>
  <si>
    <t>Ave. Cuauhtémoc y Viaducto 462</t>
  </si>
  <si>
    <t>Piedad Narvarte</t>
  </si>
  <si>
    <t>03020</t>
  </si>
  <si>
    <t>Parque Delta</t>
  </si>
  <si>
    <t xml:space="preserve">ATO-010816-1E1                     </t>
  </si>
  <si>
    <t>G04 CAMSA</t>
  </si>
  <si>
    <t>Automóviles Dinámicos,  S. de R.L. de C.V.</t>
  </si>
  <si>
    <t>Boulevard Magnocentro 17</t>
  </si>
  <si>
    <t>Centro Urbano San Fernando, La Herradura</t>
  </si>
  <si>
    <t>Huixquilucan</t>
  </si>
  <si>
    <t>Estado de México</t>
  </si>
  <si>
    <t>91 49 78 00</t>
  </si>
  <si>
    <t>www.toyotainterlomas.com.mx</t>
  </si>
  <si>
    <t>Ernesto G. Solana Espósito</t>
  </si>
  <si>
    <t>direccion@solana.com.mx</t>
  </si>
  <si>
    <t>Francisco Javier Macías Carrete</t>
  </si>
  <si>
    <t>ggeneral@toyotainterlomas.com.mx</t>
  </si>
  <si>
    <t>Corina Mitrani</t>
  </si>
  <si>
    <t>gventas@toyotainterlomas.com.mx</t>
  </si>
  <si>
    <t>Víctor Manuel Herrera</t>
  </si>
  <si>
    <t>gpostventa@toyotainterlomas.com.mx</t>
  </si>
  <si>
    <t>Janeth Zapari</t>
  </si>
  <si>
    <t>admon@toyotainterlomas.com.mx</t>
  </si>
  <si>
    <t>ADI-090924-QN7</t>
  </si>
  <si>
    <t>G20 SOLANA</t>
  </si>
  <si>
    <t>Alden Satélite, S. de R.L. de C.V.</t>
  </si>
  <si>
    <t>Boulevard Manuel Ávila Camacho 3039</t>
  </si>
  <si>
    <t>San Andrés Atenco</t>
  </si>
  <si>
    <t>Tlalnepantla</t>
  </si>
  <si>
    <t>53 21 05 50</t>
  </si>
  <si>
    <t>www.toyotasatelite.com.mx</t>
  </si>
  <si>
    <t>Carlos Alberto López de Nava Velasco</t>
  </si>
  <si>
    <t>caln@alden.com.mx</t>
  </si>
  <si>
    <t>Juan Manuel Sánchez Villanueva</t>
  </si>
  <si>
    <t>jmsanch@toyotasatelite.com.mx</t>
  </si>
  <si>
    <t>Pablo Martinez</t>
  </si>
  <si>
    <t>pmartinez@toyotasatelite.com.mx</t>
  </si>
  <si>
    <t>Rodrigo de la Mora</t>
  </si>
  <si>
    <t>rdelamora@toyotasatelite.com.mx</t>
  </si>
  <si>
    <t>Rodolfo Galvan</t>
  </si>
  <si>
    <t>rgalvan@toyotasatelite.com.mx</t>
  </si>
  <si>
    <t>Roberto Carro</t>
  </si>
  <si>
    <t>rcarro@toyotasatelite.com.mx</t>
  </si>
  <si>
    <t xml:space="preserve">ASA-020131-VB9                     </t>
  </si>
  <si>
    <t>G06 ALDEN</t>
  </si>
  <si>
    <t>PRIMARIA</t>
  </si>
  <si>
    <t xml:space="preserve">Liderazgo Automotriz de Puebla, S.A. de C.V. </t>
  </si>
  <si>
    <t xml:space="preserve">Vía Atlixcayotl  5502 </t>
  </si>
  <si>
    <t>Unidad Territorial Atlixcayotl Kepler</t>
  </si>
  <si>
    <t>Puebla</t>
  </si>
  <si>
    <t>303 60 00</t>
  </si>
  <si>
    <t>www.toyotaangelopolis.com.mx</t>
  </si>
  <si>
    <t>José Ruben Contreras Casarín</t>
  </si>
  <si>
    <t>ruben_contreras@toyotaangelopolis.com.mx</t>
  </si>
  <si>
    <t>Alejandro Avelar García</t>
  </si>
  <si>
    <t>alejandro_avelar@toyotaangelopolis.com.mx</t>
  </si>
  <si>
    <t>Eleazar Fernández</t>
  </si>
  <si>
    <t>eleazar_fernandez@toyotaangelopolis.com.mx</t>
  </si>
  <si>
    <t>Fortino González</t>
  </si>
  <si>
    <t>fortino_gonzalez@toyotaangelopolis.com.mx</t>
  </si>
  <si>
    <t>Angel Flores</t>
  </si>
  <si>
    <t>angel_flores@toyotaangelopolis.com.mx</t>
  </si>
  <si>
    <t>Carlos Lastra</t>
  </si>
  <si>
    <t>carlos_lastra@toyotaangelopolis.com.mx</t>
  </si>
  <si>
    <t>Blvd. Niño Poblano # 2510</t>
  </si>
  <si>
    <t>Concepción de la Cruz</t>
  </si>
  <si>
    <t xml:space="preserve">LAP-020925-5U7                       </t>
  </si>
  <si>
    <t>G07 EXCELENCIA</t>
  </si>
  <si>
    <t>Toy Automotores, S.A. de C.V.</t>
  </si>
  <si>
    <t>Lateral Periférico de la Juventud 6711</t>
  </si>
  <si>
    <t>Residencial Cumbres</t>
  </si>
  <si>
    <t>Chihuahua</t>
  </si>
  <si>
    <t>439 69 00</t>
  </si>
  <si>
    <t>www.toyotachihuahua.com</t>
  </si>
  <si>
    <t xml:space="preserve">Gabriel José Fernando Haddad Touché </t>
  </si>
  <si>
    <t>ghaddad@toyotachihuahua.com</t>
  </si>
  <si>
    <t>Eduardo Fraire</t>
  </si>
  <si>
    <t>efraire@toyotachihuahua.com</t>
  </si>
  <si>
    <t>Benjamín Jiménez</t>
  </si>
  <si>
    <t>bjimenez@toyotachihuahua.com</t>
  </si>
  <si>
    <t>Rocio Fierro Lecanda</t>
  </si>
  <si>
    <t>rfierro@toyotachihuahua.com</t>
  </si>
  <si>
    <t xml:space="preserve">TAU-021029-P94                       </t>
  </si>
  <si>
    <t>G08 HADDAD</t>
  </si>
  <si>
    <t>Automotores de la Laguna, S.A. de C.V.</t>
  </si>
  <si>
    <t>Boulevard Independencia 2200 Ote.</t>
  </si>
  <si>
    <t>Estrella</t>
  </si>
  <si>
    <t xml:space="preserve">Torreón </t>
  </si>
  <si>
    <t>Coahuila</t>
  </si>
  <si>
    <t>747 27 00</t>
  </si>
  <si>
    <t>www.toyotatorreon.com</t>
  </si>
  <si>
    <t xml:space="preserve">Guillermo Alfredo Murra Talamás   </t>
  </si>
  <si>
    <t>g_murrat@toyotatorreon.com</t>
  </si>
  <si>
    <t xml:space="preserve">Guillermo Alfredo Murra Marroquín      </t>
  </si>
  <si>
    <t>g_murram@toyotatorreon.com</t>
  </si>
  <si>
    <t>Alberto González Iriarte</t>
  </si>
  <si>
    <t>agonzalez@toyotatorreon.com</t>
  </si>
  <si>
    <t>Francisco Tolentino</t>
  </si>
  <si>
    <t>f_tolentino@toyotatorreon.com</t>
  </si>
  <si>
    <t>Maria Eugenia Gutiérrez Reyes</t>
  </si>
  <si>
    <t>m_gutierrez@toyotatorreon.com</t>
  </si>
  <si>
    <t xml:space="preserve">ALA-021016-4S2                       </t>
  </si>
  <si>
    <t>G09 VALMUR</t>
  </si>
  <si>
    <t>Toyomotors, S.A. de C.V.</t>
  </si>
  <si>
    <t xml:space="preserve">Boulevard J. Alonso de Torres 1716 </t>
  </si>
  <si>
    <t>El Moral 1</t>
  </si>
  <si>
    <t>León de los Aldama</t>
  </si>
  <si>
    <t>Guanajuato</t>
  </si>
  <si>
    <t>37180</t>
  </si>
  <si>
    <t>477</t>
  </si>
  <si>
    <t>788 48 00</t>
  </si>
  <si>
    <t>www.toyotadelbajio.com.mx</t>
  </si>
  <si>
    <t>Javier Marina Tanda</t>
  </si>
  <si>
    <t>javier.marina@soniautos.com.mx</t>
  </si>
  <si>
    <t>Fabricio González del Castillo Padilla</t>
  </si>
  <si>
    <t>fabricio.gonzalez@toyotadelbajio.com.mx</t>
  </si>
  <si>
    <t>Marco Reyes</t>
  </si>
  <si>
    <t>marco.reyes@toyotadelbajio.com.mx</t>
  </si>
  <si>
    <t>Francisco González</t>
  </si>
  <si>
    <t>francisco.gonzalez@toyotadelbajio.com.mx</t>
  </si>
  <si>
    <t>Mayra Cazares</t>
  </si>
  <si>
    <t>mayra.cazares@toyotadelbajio.com.mx</t>
  </si>
  <si>
    <t>carlos.diazinfante@toyotadelbajio.com.mx</t>
  </si>
  <si>
    <t xml:space="preserve">TOY-030128-DM7                     </t>
  </si>
  <si>
    <t>G10 SONI</t>
  </si>
  <si>
    <t>Oz Automotriz, S. de R.L. de C.V.</t>
  </si>
  <si>
    <t>Avenida Acueducto 6100</t>
  </si>
  <si>
    <t>Fraccionamiento los Frailes</t>
  </si>
  <si>
    <t>45110</t>
  </si>
  <si>
    <t>648 40 00</t>
  </si>
  <si>
    <t>www.toyotagdl.com.mx</t>
  </si>
  <si>
    <t xml:space="preserve">Francisco José Guerra Baruqui    </t>
  </si>
  <si>
    <t>fguerra@toyotagdl.com.mx</t>
  </si>
  <si>
    <t>Enrique Rojas</t>
  </si>
  <si>
    <t>erojas@toyotagdl.com.mx</t>
  </si>
  <si>
    <t>Antonio Moreno</t>
  </si>
  <si>
    <t>amoreno@toyotagdl.com.mx</t>
  </si>
  <si>
    <t xml:space="preserve">Francisco Morales </t>
  </si>
  <si>
    <t>fmorales@toyotagdl.com.mx</t>
  </si>
  <si>
    <t>Jesús Macias</t>
  </si>
  <si>
    <t>jmacias@toyotagdl.com.mx</t>
  </si>
  <si>
    <t>Avenida Juan Gil Preciado 5914 -A</t>
  </si>
  <si>
    <t>Jardines de Nuevo México</t>
  </si>
  <si>
    <t xml:space="preserve">OAU-021125-H84                       </t>
  </si>
  <si>
    <t>G11 OZ</t>
  </si>
  <si>
    <t>Cever Toluca, S.A. de C.V.</t>
  </si>
  <si>
    <t xml:space="preserve">Boulevard Toluca - Ixtapan Nte 126 </t>
  </si>
  <si>
    <t>La Purísima</t>
  </si>
  <si>
    <t>Metepec</t>
  </si>
  <si>
    <t>52148</t>
  </si>
  <si>
    <t>262 38 00</t>
  </si>
  <si>
    <t>www.toyotatoluca.com.mx</t>
  </si>
  <si>
    <t>Cesar Antonio Verdes Quevedo</t>
  </si>
  <si>
    <t>cverdes@cever.com.mx</t>
  </si>
  <si>
    <t>Marcos Gastón González Peralta</t>
  </si>
  <si>
    <t>gaston.gonzalez@toyotatoluca.com.mx</t>
  </si>
  <si>
    <t>Jesús Vargas Quintanar</t>
  </si>
  <si>
    <t xml:space="preserve"> jesus.vargas@toyotatoluca.com.mx</t>
  </si>
  <si>
    <t>Francisco Hernández Villaseñor</t>
  </si>
  <si>
    <t>fhernandez@toyotalomasverdes.com.mx</t>
  </si>
  <si>
    <t>Enrique Pineda</t>
  </si>
  <si>
    <t>enrique.pineda@toyotatoluca.com.mx</t>
  </si>
  <si>
    <t xml:space="preserve">CTO-021007-DZ8                     </t>
  </si>
  <si>
    <t>G12 CEVER</t>
  </si>
  <si>
    <t>Promotora Automotriz Santa Fe, S.A. de C.V.</t>
  </si>
  <si>
    <t>Juan Salvador Agraz 20</t>
  </si>
  <si>
    <t>Santa Fe</t>
  </si>
  <si>
    <t>Cuajimalpa</t>
  </si>
  <si>
    <t>05300</t>
  </si>
  <si>
    <t>91 77 73 60</t>
  </si>
  <si>
    <t>www.toyotasantafe.com.mx</t>
  </si>
  <si>
    <t>Rodrigo Veytia Torres</t>
  </si>
  <si>
    <t>rveytia@toyotasantafe.com.mx</t>
  </si>
  <si>
    <t>Leonardo Wallace</t>
  </si>
  <si>
    <t>lwallace@toyotasantafe.com.mx</t>
  </si>
  <si>
    <t>Jaime Peña</t>
  </si>
  <si>
    <t>jpena@toyotasantafe.com.mx</t>
  </si>
  <si>
    <t>Emilio Toral Jarquin</t>
  </si>
  <si>
    <t>etoral@toyotasantafe.com.mx</t>
  </si>
  <si>
    <t>Bolivar Betancourt</t>
  </si>
  <si>
    <t>bbetancourt@toyotasantafe.com.mx</t>
  </si>
  <si>
    <t xml:space="preserve">PAS-020528-BY2                       </t>
  </si>
  <si>
    <t>G13 PROMECAP</t>
  </si>
  <si>
    <t>Automotriz Toy del Sureste, S. de R.L. de C.V.</t>
  </si>
  <si>
    <t>Prolongación Paseo de Montejo 330</t>
  </si>
  <si>
    <t>Mérida</t>
  </si>
  <si>
    <t>Yucatán</t>
  </si>
  <si>
    <t>97119</t>
  </si>
  <si>
    <t>930 03 30</t>
  </si>
  <si>
    <t>www.toyotamerida.com.mx</t>
  </si>
  <si>
    <t xml:space="preserve">Rodrigo Octavio de la Peña Hurtado      </t>
  </si>
  <si>
    <t>r_delapena@toyotamerida.com.mx</t>
  </si>
  <si>
    <t>Marcos Gerardo Arjona Tamayo</t>
  </si>
  <si>
    <t>m_arjona@toyotamerida.com.mx</t>
  </si>
  <si>
    <t>Carlos Ramírez López</t>
  </si>
  <si>
    <t>c_ramirez@toyotamerida.com.mx</t>
  </si>
  <si>
    <t>Fernando Castro Isaac</t>
  </si>
  <si>
    <t>f_castro@toyotamerida.com.mx</t>
  </si>
  <si>
    <t>Enrique Pavía Carbillo</t>
  </si>
  <si>
    <t>e_pavia@toyotamerida.com.mx</t>
  </si>
  <si>
    <t>Mauro Rubalcaba</t>
  </si>
  <si>
    <t>m_rubalcaba@toyotamerida.com.mx</t>
  </si>
  <si>
    <t xml:space="preserve">ATS-020806-JZ3                       </t>
  </si>
  <si>
    <t>G22 DE LA PEÑA</t>
  </si>
  <si>
    <t>Fame Valladolid, S. de R.L. de C.V.</t>
  </si>
  <si>
    <t>Avenida Acueducto 3603</t>
  </si>
  <si>
    <t>Pascual Ortiz Ayala</t>
  </si>
  <si>
    <t>Morelia</t>
  </si>
  <si>
    <t>Michoacán</t>
  </si>
  <si>
    <t>340 01 00</t>
  </si>
  <si>
    <t>www.famevalladolid.com</t>
  </si>
  <si>
    <t>cpmedina@dealer.com.mx</t>
  </si>
  <si>
    <t xml:space="preserve">Alfredo Salomón Abouchard Ayón           </t>
  </si>
  <si>
    <t>salomonabouchard@grupofame.com</t>
  </si>
  <si>
    <t>Omar Nuñez Avila</t>
  </si>
  <si>
    <t>omarnunez@grupofame.com</t>
  </si>
  <si>
    <t>Ricardo Sánchez</t>
  </si>
  <si>
    <t>ricardosanchez@grupofame.com</t>
  </si>
  <si>
    <t>Salome Heraldez Placencia</t>
  </si>
  <si>
    <t>salomeheraldez@grupofame.com</t>
  </si>
  <si>
    <t xml:space="preserve">FVA-030828-1K6                     </t>
  </si>
  <si>
    <t>G03FAME</t>
  </si>
  <si>
    <t>Alden Queretaro, S. de R.L. de C.V.</t>
  </si>
  <si>
    <t xml:space="preserve">Boulevard Bernardo Quintana 628 </t>
  </si>
  <si>
    <t xml:space="preserve">Desarrollo San Pablo </t>
  </si>
  <si>
    <t>Santiago de Querétaro</t>
  </si>
  <si>
    <t>Querétaro</t>
  </si>
  <si>
    <t>234 42 00</t>
  </si>
  <si>
    <t>www.toyotaqueretaro.com.mx</t>
  </si>
  <si>
    <t xml:space="preserve">Agustín Velasco Korndorffer     </t>
  </si>
  <si>
    <t>ventas@geisha.com.mx</t>
  </si>
  <si>
    <t>José Luis Álvarez Parkman</t>
  </si>
  <si>
    <t>jlalvarez@toyotaqueretaro.com.mx</t>
  </si>
  <si>
    <t>Miguel Andel Dávila</t>
  </si>
  <si>
    <t>madavila@toyotaqueretaro.com.mx</t>
  </si>
  <si>
    <t>Rubén Villa</t>
  </si>
  <si>
    <t>rvilla@toyotaqueretaro.com.mx</t>
  </si>
  <si>
    <t xml:space="preserve">Janette Carballo Ramirez </t>
  </si>
  <si>
    <t>jcarballo@toyotaqueretaro.com.mx</t>
  </si>
  <si>
    <t xml:space="preserve">AQU-030811-UM4                     </t>
  </si>
  <si>
    <t>Década Automotriz, S. de R.L. de C.V.</t>
  </si>
  <si>
    <t xml:space="preserve">Carretera México Veracruz km 441 S/N </t>
  </si>
  <si>
    <t xml:space="preserve">Francisco Villa  </t>
  </si>
  <si>
    <t>Veracruz</t>
  </si>
  <si>
    <t>927 33 20</t>
  </si>
  <si>
    <t>www.toyotaveracruz.com.mx</t>
  </si>
  <si>
    <t>Juan Manuel Antonio Diez Francos</t>
  </si>
  <si>
    <t>j10@diezfenix.com</t>
  </si>
  <si>
    <t>Juan Carlos Barradas Barbosa</t>
  </si>
  <si>
    <t>dvgeneral@diezfenix.com</t>
  </si>
  <si>
    <t>Hector García Sánchez</t>
  </si>
  <si>
    <t>dvgventas@diezfenix.com</t>
  </si>
  <si>
    <t>Efrén Mojica</t>
  </si>
  <si>
    <t>dvservicio@diezfenix.com</t>
  </si>
  <si>
    <t>Rebeca Escalante Rosales</t>
  </si>
  <si>
    <t>dvadministracion@diezfenix.com</t>
  </si>
  <si>
    <t xml:space="preserve">DAU-030729-946                     </t>
  </si>
  <si>
    <t>G14 DIEZFENIX</t>
  </si>
  <si>
    <t>United Auto de Aguascalientes, S. de R.L. de C.V.</t>
  </si>
  <si>
    <t>Boulevard Zacatecas Nte 850</t>
  </si>
  <si>
    <t>Las Hadas</t>
  </si>
  <si>
    <t>Aguascalientes</t>
  </si>
  <si>
    <t>922 10 00</t>
  </si>
  <si>
    <t>www.toyotadeaguascalientes.com.mx</t>
  </si>
  <si>
    <t>Martín Guzmán Lasagabaster</t>
  </si>
  <si>
    <t>mguzman@toyotadeaguascalientes.com.mx</t>
  </si>
  <si>
    <t>Juan José Córdoba</t>
  </si>
  <si>
    <t>jcordoba@toyotadeaguascalientes.com.mx</t>
  </si>
  <si>
    <t>Humberto Lopez Garay</t>
  </si>
  <si>
    <t>hlgaray@toyotadeaguascalientes.com.mx</t>
  </si>
  <si>
    <t xml:space="preserve">UAA-011124-IL4                     </t>
  </si>
  <si>
    <t>Dalton Automotores, S. de R.L. de C.V.</t>
  </si>
  <si>
    <t>Avenida Cordillera de los Alpes  570</t>
  </si>
  <si>
    <t>Lomas 4ta sección</t>
  </si>
  <si>
    <t>San Luis Potosí</t>
  </si>
  <si>
    <t>Botiquin de primeros auxilios en las distintas areas del centro de trabajo NOM. 0O5-STPS-1993</t>
  </si>
  <si>
    <t>Materia que debe contener como minimo el botiquin . NOM. 0O5-STPS-1993 ( SE ANEXA EN PESTAÑA)</t>
  </si>
  <si>
    <t>826 40 00</t>
  </si>
  <si>
    <t>www.daltontoyotaslp.com.mx</t>
  </si>
  <si>
    <t>José Salomón Chidan Charur</t>
  </si>
  <si>
    <t>schidan@dalton.com.mx</t>
  </si>
  <si>
    <t>Armando Díaz Hernández</t>
  </si>
  <si>
    <t>adiaz@dalton.com.mx</t>
  </si>
  <si>
    <t>Rigoberto Plascencia</t>
  </si>
  <si>
    <t>rplascencia@dalton.com.mx</t>
  </si>
  <si>
    <t>Carlos Vázquez</t>
  </si>
  <si>
    <t>cvazquez@dalton.com.mx</t>
  </si>
  <si>
    <t>Rocio Velazquez Loredo</t>
  </si>
  <si>
    <t>rvelazquez@dalton.com.mx</t>
  </si>
  <si>
    <t>Rodrigo Torres</t>
  </si>
  <si>
    <t>rtorres@dalton.com.mx</t>
  </si>
  <si>
    <t>Av. Benito Juárez No. 2005</t>
  </si>
  <si>
    <t>Estrella de Oriente</t>
  </si>
  <si>
    <t>San Luís Potosí</t>
  </si>
  <si>
    <t xml:space="preserve">Carretera 57 </t>
  </si>
  <si>
    <t>AIRE</t>
  </si>
  <si>
    <t>Agencias que cuenten con hojalatería y pintura</t>
  </si>
  <si>
    <t>Todas emp.</t>
  </si>
  <si>
    <t>Programa de protección civil</t>
  </si>
  <si>
    <t>Programa de simulacros (Por lo menos tres veces al año)</t>
  </si>
  <si>
    <t>Evaluación de las emisiones por parte de laboratorio de prueba acreditado ante la EMA.</t>
  </si>
  <si>
    <t>Abastos</t>
  </si>
  <si>
    <t>Plaza Sendero</t>
  </si>
  <si>
    <t xml:space="preserve">DAU-031117-FM5                     </t>
  </si>
  <si>
    <t>Valor Motriz, S. de R.L. de C.V.</t>
  </si>
  <si>
    <t xml:space="preserve">Avenida Pablo A. González Garza 408 </t>
  </si>
  <si>
    <t>San Jerónimo</t>
  </si>
  <si>
    <t>Monterrey</t>
  </si>
  <si>
    <t>122 46 00</t>
  </si>
  <si>
    <t>www.toyotainnova.com.mx</t>
  </si>
  <si>
    <t xml:space="preserve">René Antonio Becerra Monroy     </t>
  </si>
  <si>
    <t>rene.becerra@toyotainnova.com.mx</t>
  </si>
  <si>
    <t>Marcelo Préstamo Elizondo</t>
  </si>
  <si>
    <t>marcelo.prestamo@toyotainnova.com.mx</t>
  </si>
  <si>
    <t>Alfonso Carrillo Delgado</t>
  </si>
  <si>
    <t>alfonso.carrillo@toyotainnova.com.mx</t>
  </si>
  <si>
    <t>Edgar Lozano</t>
  </si>
  <si>
    <t>edgar.lozano@toyotainnova.com.mx</t>
  </si>
  <si>
    <t>Joaquín Rodríguez Moreno</t>
  </si>
  <si>
    <t>joaquin.rodriguez@toyotainnova.com.mx</t>
  </si>
  <si>
    <t>Francisco Campos</t>
  </si>
  <si>
    <t>francisco.campos@toyotainnova.com.mx</t>
  </si>
  <si>
    <t>Javier Antuñano</t>
  </si>
  <si>
    <t>javier.antunano@toyotainnova.com.mx</t>
  </si>
  <si>
    <t xml:space="preserve">VMO-030707-273                     </t>
  </si>
  <si>
    <t>G16 INNOVA</t>
  </si>
  <si>
    <t>Automóviles Vallejo, S. de R.L. de C.V.</t>
  </si>
  <si>
    <t>Calzada Vallejo 724- A</t>
  </si>
  <si>
    <t>Coltongo</t>
  </si>
  <si>
    <t>Azcapotzalco</t>
  </si>
  <si>
    <t>02630</t>
  </si>
  <si>
    <t>53 85 30 00</t>
  </si>
  <si>
    <t>www.toyotavallejo.com.mx</t>
  </si>
  <si>
    <t xml:space="preserve">Gil Sverdlin Florman    </t>
  </si>
  <si>
    <t>gil10@dchrysler.com.mx</t>
  </si>
  <si>
    <t>Raúl Martín Monasterio Díaz</t>
  </si>
  <si>
    <t>rmonasterio@toyotavallejo.com.mx</t>
  </si>
  <si>
    <t>Mario Swerdlin</t>
  </si>
  <si>
    <t>msr@toyotavallejo.com.mx</t>
  </si>
  <si>
    <t>Luis Enrique Valenzuela</t>
  </si>
  <si>
    <t>lvalenzuela@toyotavallejo.com.mx</t>
  </si>
  <si>
    <t>Benjamín Callejas Aguilar</t>
  </si>
  <si>
    <t>bcallejas@toyotavallejo.com.mx</t>
  </si>
  <si>
    <t>Guadalupe Tovar De Anda</t>
  </si>
  <si>
    <t>gtovar@toyotavallejo.com.mx</t>
  </si>
  <si>
    <t>Ave. 1ro de Mayo Esquina Ave. Central</t>
  </si>
  <si>
    <t>Conjunto Urbano Las Américas</t>
  </si>
  <si>
    <t>Ecatepec</t>
  </si>
  <si>
    <t>Plaza Las Américas</t>
  </si>
  <si>
    <t>Colector #13</t>
  </si>
  <si>
    <t>Magadalena de las Salinas</t>
  </si>
  <si>
    <t>Gustavo A. Madero</t>
  </si>
  <si>
    <t>07760</t>
  </si>
  <si>
    <t>Parque Lindavista</t>
  </si>
  <si>
    <t xml:space="preserve">AVA-040106-CP7                     </t>
  </si>
  <si>
    <t>G15 KASA</t>
  </si>
  <si>
    <t>Calidad de Tabasco, S. de R.L. de C.V.</t>
  </si>
  <si>
    <t>Paseo Usumacinta 1002</t>
  </si>
  <si>
    <t>Tabasco 2000</t>
  </si>
  <si>
    <t>Villahermosa</t>
  </si>
  <si>
    <t>Tabasco</t>
  </si>
  <si>
    <t>310 02 27</t>
  </si>
  <si>
    <t>www.toyotatabasco.com.mx</t>
  </si>
  <si>
    <t xml:space="preserve">Sergio Antonio Cruces Fernández      </t>
  </si>
  <si>
    <t>gte_gral@toyotatabasco.com.mx</t>
  </si>
  <si>
    <t>Rubén Viveros</t>
  </si>
  <si>
    <t>rviverosc@grupocruces.com.mx</t>
  </si>
  <si>
    <t>Alejandro Pérez</t>
  </si>
  <si>
    <t>gte_servicio@toyotatabasco.com.mx</t>
  </si>
  <si>
    <t>Dulce Gabriela Rodriguez Ramirez  / L.C.P. Fabricio Correa Ocampo (Contador)</t>
  </si>
  <si>
    <t>admon_venta@toyotatabasco.com.mx fcorreao@grupocruces.com.mx</t>
  </si>
  <si>
    <t>Alejandro Priego</t>
  </si>
  <si>
    <t>apriegom@grupocruces.com.mx</t>
  </si>
  <si>
    <t xml:space="preserve">CTA-031008-KMA                     </t>
  </si>
  <si>
    <t>G19 CRUCES</t>
  </si>
  <si>
    <t>Premier de Oriente, S. de R.L. de C.V.</t>
  </si>
  <si>
    <t xml:space="preserve">Boulevard Culiacán 2531 </t>
  </si>
  <si>
    <t>Poniente Tres Rios, Cuarta Etapa</t>
  </si>
  <si>
    <t xml:space="preserve">Culiacán </t>
  </si>
  <si>
    <t>Sinaloa</t>
  </si>
  <si>
    <t>761 61 61</t>
  </si>
  <si>
    <t>www.toyotaculiacan.com.mx</t>
  </si>
  <si>
    <t xml:space="preserve">Santiago Luis Gaxiola Clouthier    </t>
  </si>
  <si>
    <t>sgaxiola@premierchevrolet.com.mx</t>
  </si>
  <si>
    <t>Carlos Manuel García Tamayo</t>
  </si>
  <si>
    <t>cgarcia@toyotaculiacan.com.mx</t>
  </si>
  <si>
    <t>Fausto Aguilar</t>
  </si>
  <si>
    <t>faguilar@toyotaculiacan.com.mx</t>
  </si>
  <si>
    <t>José Antonio Verdugo</t>
  </si>
  <si>
    <t>jverdugo@toyotaculiacan.com.mx</t>
  </si>
  <si>
    <t>Erasmo Puerta</t>
  </si>
  <si>
    <t>epuerta@toyotaculiacan.com.mx</t>
  </si>
  <si>
    <t>Boulevard José Diego Valadez 1676</t>
  </si>
  <si>
    <t>Desarrollo Urbano 3 Ríos</t>
  </si>
  <si>
    <t>Culiacán</t>
  </si>
  <si>
    <t>Plaza Forum</t>
  </si>
  <si>
    <t xml:space="preserve">POR-040121-LI8                       </t>
  </si>
  <si>
    <t>G18 COPPEL</t>
  </si>
  <si>
    <t>Alecsa Pachuca, S. de R.L. de C.V.</t>
  </si>
  <si>
    <t>Carretera Pachuca - Cd. Sahagún km 3.5</t>
  </si>
  <si>
    <t>Chacón</t>
  </si>
  <si>
    <t>Mineral de la Reforma</t>
  </si>
  <si>
    <t>Hidalgo</t>
  </si>
  <si>
    <t>717 02 70</t>
  </si>
  <si>
    <t>www.toyotapachuca.com.mx</t>
  </si>
  <si>
    <t>José Antonio Leal Muldoon</t>
  </si>
  <si>
    <t>jantoniolm@gmindustrial.com.mx</t>
  </si>
  <si>
    <t>Lázaro Fernando Tena Pasten</t>
  </si>
  <si>
    <t>ftena@toyotapachuca.com.mx</t>
  </si>
  <si>
    <t>Yaneth Griselda Cisneros Ramírez</t>
  </si>
  <si>
    <t>ycisneros@toyotapachuca.com.mx</t>
  </si>
  <si>
    <t>Fernando Tena</t>
  </si>
  <si>
    <t>Beatriz Solís</t>
  </si>
  <si>
    <t>bsolis@toyotapachuca.com.mx</t>
  </si>
  <si>
    <t xml:space="preserve">APA-040128-N75                      </t>
  </si>
  <si>
    <t>G17 LEAL</t>
  </si>
  <si>
    <t>Baqui Automotriz, S. de R.L. de C.V.</t>
  </si>
  <si>
    <t xml:space="preserve">Boulevard Francisco Serna S/N </t>
  </si>
  <si>
    <t>El Malecón</t>
  </si>
  <si>
    <t>Hermosillo</t>
  </si>
  <si>
    <t>Sonora</t>
  </si>
  <si>
    <t>259 79 00</t>
  </si>
  <si>
    <t>www.toyotahermosillo.com</t>
  </si>
  <si>
    <t xml:space="preserve">Rodrigo Solana Esposito        </t>
  </si>
  <si>
    <t>rodrigo.solana@toyotahermosillo.com</t>
  </si>
  <si>
    <t>Rodrigo Solana Esposito</t>
  </si>
  <si>
    <t>Marco Antonio Loustaunau</t>
  </si>
  <si>
    <t>marco.loustaunau@toyotahermosillo.com</t>
  </si>
  <si>
    <t>Joaquin Lara</t>
  </si>
  <si>
    <t>joaquin.lara@toyotahermosillo.com</t>
  </si>
  <si>
    <t>Luís Octavio Elías Gabilondo</t>
  </si>
  <si>
    <t>luis.elias@toyotahermosillo.com</t>
  </si>
  <si>
    <t xml:space="preserve">AVR-040121-J6A                      </t>
  </si>
  <si>
    <t>Megamotors Nippon, S. de R.L. de C.V</t>
  </si>
  <si>
    <t>Avenida Hidalgo 6110</t>
  </si>
  <si>
    <t xml:space="preserve">Arenal </t>
  </si>
  <si>
    <t>Tampico</t>
  </si>
  <si>
    <t>Tamaulipas</t>
  </si>
  <si>
    <t>89344</t>
  </si>
  <si>
    <t>833</t>
  </si>
  <si>
    <t>230 32 00</t>
  </si>
  <si>
    <t>www.toyotatampico.com.mx</t>
  </si>
  <si>
    <t xml:space="preserve">Esteban Fuentes Salazar    </t>
  </si>
  <si>
    <t>efuentes@grupotampico.com</t>
  </si>
  <si>
    <t xml:space="preserve">Rafael Godard Ruiseco              </t>
  </si>
  <si>
    <t>rgodard@grupotampico.com</t>
  </si>
  <si>
    <t xml:space="preserve">Rafael Godard Ruiseco     </t>
  </si>
  <si>
    <t>Domingo del Angel</t>
  </si>
  <si>
    <t>ddelangel@toyotatampico.com.mx</t>
  </si>
  <si>
    <t>Fernando Cruz</t>
  </si>
  <si>
    <t>fcruz@toyotatampico.com.mx</t>
  </si>
  <si>
    <t>Maria Cristina Ramirez Gonzalez</t>
  </si>
  <si>
    <t>cramirezg@grupotampico.com</t>
  </si>
  <si>
    <t>Gatzel Brande</t>
  </si>
  <si>
    <t>gbrande@toyotatampico.com.mx</t>
  </si>
  <si>
    <t xml:space="preserve">MNI-040607-T43                       </t>
  </si>
  <si>
    <t>G21 TAMPICO</t>
  </si>
  <si>
    <t xml:space="preserve">Autochiapas, S. de R.L. de C.V. </t>
  </si>
  <si>
    <t>Boulevard Ángel Albino Corzo 750</t>
  </si>
  <si>
    <t>Bienestar Social</t>
  </si>
  <si>
    <t>Tuxtla Gutiérrez</t>
  </si>
  <si>
    <t>Chiapas</t>
  </si>
  <si>
    <t>29077</t>
  </si>
  <si>
    <t>961</t>
  </si>
  <si>
    <t>617 70 00</t>
  </si>
  <si>
    <t>www.toyotachiapas.com</t>
  </si>
  <si>
    <t xml:space="preserve">Rómulo Farrera Escudero      </t>
  </si>
  <si>
    <t>gpofarrera@gfarrera.com.mx</t>
  </si>
  <si>
    <t xml:space="preserve">Fernando Vázquez Farrera                               </t>
  </si>
  <si>
    <t>fernandovazquez@gfarrera.com.mx</t>
  </si>
  <si>
    <t>Arena Padilla Farrera</t>
  </si>
  <si>
    <t>arenapadilla@gfarrera.com.mx</t>
  </si>
  <si>
    <t>Gabriela Zebadúa Moreno</t>
  </si>
  <si>
    <t>gabriela.zebadua@gfarrera.com.mx</t>
  </si>
  <si>
    <t>Manuel Portillo Montalvo</t>
  </si>
  <si>
    <t>manuel.portillo@gfarrera.com.mx</t>
  </si>
  <si>
    <t>Ignacio Escobar</t>
  </si>
  <si>
    <t>iescobar@gfarrera.com.mx</t>
  </si>
  <si>
    <t>Boulevard Belisario Domínguez 1861</t>
  </si>
  <si>
    <t>Bugambilias</t>
  </si>
  <si>
    <t>Plaza Galerías Boulevard</t>
  </si>
  <si>
    <t xml:space="preserve">AUT-040825-SV4                       </t>
  </si>
  <si>
    <t>G24 FARRERA</t>
  </si>
  <si>
    <t>Automotriz Oaxaca de Antequera, S. de R.L. de C.V.</t>
  </si>
  <si>
    <t>Avenida Símbolos Patrios 728</t>
  </si>
  <si>
    <t>Eliseo Jiménez Ruiz</t>
  </si>
  <si>
    <t>Santa Cruz Xoxocotlán</t>
  </si>
  <si>
    <t>Oaxaca</t>
  </si>
  <si>
    <t>71230</t>
  </si>
  <si>
    <t>951</t>
  </si>
  <si>
    <t>501 64 00</t>
  </si>
  <si>
    <t>www.toyotaoaxaca.com.mx</t>
  </si>
  <si>
    <t>José Vicente Alonso Martínez</t>
  </si>
  <si>
    <t>valonso@toyotaoaxaca.com.mx</t>
  </si>
  <si>
    <t>Victorino Millán Martínez</t>
  </si>
  <si>
    <t>vmillan@toyotaoaxaca.com.mx</t>
  </si>
  <si>
    <t>Gabriel Bourget</t>
  </si>
  <si>
    <t>gbourget@toyotaoaxaca.com.mx</t>
  </si>
  <si>
    <t>Mercedes Serrano Estrada</t>
  </si>
  <si>
    <t>mserrano@toyotaoaxaca.com.mx</t>
  </si>
  <si>
    <t>Ruth Hernandez Bautista</t>
  </si>
  <si>
    <t>rhernandez@toyotaoaxaca.com.mx</t>
  </si>
  <si>
    <t xml:space="preserve">AOA-040608-H65               </t>
  </si>
  <si>
    <t>G23 PASA</t>
  </si>
  <si>
    <t xml:space="preserve">Oz Automotriz de Colima, S. de R.L. de C.V. </t>
  </si>
  <si>
    <t xml:space="preserve">Boulevard Carlos de la Madrid 909 </t>
  </si>
  <si>
    <t xml:space="preserve">Centro </t>
  </si>
  <si>
    <t>Colima</t>
  </si>
  <si>
    <t>28000</t>
  </si>
  <si>
    <t>312</t>
  </si>
  <si>
    <t>330 07 00</t>
  </si>
  <si>
    <t>www.toyotacolima.com.mx</t>
  </si>
  <si>
    <t>Francisco José Guerra Baruqui</t>
  </si>
  <si>
    <t xml:space="preserve">Alvaro Raúl Ochoa Meillon                             </t>
  </si>
  <si>
    <t>aochoa@toyotacolima.com.mx</t>
  </si>
  <si>
    <t>Roberto Castellanos Cortes</t>
  </si>
  <si>
    <t>rcastellanos@toyotacolima.com.mx</t>
  </si>
  <si>
    <t>Gabriel Mendoza Guizar</t>
  </si>
  <si>
    <t>gmendoza@toyotacolima.com.mx</t>
  </si>
  <si>
    <t xml:space="preserve">Rubén Karim Quintero Garcia </t>
  </si>
  <si>
    <t>kquintero@toyotacolima.com.mx</t>
  </si>
  <si>
    <t>Luis Alberto Alcaraz Silva</t>
  </si>
  <si>
    <t>lalcaraz@toyotacolima.com.mx</t>
  </si>
  <si>
    <t xml:space="preserve">OAC-041025-LXA                 </t>
  </si>
  <si>
    <t>Samurai Motors, S. de R.L. de C.V.</t>
  </si>
  <si>
    <t>Prolongación calle 10 # 4320</t>
  </si>
  <si>
    <t>La Posta</t>
  </si>
  <si>
    <t>Córdoba</t>
  </si>
  <si>
    <t>94575</t>
  </si>
  <si>
    <t>271</t>
  </si>
  <si>
    <t>717 13 13</t>
  </si>
  <si>
    <t>www.toyotacordoba.com.mx</t>
  </si>
  <si>
    <t xml:space="preserve">Alfredo Chedraui Obeso </t>
  </si>
  <si>
    <t>alfredo@chedraui.com.mx</t>
  </si>
  <si>
    <t>José Manuel Díaz Morato</t>
  </si>
  <si>
    <t>jmdiaz@toyotacordoba.com.mx</t>
  </si>
  <si>
    <t>Javier Ituarte Barrera</t>
  </si>
  <si>
    <t>jituarte@toyotacordoba.com.mx</t>
  </si>
  <si>
    <t>Jorge Bernardo Lopez Millares</t>
  </si>
  <si>
    <t>jblopez@toyotacordoba.com.mx</t>
  </si>
  <si>
    <t>Guadalupe Rosario Moreno</t>
  </si>
  <si>
    <t>grosario@toyotacordoba.com.mx</t>
  </si>
  <si>
    <t xml:space="preserve">SMO-040908-TU4                       </t>
  </si>
  <si>
    <t>G26 CHEDRAUI</t>
  </si>
  <si>
    <t>Purdy Motor México, S. de R.L. de C.V.</t>
  </si>
  <si>
    <t>Carretera Monterrey - Saltillo 6651</t>
  </si>
  <si>
    <t>Carretera Zincamex</t>
  </si>
  <si>
    <t>Saltillo</t>
  </si>
  <si>
    <t>25270</t>
  </si>
  <si>
    <t>844</t>
  </si>
  <si>
    <t>438 72 72</t>
  </si>
  <si>
    <t>www.toyotasaltillo.com</t>
  </si>
  <si>
    <t xml:space="preserve">Javier Quiros Ramos de Anaya </t>
  </si>
  <si>
    <t>xavier@purdymo.com</t>
  </si>
  <si>
    <t>José Salvador Rodríguez Gámez</t>
  </si>
  <si>
    <t>js.rodriguez@toyotasaltillo.com</t>
  </si>
  <si>
    <t>Ignacio Gil</t>
  </si>
  <si>
    <t>ig.gil@toyotasaltillo.com</t>
  </si>
  <si>
    <t>Gerardo Guillermo Arriaga</t>
  </si>
  <si>
    <t>gg.arriaga@toyotasaltillo.com</t>
  </si>
  <si>
    <t>Jesus Corpus Castillo</t>
  </si>
  <si>
    <t>j.corpus@toyotasaltillo.com</t>
  </si>
  <si>
    <t xml:space="preserve">PMM-041118-6E3                     </t>
  </si>
  <si>
    <t>G27 PURDY</t>
  </si>
  <si>
    <t>Camino del Sol Automotriz de Tijuana, S. de R.L. de C.V.</t>
  </si>
  <si>
    <t>Vía Rápida Poniente 15155</t>
  </si>
  <si>
    <t>Zona Urbana Rio</t>
  </si>
  <si>
    <t>Tijuana</t>
  </si>
  <si>
    <t>Baja California Norte</t>
  </si>
  <si>
    <t>22010</t>
  </si>
  <si>
    <t>664</t>
  </si>
  <si>
    <t>103 66 99</t>
  </si>
  <si>
    <t>www.toyotacalifornia.com.mx</t>
  </si>
  <si>
    <t>Aaron Feldman Melo</t>
  </si>
  <si>
    <t>afeldman@sunroadenterprises.com</t>
  </si>
  <si>
    <t xml:space="preserve">Uri Feldman Romanowsky  </t>
  </si>
  <si>
    <t>ufeldman@sunroadenterprises.com</t>
  </si>
  <si>
    <t>Rufino Herrera Zavala</t>
  </si>
  <si>
    <t>rherrera@toyotacalifornia.com.mx</t>
  </si>
  <si>
    <t>Luis Ceceña</t>
  </si>
  <si>
    <t>lcecena@toyotacalifornia.com.mx</t>
  </si>
  <si>
    <t>René Arteaga</t>
  </si>
  <si>
    <t>gservicio@toyotacalifornia.com.mx</t>
  </si>
  <si>
    <t xml:space="preserve">CSA-050113-NQ2                      </t>
  </si>
  <si>
    <t>G25 SUNROAD</t>
  </si>
  <si>
    <t>Vehículos Toy, S. de R.L. de C.V.</t>
  </si>
  <si>
    <t>Paseo del Triunfo de la República 5155</t>
  </si>
  <si>
    <t>Partido Díaz</t>
  </si>
  <si>
    <t xml:space="preserve">Ciudad Juaréz </t>
  </si>
  <si>
    <t>32320</t>
  </si>
  <si>
    <t>656</t>
  </si>
  <si>
    <t>616 33 33</t>
  </si>
  <si>
    <t>www.toyotajuarez.com.mx</t>
  </si>
  <si>
    <t>Norma Esther Almeida García</t>
  </si>
  <si>
    <t>nchampion@autocamiones.com</t>
  </si>
  <si>
    <t>Jorge Octavio Reyes Portillo</t>
  </si>
  <si>
    <t>jreyes@toyotajuarez.com.mx</t>
  </si>
  <si>
    <t>Elmira Fierro</t>
  </si>
  <si>
    <t>efierro@toyotajuarez.com.mx</t>
  </si>
  <si>
    <t>Jorge Pantoja</t>
  </si>
  <si>
    <t>jpantoja@toyotajuarez.com.mx</t>
  </si>
  <si>
    <t>Martha Arroyo Lechuga</t>
  </si>
  <si>
    <t>marroyo@toyotajuarez.com.mx</t>
  </si>
  <si>
    <t xml:space="preserve">VTO-041116-Q57                     </t>
  </si>
  <si>
    <t>G28 CENCOR</t>
  </si>
  <si>
    <t>Decada Coatzacoalcos, S. de R.L. de C.V.</t>
  </si>
  <si>
    <t>Carretera Transísmica km. 4.9 B</t>
  </si>
  <si>
    <t>Tierra Nueva</t>
  </si>
  <si>
    <t>Coatzacoalcos</t>
  </si>
  <si>
    <t>96496</t>
  </si>
  <si>
    <t>921</t>
  </si>
  <si>
    <t>217 24 10</t>
  </si>
  <si>
    <t>www.toyotacoatzacoalcos.com.mx</t>
  </si>
  <si>
    <t>Gerardo Pimentel Huarte</t>
  </si>
  <si>
    <t>gph@diezfenix.com</t>
  </si>
  <si>
    <t>Jesús Enrique Suárez Alfonso</t>
  </si>
  <si>
    <t>dcgeneral@diezfenix.com</t>
  </si>
  <si>
    <t>Lenin Vázquez</t>
  </si>
  <si>
    <t>dcgventas@diezfenix.com</t>
  </si>
  <si>
    <t>Fernando Barradas Barbosa</t>
  </si>
  <si>
    <t>dcservicio@diezfenix.com</t>
  </si>
  <si>
    <t>Ericka del Carmen Perez Jimenez</t>
  </si>
  <si>
    <t>dcadministracion@diezfenix.com</t>
  </si>
  <si>
    <t xml:space="preserve">DCO-050712-KV5                     </t>
  </si>
  <si>
    <t>Automotriz Jar de Cancún, S de R.L. de C.V.</t>
  </si>
  <si>
    <t>Calle Isla Mujeres 1, Supermanzana 312, Mz 34, Lt 1</t>
  </si>
  <si>
    <t xml:space="preserve">Residencial Islazul </t>
  </si>
  <si>
    <t>Cancún</t>
  </si>
  <si>
    <t>Quintana Roo</t>
  </si>
  <si>
    <t>77565</t>
  </si>
  <si>
    <t>998</t>
  </si>
  <si>
    <t>193 00 00</t>
  </si>
  <si>
    <t>www.toyotacancun.com.mx</t>
  </si>
  <si>
    <t xml:space="preserve">Rodrigo Octavio de la Peña Hurtado </t>
  </si>
  <si>
    <t>Hojas de datos de seguridad de las sustancias peligrosas manejadas. (punto 8, inciso a)</t>
  </si>
  <si>
    <t xml:space="preserve">Identificación de recipientes y tanques de almacenamiento con el nombre de la sustancia y rombo de comunicación de riesgos. (NOM-018-STPS-2000 Punto 5.2; Apéndice A)
</t>
  </si>
  <si>
    <t>Charolas o diques de contención de derrames en recipientes o tanques de almacenamiento de sustancias peligrosas. (punto 5.10)</t>
  </si>
  <si>
    <t>Delimitación de áreas y necesidad de ventilación en áreas donde se almacenan solventes o sustancias volátiles. (punto 4 inciso y)</t>
  </si>
  <si>
    <t>Almacenamiento de sustancias químicas peligrosas de acuerdo a la incompatibilidad de las mismas. (NOM-054-SEMARNAT-1993).</t>
  </si>
  <si>
    <t xml:space="preserve">Las tuberías que conducen sustancias peligrosas, deben encontrarse identificadas y en buenas condiciones. NOM-026-STPS-2008 (punto 9).
</t>
  </si>
  <si>
    <t>Verificar la existencia de procedimientos para la realización de trabajos peligrosos y en trabajos en sitios confinados, que puedan representar un riesgo al personal, a las instalaciones o al ambiente. (punto 5.11).</t>
  </si>
  <si>
    <t>Leyes estatales del equilibrio ecológico y la protección al ambiente.</t>
  </si>
  <si>
    <t>Autorización en materia de impacto ambiental.</t>
  </si>
  <si>
    <t>Estudios de evaluación de contaminantes. Partículas sólidas, compuestos orgánicos volátiles y gases de combustión, estos últimos si se tiene horno. NOM-043-SEMARNAT-1993 y NOM-085-SEMARNAT-1994</t>
  </si>
  <si>
    <t>AGUA</t>
  </si>
  <si>
    <t>Las descargas de aguas residuales que sean vertidas a las redes de drenaje municipal o cuerpos de agua de jurisdicción estatal, deben cumplir con los límites máximos permisibles establecidos en las normas oficiales mexicanas aplicables. NOM-002-SEMARNAT-1996.</t>
  </si>
  <si>
    <t>Agencias que descargan sus aguas residuales a redes de drenaje municipal</t>
  </si>
  <si>
    <t>Si se tienen descargas de aguas residuales a cuerpos receptores, estas requiren de un permiso por parte de la CONAGUA, y deberán cumplir con los máximos permisibles establecidos en la NOM-001-SEMARNAT-1996 y en las condiciones particiculares de descarga que se establezcan en dicho permiso</t>
  </si>
  <si>
    <t>Agencias que descargan sus aguas residuales a cuerpos receptores de jurisdicción federal</t>
  </si>
  <si>
    <t>RUIDO</t>
  </si>
  <si>
    <t>Registro como generador, ya sea de residuos sólidos urbanos  o residuos de manejo especial, bitácora y plan de manejo (depende de las disposiciones estatales)</t>
  </si>
  <si>
    <t>Plan o Programa de manejo (solo las que generen mas de 10 ton. Anuales )</t>
  </si>
  <si>
    <t>Registro del plan de manejo de residuos peligrosos, trámitado ante la SEMARNAT. (Solo las que generen más de 10 ton. anuales).</t>
  </si>
  <si>
    <t>Seguro ambiental que considere la reparación de los daños que se pudieran causar por la generación de residuos peligrosos, incluyendo los daños por la contaminación así como la remediación del sitio. (Solo las que generen más de 10 ton. anuales).</t>
  </si>
  <si>
    <t>Almacén temporal   Instalaciones  Reglamento de la Ley General para Prevención y Gestión Integral de los Residuos    Capitulo IV Art. 82 Fracción I</t>
  </si>
  <si>
    <t>Estar separadas de las áreas de trabajo, servicios, oficinas y almacenamiento de materiales.</t>
  </si>
  <si>
    <t>Estar ubicadas en zonas donde se reduzcan los riesgos por posibles emisiones, fugas, incendios y explosiones.</t>
  </si>
  <si>
    <t>Contar con detectores de gases o vapores, con alarma audible en caso de almacenar residuos volatiles.</t>
  </si>
  <si>
    <t>El almacenamiento de residuos peligrosos debe realizarse en recipientes identificados considerando las características CRETI de peligrosidad; así como su incompatibilidad, previniendo fugas, derrames, emisiones, explosiones e incendios.</t>
  </si>
  <si>
    <t>Los residuos peligrosos se deben manejar separadamente y no mezclar aquellos que sean incompatibles entre sí, ni con residuos peligrosos reciclables o que tengan un poder de valorización para su utilización como materia prima o como combustible alterno, o bien , con residuos sólidos urbanos o de manejo especial.</t>
  </si>
  <si>
    <t>Los recipientes que se utilicen para almacenar residuos peligrosos, deberán estar etiquetados con rótulos que señalen nombre del generador, nombre del residuo peligroso, características de peligrosidad y fecha de ingreso al almacén.</t>
  </si>
  <si>
    <t>5. Debe presentar copia de la licencia del chofer, la cual debe ser tipo E (Federal para transporte de residuos peligrosos).</t>
  </si>
  <si>
    <t>6. Se debe presentar copia del seguro ambiental del transportista vigente (que incluya el seguro de la unidad y el seguro que considere la reparación de los daños que se pudieran causar por el transporte de residuos peligrosos, incluyendo los daños por la contaminación así como la remediación del sitio).</t>
  </si>
  <si>
    <t>Edificios, locales, instalaciones y áreas en los centros de trabajo - Condiciones de seguridad  (NOM-001-STPS-2008)</t>
  </si>
  <si>
    <t>Contar con programas permanentes de orden y limpieza en todas las áreas. (punto 7.1.1)</t>
  </si>
  <si>
    <t>Registros de verificaciones oculares anuales, de las condiciones de seguridad que imperan en el centro de trabajo. Se deberá precisar, en su caso, las condiciones  inseguras detectadas y las medidas correctivas llevadas a cabo (punto 5.2)</t>
  </si>
  <si>
    <t>Evidencias de que los trabajadores han sido informados en relación al uso y conservación de las áreas donde realicen sus actividades. (punto 5.6).</t>
  </si>
  <si>
    <t>Las áreas de servicio, manteniento, circulación de personas, vehículos y zonas de riesgo, deben estar delimitadas a fin de disponer de espacios seguros para que los trabajadores realicen sus actividades. (punto 7.1.2)</t>
  </si>
  <si>
    <t>Programa de verificación y de mantenimiento preventivo y correctivo para los sistemas de ventilación  artificial que permita que el sistema siempre esté en condiciones de uso. El contenido del programa y los resultados de su ejecución deben conservarse por un año y estar registrados en bitácoras o medios magnéticos (art.100 RFSHMAT y punto 8.3).</t>
  </si>
  <si>
    <t>Botiquin de primeros auxilios en las distintas areas del centro de trabajo NOM-005-STPS-1993</t>
  </si>
  <si>
    <t>Manejo y almacenamiento de materiales (NOM-006-STPS-2000)</t>
  </si>
  <si>
    <t xml:space="preserve">Equipo de protección personal. Selección, uso y manejo en los centros de trabajo (NOM-017-STPS-2008) </t>
  </si>
  <si>
    <t>Registros de la identificación y análisis de los riesgos, por cada puesto de trabajo y area del centro laboral, que incluya lo siguiente: tipo de actividad, tipo de riesgo de trabajo, región anatómica que se debe proteger, puesto de trabajo y equipo de protección personal. (punto 5.2).</t>
  </si>
  <si>
    <t>Determinación del equipo de protección personal, en función de los riesgos de trabajo a lo que pueden estar expuestos, ya sea por las actividades que desarrollan o por los riesgos de las áreas en donde se encuentran. (punto 5.3)</t>
  </si>
  <si>
    <t>Evidencias de comunicación a los trabajadores de los riesgos de trabajo a los que están expuestos, en base a la identificación y análisis de riesgos. (punto 5.5).</t>
  </si>
  <si>
    <t>Evidencias de comunicación a personal contratista  de los riesgos y de las reglas de seguridad a seguir en las áreas en donde desarrollará sus actividades. (punto 5.5.1).</t>
  </si>
  <si>
    <t>Programas y constancias de capacitación y adiestramiento para el uso, revisión, reposición, limpieza, limitaciones, mantenimiento, resguardo y disposición final del equipo de protección personal. (punto 5.6).</t>
  </si>
  <si>
    <t xml:space="preserve">Identificación y señalización de las áreas del centro de trabajo, donde se requiera el uso obligatorio de equipo de protección personal. (punto 5.8). </t>
  </si>
  <si>
    <t>Bitácora de mantenimiento. (punto 7.2.4, inciso b).</t>
  </si>
  <si>
    <t xml:space="preserve">Requerimientos y características de los informes de los riesgos de trabajo que ocurran, para integrar las estadísticas. NOM-021-STPS-1994). </t>
  </si>
  <si>
    <t xml:space="preserve">Registro de los avisos o accidentes o enfermedades de trabajo que ocurran, en donde se describan los hechos ocurridos y se notifiquen a la Comisión Mixta de Seguridad e Higiene o a la autoridad competente. (puntos 3.1.2, 3.1.3 y 3.1.4).  </t>
  </si>
  <si>
    <t>Informes y estadísticas de los accidentes y enfermedades de trabajo. (punto 3.2).</t>
  </si>
  <si>
    <t>Informe de resultados de la evaluación de los niveles de iluminación de las áreas, actividades o puestos de trabajo, realizado por unidad de verificación o laboratorio acreditado y aprobado, en donde se demuestre que se cumple con los niveles de iluminación establecidos por norma. (punto 5.4).</t>
  </si>
  <si>
    <t>Evidencias de comunicación a los trabajadores  sobre los riesgos que pueden provocar un deslumbramiento o un nivel deficiente de iluminación en sus áreas o puestos de trabajo. (punto 5.8).</t>
  </si>
  <si>
    <t>Condiciones de iluminación en los centros de trabajo. (NOM-025-STPS-2008).</t>
  </si>
  <si>
    <t>Evidencia de exámenes con periodicidad anual de agudeza visual, campimetría y de percepción de colores a los trabajadores que desarrollen sus actividades bajo condiciones de iluminación especial. (punto 5.9).</t>
  </si>
  <si>
    <t>Programa y registros de mantenimiento de luminarias del centro de trabajo, incluyendo los sistemas de iluminación de emergencia. (punto 5.10).</t>
  </si>
  <si>
    <t>Sistemas de iluminación eléctrica de emergencia en aquellas áreas donde la interrupción de la fuente de luz artificial represente un riesgo en la tarea visual del puesto de trabajo o en las áreas consideradas como ruta de evacuación. (punto 5.11).</t>
  </si>
  <si>
    <t>Actividades de soldadura y corte. Condiciones de seguridad e higiene (NOM-027-STPS-2008)</t>
  </si>
  <si>
    <t>Contar con el análisis de riesgos potenciales para las actividades de soldadura y corte que se desarrollen en el centro de trabajo, de acuerdo a lo establecido en el capítulo 7, y adoptar las condiciones de seguridad e higiene correspondientes, de conformidad con el capítulo 8. (punto 5.2).</t>
  </si>
  <si>
    <t>Evidencias de comunicación a los trabajadores que realicen actividades de soldadura y corte, de los riesgos a los que se exponen, con frecuencia mínima de dos años. (punto 5.3).</t>
  </si>
  <si>
    <t>Programa para las actividades de soldadura y corte de conformidad con lo establecido en el numeral 9.1. (punto 5.4).</t>
  </si>
  <si>
    <t>Procedimientos y controles específicos para trabajos de soldadura en espacios confinados, subterráneos o recipientes donde existan polvos, gases o vapores inflamables o explosivos, que representen un riesgo para los trabajadores. (punto 5.4).</t>
  </si>
  <si>
    <t>Programa anual de capacitación y adiestramiento, incluyendo evidencias, para trabajadores que desarrollen trabajos de soldadura y corrte, inclyendo al personal supervisor. (punto 5.6).</t>
  </si>
  <si>
    <t xml:space="preserve">Autorizaciones por escrito a los trabajadores que realicen actividades de corte y soldadura en áreas de riesgo, como son: áreas controladas con presencia de sustancias inflamales o explosivas, espacios confinados, subterráneos, alturas, sótanos. (punto 5.8). </t>
  </si>
  <si>
    <t xml:space="preserve">Procedimiento de rescate para personal accidentado en actividades de soldadura y corte en alturas, sótanos, subterranéos, espacios confinados o recipientes donde existan polvos, gases o vapores inflamables o explosivos. (5.10). </t>
  </si>
  <si>
    <t xml:space="preserve">Programa anual de capacitación y adiestramiento, incluyendo evidencias, a personal que realice actividades de rescate de trabajaores accidentados en alturas, subterráneos o espacios confinados. (punto 5.11). </t>
  </si>
  <si>
    <t>Registro de exámenes médicos específicos a trabajadores que realicen actividades de soldadura y corte. (punto 5.15).</t>
  </si>
  <si>
    <t>Botiquin de primeros auxilios en las areas donde se realicen actividades de soldadura y corte. (punto 5.17).</t>
  </si>
  <si>
    <t>Procedimiento para contratistas que realicen trabajos de soldadura y corte. (punto 5.18).</t>
  </si>
  <si>
    <t>Servicios preventivos de seguridad y salud en el trabajo. Funciones y actividades. (NOM-030-STPS-2009).</t>
  </si>
  <si>
    <t>Diagnóstico integral o por áreas de trabajo de las condiciones de seguridad y salud del centro laboral, de acuerdo a lo establecido en el capítulo 6. (punto 4.3).</t>
  </si>
  <si>
    <t>Programa actualizado de seguridad y salud en el trabajo, elaborado en base al diagnóstico anterior. (punto 4.4)</t>
  </si>
  <si>
    <t>Relación de acciones preventivas y correctivas de seguridad y salud actualizadas anualmente. (punto 4.4.1)</t>
  </si>
  <si>
    <t>Menos de 100 trabajadores</t>
  </si>
  <si>
    <t>Evidencia de comunicación a la Comisión de Seguridad e Higiene del centro de trabajo o a los trabajadores, para dara conocer el diagnóstico y el programa de seguridad y salud. (punto 4.5).</t>
  </si>
  <si>
    <t xml:space="preserve">Programa y evidencia de capacitación al personal que forme parte de los servicios preventivos de seguridad y salud. (punto 4.7). </t>
  </si>
  <si>
    <t>Acciones y programas para la promoción de la salud de los trabajadores y para la prevención integral de las adicciones que recomienden o dicten las autoridades competentes. (punto 5.4).</t>
  </si>
  <si>
    <t>Ley General para la Prevención y Gestión Integral de los Residuos (LGPGIR) y su Reglamento</t>
  </si>
  <si>
    <t>Alta o inscripción como empresa generadora (Debe incluir todos los residuos peligrosos que se generan).</t>
  </si>
  <si>
    <t>Clasificación para el tipo de generador  (micro, pequeño o gran generador). (Debe incluir todos los residuos peligrosos que se generan).</t>
  </si>
  <si>
    <t>COA o Cedula de Operación Anual  (Solo las que generen mas de 10 ton. anuales, debe incluir los avances del plan de manejo a partir de que cuente con el registro del mismo).</t>
  </si>
  <si>
    <t>Bitácora de generación mensual para Entradas y Salidas (Debe incluir todos los datos establecidos en el Art. 71 del reglamento de la LGPGIR).</t>
  </si>
  <si>
    <t>Además de lo anterior las áreas de almacenamiento CERRADAS, deberán cumplir con:</t>
  </si>
  <si>
    <t>Las ÁREAS de confinamiento ABIERTAS, además de lo anterior deben cumplir con:</t>
  </si>
  <si>
    <t>1. Previo a su contratación, deben presentar su carpeta con los permisos; mismos que deberá actualizar cada año, según aplique.</t>
  </si>
  <si>
    <t>2. Debe contar con permiso vigente para los vehículos otorgado por Secretaria de Comunicaciones y Transporte.</t>
  </si>
  <si>
    <t>3. Debe contar con el permiso vigente para transportar los residuos que va ha retirar, otorgado por la SEMARNAT.</t>
  </si>
  <si>
    <t>4. Debe presentar copia del permiso vigente del centro de acopio y destinatario final de todos los residuos que le son enconmendados para tratamiento, reciclaje, confinamiento, entre otros.</t>
  </si>
  <si>
    <t xml:space="preserve">                                     S.T.P.S              SEGURIDAD E HIGIENE</t>
  </si>
  <si>
    <r>
      <t>Se mantiene una presión mínima de 7 Kg/cm</t>
    </r>
    <r>
      <rPr>
        <vertAlign val="superscript"/>
        <sz val="12"/>
        <rFont val="Arial"/>
        <family val="2"/>
      </rPr>
      <t xml:space="preserve">2 </t>
    </r>
    <r>
      <rPr>
        <sz val="12"/>
        <rFont val="Arial"/>
        <family val="2"/>
      </rPr>
      <t>en toda la red. (Guía de referencia V, Numeral V.1, inciso j)</t>
    </r>
  </si>
  <si>
    <r>
      <t xml:space="preserve">Programa de seguridad e higiene en el trabajo. </t>
    </r>
    <r>
      <rPr>
        <b/>
        <sz val="12"/>
        <rFont val="Arial"/>
        <family val="2"/>
      </rPr>
      <t>(para empresas de cien ó más trabajadores).</t>
    </r>
  </si>
  <si>
    <t>Condiciones de seguridad e higiene en los centros de trabajo, para el manejo, transporte y almacenamiento de sustancias químicas peligrosas.    NOM-005-STPS-1998</t>
  </si>
  <si>
    <t>BOTIQUÍN DE PRIMEROS AUXILIOS</t>
  </si>
  <si>
    <t xml:space="preserve">BOTIQUÍN No. 1 </t>
  </si>
  <si>
    <t>BOTIQUÍN No. 2</t>
  </si>
  <si>
    <t>BOTIQUÍN No. 3</t>
  </si>
  <si>
    <t>BOTIQUÍN No. 4</t>
  </si>
  <si>
    <t>BOTIQUÍN No. 5</t>
  </si>
  <si>
    <t>BOTIQUÍN No. 6</t>
  </si>
  <si>
    <t>ES RESPONSABLE DE LA CONSERVACIÓN Y EL EMPLEO DEL EQUIPO DESTINADO PARA ELLO</t>
  </si>
  <si>
    <t>NOTAS :</t>
  </si>
  <si>
    <t>BITÁCORAS DE MANTENIMIENTO DE EQUIPO ( 1 SET POR AGENCIA )</t>
  </si>
  <si>
    <t>L I S T A D O        M I N I M O</t>
  </si>
  <si>
    <t>#</t>
  </si>
  <si>
    <t>DESCRIPCIÓN</t>
  </si>
  <si>
    <t xml:space="preserve">BITÁCORA </t>
  </si>
  <si>
    <t>MANTENIMIENTO</t>
  </si>
  <si>
    <t>VIGENTE</t>
  </si>
  <si>
    <t>VENCIDO</t>
  </si>
  <si>
    <t>Alineadora -3D Incluye poste móvil EAA0321J19A</t>
  </si>
  <si>
    <t xml:space="preserve">Balanceadora de ruedas con Kit accesorios Toyota JBC y adaptadores para auto </t>
  </si>
  <si>
    <t>Desmontadora automática vertical 10-22" 220V Turbo y brazo MH310</t>
  </si>
  <si>
    <t>Torno de lujo con banco, incluye: Cabecera JBC203RED, Banco JBC206RED, Adaptadores 108963 y set para camionetas TK4.1</t>
  </si>
  <si>
    <t xml:space="preserve">Rampa de 2 postes asimétricos 10,000 lbs </t>
  </si>
  <si>
    <t>Rampa de 4 postes 12,000 lbs para alineación, Incluye Un gato de levante de 6,000 lbs, JBC216E-R Jgo de platos delanteros en aluminio EAK0289J06A, kit de alineación 3D EAK0277J25A, Plataformas trasera JBC05100000 y kit de aire EELR132AIR</t>
  </si>
  <si>
    <t xml:space="preserve">Cambiador de combustible </t>
  </si>
  <si>
    <t>Lavador de frenos</t>
  </si>
  <si>
    <t>Soporte para transmisión</t>
  </si>
  <si>
    <t xml:space="preserve">Cambiador de anticongelante </t>
  </si>
  <si>
    <t xml:space="preserve">Aplasta filtro </t>
  </si>
  <si>
    <t>Compresor de Aire ( Su registro y numero ante la STPS )</t>
  </si>
  <si>
    <t>VENTAS</t>
  </si>
  <si>
    <t>Total Ventas</t>
  </si>
  <si>
    <t>Gerente de Nuevos</t>
  </si>
  <si>
    <t>Asistente de Gerencia</t>
  </si>
  <si>
    <t>Administrativo de Ventas</t>
  </si>
  <si>
    <t>Asesores de Ventas</t>
  </si>
  <si>
    <t>Gerente de F. &amp; I.</t>
  </si>
  <si>
    <t>Coordinador de Seguros</t>
  </si>
  <si>
    <t>Seguros de Servicio</t>
  </si>
  <si>
    <t>Mensajero de F &amp; I.</t>
  </si>
  <si>
    <t>Gerente de Telemarketing.</t>
  </si>
  <si>
    <t>Telemarkerting.</t>
  </si>
  <si>
    <t>Recepción</t>
  </si>
  <si>
    <t>Otros/</t>
  </si>
  <si>
    <t>ADMINISTRACIÓN</t>
  </si>
  <si>
    <t>Total Administración</t>
  </si>
  <si>
    <t>Director de Marca</t>
  </si>
  <si>
    <t>Contador General</t>
  </si>
  <si>
    <t>Asistente de Dirección y Gcia. Admva.</t>
  </si>
  <si>
    <t>Recursos Humanos</t>
  </si>
  <si>
    <t>Sistemas</t>
  </si>
  <si>
    <t>Cajeros</t>
  </si>
  <si>
    <t>Archivistas</t>
  </si>
  <si>
    <t>Promotor Kaizen</t>
  </si>
  <si>
    <t>COMONUEVOS</t>
  </si>
  <si>
    <t>Total de Comonuevos</t>
  </si>
  <si>
    <t>Asesores de Seminnuevos</t>
  </si>
  <si>
    <t>Técnico de Seminuevos</t>
  </si>
  <si>
    <t>Total Post-Venta y Partes</t>
  </si>
  <si>
    <t>Asistente de Gte. De Posventa.</t>
  </si>
  <si>
    <t>Coordinador de Citas</t>
  </si>
  <si>
    <t>Asesores de Servicio</t>
  </si>
  <si>
    <t>Encargado de Refacciones</t>
  </si>
  <si>
    <t>Almacenista</t>
  </si>
  <si>
    <t>Ventanilla al Publico</t>
  </si>
  <si>
    <t>Ventanilla al Taller</t>
  </si>
  <si>
    <t xml:space="preserve">Otros/  </t>
  </si>
  <si>
    <t>TOTAL TÉCNICOS</t>
  </si>
  <si>
    <t>Asesor Técnico MDT (Máster Diagnostica Technician)</t>
  </si>
  <si>
    <t>Técnicos Tipo " B " ( Reparaciones Menores )</t>
  </si>
  <si>
    <t>Técnicos Tipo " C " ( Mantenimiento / express )</t>
  </si>
  <si>
    <t>Técnicos Tipo " D " ( Ayudantes de técnicos )</t>
  </si>
  <si>
    <t>Técnicos Valuador COMONUEVOS</t>
  </si>
  <si>
    <t>Previadores</t>
  </si>
  <si>
    <t>Lavadores</t>
  </si>
  <si>
    <t>Choferes</t>
  </si>
  <si>
    <t xml:space="preserve">Otros/ </t>
  </si>
  <si>
    <t>RESIDUOS SÓLIDOS  (LODOS)</t>
  </si>
  <si>
    <t>Se cuenta con programa de mantenimiento preventivo que incluya chimeneas, plataformas y equipos de control de contaminantes. (Reglamento de la LGEEPA (Ley General de Ecilibrio Ecologico y Proteccion al Ambiente ) en materia de prevención y control de la contaminación de la atmósfera capitulo 2, articulo 24)</t>
  </si>
  <si>
    <t>a) torundas de algodón;</t>
  </si>
  <si>
    <t>b) gasas de 5 x 5 cm.;</t>
  </si>
  <si>
    <t>c) compresas de gasa de 10 x 10 cm.;</t>
  </si>
  <si>
    <t>d) tela adhesiva;</t>
  </si>
  <si>
    <t>e) vendas de rollo elásticas de 5 cm. x 5 m.;</t>
  </si>
  <si>
    <t>f) vendas de rollo elásticas de 10 cm. x 5m.;</t>
  </si>
  <si>
    <t>g) vendas de gasa con las mismas dimensiones que las dos anteriores;</t>
  </si>
  <si>
    <t>h) venda de 4, 6 u 8 cabos;</t>
  </si>
  <si>
    <t>i) abatelenguas;</t>
  </si>
  <si>
    <t>j) apósitos de tela o vendas adhesivas,</t>
  </si>
  <si>
    <t>k) venda triangular.</t>
  </si>
  <si>
    <t>MATERIAL LIQUIDO</t>
  </si>
  <si>
    <t>a) benzal;</t>
  </si>
  <si>
    <t>b) tintura de yodo, conocida como “isodine espuma”;</t>
  </si>
  <si>
    <t>c) jabón neutro, de preferencia líquido;</t>
  </si>
  <si>
    <t>d) vaselina;</t>
  </si>
  <si>
    <t>e) alcohol,</t>
  </si>
  <si>
    <t>f) agua hervida o estéril.</t>
  </si>
  <si>
    <t>MATERIAL SECO</t>
  </si>
  <si>
    <t>INSTRUMENTAL</t>
  </si>
  <si>
    <t>a) tijeras rectas y tijeras de botón;</t>
  </si>
  <si>
    <t>b) pinzas de Kelly rectas;</t>
  </si>
  <si>
    <t>c) pinzas de disección sin dientes;</t>
  </si>
  <si>
    <t>d) termómetro;</t>
  </si>
  <si>
    <t>e) ligadura de hule,</t>
  </si>
  <si>
    <t>f) jeringas desechables de 3.5 y 10 ml. con sus respectivas agujas</t>
  </si>
  <si>
    <t>1.-UNA CAJA DE FÁCIL TRANSPORTACIÓN PARA GUARDAR EL MATERIAL DESCRITO ANTERIORMENTE</t>
  </si>
  <si>
    <t>2.- EL PERSONAL DEL CENTRO DE TRABAJO DESIGNADO PARA PRESTAR LOS PRIMEROS AUXILIOS</t>
  </si>
  <si>
    <t>MATERIAL SUGERIDO QUE DEBE CONTENER COMO MÍNIMO EL BOTIQUÍN DE PRIMEROS AUXILIOS PARA LOS CENTROS DE TRABAJO. NOM. 0O5-STPS-1993</t>
  </si>
  <si>
    <t>Contar en todas las areas con medios de detección y equipo portátil contra incendio. (punto 5.10)</t>
  </si>
  <si>
    <t>Documento que acredite que se capacita a los trabajadores para la atencion de emergencias.</t>
  </si>
  <si>
    <t>Documento que acredite que se capacita a los trabajadores para la operación segura de maquinaria y equipo.</t>
  </si>
  <si>
    <t>Diagrama unifilar (NOM-029-STPS-2005 punto 5.3).</t>
  </si>
  <si>
    <t xml:space="preserve">Cuadro general de cargas (NOM-029-STPS-2005 punto 5.3) </t>
  </si>
  <si>
    <t>Cargas por circuito derivado (NOM-029-STPS-2005 punto 5.3)</t>
  </si>
  <si>
    <t>Coordinador de Garantias</t>
  </si>
  <si>
    <t>Asesor de F &amp; I</t>
  </si>
  <si>
    <t xml:space="preserve"> Trainers</t>
  </si>
  <si>
    <t>Inventarios, Intercambios</t>
  </si>
  <si>
    <t>Jefe de Taller</t>
  </si>
  <si>
    <t>Atencion a Clientes</t>
  </si>
  <si>
    <t>Auxiliares  Contables y administrativos</t>
  </si>
  <si>
    <t>Nombre y correo</t>
  </si>
  <si>
    <t>Total Asociados</t>
  </si>
  <si>
    <t>ASOCIADOS DE LA AGENCIA</t>
  </si>
  <si>
    <t>SERVICIO  Y PARTES</t>
  </si>
  <si>
    <t>Técnicos Tipo " A " ( Diagnóstico y Rep. Mayores )</t>
  </si>
  <si>
    <t>Técnico Junior Previas  COMONUEVOS Y Semi.</t>
  </si>
  <si>
    <t>INFORMACIÓN PROPORCIONADA POR EL DISTRIBUIDOR:</t>
  </si>
  <si>
    <t>Gerente de COMONUEVOS</t>
  </si>
  <si>
    <t>Asistente de COMONUEVOS</t>
  </si>
  <si>
    <t>Pulidor de COMONUEVOS y Semi.</t>
  </si>
  <si>
    <t>Preparador de COMONUEVOS y Semi.</t>
  </si>
  <si>
    <t>Programa anual de capacitación y adiestramiento, incluyendo evidencias, para trabajadores que desarrollen trabajos de soldadura y corrte, incluyendo al personal supervisor. (punto 5.6).</t>
  </si>
  <si>
    <t xml:space="preserve">Autorizaciones por escrito a los trabajadores que realicen actividades de corte y soldadura en áreas de riesgo, como son: áreas controladas con presencia de sustancias inflámales o explosivas, espacios confinados, subterráneos, alturas, sótanos. (punto 5.8). </t>
  </si>
  <si>
    <t xml:space="preserve">Procedimiento de rescate para personal accidentado en actividades de soldadura y corte en alturas, sótanos, subterráneos, espacios confinados o recipientes donde existan polvos, gases o vapores inflamables o explosivos. (5.10). </t>
  </si>
  <si>
    <t xml:space="preserve">Programa anual de capacitación y adiestramiento, incluyendo evidencias, a personal que realice actividades de rescate de trabajadores accidentados en alturas, subterráneos o espacios confinados. (punto 5.11). </t>
  </si>
  <si>
    <t>Botiquín de primeros auxilios en las áreas donde se realicen actividades de soldadura y corte. (punto 5.17).</t>
  </si>
  <si>
    <t>2017</t>
  </si>
  <si>
    <t>SUBARU</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</si>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</sst>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80A]d&quot; de &quot;mmmm&quot; de &quot;yyyy;@"/>
    <numFmt numFmtId="165" formatCode="[$-80A]d&quot; &quot;mmmm&quot; &quot;yyyy;@"/>
    <numFmt numFmtId="166" formatCode="[$-80A]dd&quot; de &quot;mmmm&quot; de &quot;yyyy;@"/>
    <numFmt numFmtId="167" formatCode="0.0"/>
  </numFmts>
  <fonts count="85" x14ac:knownFonts="1">
    <font>
      <sz val="11"/>
      <color theme="1"/>
      <name val="Calibri"/>
      <family val="2"/>
      <scheme val="minor"/>
    </font>
    <font>
      <sz val="10"/>
      <color indexed="8"/>
      <name val="Arial"/>
      <family val="2"/>
    </font>
    <font>
      <sz val="10"/>
      <name val="Arial"/>
      <family val="2"/>
    </font>
    <font>
      <b/>
      <sz val="12"/>
      <color indexed="9"/>
      <name val="Verdana"/>
      <family val="2"/>
    </font>
    <font>
      <b/>
      <sz val="12"/>
      <color indexed="12"/>
      <name val="Verdana"/>
      <family val="2"/>
    </font>
    <font>
      <sz val="12"/>
      <name val="Arial"/>
      <family val="2"/>
    </font>
    <font>
      <u/>
      <sz val="10"/>
      <color indexed="12"/>
      <name val="Arial"/>
      <family val="2"/>
    </font>
    <font>
      <b/>
      <sz val="10"/>
      <name val="Arial"/>
      <family val="2"/>
    </font>
    <font>
      <b/>
      <sz val="12"/>
      <color indexed="8"/>
      <name val="Arial"/>
      <family val="2"/>
    </font>
    <font>
      <b/>
      <sz val="12"/>
      <name val="Arial"/>
      <family val="2"/>
    </font>
    <font>
      <sz val="12"/>
      <color indexed="8"/>
      <name val="Arial"/>
      <family val="2"/>
    </font>
    <font>
      <b/>
      <sz val="12"/>
      <color indexed="9"/>
      <name val="Arial"/>
      <family val="2"/>
    </font>
    <font>
      <b/>
      <sz val="12"/>
      <color indexed="12"/>
      <name val="Arial"/>
      <family val="2"/>
    </font>
    <font>
      <b/>
      <sz val="16"/>
      <name val="Arial"/>
      <family val="2"/>
    </font>
    <font>
      <b/>
      <sz val="11"/>
      <name val="Arial"/>
      <family val="2"/>
    </font>
    <font>
      <sz val="11"/>
      <name val="Arial"/>
      <family val="2"/>
    </font>
    <font>
      <sz val="11"/>
      <color indexed="8"/>
      <name val="Arial"/>
      <family val="2"/>
    </font>
    <font>
      <b/>
      <sz val="11"/>
      <color indexed="8"/>
      <name val="Arial"/>
      <family val="2"/>
    </font>
    <font>
      <b/>
      <sz val="18"/>
      <color indexed="8"/>
      <name val="Arial"/>
      <family val="2"/>
    </font>
    <font>
      <b/>
      <sz val="18"/>
      <color indexed="9"/>
      <name val="Arial"/>
      <family val="2"/>
    </font>
    <font>
      <sz val="16"/>
      <name val="Verdana"/>
      <family val="2"/>
    </font>
    <font>
      <b/>
      <sz val="11"/>
      <color indexed="9"/>
      <name val="Verdana"/>
      <family val="2"/>
    </font>
    <font>
      <sz val="16"/>
      <color indexed="12"/>
      <name val="Verdana"/>
      <family val="2"/>
    </font>
    <font>
      <sz val="16"/>
      <name val="Tempus Sans ITC"/>
      <family val="5"/>
    </font>
    <font>
      <sz val="12"/>
      <name val="Verdana"/>
      <family val="2"/>
    </font>
    <font>
      <sz val="10"/>
      <name val="Verdana"/>
      <family val="2"/>
    </font>
    <font>
      <b/>
      <sz val="15"/>
      <color indexed="9"/>
      <name val="Verdana"/>
      <family val="2"/>
    </font>
    <font>
      <b/>
      <sz val="12"/>
      <color indexed="10"/>
      <name val="Verdana"/>
      <family val="2"/>
    </font>
    <font>
      <b/>
      <sz val="15"/>
      <color indexed="10"/>
      <name val="Verdana"/>
      <family val="2"/>
    </font>
    <font>
      <b/>
      <sz val="15"/>
      <name val="Verdana"/>
      <family val="2"/>
    </font>
    <font>
      <sz val="15"/>
      <name val="Verdana"/>
      <family val="2"/>
    </font>
    <font>
      <b/>
      <sz val="14"/>
      <color indexed="10"/>
      <name val="Verdana"/>
      <family val="2"/>
    </font>
    <font>
      <b/>
      <sz val="12"/>
      <name val="Verdana"/>
      <family val="2"/>
    </font>
    <font>
      <sz val="14"/>
      <name val="Verdana"/>
      <family val="2"/>
    </font>
    <font>
      <sz val="12"/>
      <color indexed="12"/>
      <name val="Verdana"/>
      <family val="2"/>
    </font>
    <font>
      <b/>
      <sz val="8"/>
      <name val="Arial"/>
      <family val="2"/>
    </font>
    <font>
      <b/>
      <sz val="11"/>
      <color indexed="10"/>
      <name val="Arial"/>
      <family val="2"/>
    </font>
    <font>
      <sz val="11"/>
      <color indexed="8"/>
      <name val="Arial"/>
      <family val="2"/>
    </font>
    <font>
      <b/>
      <sz val="11"/>
      <color indexed="10"/>
      <name val="Sylfaen"/>
      <family val="1"/>
    </font>
    <font>
      <b/>
      <sz val="10"/>
      <color indexed="10"/>
      <name val="Arial"/>
      <family val="2"/>
    </font>
    <font>
      <sz val="11"/>
      <color indexed="10"/>
      <name val="Arial"/>
      <family val="2"/>
    </font>
    <font>
      <b/>
      <sz val="18"/>
      <color indexed="30"/>
      <name val="Arial"/>
      <family val="2"/>
    </font>
    <font>
      <sz val="12"/>
      <color indexed="8"/>
      <name val="Arial"/>
      <family val="2"/>
    </font>
    <font>
      <b/>
      <sz val="8"/>
      <color indexed="8"/>
      <name val="Arial"/>
      <family val="2"/>
    </font>
    <font>
      <sz val="8"/>
      <color indexed="8"/>
      <name val="Arial"/>
      <family val="2"/>
    </font>
    <font>
      <u/>
      <sz val="8"/>
      <color indexed="8"/>
      <name val="Arial"/>
      <family val="2"/>
    </font>
    <font>
      <u/>
      <sz val="10"/>
      <color indexed="8"/>
      <name val="Arial"/>
      <family val="2"/>
    </font>
    <font>
      <b/>
      <sz val="11"/>
      <color indexed="10"/>
      <name val="Arial"/>
      <family val="2"/>
    </font>
    <font>
      <b/>
      <sz val="11"/>
      <name val="Sylfaen"/>
      <family val="1"/>
    </font>
    <font>
      <sz val="11"/>
      <name val="Sylfaen"/>
      <family val="1"/>
    </font>
    <font>
      <sz val="8"/>
      <name val="Arial"/>
      <family val="2"/>
    </font>
    <font>
      <vertAlign val="superscript"/>
      <sz val="12"/>
      <name val="Arial"/>
      <family val="2"/>
    </font>
    <font>
      <b/>
      <sz val="12"/>
      <color indexed="10"/>
      <name val="Arial"/>
      <family val="2"/>
    </font>
    <font>
      <b/>
      <sz val="16"/>
      <color indexed="9"/>
      <name val="Verdana"/>
      <family val="2"/>
    </font>
    <font>
      <b/>
      <sz val="9"/>
      <color indexed="10"/>
      <name val="Arial"/>
      <family val="2"/>
    </font>
    <font>
      <sz val="10"/>
      <color indexed="8"/>
      <name val="Verdana"/>
      <family val="2"/>
    </font>
    <font>
      <sz val="12"/>
      <color indexed="8"/>
      <name val="Verdana"/>
      <family val="2"/>
    </font>
    <font>
      <sz val="9"/>
      <name val="Arial"/>
      <family val="2"/>
    </font>
    <font>
      <sz val="9"/>
      <color indexed="8"/>
      <name val="Arial"/>
      <family val="2"/>
    </font>
    <font>
      <u/>
      <sz val="11"/>
      <color indexed="10"/>
      <name val="Arial"/>
      <family val="2"/>
    </font>
    <font>
      <b/>
      <sz val="16"/>
      <color indexed="8"/>
      <name val="Calibri"/>
      <family val="2"/>
    </font>
    <font>
      <b/>
      <sz val="11"/>
      <color indexed="11"/>
      <name val="Sylfaen"/>
      <family val="1"/>
    </font>
    <font>
      <b/>
      <sz val="12"/>
      <color indexed="11"/>
      <name val="Sylfaen"/>
      <family val="1"/>
    </font>
    <font>
      <sz val="11"/>
      <color indexed="11"/>
      <name val="Arial"/>
      <family val="2"/>
    </font>
    <font>
      <sz val="12"/>
      <color indexed="11"/>
      <name val="Arial"/>
      <family val="2"/>
    </font>
    <font>
      <sz val="11"/>
      <color rgb="FFFF0000"/>
      <name val="Calibri"/>
      <family val="2"/>
      <scheme val="minor"/>
    </font>
    <font>
      <b/>
      <sz val="11"/>
      <color theme="1"/>
      <name val="Calibri"/>
      <family val="2"/>
      <scheme val="minor"/>
    </font>
    <font>
      <b/>
      <sz val="18"/>
      <color rgb="FFFF0000"/>
      <name val="Arial"/>
      <family val="2"/>
    </font>
    <font>
      <sz val="10"/>
      <color rgb="FFFF0000"/>
      <name val="Arial"/>
      <family val="2"/>
    </font>
    <font>
      <b/>
      <sz val="14"/>
      <color rgb="FFFF0000"/>
      <name val="Arial"/>
      <family val="2"/>
    </font>
    <font>
      <sz val="11"/>
      <color theme="1"/>
      <name val="Arial"/>
      <family val="2"/>
    </font>
    <font>
      <b/>
      <sz val="11"/>
      <color theme="1"/>
      <name val="Calibri"/>
      <family val="2"/>
    </font>
    <font>
      <b/>
      <sz val="11"/>
      <color theme="1"/>
      <name val="Arial"/>
      <family val="2"/>
    </font>
    <font>
      <sz val="11"/>
      <color rgb="FFFF0000"/>
      <name val="Arial"/>
      <family val="2"/>
    </font>
    <font>
      <b/>
      <sz val="11"/>
      <name val="Calibri"/>
      <family val="2"/>
      <scheme val="minor"/>
    </font>
    <font>
      <b/>
      <sz val="18"/>
      <color theme="0"/>
      <name val="Arial"/>
      <family val="2"/>
    </font>
    <font>
      <sz val="14"/>
      <color theme="1"/>
      <name val="Calibri"/>
      <family val="2"/>
      <scheme val="minor"/>
    </font>
    <font>
      <b/>
      <sz val="11"/>
      <color rgb="FFFF0000"/>
      <name val="Calibri"/>
      <family val="2"/>
      <scheme val="minor"/>
    </font>
    <font>
      <sz val="18"/>
      <color theme="0"/>
      <name val="Arial"/>
      <family val="2"/>
    </font>
    <font>
      <b/>
      <sz val="10"/>
      <color rgb="FFFF0000"/>
      <name val="Arial"/>
      <family val="2"/>
    </font>
    <font>
      <sz val="12"/>
      <color rgb="FFFF0000"/>
      <name val="Arial"/>
      <family val="2"/>
    </font>
    <font>
      <b/>
      <sz val="11"/>
      <color rgb="FFFF0000"/>
      <name val="Arial"/>
      <family val="2"/>
    </font>
    <font>
      <sz val="10"/>
      <color theme="1"/>
      <name val="Calibri"/>
      <family val="2"/>
      <scheme val="minor"/>
    </font>
    <font>
      <b/>
      <sz val="18"/>
      <name val="Arial"/>
      <family val="2"/>
    </font>
    <font>
      <b/>
      <sz val="14"/>
      <name val="Arial"/>
      <family val="2"/>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2"/>
        <bgColor indexed="64"/>
      </patternFill>
    </fill>
    <fill>
      <patternFill patternType="solid">
        <fgColor indexed="8"/>
        <bgColor indexed="64"/>
      </patternFill>
    </fill>
    <fill>
      <patternFill patternType="solid">
        <fgColor indexed="10"/>
        <bgColor indexed="64"/>
      </patternFill>
    </fill>
    <fill>
      <patternFill patternType="solid">
        <fgColor indexed="55"/>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0070C0"/>
        <bgColor indexed="64"/>
      </patternFill>
    </fill>
  </fills>
  <borders count="53">
    <border>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top/>
      <bottom/>
      <diagonal/>
    </border>
    <border>
      <left style="double">
        <color indexed="12"/>
      </left>
      <right/>
      <top/>
      <bottom style="double">
        <color indexed="12"/>
      </bottom>
      <diagonal/>
    </border>
    <border>
      <left/>
      <right/>
      <top/>
      <bottom style="double">
        <color indexed="12"/>
      </bottom>
      <diagonal/>
    </border>
    <border>
      <left/>
      <right style="double">
        <color indexed="12"/>
      </right>
      <top/>
      <bottom style="double">
        <color indexed="12"/>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6" fillId="0" borderId="0" applyNumberFormat="0" applyFill="0" applyBorder="0" applyAlignment="0" applyProtection="0">
      <alignment vertical="top"/>
      <protection locked="0"/>
    </xf>
    <xf numFmtId="0" fontId="2" fillId="0" borderId="0"/>
    <xf numFmtId="0" fontId="1" fillId="0" borderId="0"/>
    <xf numFmtId="9" fontId="2" fillId="0" borderId="0" applyFont="0" applyFill="0" applyBorder="0" applyAlignment="0" applyProtection="0"/>
  </cellStyleXfs>
  <cellXfs count="576">
    <xf numFmtId="0" fontId="0" fillId="0" borderId="0" xfId="0"/>
    <xf numFmtId="0" fontId="1" fillId="0" borderId="0" xfId="0" applyFont="1"/>
    <xf numFmtId="0" fontId="1" fillId="0" borderId="0" xfId="0" applyFont="1" applyBorder="1"/>
    <xf numFmtId="0" fontId="2" fillId="0" borderId="0" xfId="0" applyFont="1"/>
    <xf numFmtId="0" fontId="1" fillId="0" borderId="0" xfId="0" applyFont="1" applyBorder="1" applyAlignment="1">
      <alignment horizontal="center" vertical="center"/>
    </xf>
    <xf numFmtId="0" fontId="1" fillId="0" borderId="0" xfId="0" applyFont="1" applyBorder="1" applyAlignment="1">
      <alignment vertical="center"/>
    </xf>
    <xf numFmtId="2" fontId="1" fillId="0" borderId="0" xfId="0" applyNumberFormat="1" applyFont="1" applyBorder="1" applyAlignment="1">
      <alignment vertical="center"/>
    </xf>
    <xf numFmtId="1" fontId="2" fillId="0" borderId="0" xfId="0" applyNumberFormat="1" applyFont="1" applyFill="1" applyBorder="1" applyAlignment="1">
      <alignment horizontal="center" vertical="center"/>
    </xf>
    <xf numFmtId="0" fontId="10" fillId="0" borderId="0" xfId="0" applyFont="1" applyAlignment="1">
      <alignment horizontal="left"/>
    </xf>
    <xf numFmtId="0" fontId="10" fillId="0" borderId="0" xfId="0" applyFont="1"/>
    <xf numFmtId="0" fontId="1" fillId="0" borderId="0" xfId="0" applyFont="1" applyBorder="1" applyAlignment="1">
      <alignment horizontal="center" vertical="justify"/>
    </xf>
    <xf numFmtId="0" fontId="2" fillId="0" borderId="0" xfId="0" applyFont="1" applyBorder="1" applyAlignment="1">
      <alignment vertical="center"/>
    </xf>
    <xf numFmtId="0" fontId="10" fillId="0" borderId="0" xfId="0" applyFont="1" applyBorder="1" applyAlignment="1">
      <alignment horizontal="right" vertical="center" textRotation="90"/>
    </xf>
    <xf numFmtId="0" fontId="12" fillId="0" borderId="0" xfId="0" applyFont="1"/>
    <xf numFmtId="0" fontId="15" fillId="0" borderId="1" xfId="0" applyFont="1" applyBorder="1"/>
    <xf numFmtId="0" fontId="2" fillId="0" borderId="1" xfId="0" applyFont="1" applyBorder="1"/>
    <xf numFmtId="0" fontId="2" fillId="0" borderId="0" xfId="0" applyFont="1" applyAlignment="1">
      <alignment horizontal="center"/>
    </xf>
    <xf numFmtId="0" fontId="2" fillId="0" borderId="2" xfId="0" applyFont="1" applyBorder="1"/>
    <xf numFmtId="0" fontId="17" fillId="0" borderId="0" xfId="0" applyFont="1"/>
    <xf numFmtId="164" fontId="8" fillId="0" borderId="0" xfId="0" applyNumberFormat="1" applyFont="1" applyBorder="1" applyAlignment="1">
      <alignment horizontal="center"/>
    </xf>
    <xf numFmtId="0" fontId="37" fillId="0" borderId="0" xfId="0" applyFont="1" applyAlignment="1">
      <alignment vertical="center"/>
    </xf>
    <xf numFmtId="0" fontId="18" fillId="0" borderId="0" xfId="0" applyFont="1" applyBorder="1" applyAlignment="1">
      <alignment vertical="center"/>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5" fillId="0" borderId="5" xfId="0" applyFont="1" applyBorder="1"/>
    <xf numFmtId="0" fontId="15" fillId="0" borderId="3" xfId="0" applyFont="1" applyBorder="1"/>
    <xf numFmtId="0" fontId="7" fillId="0" borderId="6" xfId="0" applyFont="1" applyBorder="1"/>
    <xf numFmtId="0" fontId="13" fillId="0" borderId="3" xfId="0" applyFont="1" applyBorder="1" applyAlignment="1">
      <alignment horizontal="center" vertical="center" wrapText="1"/>
    </xf>
    <xf numFmtId="0" fontId="15" fillId="0" borderId="1" xfId="0" applyFont="1" applyBorder="1" applyAlignment="1">
      <alignment horizontal="center" vertical="top"/>
    </xf>
    <xf numFmtId="0" fontId="15" fillId="0" borderId="2" xfId="0" applyFont="1" applyBorder="1" applyAlignment="1">
      <alignment horizontal="center" vertical="top"/>
    </xf>
    <xf numFmtId="0" fontId="15" fillId="0" borderId="2" xfId="0" applyFont="1" applyBorder="1"/>
    <xf numFmtId="0" fontId="16" fillId="0" borderId="1" xfId="0" applyFont="1" applyBorder="1" applyAlignment="1">
      <alignment horizontal="justify" vertical="justify"/>
    </xf>
    <xf numFmtId="0" fontId="16" fillId="0" borderId="2" xfId="0" applyFont="1" applyBorder="1" applyAlignment="1">
      <alignment horizontal="justify" vertical="justify"/>
    </xf>
    <xf numFmtId="0" fontId="15" fillId="0" borderId="7" xfId="0" applyFont="1" applyBorder="1"/>
    <xf numFmtId="0" fontId="36" fillId="0" borderId="3" xfId="0" applyFont="1" applyBorder="1" applyAlignment="1">
      <alignment horizontal="center" vertical="center"/>
    </xf>
    <xf numFmtId="0" fontId="37" fillId="0" borderId="5" xfId="0" applyFont="1" applyBorder="1"/>
    <xf numFmtId="0" fontId="39" fillId="0" borderId="4" xfId="0" applyFont="1" applyBorder="1"/>
    <xf numFmtId="0" fontId="36" fillId="0" borderId="4" xfId="0" applyFont="1" applyBorder="1"/>
    <xf numFmtId="0" fontId="5" fillId="0" borderId="4" xfId="0" applyFont="1" applyBorder="1" applyAlignment="1">
      <alignment horizontal="left" vertical="center" wrapText="1"/>
    </xf>
    <xf numFmtId="0" fontId="36" fillId="0" borderId="3" xfId="0" applyFont="1" applyFill="1" applyBorder="1" applyAlignment="1">
      <alignment horizontal="center"/>
    </xf>
    <xf numFmtId="0" fontId="37" fillId="0" borderId="0" xfId="0" applyFont="1"/>
    <xf numFmtId="0" fontId="37" fillId="0" borderId="3" xfId="0" applyFont="1" applyBorder="1"/>
    <xf numFmtId="0" fontId="37" fillId="0" borderId="1" xfId="0" applyFont="1" applyBorder="1"/>
    <xf numFmtId="0" fontId="1" fillId="0" borderId="0" xfId="0" applyFont="1" applyFill="1"/>
    <xf numFmtId="0" fontId="11" fillId="0" borderId="0" xfId="0" applyFont="1" applyFill="1" applyAlignment="1">
      <alignment horizontal="center"/>
    </xf>
    <xf numFmtId="0" fontId="41" fillId="0" borderId="0" xfId="0" applyFont="1" applyBorder="1" applyAlignment="1">
      <alignment vertical="center"/>
    </xf>
    <xf numFmtId="0" fontId="0" fillId="0" borderId="0" xfId="0" applyNumberFormat="1"/>
    <xf numFmtId="0" fontId="0" fillId="0" borderId="0" xfId="0" applyNumberFormat="1" applyBorder="1"/>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37" fillId="0" borderId="0" xfId="0" applyNumberFormat="1" applyFont="1"/>
    <xf numFmtId="0" fontId="37" fillId="0" borderId="0" xfId="0" applyNumberFormat="1" applyFont="1" applyBorder="1"/>
    <xf numFmtId="0" fontId="42" fillId="0" borderId="0" xfId="0" applyFont="1"/>
    <xf numFmtId="0" fontId="36" fillId="0" borderId="8" xfId="0" applyFont="1" applyBorder="1" applyAlignment="1">
      <alignment horizontal="center" vertical="center"/>
    </xf>
    <xf numFmtId="0" fontId="37" fillId="0" borderId="8" xfId="0" applyFont="1" applyBorder="1"/>
    <xf numFmtId="0" fontId="37" fillId="0" borderId="2" xfId="0" applyFont="1" applyBorder="1"/>
    <xf numFmtId="0" fontId="37" fillId="0" borderId="9" xfId="0" applyFont="1" applyBorder="1"/>
    <xf numFmtId="0" fontId="37" fillId="0" borderId="7" xfId="0" applyFont="1" applyBorder="1"/>
    <xf numFmtId="0" fontId="5" fillId="0" borderId="7" xfId="0" applyFont="1" applyBorder="1" applyAlignment="1">
      <alignment horizontal="center" vertical="center" wrapText="1"/>
    </xf>
    <xf numFmtId="0" fontId="20" fillId="2" borderId="10" xfId="2" applyFont="1" applyFill="1" applyBorder="1"/>
    <xf numFmtId="0" fontId="20" fillId="2" borderId="11" xfId="2" applyFont="1" applyFill="1" applyBorder="1"/>
    <xf numFmtId="0" fontId="21" fillId="2" borderId="11" xfId="2" applyFont="1" applyFill="1" applyBorder="1" applyAlignment="1" applyProtection="1">
      <alignment vertical="center"/>
    </xf>
    <xf numFmtId="0" fontId="22" fillId="2" borderId="11" xfId="2" applyFont="1" applyFill="1" applyBorder="1"/>
    <xf numFmtId="0" fontId="23" fillId="2" borderId="11" xfId="2" applyFont="1" applyFill="1" applyBorder="1"/>
    <xf numFmtId="0" fontId="24" fillId="2" borderId="11" xfId="2" applyFont="1" applyFill="1" applyBorder="1"/>
    <xf numFmtId="0" fontId="20" fillId="2" borderId="12" xfId="2" applyFont="1" applyFill="1" applyBorder="1"/>
    <xf numFmtId="0" fontId="20" fillId="2" borderId="0" xfId="2" applyFont="1" applyFill="1"/>
    <xf numFmtId="0" fontId="20" fillId="2" borderId="13" xfId="2" applyFont="1" applyFill="1" applyBorder="1"/>
    <xf numFmtId="0" fontId="25" fillId="2" borderId="0" xfId="2" applyFont="1" applyFill="1" applyBorder="1" applyAlignment="1" applyProtection="1">
      <alignment vertical="center"/>
    </xf>
    <xf numFmtId="0" fontId="20" fillId="2" borderId="0" xfId="2" applyFont="1" applyFill="1" applyBorder="1" applyProtection="1"/>
    <xf numFmtId="0" fontId="24" fillId="2" borderId="0" xfId="2" applyFont="1" applyFill="1"/>
    <xf numFmtId="0" fontId="24" fillId="2" borderId="14" xfId="2" applyFont="1" applyFill="1" applyBorder="1" applyAlignment="1" applyProtection="1">
      <alignment vertical="center"/>
    </xf>
    <xf numFmtId="165" fontId="27" fillId="2" borderId="0" xfId="2" applyNumberFormat="1" applyFont="1" applyFill="1" applyBorder="1" applyAlignment="1" applyProtection="1">
      <alignment vertical="center"/>
    </xf>
    <xf numFmtId="0" fontId="25" fillId="2" borderId="0" xfId="2" applyFont="1" applyFill="1" applyBorder="1" applyAlignment="1" applyProtection="1"/>
    <xf numFmtId="0" fontId="24" fillId="2" borderId="0" xfId="2" applyFont="1" applyFill="1" applyBorder="1" applyProtection="1"/>
    <xf numFmtId="0" fontId="20" fillId="2" borderId="14" xfId="2" applyFont="1" applyFill="1" applyBorder="1" applyProtection="1"/>
    <xf numFmtId="0" fontId="24" fillId="2" borderId="13" xfId="2" applyFont="1" applyFill="1" applyBorder="1"/>
    <xf numFmtId="165" fontId="28" fillId="2" borderId="0" xfId="2" applyNumberFormat="1" applyFont="1" applyFill="1" applyBorder="1" applyAlignment="1" applyProtection="1">
      <alignment vertical="center"/>
    </xf>
    <xf numFmtId="165" fontId="29" fillId="3" borderId="3" xfId="2" applyNumberFormat="1" applyFont="1" applyFill="1" applyBorder="1" applyAlignment="1" applyProtection="1">
      <alignment vertical="center"/>
    </xf>
    <xf numFmtId="0" fontId="30" fillId="3" borderId="1" xfId="2" applyFont="1" applyFill="1" applyBorder="1"/>
    <xf numFmtId="0" fontId="30" fillId="3" borderId="7" xfId="2" applyFont="1" applyFill="1" applyBorder="1"/>
    <xf numFmtId="0" fontId="30" fillId="2" borderId="14" xfId="2" applyFont="1" applyFill="1" applyBorder="1" applyProtection="1"/>
    <xf numFmtId="0" fontId="26" fillId="2" borderId="0" xfId="2" applyFont="1" applyFill="1" applyBorder="1" applyAlignment="1" applyProtection="1">
      <alignment vertical="center" wrapText="1"/>
    </xf>
    <xf numFmtId="0" fontId="30" fillId="2" borderId="0" xfId="2" applyFont="1" applyFill="1" applyBorder="1" applyProtection="1"/>
    <xf numFmtId="0" fontId="30" fillId="2" borderId="0" xfId="2" applyFont="1" applyFill="1" applyBorder="1"/>
    <xf numFmtId="0" fontId="31" fillId="3" borderId="4" xfId="2" applyFont="1" applyFill="1" applyBorder="1" applyAlignment="1" applyProtection="1">
      <alignment vertical="center"/>
    </xf>
    <xf numFmtId="0" fontId="28" fillId="3" borderId="1" xfId="2" applyFont="1" applyFill="1" applyBorder="1" applyAlignment="1" applyProtection="1">
      <alignment vertical="center"/>
    </xf>
    <xf numFmtId="165" fontId="31" fillId="3" borderId="7" xfId="2" applyNumberFormat="1" applyFont="1" applyFill="1" applyBorder="1" applyAlignment="1" applyProtection="1">
      <alignment horizontal="left" vertical="center"/>
    </xf>
    <xf numFmtId="0" fontId="29" fillId="3" borderId="3" xfId="2" applyFont="1" applyFill="1" applyBorder="1"/>
    <xf numFmtId="0" fontId="30" fillId="2" borderId="0" xfId="2" applyFont="1" applyFill="1"/>
    <xf numFmtId="165" fontId="29" fillId="3" borderId="3" xfId="2" applyNumberFormat="1" applyFont="1" applyFill="1" applyBorder="1" applyAlignment="1" applyProtection="1">
      <alignment horizontal="left" vertical="center"/>
    </xf>
    <xf numFmtId="0" fontId="28" fillId="2" borderId="15" xfId="2" applyFont="1" applyFill="1" applyBorder="1" applyAlignment="1" applyProtection="1">
      <alignment vertical="center"/>
    </xf>
    <xf numFmtId="0" fontId="28" fillId="2" borderId="0" xfId="2" applyFont="1" applyFill="1" applyBorder="1" applyAlignment="1" applyProtection="1">
      <alignment vertical="center"/>
    </xf>
    <xf numFmtId="0" fontId="24" fillId="2" borderId="14" xfId="2" applyFont="1" applyFill="1" applyBorder="1" applyProtection="1"/>
    <xf numFmtId="0" fontId="2" fillId="2" borderId="0" xfId="2" applyFont="1" applyFill="1" applyBorder="1" applyAlignment="1" applyProtection="1">
      <alignment vertical="center" wrapText="1"/>
    </xf>
    <xf numFmtId="165" fontId="3" fillId="4" borderId="4" xfId="2" applyNumberFormat="1" applyFont="1" applyFill="1" applyBorder="1" applyAlignment="1" applyProtection="1">
      <alignment horizontal="left" vertical="center"/>
    </xf>
    <xf numFmtId="0" fontId="26" fillId="4" borderId="1" xfId="2" applyFont="1" applyFill="1" applyBorder="1" applyAlignment="1" applyProtection="1">
      <alignment vertical="center"/>
    </xf>
    <xf numFmtId="0" fontId="26" fillId="4" borderId="7" xfId="2" applyFont="1" applyFill="1" applyBorder="1" applyAlignment="1" applyProtection="1">
      <alignment vertical="center"/>
    </xf>
    <xf numFmtId="0" fontId="3" fillId="4" borderId="3" xfId="2" applyFont="1" applyFill="1" applyBorder="1" applyAlignment="1" applyProtection="1">
      <alignment vertical="center"/>
    </xf>
    <xf numFmtId="0" fontId="4" fillId="2" borderId="0" xfId="2" applyFont="1" applyFill="1" applyBorder="1" applyProtection="1"/>
    <xf numFmtId="0" fontId="32" fillId="0" borderId="3" xfId="2" applyFont="1" applyFill="1" applyBorder="1" applyAlignment="1" applyProtection="1">
      <alignment vertical="center"/>
    </xf>
    <xf numFmtId="0" fontId="5" fillId="2" borderId="0" xfId="2" applyFont="1" applyFill="1" applyBorder="1" applyAlignment="1" applyProtection="1">
      <alignment vertical="center"/>
    </xf>
    <xf numFmtId="165" fontId="4" fillId="3" borderId="3" xfId="2" applyNumberFormat="1" applyFont="1" applyFill="1" applyBorder="1" applyAlignment="1" applyProtection="1">
      <alignment horizontal="left" vertical="center"/>
    </xf>
    <xf numFmtId="0" fontId="24" fillId="2" borderId="0" xfId="2" applyFont="1" applyFill="1" applyBorder="1" applyAlignment="1" applyProtection="1"/>
    <xf numFmtId="165" fontId="4" fillId="2" borderId="0" xfId="2" applyNumberFormat="1" applyFont="1" applyFill="1" applyBorder="1" applyAlignment="1" applyProtection="1">
      <alignment vertical="center"/>
    </xf>
    <xf numFmtId="165" fontId="3" fillId="4" borderId="1" xfId="2" applyNumberFormat="1" applyFont="1" applyFill="1" applyBorder="1" applyAlignment="1" applyProtection="1">
      <alignment horizontal="left" vertical="center"/>
    </xf>
    <xf numFmtId="165" fontId="3" fillId="4" borderId="7" xfId="2" applyNumberFormat="1" applyFont="1" applyFill="1" applyBorder="1" applyAlignment="1" applyProtection="1">
      <alignment horizontal="left" vertical="center"/>
    </xf>
    <xf numFmtId="1" fontId="4" fillId="0" borderId="3" xfId="2" applyNumberFormat="1" applyFont="1" applyFill="1" applyBorder="1" applyAlignment="1" applyProtection="1">
      <alignment horizontal="center" vertical="center"/>
    </xf>
    <xf numFmtId="1" fontId="24" fillId="2" borderId="0" xfId="2" applyNumberFormat="1" applyFont="1" applyFill="1" applyBorder="1" applyProtection="1"/>
    <xf numFmtId="1" fontId="4" fillId="3" borderId="3" xfId="2" applyNumberFormat="1" applyFont="1" applyFill="1" applyBorder="1" applyAlignment="1" applyProtection="1">
      <alignment vertical="center"/>
    </xf>
    <xf numFmtId="1" fontId="4" fillId="2" borderId="0" xfId="2" applyNumberFormat="1" applyFont="1" applyFill="1" applyBorder="1" applyAlignment="1" applyProtection="1">
      <alignment vertical="center"/>
    </xf>
    <xf numFmtId="0" fontId="33" fillId="2" borderId="13" xfId="2" applyFont="1" applyFill="1" applyBorder="1"/>
    <xf numFmtId="0" fontId="33" fillId="2" borderId="0" xfId="2" applyFont="1" applyFill="1" applyBorder="1" applyAlignment="1" applyProtection="1"/>
    <xf numFmtId="0" fontId="33" fillId="2" borderId="14" xfId="2" applyFont="1" applyFill="1" applyBorder="1" applyProtection="1"/>
    <xf numFmtId="0" fontId="33" fillId="2" borderId="0" xfId="2" applyFont="1" applyFill="1"/>
    <xf numFmtId="0" fontId="34" fillId="2" borderId="0" xfId="2" applyFont="1" applyFill="1" applyBorder="1" applyProtection="1"/>
    <xf numFmtId="0" fontId="3" fillId="5" borderId="3" xfId="2" applyFont="1" applyFill="1" applyBorder="1" applyAlignment="1" applyProtection="1">
      <alignment vertical="center"/>
    </xf>
    <xf numFmtId="0" fontId="24" fillId="2" borderId="0" xfId="2" applyFont="1" applyFill="1" applyBorder="1"/>
    <xf numFmtId="0" fontId="20" fillId="2" borderId="0" xfId="2" applyFont="1" applyFill="1" applyBorder="1"/>
    <xf numFmtId="0" fontId="33" fillId="2" borderId="0" xfId="2" applyFont="1" applyFill="1" applyBorder="1" applyProtection="1"/>
    <xf numFmtId="0" fontId="20" fillId="2" borderId="16" xfId="2" applyFont="1" applyFill="1" applyBorder="1"/>
    <xf numFmtId="0" fontId="20" fillId="2" borderId="17" xfId="2" applyFont="1" applyFill="1" applyBorder="1" applyProtection="1"/>
    <xf numFmtId="0" fontId="22" fillId="2" borderId="17" xfId="2" applyFont="1" applyFill="1" applyBorder="1" applyProtection="1"/>
    <xf numFmtId="0" fontId="24" fillId="2" borderId="17" xfId="2" applyFont="1" applyFill="1" applyBorder="1" applyProtection="1"/>
    <xf numFmtId="0" fontId="20" fillId="2" borderId="18" xfId="2" applyFont="1" applyFill="1" applyBorder="1" applyProtection="1"/>
    <xf numFmtId="0" fontId="20" fillId="0" borderId="0" xfId="2" applyFont="1" applyFill="1"/>
    <xf numFmtId="0" fontId="20" fillId="2" borderId="0" xfId="2" applyFont="1" applyFill="1" applyProtection="1"/>
    <xf numFmtId="0" fontId="22" fillId="2" borderId="0" xfId="2" applyFont="1" applyFill="1" applyProtection="1"/>
    <xf numFmtId="0" fontId="24" fillId="2" borderId="0" xfId="2" applyFont="1" applyFill="1" applyProtection="1"/>
    <xf numFmtId="0" fontId="35" fillId="2" borderId="0" xfId="2" applyFont="1" applyFill="1" applyBorder="1" applyProtection="1"/>
    <xf numFmtId="0" fontId="35" fillId="2" borderId="0" xfId="2" applyFont="1" applyFill="1" applyBorder="1" applyAlignment="1" applyProtection="1">
      <alignment horizontal="left" vertical="center" wrapText="1"/>
    </xf>
    <xf numFmtId="0" fontId="22" fillId="2" borderId="0" xfId="2" applyFont="1" applyFill="1"/>
    <xf numFmtId="0" fontId="43" fillId="0" borderId="3" xfId="2" applyFont="1" applyFill="1" applyBorder="1" applyAlignment="1" applyProtection="1">
      <alignment horizontal="left" vertical="center"/>
    </xf>
    <xf numFmtId="0" fontId="43" fillId="0" borderId="3" xfId="2" applyFont="1" applyFill="1" applyBorder="1" applyAlignment="1">
      <alignment horizontal="left" vertical="center" wrapText="1"/>
    </xf>
    <xf numFmtId="0" fontId="44" fillId="0" borderId="3" xfId="2" applyFont="1" applyFill="1" applyBorder="1" applyAlignment="1" applyProtection="1">
      <alignment horizontal="left" vertical="center"/>
    </xf>
    <xf numFmtId="0" fontId="44" fillId="0" borderId="0" xfId="2" applyFont="1" applyFill="1" applyBorder="1" applyAlignment="1" applyProtection="1">
      <alignment horizontal="left" vertical="center"/>
    </xf>
    <xf numFmtId="0" fontId="44" fillId="0" borderId="3" xfId="2" applyFont="1" applyFill="1" applyBorder="1" applyAlignment="1" applyProtection="1">
      <alignment horizontal="left" vertical="center" wrapText="1"/>
    </xf>
    <xf numFmtId="49" fontId="44" fillId="0" borderId="3" xfId="2" applyNumberFormat="1" applyFont="1" applyFill="1" applyBorder="1" applyAlignment="1" applyProtection="1">
      <alignment horizontal="left" vertical="center" wrapText="1"/>
    </xf>
    <xf numFmtId="49" fontId="44" fillId="0" borderId="3" xfId="3" applyNumberFormat="1" applyFont="1" applyFill="1" applyBorder="1" applyAlignment="1" applyProtection="1">
      <alignment horizontal="left" vertical="center" wrapText="1"/>
    </xf>
    <xf numFmtId="0" fontId="45" fillId="0" borderId="3" xfId="1" applyFont="1" applyFill="1" applyBorder="1" applyAlignment="1" applyProtection="1">
      <alignment horizontal="left" vertical="center" wrapText="1"/>
    </xf>
    <xf numFmtId="49" fontId="44" fillId="0" borderId="3" xfId="1" applyNumberFormat="1" applyFont="1" applyFill="1" applyBorder="1" applyAlignment="1" applyProtection="1">
      <alignment horizontal="left" vertical="center" wrapText="1"/>
    </xf>
    <xf numFmtId="0" fontId="45" fillId="0" borderId="3" xfId="1" applyNumberFormat="1" applyFont="1" applyFill="1" applyBorder="1" applyAlignment="1" applyProtection="1">
      <alignment horizontal="left" vertical="center" wrapText="1"/>
    </xf>
    <xf numFmtId="0" fontId="45" fillId="0" borderId="3" xfId="1" applyFont="1" applyFill="1" applyBorder="1" applyAlignment="1" applyProtection="1">
      <alignment horizontal="left" vertical="center"/>
    </xf>
    <xf numFmtId="164" fontId="44" fillId="0" borderId="3" xfId="2" applyNumberFormat="1" applyFont="1" applyFill="1" applyBorder="1" applyAlignment="1" applyProtection="1">
      <alignment horizontal="left" vertical="center"/>
    </xf>
    <xf numFmtId="0" fontId="44" fillId="0" borderId="3" xfId="1" applyFont="1" applyFill="1" applyBorder="1" applyAlignment="1" applyProtection="1">
      <alignment horizontal="left" vertical="center"/>
    </xf>
    <xf numFmtId="0" fontId="44" fillId="0" borderId="3" xfId="2" applyFont="1" applyFill="1" applyBorder="1" applyAlignment="1">
      <alignment horizontal="left" vertical="center" wrapText="1"/>
    </xf>
    <xf numFmtId="0" fontId="44" fillId="0" borderId="0" xfId="2" applyFont="1" applyFill="1" applyBorder="1" applyAlignment="1" applyProtection="1">
      <alignment horizontal="left" vertical="center" wrapText="1"/>
    </xf>
    <xf numFmtId="0" fontId="43" fillId="0" borderId="3" xfId="2" applyFont="1" applyFill="1" applyBorder="1" applyAlignment="1">
      <alignment horizontal="left" vertical="center"/>
    </xf>
    <xf numFmtId="0" fontId="45" fillId="0" borderId="0" xfId="1" applyFont="1" applyFill="1" applyBorder="1" applyAlignment="1" applyProtection="1">
      <alignment horizontal="left" vertical="center" wrapText="1"/>
    </xf>
    <xf numFmtId="49" fontId="45" fillId="0" borderId="3" xfId="1" applyNumberFormat="1" applyFont="1" applyFill="1" applyBorder="1" applyAlignment="1" applyProtection="1">
      <alignment horizontal="left" vertical="center" wrapText="1"/>
    </xf>
    <xf numFmtId="0" fontId="43" fillId="0" borderId="19" xfId="2" applyFont="1" applyFill="1" applyBorder="1" applyAlignment="1">
      <alignment horizontal="left" vertical="center" wrapText="1"/>
    </xf>
    <xf numFmtId="0" fontId="44" fillId="0" borderId="3" xfId="3" applyFont="1" applyFill="1" applyBorder="1" applyAlignment="1" applyProtection="1">
      <alignment horizontal="left" vertical="center" wrapText="1"/>
    </xf>
    <xf numFmtId="164" fontId="44" fillId="0" borderId="3" xfId="2" applyNumberFormat="1" applyFont="1" applyFill="1" applyBorder="1" applyAlignment="1" applyProtection="1">
      <alignment horizontal="left" vertical="center" wrapText="1"/>
    </xf>
    <xf numFmtId="9" fontId="44" fillId="0" borderId="3" xfId="4" applyFont="1" applyFill="1" applyBorder="1" applyAlignment="1" applyProtection="1">
      <alignment horizontal="left" vertical="center" wrapText="1"/>
    </xf>
    <xf numFmtId="0" fontId="44" fillId="0" borderId="3" xfId="1" applyFont="1" applyFill="1" applyBorder="1" applyAlignment="1" applyProtection="1">
      <alignment horizontal="left" vertical="center" wrapText="1"/>
    </xf>
    <xf numFmtId="0" fontId="46" fillId="0" borderId="3" xfId="1" applyFont="1" applyFill="1" applyBorder="1" applyAlignment="1" applyProtection="1">
      <alignment horizontal="left" vertical="center" wrapText="1"/>
    </xf>
    <xf numFmtId="0" fontId="43" fillId="0" borderId="3" xfId="2" applyFont="1" applyFill="1" applyBorder="1" applyAlignment="1" applyProtection="1">
      <alignment horizontal="left" vertical="center" wrapText="1"/>
    </xf>
    <xf numFmtId="0" fontId="43" fillId="0" borderId="3" xfId="2" applyFont="1" applyFill="1" applyBorder="1" applyAlignment="1" applyProtection="1">
      <alignment horizontal="center" vertical="center" wrapText="1"/>
    </xf>
    <xf numFmtId="49" fontId="43" fillId="0" borderId="3" xfId="2" applyNumberFormat="1" applyFont="1" applyFill="1" applyBorder="1" applyAlignment="1" applyProtection="1">
      <alignment horizontal="center" vertical="center" wrapText="1"/>
    </xf>
    <xf numFmtId="49" fontId="43" fillId="0" borderId="3" xfId="2" applyNumberFormat="1" applyFont="1" applyFill="1" applyBorder="1" applyAlignment="1" applyProtection="1">
      <alignment vertical="center" wrapText="1"/>
    </xf>
    <xf numFmtId="49" fontId="43" fillId="0" borderId="3" xfId="2" applyNumberFormat="1" applyFont="1" applyFill="1" applyBorder="1" applyAlignment="1" applyProtection="1">
      <alignment horizontal="left" vertical="center" wrapText="1"/>
    </xf>
    <xf numFmtId="166" fontId="43" fillId="0" borderId="3" xfId="2" applyNumberFormat="1" applyFont="1" applyFill="1" applyBorder="1" applyAlignment="1" applyProtection="1">
      <alignment horizontal="center" vertical="center" wrapText="1"/>
    </xf>
    <xf numFmtId="0" fontId="43" fillId="0" borderId="4" xfId="2" applyFont="1" applyFill="1" applyBorder="1" applyAlignment="1" applyProtection="1">
      <alignment horizontal="left" vertical="center" wrapText="1"/>
    </xf>
    <xf numFmtId="0" fontId="45" fillId="0" borderId="3" xfId="2" applyFont="1" applyFill="1" applyBorder="1" applyAlignment="1" applyProtection="1">
      <alignment horizontal="left" vertical="center" wrapText="1"/>
    </xf>
    <xf numFmtId="0" fontId="44" fillId="0" borderId="3" xfId="2" quotePrefix="1" applyFont="1" applyFill="1" applyBorder="1" applyAlignment="1" applyProtection="1">
      <alignment horizontal="left" vertical="center" wrapText="1"/>
    </xf>
    <xf numFmtId="0" fontId="44" fillId="0" borderId="3" xfId="2" quotePrefix="1" applyFont="1" applyFill="1" applyBorder="1" applyAlignment="1" applyProtection="1">
      <alignment horizontal="left" vertical="center"/>
    </xf>
    <xf numFmtId="0" fontId="44" fillId="0" borderId="0" xfId="2" applyFont="1" applyFill="1" applyBorder="1" applyAlignment="1" applyProtection="1">
      <alignment horizontal="center"/>
    </xf>
    <xf numFmtId="0" fontId="43" fillId="0" borderId="2" xfId="2" applyFont="1" applyFill="1" applyBorder="1" applyAlignment="1">
      <alignment horizontal="center" vertical="top"/>
    </xf>
    <xf numFmtId="0" fontId="43" fillId="0" borderId="0" xfId="2" applyFont="1" applyFill="1" applyBorder="1" applyAlignment="1">
      <alignment horizontal="justify" vertical="top"/>
    </xf>
    <xf numFmtId="0" fontId="44" fillId="0" borderId="0" xfId="2" applyFont="1" applyFill="1" applyBorder="1" applyProtection="1"/>
    <xf numFmtId="0" fontId="44" fillId="0" borderId="0" xfId="2" applyFont="1" applyFill="1" applyBorder="1" applyAlignment="1" applyProtection="1">
      <alignment horizontal="left"/>
    </xf>
    <xf numFmtId="49" fontId="44" fillId="0" borderId="0" xfId="2" applyNumberFormat="1" applyFont="1" applyFill="1" applyBorder="1" applyAlignment="1" applyProtection="1">
      <alignment horizontal="left"/>
    </xf>
    <xf numFmtId="49" fontId="44" fillId="0" borderId="0" xfId="2" applyNumberFormat="1" applyFont="1" applyFill="1" applyBorder="1" applyAlignment="1" applyProtection="1"/>
    <xf numFmtId="0" fontId="44" fillId="0" borderId="0" xfId="2" applyFont="1" applyFill="1" applyBorder="1" applyAlignment="1" applyProtection="1"/>
    <xf numFmtId="166" fontId="44" fillId="0" borderId="0" xfId="2" applyNumberFormat="1" applyFont="1" applyFill="1" applyBorder="1" applyAlignment="1" applyProtection="1">
      <alignment vertical="center" wrapText="1"/>
    </xf>
    <xf numFmtId="0" fontId="0" fillId="0" borderId="4" xfId="0" applyBorder="1"/>
    <xf numFmtId="0" fontId="0" fillId="0" borderId="7" xfId="0" applyBorder="1"/>
    <xf numFmtId="0" fontId="47" fillId="0" borderId="2" xfId="0" applyFont="1" applyBorder="1"/>
    <xf numFmtId="0" fontId="47" fillId="0" borderId="1" xfId="0" applyFont="1" applyBorder="1"/>
    <xf numFmtId="0" fontId="2" fillId="0" borderId="3" xfId="0" applyFont="1" applyFill="1" applyBorder="1"/>
    <xf numFmtId="0" fontId="38" fillId="0" borderId="3" xfId="0" applyFont="1" applyFill="1" applyBorder="1" applyAlignment="1">
      <alignment horizontal="center" vertical="center"/>
    </xf>
    <xf numFmtId="0" fontId="40" fillId="0" borderId="3" xfId="0" applyFont="1" applyFill="1" applyBorder="1"/>
    <xf numFmtId="0" fontId="16" fillId="0" borderId="0" xfId="0" applyFont="1" applyAlignment="1">
      <alignment vertical="center"/>
    </xf>
    <xf numFmtId="0" fontId="16" fillId="0" borderId="0" xfId="0" applyFont="1"/>
    <xf numFmtId="0" fontId="9" fillId="0" borderId="4" xfId="0" applyFont="1" applyBorder="1" applyAlignment="1">
      <alignment horizontal="left" vertical="center" wrapText="1"/>
    </xf>
    <xf numFmtId="0" fontId="7" fillId="0" borderId="0" xfId="0" applyFont="1"/>
    <xf numFmtId="0" fontId="15" fillId="8" borderId="3" xfId="0" applyFont="1" applyFill="1" applyBorder="1" applyAlignment="1">
      <alignment horizontal="center" vertical="top"/>
    </xf>
    <xf numFmtId="0" fontId="2" fillId="8" borderId="3" xfId="0" applyFont="1" applyFill="1" applyBorder="1"/>
    <xf numFmtId="0" fontId="48" fillId="8" borderId="3" xfId="0" applyFont="1" applyFill="1" applyBorder="1" applyAlignment="1">
      <alignment horizontal="center" vertical="center"/>
    </xf>
    <xf numFmtId="0" fontId="15" fillId="8" borderId="3" xfId="0" applyFont="1" applyFill="1" applyBorder="1"/>
    <xf numFmtId="0" fontId="14" fillId="8" borderId="3" xfId="0" applyFont="1" applyFill="1" applyBorder="1" applyAlignment="1">
      <alignment horizontal="center"/>
    </xf>
    <xf numFmtId="0" fontId="15" fillId="9" borderId="3" xfId="0" applyFont="1" applyFill="1" applyBorder="1" applyAlignment="1">
      <alignment horizontal="center" vertical="top"/>
    </xf>
    <xf numFmtId="0" fontId="2" fillId="9" borderId="3" xfId="0" applyFont="1" applyFill="1" applyBorder="1"/>
    <xf numFmtId="0" fontId="48" fillId="9" borderId="3" xfId="0" applyFont="1" applyFill="1" applyBorder="1" applyAlignment="1">
      <alignment horizontal="center" vertical="center"/>
    </xf>
    <xf numFmtId="0" fontId="15" fillId="9" borderId="3" xfId="0" applyFont="1" applyFill="1" applyBorder="1"/>
    <xf numFmtId="0" fontId="14" fillId="9" borderId="3" xfId="0" applyFont="1" applyFill="1" applyBorder="1" applyAlignment="1">
      <alignment horizontal="center"/>
    </xf>
    <xf numFmtId="0" fontId="49" fillId="8" borderId="3" xfId="0" applyFont="1" applyFill="1" applyBorder="1" applyAlignment="1">
      <alignment horizontal="center" vertical="center"/>
    </xf>
    <xf numFmtId="0" fontId="50" fillId="8" borderId="3" xfId="0" applyFont="1" applyFill="1" applyBorder="1" applyAlignment="1">
      <alignment horizontal="center" vertical="center" wrapText="1"/>
    </xf>
    <xf numFmtId="0" fontId="15" fillId="0" borderId="0" xfId="0" applyFont="1"/>
    <xf numFmtId="0" fontId="14" fillId="8" borderId="0" xfId="0" applyFont="1" applyFill="1" applyBorder="1"/>
    <xf numFmtId="0" fontId="14" fillId="8" borderId="0" xfId="0" applyFont="1" applyFill="1" applyBorder="1" applyAlignment="1">
      <alignment horizontal="center" vertical="top"/>
    </xf>
    <xf numFmtId="0" fontId="15" fillId="8" borderId="0" xfId="0" applyFont="1" applyFill="1" applyBorder="1"/>
    <xf numFmtId="0" fontId="9" fillId="8" borderId="3" xfId="0" applyFont="1" applyFill="1" applyBorder="1" applyAlignment="1">
      <alignment horizontal="center" vertical="center" wrapText="1"/>
    </xf>
    <xf numFmtId="0" fontId="14" fillId="8" borderId="20" xfId="0" applyFont="1" applyFill="1" applyBorder="1" applyAlignment="1">
      <alignment horizontal="center"/>
    </xf>
    <xf numFmtId="0" fontId="15" fillId="8" borderId="21" xfId="0" applyFont="1" applyFill="1" applyBorder="1"/>
    <xf numFmtId="0" fontId="14" fillId="8" borderId="4" xfId="0" applyFont="1" applyFill="1" applyBorder="1"/>
    <xf numFmtId="0" fontId="14" fillId="8" borderId="1" xfId="0" applyFont="1" applyFill="1" applyBorder="1"/>
    <xf numFmtId="0" fontId="15" fillId="8" borderId="1" xfId="0" applyFont="1" applyFill="1" applyBorder="1"/>
    <xf numFmtId="0" fontId="14" fillId="8" borderId="1" xfId="0" applyFont="1" applyFill="1" applyBorder="1" applyAlignment="1"/>
    <xf numFmtId="0" fontId="9" fillId="0" borderId="1" xfId="0" applyFont="1" applyBorder="1" applyAlignment="1">
      <alignment horizontal="justify" vertical="center" wrapText="1"/>
    </xf>
    <xf numFmtId="0" fontId="37" fillId="0" borderId="1" xfId="0" applyFont="1" applyBorder="1" applyAlignment="1">
      <alignment horizontal="center" vertical="center" wrapText="1"/>
    </xf>
    <xf numFmtId="0" fontId="15" fillId="0" borderId="1" xfId="0" applyFont="1" applyBorder="1" applyAlignment="1">
      <alignment horizontal="center" vertical="top" wrapText="1"/>
    </xf>
    <xf numFmtId="0" fontId="36" fillId="0" borderId="1" xfId="0" applyFont="1" applyBorder="1" applyAlignment="1">
      <alignment horizontal="center" vertical="center"/>
    </xf>
    <xf numFmtId="0" fontId="9" fillId="8" borderId="4" xfId="0" applyFont="1" applyFill="1" applyBorder="1" applyAlignment="1">
      <alignment horizontal="left" vertical="justify" wrapText="1"/>
    </xf>
    <xf numFmtId="0" fontId="9" fillId="8" borderId="15" xfId="0" applyFont="1" applyFill="1" applyBorder="1"/>
    <xf numFmtId="0" fontId="5" fillId="8" borderId="3" xfId="0" applyFont="1" applyFill="1" applyBorder="1" applyAlignment="1">
      <alignment horizontal="justify" vertical="top"/>
    </xf>
    <xf numFmtId="0" fontId="5" fillId="9" borderId="3" xfId="0" applyFont="1" applyFill="1" applyBorder="1" applyAlignment="1">
      <alignment horizontal="justify" vertical="top"/>
    </xf>
    <xf numFmtId="0" fontId="5" fillId="8" borderId="3" xfId="0" applyFont="1" applyFill="1" applyBorder="1" applyAlignment="1">
      <alignment wrapText="1"/>
    </xf>
    <xf numFmtId="0" fontId="5" fillId="8" borderId="3" xfId="0" applyFont="1" applyFill="1" applyBorder="1"/>
    <xf numFmtId="0" fontId="5" fillId="8" borderId="3" xfId="0" applyFont="1" applyFill="1" applyBorder="1" applyAlignment="1">
      <alignment vertical="justify"/>
    </xf>
    <xf numFmtId="0" fontId="5" fillId="0" borderId="2" xfId="0" applyFont="1" applyBorder="1"/>
    <xf numFmtId="0" fontId="5" fillId="8" borderId="3" xfId="0" applyFont="1" applyFill="1" applyBorder="1" applyAlignment="1">
      <alignment horizontal="center" vertical="top" wrapText="1"/>
    </xf>
    <xf numFmtId="0" fontId="5" fillId="9" borderId="3" xfId="0" applyFont="1" applyFill="1" applyBorder="1" applyAlignment="1">
      <alignment horizontal="center" vertical="top" wrapText="1"/>
    </xf>
    <xf numFmtId="0" fontId="5" fillId="8" borderId="3" xfId="0" applyFont="1" applyFill="1" applyBorder="1" applyAlignment="1">
      <alignment horizontal="center" vertical="justify"/>
    </xf>
    <xf numFmtId="0" fontId="9" fillId="8" borderId="3"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19" xfId="0" applyFont="1" applyBorder="1" applyAlignment="1">
      <alignment horizontal="justify" vertical="center" wrapText="1"/>
    </xf>
    <xf numFmtId="0" fontId="9" fillId="7" borderId="3" xfId="0" applyFont="1" applyFill="1" applyBorder="1" applyAlignment="1">
      <alignment horizontal="justify" vertical="center"/>
    </xf>
    <xf numFmtId="0" fontId="5" fillId="9" borderId="3" xfId="0" applyFont="1" applyFill="1" applyBorder="1" applyAlignment="1">
      <alignment horizontal="center" vertical="center"/>
    </xf>
    <xf numFmtId="0" fontId="5" fillId="0" borderId="3" xfId="0" applyFont="1" applyFill="1" applyBorder="1" applyAlignment="1">
      <alignment horizontal="justify" vertical="center"/>
    </xf>
    <xf numFmtId="0" fontId="5" fillId="8" borderId="3" xfId="0" applyFont="1" applyFill="1" applyBorder="1" applyAlignment="1">
      <alignment horizontal="center" vertical="center"/>
    </xf>
    <xf numFmtId="0" fontId="9" fillId="0" borderId="15" xfId="0" applyFont="1" applyBorder="1"/>
    <xf numFmtId="0" fontId="52" fillId="0" borderId="0" xfId="0" applyFont="1" applyBorder="1"/>
    <xf numFmtId="0" fontId="52" fillId="0" borderId="4" xfId="0" applyFont="1" applyBorder="1"/>
    <xf numFmtId="0" fontId="5" fillId="0" borderId="1" xfId="0" applyFont="1" applyBorder="1"/>
    <xf numFmtId="0" fontId="5" fillId="8" borderId="3" xfId="0" applyFont="1" applyFill="1" applyBorder="1" applyAlignment="1">
      <alignment horizontal="left" vertical="justify"/>
    </xf>
    <xf numFmtId="0" fontId="5" fillId="9" borderId="3" xfId="0" applyFont="1" applyFill="1" applyBorder="1" applyAlignment="1">
      <alignment horizontal="left" vertical="justify"/>
    </xf>
    <xf numFmtId="0" fontId="5" fillId="8" borderId="3" xfId="0" applyFont="1" applyFill="1" applyBorder="1" applyAlignment="1">
      <alignment horizontal="left" vertical="justify" wrapText="1"/>
    </xf>
    <xf numFmtId="0" fontId="5" fillId="9" borderId="3" xfId="0" applyFont="1" applyFill="1" applyBorder="1" applyAlignment="1">
      <alignment horizontal="left" vertical="justify" wrapText="1"/>
    </xf>
    <xf numFmtId="0" fontId="5" fillId="0" borderId="2" xfId="0" applyFont="1" applyBorder="1" applyAlignment="1">
      <alignment horizontal="left" vertical="justify"/>
    </xf>
    <xf numFmtId="0" fontId="9" fillId="8" borderId="5" xfId="0" applyFont="1" applyFill="1" applyBorder="1" applyAlignment="1" applyProtection="1">
      <alignment horizontal="center" vertical="top" wrapText="1"/>
      <protection locked="0"/>
    </xf>
    <xf numFmtId="0" fontId="5" fillId="8" borderId="5" xfId="0" applyFont="1" applyFill="1" applyBorder="1"/>
    <xf numFmtId="0" fontId="9" fillId="8" borderId="3" xfId="0" applyFont="1" applyFill="1" applyBorder="1" applyAlignment="1" applyProtection="1">
      <alignment horizontal="center" vertical="top"/>
      <protection locked="0"/>
    </xf>
    <xf numFmtId="0" fontId="9" fillId="8" borderId="3" xfId="0" applyFont="1" applyFill="1" applyBorder="1" applyAlignment="1">
      <alignment horizontal="center" vertical="center"/>
    </xf>
    <xf numFmtId="167" fontId="9" fillId="9" borderId="3" xfId="0" applyNumberFormat="1" applyFont="1" applyFill="1" applyBorder="1" applyAlignment="1" applyProtection="1">
      <alignment horizontal="center" vertical="top" wrapText="1"/>
      <protection locked="0"/>
    </xf>
    <xf numFmtId="2" fontId="9" fillId="9" borderId="3" xfId="0" applyNumberFormat="1" applyFont="1" applyFill="1" applyBorder="1" applyAlignment="1" applyProtection="1">
      <alignment horizontal="center" vertical="top" wrapText="1"/>
      <protection locked="0"/>
    </xf>
    <xf numFmtId="167" fontId="9" fillId="8" borderId="3" xfId="0" applyNumberFormat="1" applyFont="1" applyFill="1" applyBorder="1" applyAlignment="1">
      <alignment horizontal="center" vertical="top" wrapText="1"/>
    </xf>
    <xf numFmtId="167" fontId="9" fillId="8" borderId="5" xfId="0" applyNumberFormat="1" applyFont="1" applyFill="1" applyBorder="1" applyAlignment="1">
      <alignment horizontal="center" vertical="top" wrapText="1"/>
    </xf>
    <xf numFmtId="0" fontId="9" fillId="8" borderId="3" xfId="0" applyFont="1" applyFill="1" applyBorder="1" applyAlignment="1">
      <alignment horizontal="justify" vertical="center" wrapText="1"/>
    </xf>
    <xf numFmtId="0" fontId="9" fillId="8" borderId="3" xfId="0" applyFont="1" applyFill="1" applyBorder="1" applyAlignment="1">
      <alignment horizontal="center" vertical="top"/>
    </xf>
    <xf numFmtId="0" fontId="9" fillId="8" borderId="15" xfId="0" applyFont="1" applyFill="1" applyBorder="1" applyAlignment="1"/>
    <xf numFmtId="0" fontId="9" fillId="8" borderId="0" xfId="0" applyFont="1" applyFill="1" applyBorder="1"/>
    <xf numFmtId="0" fontId="9" fillId="8" borderId="0" xfId="0" applyFont="1" applyFill="1" applyBorder="1" applyAlignment="1">
      <alignment horizontal="center" vertical="top"/>
    </xf>
    <xf numFmtId="0" fontId="5" fillId="8" borderId="0" xfId="0" applyFont="1" applyFill="1" applyBorder="1"/>
    <xf numFmtId="0" fontId="9" fillId="9" borderId="3" xfId="0" applyFont="1" applyFill="1" applyBorder="1" applyAlignment="1">
      <alignment vertical="center" wrapText="1"/>
    </xf>
    <xf numFmtId="0" fontId="9" fillId="9" borderId="3" xfId="0" applyFont="1" applyFill="1" applyBorder="1" applyAlignment="1">
      <alignment horizontal="center" vertical="center" wrapText="1"/>
    </xf>
    <xf numFmtId="0" fontId="9" fillId="9" borderId="3" xfId="0" applyFont="1" applyFill="1" applyBorder="1" applyAlignment="1">
      <alignment horizontal="center" vertical="top"/>
    </xf>
    <xf numFmtId="0" fontId="9" fillId="8" borderId="0" xfId="0" applyFont="1" applyFill="1"/>
    <xf numFmtId="0" fontId="5" fillId="8" borderId="0" xfId="0" applyFont="1" applyFill="1"/>
    <xf numFmtId="167" fontId="9" fillId="8" borderId="3" xfId="0" applyNumberFormat="1" applyFont="1" applyFill="1" applyBorder="1" applyAlignment="1">
      <alignment horizontal="center" vertical="center" wrapText="1"/>
    </xf>
    <xf numFmtId="0" fontId="5" fillId="8" borderId="22" xfId="0" applyFont="1" applyFill="1" applyBorder="1" applyAlignment="1" applyProtection="1">
      <alignment horizontal="left" vertical="justify" wrapText="1"/>
      <protection locked="0"/>
    </xf>
    <xf numFmtId="0" fontId="5" fillId="8" borderId="3" xfId="0" applyFont="1" applyFill="1" applyBorder="1" applyAlignment="1" applyProtection="1">
      <alignment horizontal="center" vertical="top" wrapText="1"/>
      <protection locked="0"/>
    </xf>
    <xf numFmtId="0" fontId="5" fillId="8" borderId="4" xfId="0" applyFont="1" applyFill="1" applyBorder="1" applyAlignment="1" applyProtection="1">
      <alignment horizontal="left" vertical="justify" wrapText="1"/>
      <protection locked="0"/>
    </xf>
    <xf numFmtId="0" fontId="5" fillId="9" borderId="4" xfId="0" applyFont="1" applyFill="1" applyBorder="1" applyAlignment="1" applyProtection="1">
      <alignment horizontal="left" vertical="justify" wrapText="1"/>
      <protection locked="0"/>
    </xf>
    <xf numFmtId="0" fontId="5" fillId="9" borderId="3" xfId="0" applyFont="1" applyFill="1" applyBorder="1" applyAlignment="1" applyProtection="1">
      <alignment horizontal="center" vertical="top" wrapText="1"/>
      <protection locked="0"/>
    </xf>
    <xf numFmtId="0" fontId="5" fillId="8" borderId="4" xfId="0" applyFont="1" applyFill="1" applyBorder="1" applyAlignment="1">
      <alignment horizontal="left" vertical="justify" wrapText="1"/>
    </xf>
    <xf numFmtId="0" fontId="5" fillId="8" borderId="0" xfId="0" applyFont="1" applyFill="1" applyBorder="1" applyAlignment="1">
      <alignment horizontal="left" vertical="justify"/>
    </xf>
    <xf numFmtId="0" fontId="5" fillId="9" borderId="4" xfId="0" applyFont="1" applyFill="1" applyBorder="1" applyAlignment="1">
      <alignment horizontal="left" vertical="justify" wrapText="1"/>
    </xf>
    <xf numFmtId="0" fontId="5" fillId="8" borderId="0" xfId="0" applyFont="1" applyFill="1" applyAlignment="1">
      <alignment horizontal="left" vertical="justify"/>
    </xf>
    <xf numFmtId="0" fontId="5" fillId="8" borderId="3" xfId="0" applyFont="1" applyFill="1" applyBorder="1" applyAlignment="1">
      <alignment horizontal="center" vertical="center" wrapText="1"/>
    </xf>
    <xf numFmtId="0" fontId="5" fillId="8" borderId="4" xfId="0" applyFont="1" applyFill="1" applyBorder="1" applyAlignment="1">
      <alignment horizontal="left" vertical="justify"/>
    </xf>
    <xf numFmtId="0" fontId="5" fillId="0" borderId="22" xfId="0" applyFont="1" applyBorder="1" applyAlignment="1">
      <alignment horizontal="center" vertical="top" wrapText="1"/>
    </xf>
    <xf numFmtId="0" fontId="5" fillId="0" borderId="5" xfId="0" applyFont="1" applyBorder="1" applyAlignment="1">
      <alignment horizontal="center" vertical="top" wrapText="1"/>
    </xf>
    <xf numFmtId="0" fontId="52" fillId="0" borderId="5" xfId="0" applyFont="1" applyBorder="1" applyAlignment="1">
      <alignment horizontal="center" vertical="center"/>
    </xf>
    <xf numFmtId="0" fontId="5" fillId="0" borderId="4" xfId="0" applyFont="1" applyBorder="1" applyAlignment="1">
      <alignment horizontal="center" vertical="top"/>
    </xf>
    <xf numFmtId="0" fontId="5" fillId="0" borderId="3" xfId="0" applyFont="1" applyBorder="1" applyAlignment="1">
      <alignment horizontal="center" vertical="top" wrapText="1"/>
    </xf>
    <xf numFmtId="0" fontId="52" fillId="0" borderId="3" xfId="0" applyFont="1" applyBorder="1" applyAlignment="1">
      <alignment horizontal="center" vertical="center"/>
    </xf>
    <xf numFmtId="0" fontId="5" fillId="0" borderId="4" xfId="0" applyFont="1" applyBorder="1" applyAlignment="1">
      <alignment horizontal="center"/>
    </xf>
    <xf numFmtId="167" fontId="5" fillId="0" borderId="4" xfId="0" applyNumberFormat="1" applyFont="1" applyBorder="1" applyAlignment="1">
      <alignment horizontal="center" vertical="top" wrapText="1"/>
    </xf>
    <xf numFmtId="2" fontId="5" fillId="0" borderId="4" xfId="0" applyNumberFormat="1" applyFont="1" applyBorder="1" applyAlignment="1">
      <alignment horizontal="center" vertical="top" wrapText="1"/>
    </xf>
    <xf numFmtId="2" fontId="5" fillId="0" borderId="6" xfId="0" applyNumberFormat="1" applyFont="1" applyBorder="1" applyAlignment="1">
      <alignment horizontal="center" vertical="top" wrapText="1"/>
    </xf>
    <xf numFmtId="0" fontId="5" fillId="0" borderId="8" xfId="0" applyFont="1" applyBorder="1" applyAlignment="1">
      <alignment horizontal="center" vertical="top" wrapText="1"/>
    </xf>
    <xf numFmtId="0" fontId="52" fillId="0" borderId="8" xfId="0" applyFont="1" applyBorder="1" applyAlignment="1">
      <alignment horizontal="center" vertical="center"/>
    </xf>
    <xf numFmtId="2" fontId="5" fillId="0" borderId="3" xfId="0" applyNumberFormat="1" applyFont="1" applyBorder="1" applyAlignment="1">
      <alignment horizontal="center" vertical="top" wrapText="1"/>
    </xf>
    <xf numFmtId="0" fontId="0" fillId="0" borderId="1" xfId="0" applyBorder="1"/>
    <xf numFmtId="0" fontId="0" fillId="0" borderId="3" xfId="0" applyBorder="1" applyAlignment="1">
      <alignment horizontal="center"/>
    </xf>
    <xf numFmtId="0" fontId="70" fillId="0" borderId="3" xfId="0" applyFont="1" applyBorder="1" applyAlignment="1">
      <alignment horizontal="center" vertical="center"/>
    </xf>
    <xf numFmtId="0" fontId="71" fillId="0" borderId="3" xfId="0" applyFont="1" applyBorder="1" applyAlignment="1">
      <alignment horizontal="center" vertical="center"/>
    </xf>
    <xf numFmtId="0" fontId="72" fillId="0" borderId="3" xfId="0" applyFont="1" applyBorder="1" applyAlignment="1">
      <alignment horizontal="center" vertical="center"/>
    </xf>
    <xf numFmtId="0" fontId="73" fillId="0" borderId="3" xfId="0" applyFont="1" applyBorder="1" applyAlignment="1">
      <alignment horizontal="center" vertical="center"/>
    </xf>
    <xf numFmtId="0" fontId="74" fillId="0" borderId="3" xfId="0" applyFont="1" applyBorder="1" applyAlignment="1">
      <alignment horizontal="center" vertical="center"/>
    </xf>
    <xf numFmtId="0" fontId="65" fillId="0" borderId="4" xfId="0" applyFont="1" applyBorder="1"/>
    <xf numFmtId="0" fontId="65" fillId="0" borderId="9" xfId="0" applyFont="1" applyBorder="1"/>
    <xf numFmtId="0" fontId="0" fillId="0" borderId="2" xfId="0" applyBorder="1"/>
    <xf numFmtId="0" fontId="0" fillId="0" borderId="0" xfId="0" applyBorder="1"/>
    <xf numFmtId="0" fontId="53" fillId="0" borderId="0" xfId="0" applyFont="1" applyFill="1" applyAlignment="1">
      <alignment horizontal="center" vertical="center" wrapText="1"/>
    </xf>
    <xf numFmtId="0" fontId="0" fillId="0" borderId="0" xfId="0" applyFill="1" applyAlignment="1">
      <alignment horizontal="center" vertical="center" wrapText="1"/>
    </xf>
    <xf numFmtId="0" fontId="1" fillId="0" borderId="0" xfId="0" applyFont="1" applyFill="1" applyBorder="1"/>
    <xf numFmtId="0" fontId="55" fillId="0" borderId="23" xfId="0" applyFont="1" applyBorder="1" applyAlignment="1">
      <alignment horizontal="center" vertical="center"/>
    </xf>
    <xf numFmtId="0" fontId="56" fillId="0" borderId="0" xfId="0" applyFont="1" applyBorder="1" applyAlignment="1">
      <alignment horizontal="left"/>
    </xf>
    <xf numFmtId="0" fontId="56" fillId="0" borderId="0" xfId="0" applyFont="1" applyBorder="1"/>
    <xf numFmtId="0" fontId="4" fillId="0" borderId="0" xfId="0" applyFont="1" applyBorder="1"/>
    <xf numFmtId="0" fontId="56" fillId="0" borderId="24" xfId="0" applyFont="1" applyBorder="1"/>
    <xf numFmtId="0" fontId="1" fillId="0" borderId="24" xfId="0" applyFont="1" applyFill="1" applyBorder="1"/>
    <xf numFmtId="0" fontId="1" fillId="0" borderId="25" xfId="0" applyFont="1" applyFill="1" applyBorder="1" applyAlignment="1">
      <alignment horizontal="center" vertical="center"/>
    </xf>
    <xf numFmtId="0" fontId="57" fillId="0" borderId="26" xfId="0" applyFont="1" applyFill="1" applyBorder="1" applyAlignment="1">
      <alignment horizontal="left" vertical="center" wrapText="1"/>
    </xf>
    <xf numFmtId="0" fontId="0" fillId="0" borderId="27" xfId="0" applyFont="1" applyBorder="1" applyAlignment="1">
      <alignment horizontal="center" vertical="center"/>
    </xf>
    <xf numFmtId="0" fontId="15" fillId="0" borderId="28" xfId="0" applyFont="1" applyFill="1" applyBorder="1" applyAlignment="1">
      <alignment horizontal="center" vertical="center"/>
    </xf>
    <xf numFmtId="0" fontId="0" fillId="0" borderId="5" xfId="0" applyFont="1" applyBorder="1" applyAlignment="1">
      <alignment horizontal="center" vertical="center"/>
    </xf>
    <xf numFmtId="0" fontId="16" fillId="0" borderId="2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Alignment="1">
      <alignment vertical="center"/>
    </xf>
    <xf numFmtId="0" fontId="1" fillId="0" borderId="29" xfId="0" applyFont="1" applyFill="1" applyBorder="1" applyAlignment="1">
      <alignment horizontal="center" vertical="center"/>
    </xf>
    <xf numFmtId="0" fontId="57" fillId="0" borderId="30" xfId="0" applyFont="1" applyFill="1" applyBorder="1" applyAlignment="1">
      <alignment horizontal="left" vertical="center" wrapText="1"/>
    </xf>
    <xf numFmtId="0" fontId="0" fillId="0" borderId="3" xfId="0" applyFont="1" applyBorder="1" applyAlignment="1">
      <alignment horizontal="center" vertical="center"/>
    </xf>
    <xf numFmtId="0" fontId="15" fillId="0" borderId="31" xfId="0" applyFont="1" applyFill="1" applyBorder="1" applyAlignment="1">
      <alignment horizontal="center" vertical="center"/>
    </xf>
    <xf numFmtId="0" fontId="16" fillId="0" borderId="31" xfId="0" applyFont="1" applyFill="1" applyBorder="1" applyAlignment="1">
      <alignment horizontal="center" vertical="center"/>
    </xf>
    <xf numFmtId="0" fontId="57" fillId="0" borderId="30" xfId="0" applyFont="1" applyFill="1" applyBorder="1" applyAlignment="1">
      <alignment horizontal="left" vertical="center"/>
    </xf>
    <xf numFmtId="0" fontId="15" fillId="0" borderId="7" xfId="0" applyFont="1" applyFill="1" applyBorder="1" applyAlignment="1">
      <alignment horizontal="center" vertical="center"/>
    </xf>
    <xf numFmtId="0" fontId="58" fillId="0" borderId="30" xfId="0" applyFont="1" applyFill="1" applyBorder="1" applyAlignment="1">
      <alignment horizontal="left" vertical="center" wrapText="1"/>
    </xf>
    <xf numFmtId="0" fontId="59" fillId="0" borderId="31" xfId="1" applyFont="1" applyFill="1" applyBorder="1" applyAlignment="1" applyProtection="1">
      <alignment horizontal="center" vertical="center"/>
    </xf>
    <xf numFmtId="0" fontId="59" fillId="0" borderId="32" xfId="1" applyFont="1" applyFill="1" applyBorder="1" applyAlignment="1" applyProtection="1">
      <alignment horizontal="center" vertical="center"/>
    </xf>
    <xf numFmtId="0" fontId="16"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57" fillId="0" borderId="34" xfId="0" applyFont="1" applyFill="1" applyBorder="1" applyAlignment="1">
      <alignment horizontal="left" vertical="center" wrapText="1"/>
    </xf>
    <xf numFmtId="0" fontId="0" fillId="0" borderId="8" xfId="0" applyFont="1" applyBorder="1" applyAlignment="1">
      <alignment horizontal="center" vertical="center"/>
    </xf>
    <xf numFmtId="0" fontId="59" fillId="0" borderId="35" xfId="1" applyFont="1" applyFill="1" applyBorder="1" applyAlignment="1" applyProtection="1">
      <alignment horizontal="center" vertical="center"/>
    </xf>
    <xf numFmtId="0" fontId="16" fillId="0" borderId="35" xfId="0" applyFont="1" applyFill="1" applyBorder="1" applyAlignment="1">
      <alignment horizontal="center" vertical="center"/>
    </xf>
    <xf numFmtId="0" fontId="1" fillId="0" borderId="36" xfId="0" applyFont="1" applyBorder="1" applyAlignment="1">
      <alignment vertical="center"/>
    </xf>
    <xf numFmtId="0" fontId="0" fillId="0" borderId="0" xfId="0" applyAlignment="1">
      <alignment vertical="center"/>
    </xf>
    <xf numFmtId="0" fontId="16" fillId="0" borderId="20" xfId="0" applyFont="1" applyBorder="1" applyAlignment="1">
      <alignment vertical="center"/>
    </xf>
    <xf numFmtId="0" fontId="0" fillId="3" borderId="20" xfId="0" applyFont="1" applyFill="1" applyBorder="1" applyAlignment="1">
      <alignment vertical="center"/>
    </xf>
    <xf numFmtId="0" fontId="16" fillId="0" borderId="20" xfId="0" applyFont="1" applyBorder="1"/>
    <xf numFmtId="0" fontId="72" fillId="10" borderId="3" xfId="0" applyFont="1" applyFill="1" applyBorder="1" applyAlignment="1">
      <alignment vertical="center"/>
    </xf>
    <xf numFmtId="1" fontId="72" fillId="10" borderId="3" xfId="0" applyNumberFormat="1" applyFont="1" applyFill="1" applyBorder="1" applyAlignment="1">
      <alignment horizontal="center" vertical="center"/>
    </xf>
    <xf numFmtId="0" fontId="72" fillId="11" borderId="3" xfId="0" applyFont="1" applyFill="1" applyBorder="1" applyAlignment="1">
      <alignment vertical="center"/>
    </xf>
    <xf numFmtId="1" fontId="72" fillId="11" borderId="3" xfId="0" applyNumberFormat="1" applyFont="1" applyFill="1" applyBorder="1" applyAlignment="1">
      <alignment horizontal="center" vertical="center"/>
    </xf>
    <xf numFmtId="0" fontId="70" fillId="0" borderId="3" xfId="0" applyFont="1" applyFill="1" applyBorder="1" applyAlignment="1">
      <alignment vertical="center"/>
    </xf>
    <xf numFmtId="0" fontId="70" fillId="0" borderId="3" xfId="0" applyFont="1" applyFill="1" applyBorder="1" applyAlignment="1">
      <alignment horizontal="center" vertical="center"/>
    </xf>
    <xf numFmtId="0" fontId="72" fillId="11" borderId="3" xfId="0" applyFont="1" applyFill="1" applyBorder="1" applyAlignment="1">
      <alignment horizontal="center" vertical="center"/>
    </xf>
    <xf numFmtId="0" fontId="0" fillId="0" borderId="0" xfId="0" applyFill="1" applyAlignment="1">
      <alignment vertical="center"/>
    </xf>
    <xf numFmtId="0" fontId="1" fillId="0" borderId="0" xfId="0" applyFont="1" applyAlignment="1">
      <alignment horizontal="center" vertical="center"/>
    </xf>
    <xf numFmtId="0" fontId="10" fillId="0" borderId="0" xfId="0" applyFont="1" applyAlignment="1">
      <alignment vertical="center"/>
    </xf>
    <xf numFmtId="3" fontId="72" fillId="11" borderId="3" xfId="0" applyNumberFormat="1" applyFont="1" applyFill="1" applyBorder="1" applyAlignment="1">
      <alignment horizontal="center" vertical="center"/>
    </xf>
    <xf numFmtId="3" fontId="72" fillId="0" borderId="3" xfId="0" applyNumberFormat="1" applyFont="1" applyFill="1" applyBorder="1" applyAlignment="1">
      <alignment horizontal="center" vertical="center"/>
    </xf>
    <xf numFmtId="0" fontId="68" fillId="0" borderId="0" xfId="0" applyFont="1" applyAlignment="1">
      <alignment vertical="center"/>
    </xf>
    <xf numFmtId="0" fontId="0" fillId="0" borderId="0" xfId="0" applyAlignment="1">
      <alignment horizontal="center" vertical="center"/>
    </xf>
    <xf numFmtId="0" fontId="52" fillId="0" borderId="0" xfId="0" applyFont="1" applyFill="1" applyBorder="1" applyAlignment="1">
      <alignment vertical="center"/>
    </xf>
    <xf numFmtId="0" fontId="5" fillId="9" borderId="3" xfId="0" applyFont="1" applyFill="1" applyBorder="1" applyAlignment="1">
      <alignment horizontal="center" vertical="center"/>
    </xf>
    <xf numFmtId="0" fontId="2" fillId="9" borderId="3" xfId="0" applyFont="1" applyFill="1" applyBorder="1"/>
    <xf numFmtId="0" fontId="48" fillId="9" borderId="3" xfId="0" applyFont="1" applyFill="1" applyBorder="1" applyAlignment="1">
      <alignment horizontal="center" vertical="center"/>
    </xf>
    <xf numFmtId="0" fontId="15" fillId="9" borderId="3" xfId="0" applyFont="1" applyFill="1" applyBorder="1"/>
    <xf numFmtId="0" fontId="66" fillId="0" borderId="4" xfId="0" applyFont="1" applyBorder="1"/>
    <xf numFmtId="0" fontId="76" fillId="0" borderId="4" xfId="0" applyFont="1" applyBorder="1"/>
    <xf numFmtId="0" fontId="77" fillId="0" borderId="0" xfId="0" applyFont="1"/>
    <xf numFmtId="0" fontId="15" fillId="8" borderId="8" xfId="0" applyFont="1" applyFill="1" applyBorder="1" applyAlignment="1">
      <alignment horizontal="center" vertical="top"/>
    </xf>
    <xf numFmtId="0" fontId="5" fillId="8" borderId="8" xfId="0" applyFont="1" applyFill="1" applyBorder="1" applyAlignment="1">
      <alignment horizontal="left" vertical="top"/>
    </xf>
    <xf numFmtId="0" fontId="5" fillId="8" borderId="8" xfId="0" applyFont="1" applyFill="1" applyBorder="1" applyAlignment="1">
      <alignment horizontal="center" vertical="top" wrapText="1"/>
    </xf>
    <xf numFmtId="0" fontId="2" fillId="8" borderId="8" xfId="0" applyFont="1" applyFill="1" applyBorder="1" applyAlignment="1">
      <alignment horizontal="center"/>
    </xf>
    <xf numFmtId="0" fontId="14" fillId="8" borderId="8" xfId="0" applyFont="1" applyFill="1" applyBorder="1" applyAlignment="1">
      <alignment horizontal="center"/>
    </xf>
    <xf numFmtId="2" fontId="15" fillId="8" borderId="3" xfId="0" applyNumberFormat="1" applyFont="1" applyFill="1" applyBorder="1" applyAlignment="1">
      <alignment horizontal="center" vertical="top"/>
    </xf>
    <xf numFmtId="167" fontId="15" fillId="8" borderId="3" xfId="0" applyNumberFormat="1" applyFont="1" applyFill="1" applyBorder="1" applyAlignment="1">
      <alignment horizontal="center" vertical="top"/>
    </xf>
    <xf numFmtId="0" fontId="15" fillId="0" borderId="2" xfId="0" applyFont="1" applyBorder="1" applyAlignment="1">
      <alignment horizontal="center"/>
    </xf>
    <xf numFmtId="0" fontId="5" fillId="9" borderId="3" xfId="0" applyFont="1" applyFill="1" applyBorder="1" applyAlignment="1">
      <alignment horizontal="left" vertical="justify" wrapText="1"/>
    </xf>
    <xf numFmtId="0" fontId="5" fillId="9" borderId="3" xfId="0" applyFont="1" applyFill="1" applyBorder="1" applyAlignment="1">
      <alignment horizontal="center" vertical="top" wrapText="1"/>
    </xf>
    <xf numFmtId="0" fontId="2" fillId="9" borderId="3" xfId="0" applyFont="1" applyFill="1" applyBorder="1"/>
    <xf numFmtId="0" fontId="48" fillId="9" borderId="3" xfId="0" applyFont="1" applyFill="1" applyBorder="1" applyAlignment="1">
      <alignment horizontal="center" vertical="center"/>
    </xf>
    <xf numFmtId="0" fontId="15" fillId="9" borderId="3" xfId="0" applyFont="1" applyFill="1" applyBorder="1"/>
    <xf numFmtId="0" fontId="79" fillId="0" borderId="0" xfId="0" applyFont="1" applyAlignment="1">
      <alignment vertical="center"/>
    </xf>
    <xf numFmtId="0" fontId="61" fillId="8" borderId="38" xfId="0" applyNumberFormat="1" applyFont="1" applyFill="1" applyBorder="1" applyAlignment="1">
      <alignment horizontal="center" vertical="center"/>
    </xf>
    <xf numFmtId="0" fontId="56" fillId="0" borderId="0" xfId="0" applyNumberFormat="1" applyFont="1" applyAlignment="1">
      <alignment vertical="top" wrapText="1"/>
    </xf>
    <xf numFmtId="0" fontId="0" fillId="0" borderId="0" xfId="0" applyFont="1" applyAlignment="1">
      <alignment vertical="top" wrapText="1"/>
    </xf>
    <xf numFmtId="0" fontId="10" fillId="8" borderId="38" xfId="0" applyNumberFormat="1" applyFont="1" applyFill="1" applyBorder="1" applyAlignment="1">
      <alignment horizontal="center" vertical="center"/>
    </xf>
    <xf numFmtId="1" fontId="64" fillId="8" borderId="38" xfId="0" applyNumberFormat="1" applyFont="1" applyFill="1" applyBorder="1" applyAlignment="1">
      <alignment horizontal="center"/>
    </xf>
    <xf numFmtId="1" fontId="10" fillId="8" borderId="38" xfId="0" applyNumberFormat="1" applyFont="1" applyFill="1" applyBorder="1" applyAlignment="1">
      <alignment horizontal="center" vertical="center"/>
    </xf>
    <xf numFmtId="0" fontId="80" fillId="8" borderId="38" xfId="0" applyNumberFormat="1" applyFont="1" applyFill="1" applyBorder="1" applyAlignment="1">
      <alignment horizontal="center" vertical="center" wrapText="1"/>
    </xf>
    <xf numFmtId="0" fontId="10" fillId="9" borderId="38" xfId="0" applyNumberFormat="1" applyFont="1" applyFill="1" applyBorder="1" applyAlignment="1">
      <alignment horizontal="center" vertical="center"/>
    </xf>
    <xf numFmtId="1" fontId="80" fillId="9" borderId="38" xfId="0" applyNumberFormat="1" applyFont="1" applyFill="1" applyBorder="1" applyAlignment="1">
      <alignment horizontal="center" vertical="top" wrapText="1"/>
    </xf>
    <xf numFmtId="1" fontId="80" fillId="9" borderId="38" xfId="0" applyNumberFormat="1" applyFont="1" applyFill="1" applyBorder="1" applyAlignment="1">
      <alignment horizontal="center"/>
    </xf>
    <xf numFmtId="1" fontId="80" fillId="9" borderId="38" xfId="0" applyNumberFormat="1" applyFont="1" applyFill="1" applyBorder="1" applyAlignment="1">
      <alignment horizontal="center" vertical="center"/>
    </xf>
    <xf numFmtId="1" fontId="10" fillId="9" borderId="38" xfId="0" applyNumberFormat="1" applyFont="1" applyFill="1" applyBorder="1" applyAlignment="1">
      <alignment horizontal="center" vertical="center"/>
    </xf>
    <xf numFmtId="0" fontId="80" fillId="9" borderId="38" xfId="0" applyNumberFormat="1" applyFont="1" applyFill="1" applyBorder="1" applyAlignment="1">
      <alignment horizontal="center" vertical="top" wrapText="1"/>
    </xf>
    <xf numFmtId="0" fontId="80" fillId="9" borderId="38" xfId="0" applyNumberFormat="1" applyFont="1" applyFill="1" applyBorder="1" applyAlignment="1">
      <alignment horizontal="center" vertical="center"/>
    </xf>
    <xf numFmtId="0" fontId="80" fillId="9" borderId="38" xfId="0" applyFont="1" applyFill="1" applyBorder="1" applyAlignment="1">
      <alignment horizontal="center" vertical="top" wrapText="1"/>
    </xf>
    <xf numFmtId="1" fontId="64" fillId="9" borderId="38" xfId="0" applyNumberFormat="1" applyFont="1" applyFill="1" applyBorder="1" applyAlignment="1">
      <alignment horizontal="center" vertical="center" wrapText="1"/>
    </xf>
    <xf numFmtId="1" fontId="64" fillId="8" borderId="38" xfId="0" applyNumberFormat="1" applyFont="1" applyFill="1" applyBorder="1" applyAlignment="1">
      <alignment horizontal="center" vertical="top" wrapText="1"/>
    </xf>
    <xf numFmtId="1" fontId="10" fillId="8" borderId="39" xfId="0" applyNumberFormat="1" applyFont="1" applyFill="1" applyBorder="1" applyAlignment="1">
      <alignment horizontal="center"/>
    </xf>
    <xf numFmtId="1" fontId="64" fillId="8" borderId="38" xfId="0" applyNumberFormat="1" applyFont="1" applyFill="1" applyBorder="1" applyAlignment="1">
      <alignment horizontal="center" vertical="center"/>
    </xf>
    <xf numFmtId="1" fontId="80" fillId="8" borderId="38" xfId="0" applyNumberFormat="1" applyFont="1" applyFill="1" applyBorder="1" applyAlignment="1">
      <alignment horizontal="center" vertical="top" wrapText="1"/>
    </xf>
    <xf numFmtId="1" fontId="80" fillId="8" borderId="38" xfId="0" applyNumberFormat="1" applyFont="1" applyFill="1" applyBorder="1" applyAlignment="1">
      <alignment horizontal="center"/>
    </xf>
    <xf numFmtId="0" fontId="80" fillId="8" borderId="38" xfId="0" applyNumberFormat="1" applyFont="1" applyFill="1" applyBorder="1" applyAlignment="1">
      <alignment horizontal="center" vertical="center"/>
    </xf>
    <xf numFmtId="1" fontId="80" fillId="8" borderId="39" xfId="0" applyNumberFormat="1" applyFont="1" applyFill="1" applyBorder="1" applyAlignment="1">
      <alignment horizontal="center"/>
    </xf>
    <xf numFmtId="1" fontId="80" fillId="8" borderId="40" xfId="0" applyNumberFormat="1" applyFont="1" applyFill="1" applyBorder="1" applyAlignment="1">
      <alignment horizontal="center"/>
    </xf>
    <xf numFmtId="0" fontId="80" fillId="9" borderId="38" xfId="0" applyNumberFormat="1" applyFont="1" applyFill="1" applyBorder="1" applyAlignment="1">
      <alignment horizontal="center" vertical="center" wrapText="1"/>
    </xf>
    <xf numFmtId="1" fontId="80" fillId="8" borderId="38" xfId="0" applyNumberFormat="1" applyFont="1" applyFill="1" applyBorder="1" applyAlignment="1">
      <alignment horizontal="center" vertical="center"/>
    </xf>
    <xf numFmtId="1" fontId="80" fillId="8" borderId="38" xfId="0" applyNumberFormat="1" applyFont="1" applyFill="1" applyBorder="1" applyAlignment="1">
      <alignment horizontal="center" vertical="center" wrapText="1"/>
    </xf>
    <xf numFmtId="0" fontId="81" fillId="9" borderId="3" xfId="0" applyFont="1" applyFill="1" applyBorder="1" applyAlignment="1">
      <alignment horizontal="center" vertical="top"/>
    </xf>
    <xf numFmtId="167" fontId="15" fillId="9" borderId="3" xfId="0" applyNumberFormat="1" applyFont="1" applyFill="1" applyBorder="1" applyAlignment="1">
      <alignment horizontal="center" vertical="top"/>
    </xf>
    <xf numFmtId="167" fontId="81" fillId="9" borderId="3" xfId="0" applyNumberFormat="1" applyFont="1" applyFill="1" applyBorder="1" applyAlignment="1">
      <alignment horizontal="center" vertical="top"/>
    </xf>
    <xf numFmtId="0" fontId="1" fillId="9" borderId="38" xfId="0" applyNumberFormat="1" applyFont="1" applyFill="1" applyBorder="1" applyAlignment="1">
      <alignment horizontal="center" vertical="top"/>
    </xf>
    <xf numFmtId="0" fontId="10" fillId="9" borderId="38" xfId="0" applyNumberFormat="1" applyFont="1" applyFill="1" applyBorder="1" applyAlignment="1">
      <alignment horizontal="left" vertical="top" wrapText="1"/>
    </xf>
    <xf numFmtId="0" fontId="10" fillId="9" borderId="38" xfId="0" applyNumberFormat="1" applyFont="1" applyFill="1" applyBorder="1" applyAlignment="1">
      <alignment horizontal="center" vertical="top" wrapText="1"/>
    </xf>
    <xf numFmtId="0" fontId="62" fillId="9" borderId="38" xfId="0" applyNumberFormat="1" applyFont="1" applyFill="1" applyBorder="1" applyAlignment="1">
      <alignment horizontal="center" vertical="center"/>
    </xf>
    <xf numFmtId="1" fontId="63" fillId="9" borderId="38" xfId="0" applyNumberFormat="1" applyFont="1" applyFill="1" applyBorder="1" applyAlignment="1">
      <alignment horizontal="center"/>
    </xf>
    <xf numFmtId="1" fontId="10" fillId="9" borderId="41" xfId="0" applyNumberFormat="1" applyFont="1" applyFill="1" applyBorder="1" applyAlignment="1">
      <alignment horizontal="center" vertical="center"/>
    </xf>
    <xf numFmtId="1" fontId="10" fillId="9" borderId="42" xfId="0" applyNumberFormat="1" applyFont="1" applyFill="1" applyBorder="1" applyAlignment="1">
      <alignment horizontal="center" vertical="center"/>
    </xf>
    <xf numFmtId="0" fontId="1" fillId="8" borderId="38" xfId="0" applyNumberFormat="1" applyFont="1" applyFill="1" applyBorder="1" applyAlignment="1">
      <alignment horizontal="center" vertical="top"/>
    </xf>
    <xf numFmtId="0" fontId="10" fillId="8" borderId="38" xfId="0" applyNumberFormat="1" applyFont="1" applyFill="1" applyBorder="1" applyAlignment="1">
      <alignment horizontal="left" vertical="top" wrapText="1"/>
    </xf>
    <xf numFmtId="0" fontId="10" fillId="8" borderId="38" xfId="0" applyNumberFormat="1" applyFont="1" applyFill="1" applyBorder="1" applyAlignment="1">
      <alignment horizontal="center" vertical="top" wrapText="1"/>
    </xf>
    <xf numFmtId="1" fontId="61" fillId="8" borderId="38" xfId="0" applyNumberFormat="1" applyFont="1" applyFill="1" applyBorder="1" applyAlignment="1">
      <alignment horizontal="center" vertical="center"/>
    </xf>
    <xf numFmtId="0" fontId="63" fillId="8" borderId="38" xfId="0" applyNumberFormat="1" applyFont="1" applyFill="1" applyBorder="1" applyAlignment="1">
      <alignment horizontal="center" vertical="center"/>
    </xf>
    <xf numFmtId="1" fontId="1" fillId="8" borderId="38" xfId="0" applyNumberFormat="1" applyFont="1" applyFill="1" applyBorder="1" applyAlignment="1"/>
    <xf numFmtId="2" fontId="1" fillId="8" borderId="38" xfId="0" applyNumberFormat="1" applyFont="1" applyFill="1" applyBorder="1" applyAlignment="1">
      <alignment horizontal="center" vertical="top"/>
    </xf>
    <xf numFmtId="0" fontId="5" fillId="9" borderId="3" xfId="0" applyFont="1" applyFill="1" applyBorder="1" applyAlignment="1">
      <alignment horizontal="justify" vertical="center"/>
    </xf>
    <xf numFmtId="0" fontId="15" fillId="0" borderId="3" xfId="0" applyFont="1" applyFill="1" applyBorder="1" applyAlignment="1">
      <alignment horizontal="center" vertical="top"/>
    </xf>
    <xf numFmtId="0" fontId="5" fillId="0" borderId="3" xfId="0" applyFont="1" applyBorder="1" applyAlignment="1">
      <alignment horizontal="left" vertical="justify" wrapText="1"/>
    </xf>
    <xf numFmtId="0" fontId="5" fillId="0" borderId="3" xfId="0" applyFont="1" applyBorder="1" applyAlignment="1">
      <alignment horizontal="left" vertical="justify"/>
    </xf>
    <xf numFmtId="49" fontId="78" fillId="12" borderId="0" xfId="0" applyNumberFormat="1" applyFont="1" applyFill="1" applyAlignment="1">
      <alignment horizontal="center" vertical="center"/>
    </xf>
    <xf numFmtId="49" fontId="75" fillId="12" borderId="0" xfId="0" applyNumberFormat="1" applyFont="1" applyFill="1" applyAlignment="1">
      <alignment horizontal="center" vertical="center"/>
    </xf>
    <xf numFmtId="49" fontId="67" fillId="12" borderId="1" xfId="0" applyNumberFormat="1" applyFont="1" applyFill="1" applyBorder="1" applyAlignment="1">
      <alignment horizontal="left" vertical="center"/>
    </xf>
    <xf numFmtId="0" fontId="68" fillId="12" borderId="1" xfId="0" applyFont="1" applyFill="1" applyBorder="1"/>
    <xf numFmtId="1" fontId="69" fillId="12" borderId="1" xfId="0" applyNumberFormat="1" applyFont="1" applyFill="1" applyBorder="1" applyAlignment="1">
      <alignment horizontal="center" vertical="center"/>
    </xf>
    <xf numFmtId="0" fontId="19" fillId="12" borderId="1" xfId="0" applyFont="1" applyFill="1" applyBorder="1" applyAlignment="1">
      <alignment vertical="center"/>
    </xf>
    <xf numFmtId="1" fontId="84" fillId="12" borderId="0" xfId="0" applyNumberFormat="1" applyFont="1" applyFill="1" applyBorder="1" applyAlignment="1">
      <alignment horizontal="center" vertical="center"/>
    </xf>
    <xf numFmtId="0" fontId="1" fillId="12" borderId="0" xfId="0" applyFont="1" applyFill="1" applyBorder="1"/>
    <xf numFmtId="0" fontId="1" fillId="12" borderId="0" xfId="0" applyFont="1" applyFill="1"/>
    <xf numFmtId="1" fontId="83" fillId="12" borderId="0" xfId="0" applyNumberFormat="1" applyFont="1" applyFill="1" applyBorder="1" applyAlignment="1">
      <alignment horizontal="center" vertical="center"/>
    </xf>
    <xf numFmtId="0" fontId="19" fillId="12" borderId="0" xfId="0" applyFont="1" applyFill="1" applyBorder="1" applyAlignment="1">
      <alignment horizontal="center" vertical="center"/>
    </xf>
    <xf numFmtId="49" fontId="19" fillId="12" borderId="0" xfId="0" applyNumberFormat="1" applyFont="1" applyFill="1" applyBorder="1" applyAlignment="1">
      <alignment horizontal="right" vertical="center" wrapText="1"/>
    </xf>
    <xf numFmtId="49" fontId="75" fillId="12" borderId="0" xfId="0" applyNumberFormat="1" applyFont="1" applyFill="1" applyBorder="1" applyAlignment="1">
      <alignment horizontal="right" vertical="center" wrapText="1"/>
    </xf>
    <xf numFmtId="0" fontId="83" fillId="12" borderId="0" xfId="0" applyNumberFormat="1" applyFont="1" applyFill="1" applyBorder="1" applyAlignment="1">
      <alignment horizontal="right" vertical="center" wrapText="1"/>
    </xf>
    <xf numFmtId="0" fontId="5" fillId="8" borderId="8" xfId="0" applyFont="1" applyFill="1" applyBorder="1" applyAlignment="1">
      <alignment horizontal="center" vertical="center" wrapText="1"/>
    </xf>
    <xf numFmtId="0" fontId="5" fillId="8" borderId="19"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3" xfId="0" applyFont="1" applyFill="1" applyBorder="1" applyAlignment="1">
      <alignment horizontal="justify" vertical="center" wrapText="1"/>
    </xf>
    <xf numFmtId="0" fontId="9" fillId="8" borderId="3" xfId="0" applyFont="1" applyFill="1" applyBorder="1" applyAlignment="1">
      <alignment horizontal="center" vertical="center" wrapText="1"/>
    </xf>
    <xf numFmtId="49" fontId="75" fillId="12" borderId="4" xfId="0" applyNumberFormat="1" applyFont="1" applyFill="1" applyBorder="1" applyAlignment="1">
      <alignment horizontal="left" vertical="center"/>
    </xf>
    <xf numFmtId="49" fontId="75" fillId="12" borderId="1" xfId="0" applyNumberFormat="1" applyFont="1" applyFill="1" applyBorder="1" applyAlignment="1">
      <alignment horizontal="left" vertical="center"/>
    </xf>
    <xf numFmtId="49" fontId="83" fillId="12" borderId="1" xfId="0" applyNumberFormat="1" applyFont="1" applyFill="1" applyBorder="1" applyAlignment="1">
      <alignment horizontal="center" vertical="center"/>
    </xf>
    <xf numFmtId="49" fontId="83" fillId="12" borderId="7" xfId="0" applyNumberFormat="1" applyFont="1" applyFill="1" applyBorder="1" applyAlignment="1">
      <alignment horizontal="center" vertical="center"/>
    </xf>
    <xf numFmtId="0" fontId="9" fillId="9" borderId="8" xfId="0" applyFont="1" applyFill="1" applyBorder="1" applyAlignment="1">
      <alignment horizontal="center" vertical="center" wrapText="1"/>
    </xf>
    <xf numFmtId="0" fontId="9" fillId="9" borderId="19"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8" borderId="8" xfId="0" applyFont="1" applyFill="1" applyBorder="1" applyAlignment="1" applyProtection="1">
      <alignment horizontal="center" vertical="justify" wrapText="1"/>
      <protection locked="0"/>
    </xf>
    <xf numFmtId="0" fontId="9" fillId="8" borderId="19" xfId="0" applyFont="1" applyFill="1" applyBorder="1" applyAlignment="1" applyProtection="1">
      <alignment horizontal="center" vertical="justify" wrapText="1"/>
      <protection locked="0"/>
    </xf>
    <xf numFmtId="0" fontId="9" fillId="8" borderId="5" xfId="0" applyFont="1" applyFill="1" applyBorder="1" applyAlignment="1" applyProtection="1">
      <alignment horizontal="center" vertical="justify" wrapText="1"/>
      <protection locked="0"/>
    </xf>
    <xf numFmtId="0" fontId="9" fillId="9" borderId="3" xfId="0" applyFont="1" applyFill="1" applyBorder="1" applyAlignment="1">
      <alignment horizontal="justify" vertical="center" wrapText="1"/>
    </xf>
    <xf numFmtId="0" fontId="5" fillId="0" borderId="4" xfId="0" applyFont="1" applyBorder="1" applyAlignment="1">
      <alignment horizontal="left" vertical="top" wrapText="1"/>
    </xf>
    <xf numFmtId="0" fontId="5" fillId="0" borderId="7" xfId="0" applyFont="1" applyBorder="1" applyAlignment="1">
      <alignment horizontal="left" vertical="top" wrapText="1"/>
    </xf>
    <xf numFmtId="0" fontId="10" fillId="0" borderId="4" xfId="0" applyFont="1" applyBorder="1" applyAlignment="1">
      <alignment horizontal="center" vertical="top" wrapText="1"/>
    </xf>
    <xf numFmtId="0" fontId="10" fillId="0" borderId="7" xfId="0" applyFont="1" applyBorder="1" applyAlignment="1">
      <alignment horizontal="center" vertical="top" wrapText="1"/>
    </xf>
    <xf numFmtId="0" fontId="9" fillId="0" borderId="8" xfId="0" applyFont="1" applyBorder="1" applyAlignment="1">
      <alignment horizontal="justify" vertical="center" wrapText="1"/>
    </xf>
    <xf numFmtId="0" fontId="9" fillId="0" borderId="19" xfId="0" applyFont="1" applyBorder="1" applyAlignment="1">
      <alignment horizontal="justify" vertical="center" wrapText="1"/>
    </xf>
    <xf numFmtId="0" fontId="9" fillId="0" borderId="5" xfId="0" applyFont="1" applyBorder="1" applyAlignment="1">
      <alignment horizontal="justify" vertical="center" wrapText="1"/>
    </xf>
    <xf numFmtId="0" fontId="10" fillId="0" borderId="3" xfId="0" applyFont="1" applyBorder="1" applyAlignment="1">
      <alignment horizontal="justify" vertical="top" wrapText="1"/>
    </xf>
    <xf numFmtId="0" fontId="9" fillId="0" borderId="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5" xfId="0" applyFont="1" applyBorder="1" applyAlignment="1">
      <alignment horizontal="center" vertical="center" wrapText="1"/>
    </xf>
    <xf numFmtId="0" fontId="5" fillId="0" borderId="3" xfId="0" applyFont="1" applyBorder="1" applyAlignment="1">
      <alignment horizontal="justify" vertical="top" wrapText="1"/>
    </xf>
    <xf numFmtId="0" fontId="10" fillId="8" borderId="41" xfId="0" applyNumberFormat="1" applyFont="1" applyFill="1" applyBorder="1" applyAlignment="1">
      <alignment horizontal="center" vertical="center"/>
    </xf>
    <xf numFmtId="1" fontId="10" fillId="8" borderId="43" xfId="0" applyNumberFormat="1" applyFont="1" applyFill="1" applyBorder="1" applyAlignment="1">
      <alignment horizontal="center" vertical="center"/>
    </xf>
    <xf numFmtId="1" fontId="10" fillId="8" borderId="42" xfId="0" applyNumberFormat="1" applyFont="1" applyFill="1" applyBorder="1" applyAlignment="1">
      <alignment horizontal="center" vertical="center"/>
    </xf>
    <xf numFmtId="0" fontId="5" fillId="2" borderId="8" xfId="0" applyFont="1" applyFill="1" applyBorder="1" applyAlignment="1">
      <alignment horizontal="justify" vertical="center"/>
    </xf>
    <xf numFmtId="0" fontId="5" fillId="2" borderId="19" xfId="0" applyFont="1" applyFill="1" applyBorder="1" applyAlignment="1">
      <alignment horizontal="justify" vertical="center"/>
    </xf>
    <xf numFmtId="0" fontId="5" fillId="2" borderId="5" xfId="0" applyFont="1" applyFill="1" applyBorder="1" applyAlignment="1">
      <alignment horizontal="justify" vertical="center"/>
    </xf>
    <xf numFmtId="0" fontId="5" fillId="9" borderId="8" xfId="0" applyFont="1" applyFill="1" applyBorder="1" applyAlignment="1">
      <alignment horizontal="center" vertical="center"/>
    </xf>
    <xf numFmtId="0" fontId="5" fillId="9" borderId="19"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3" xfId="0" applyFont="1" applyFill="1" applyBorder="1" applyAlignment="1">
      <alignment horizontal="center" vertical="center"/>
    </xf>
    <xf numFmtId="0" fontId="5" fillId="0" borderId="8" xfId="0" applyFont="1" applyBorder="1" applyAlignment="1">
      <alignment horizontal="justify" vertical="center" wrapText="1"/>
    </xf>
    <xf numFmtId="0" fontId="5" fillId="0" borderId="19" xfId="0" applyFont="1" applyBorder="1" applyAlignment="1">
      <alignment horizontal="justify" vertical="center" wrapText="1"/>
    </xf>
    <xf numFmtId="0" fontId="9" fillId="8" borderId="3" xfId="0" applyFont="1" applyFill="1" applyBorder="1" applyAlignment="1">
      <alignment horizontal="center" vertical="center"/>
    </xf>
    <xf numFmtId="0" fontId="5" fillId="0" borderId="3" xfId="0" applyFont="1" applyBorder="1" applyAlignment="1">
      <alignment horizontal="justify" vertical="center"/>
    </xf>
    <xf numFmtId="0" fontId="5" fillId="8" borderId="3" xfId="0" applyFont="1" applyFill="1" applyBorder="1" applyAlignment="1">
      <alignment horizontal="center" vertical="center"/>
    </xf>
    <xf numFmtId="0" fontId="5" fillId="3" borderId="8" xfId="0" applyFont="1" applyFill="1" applyBorder="1" applyAlignment="1">
      <alignment horizontal="justify" vertical="center"/>
    </xf>
    <xf numFmtId="0" fontId="5" fillId="3" borderId="5" xfId="0" applyFont="1" applyFill="1" applyBorder="1" applyAlignment="1">
      <alignment horizontal="justify" vertical="center"/>
    </xf>
    <xf numFmtId="0" fontId="5" fillId="3" borderId="8" xfId="0" applyFont="1" applyFill="1" applyBorder="1" applyAlignment="1">
      <alignment horizontal="justify" vertical="center" wrapText="1"/>
    </xf>
    <xf numFmtId="0" fontId="5" fillId="3" borderId="19" xfId="0" applyFont="1" applyFill="1" applyBorder="1" applyAlignment="1">
      <alignment horizontal="justify" vertical="center" wrapText="1"/>
    </xf>
    <xf numFmtId="0" fontId="5" fillId="3" borderId="5" xfId="0" applyFont="1" applyFill="1" applyBorder="1" applyAlignment="1">
      <alignment horizontal="justify" vertical="center" wrapText="1"/>
    </xf>
    <xf numFmtId="0" fontId="5" fillId="0" borderId="8" xfId="0" applyFont="1" applyFill="1" applyBorder="1" applyAlignment="1">
      <alignment horizontal="justify" vertical="center"/>
    </xf>
    <xf numFmtId="0" fontId="5" fillId="0" borderId="19" xfId="0" applyFont="1" applyFill="1" applyBorder="1" applyAlignment="1">
      <alignment horizontal="justify" vertical="center"/>
    </xf>
    <xf numFmtId="0" fontId="5" fillId="0" borderId="5" xfId="0" applyFont="1" applyFill="1" applyBorder="1" applyAlignment="1">
      <alignment horizontal="justify" vertical="center"/>
    </xf>
    <xf numFmtId="0" fontId="5" fillId="7" borderId="3" xfId="0" applyFont="1" applyFill="1" applyBorder="1" applyAlignment="1">
      <alignment horizontal="justify" vertical="center"/>
    </xf>
    <xf numFmtId="0" fontId="5" fillId="0" borderId="8" xfId="0" applyFont="1" applyBorder="1" applyAlignment="1">
      <alignment horizontal="justify" vertical="center"/>
    </xf>
    <xf numFmtId="0" fontId="5" fillId="0" borderId="19" xfId="0" applyFont="1" applyBorder="1" applyAlignment="1">
      <alignment horizontal="justify" vertical="center"/>
    </xf>
    <xf numFmtId="0" fontId="5" fillId="9" borderId="8" xfId="0" applyFont="1" applyFill="1" applyBorder="1" applyAlignment="1">
      <alignment horizontal="justify" vertical="center"/>
    </xf>
    <xf numFmtId="0" fontId="5" fillId="9" borderId="5" xfId="0" applyFont="1" applyFill="1" applyBorder="1" applyAlignment="1">
      <alignment horizontal="justify" vertical="center"/>
    </xf>
    <xf numFmtId="0" fontId="5" fillId="0" borderId="5" xfId="0" applyFont="1" applyBorder="1" applyAlignment="1">
      <alignment horizontal="justify" vertical="center" wrapText="1"/>
    </xf>
    <xf numFmtId="0" fontId="15" fillId="9" borderId="3" xfId="0" applyFont="1" applyFill="1" applyBorder="1" applyAlignment="1">
      <alignment horizontal="center" vertical="top"/>
    </xf>
    <xf numFmtId="0" fontId="5" fillId="9" borderId="3" xfId="0" applyFont="1" applyFill="1" applyBorder="1" applyAlignment="1">
      <alignment horizontal="left" vertical="justify" wrapText="1"/>
    </xf>
    <xf numFmtId="0" fontId="5" fillId="9" borderId="3" xfId="0" applyFont="1" applyFill="1" applyBorder="1" applyAlignment="1">
      <alignment horizontal="center" vertical="top" wrapText="1"/>
    </xf>
    <xf numFmtId="0" fontId="2" fillId="9" borderId="3" xfId="0" applyFont="1" applyFill="1" applyBorder="1"/>
    <xf numFmtId="0" fontId="48" fillId="9" borderId="3" xfId="0" applyFont="1" applyFill="1" applyBorder="1" applyAlignment="1">
      <alignment horizontal="center" vertical="center"/>
    </xf>
    <xf numFmtId="0" fontId="15" fillId="9" borderId="3" xfId="0" applyFont="1" applyFill="1" applyBorder="1"/>
    <xf numFmtId="0" fontId="5" fillId="9" borderId="3" xfId="0" applyFont="1" applyFill="1" applyBorder="1" applyAlignment="1">
      <alignment horizontal="justify" vertical="center"/>
    </xf>
    <xf numFmtId="0" fontId="10" fillId="9" borderId="41" xfId="0" applyNumberFormat="1" applyFont="1" applyFill="1" applyBorder="1" applyAlignment="1">
      <alignment horizontal="center" vertical="center" wrapText="1"/>
    </xf>
    <xf numFmtId="1" fontId="10" fillId="9" borderId="43" xfId="0" applyNumberFormat="1" applyFont="1" applyFill="1" applyBorder="1" applyAlignment="1">
      <alignment horizontal="center" vertical="center" wrapText="1"/>
    </xf>
    <xf numFmtId="1" fontId="10" fillId="9" borderId="42" xfId="0" applyNumberFormat="1" applyFont="1" applyFill="1" applyBorder="1" applyAlignment="1">
      <alignment horizontal="center" vertical="center" wrapText="1"/>
    </xf>
    <xf numFmtId="0" fontId="10" fillId="9" borderId="41" xfId="0" applyNumberFormat="1" applyFont="1" applyFill="1" applyBorder="1" applyAlignment="1">
      <alignment horizontal="center" vertical="center"/>
    </xf>
    <xf numFmtId="1" fontId="10" fillId="9" borderId="43" xfId="0" applyNumberFormat="1" applyFont="1" applyFill="1" applyBorder="1" applyAlignment="1">
      <alignment horizontal="center" vertical="center"/>
    </xf>
    <xf numFmtId="1" fontId="10" fillId="9" borderId="42" xfId="0" applyNumberFormat="1" applyFont="1" applyFill="1" applyBorder="1" applyAlignment="1">
      <alignment horizontal="center" vertical="center"/>
    </xf>
    <xf numFmtId="0" fontId="10" fillId="8" borderId="41" xfId="0" applyNumberFormat="1" applyFont="1" applyFill="1" applyBorder="1" applyAlignment="1">
      <alignment horizontal="justify" vertical="center" wrapText="1"/>
    </xf>
    <xf numFmtId="1" fontId="10" fillId="8" borderId="43" xfId="0" applyNumberFormat="1" applyFont="1" applyFill="1" applyBorder="1" applyAlignment="1">
      <alignment horizontal="justify" vertical="center" wrapText="1"/>
    </xf>
    <xf numFmtId="1" fontId="10" fillId="8" borderId="42" xfId="0" applyNumberFormat="1" applyFont="1" applyFill="1" applyBorder="1" applyAlignment="1">
      <alignment horizontal="justify" vertical="center" wrapText="1"/>
    </xf>
    <xf numFmtId="0" fontId="5" fillId="0" borderId="3" xfId="0" applyFont="1" applyFill="1" applyBorder="1" applyAlignment="1">
      <alignment horizontal="justify" vertical="center"/>
    </xf>
    <xf numFmtId="0" fontId="5" fillId="0" borderId="3" xfId="0" applyFont="1" applyFill="1" applyBorder="1" applyAlignment="1">
      <alignment horizontal="center" vertical="center"/>
    </xf>
    <xf numFmtId="0" fontId="5" fillId="9" borderId="19" xfId="0" applyFont="1" applyFill="1" applyBorder="1" applyAlignment="1">
      <alignment horizontal="justify" vertical="center"/>
    </xf>
    <xf numFmtId="0" fontId="4" fillId="0" borderId="4" xfId="2" applyFont="1" applyFill="1" applyBorder="1" applyAlignment="1" applyProtection="1">
      <alignment horizontal="left" vertical="center"/>
    </xf>
    <xf numFmtId="0" fontId="4" fillId="0" borderId="1" xfId="2" applyFont="1" applyFill="1" applyBorder="1" applyAlignment="1" applyProtection="1">
      <alignment horizontal="left" vertical="center"/>
    </xf>
    <xf numFmtId="0" fontId="4" fillId="0" borderId="7" xfId="2" applyFont="1" applyFill="1" applyBorder="1" applyAlignment="1" applyProtection="1">
      <alignment horizontal="left" vertical="center"/>
    </xf>
    <xf numFmtId="165" fontId="4" fillId="3" borderId="4" xfId="2" applyNumberFormat="1" applyFont="1" applyFill="1" applyBorder="1" applyAlignment="1" applyProtection="1">
      <alignment horizontal="left" vertical="center"/>
    </xf>
    <xf numFmtId="165" fontId="4" fillId="3" borderId="1" xfId="2" applyNumberFormat="1" applyFont="1" applyFill="1" applyBorder="1" applyAlignment="1" applyProtection="1">
      <alignment horizontal="left" vertical="center"/>
    </xf>
    <xf numFmtId="165" fontId="4" fillId="3" borderId="7" xfId="2" applyNumberFormat="1" applyFont="1" applyFill="1" applyBorder="1" applyAlignment="1" applyProtection="1">
      <alignment horizontal="left" vertical="center"/>
    </xf>
    <xf numFmtId="165" fontId="4" fillId="0" borderId="4" xfId="2" applyNumberFormat="1" applyFont="1" applyFill="1" applyBorder="1" applyAlignment="1" applyProtection="1">
      <alignment horizontal="left" vertical="center"/>
    </xf>
    <xf numFmtId="165" fontId="4" fillId="0" borderId="1" xfId="2" applyNumberFormat="1" applyFont="1" applyFill="1" applyBorder="1" applyAlignment="1" applyProtection="1">
      <alignment horizontal="left" vertical="center"/>
    </xf>
    <xf numFmtId="165" fontId="4" fillId="0" borderId="7" xfId="2" applyNumberFormat="1" applyFont="1" applyFill="1" applyBorder="1" applyAlignment="1" applyProtection="1">
      <alignment horizontal="left" vertical="center"/>
    </xf>
    <xf numFmtId="0" fontId="26" fillId="6" borderId="6" xfId="2" applyFont="1" applyFill="1" applyBorder="1" applyAlignment="1" applyProtection="1">
      <alignment horizontal="center" vertical="center" wrapText="1"/>
    </xf>
    <xf numFmtId="0" fontId="26" fillId="6" borderId="2" xfId="2" applyFont="1" applyFill="1" applyBorder="1" applyAlignment="1" applyProtection="1">
      <alignment horizontal="center" vertical="center" wrapText="1"/>
    </xf>
    <xf numFmtId="0" fontId="26" fillId="6" borderId="15" xfId="2" applyFont="1" applyFill="1" applyBorder="1" applyAlignment="1" applyProtection="1">
      <alignment horizontal="center" vertical="center" wrapText="1"/>
    </xf>
    <xf numFmtId="0" fontId="26" fillId="6" borderId="0" xfId="2" applyFont="1" applyFill="1" applyBorder="1" applyAlignment="1" applyProtection="1">
      <alignment horizontal="center" vertical="center" wrapText="1"/>
    </xf>
    <xf numFmtId="0" fontId="26" fillId="6" borderId="22" xfId="2" applyFont="1" applyFill="1" applyBorder="1" applyAlignment="1" applyProtection="1">
      <alignment horizontal="center" vertical="center" wrapText="1"/>
    </xf>
    <xf numFmtId="0" fontId="26" fillId="6" borderId="20" xfId="2" applyFont="1" applyFill="1" applyBorder="1" applyAlignment="1" applyProtection="1">
      <alignment horizontal="center" vertical="center" wrapText="1"/>
    </xf>
    <xf numFmtId="49" fontId="26" fillId="6" borderId="9" xfId="2" applyNumberFormat="1" applyFont="1" applyFill="1" applyBorder="1" applyAlignment="1" applyProtection="1">
      <alignment horizontal="left" vertical="center" wrapText="1"/>
      <protection locked="0"/>
    </xf>
    <xf numFmtId="49" fontId="26" fillId="6" borderId="44" xfId="2" applyNumberFormat="1" applyFont="1" applyFill="1" applyBorder="1" applyAlignment="1" applyProtection="1">
      <alignment horizontal="left" vertical="center" wrapText="1"/>
      <protection locked="0"/>
    </xf>
    <xf numFmtId="49" fontId="26" fillId="6" borderId="21" xfId="2" applyNumberFormat="1" applyFont="1" applyFill="1" applyBorder="1" applyAlignment="1" applyProtection="1">
      <alignment horizontal="left" vertical="center" wrapText="1"/>
      <protection locked="0"/>
    </xf>
    <xf numFmtId="1" fontId="4" fillId="0" borderId="4" xfId="2" applyNumberFormat="1" applyFont="1" applyFill="1" applyBorder="1" applyAlignment="1" applyProtection="1">
      <alignment horizontal="left" vertical="center"/>
    </xf>
    <xf numFmtId="1" fontId="4" fillId="0" borderId="1" xfId="2" applyNumberFormat="1" applyFont="1" applyFill="1" applyBorder="1" applyAlignment="1" applyProtection="1">
      <alignment horizontal="left" vertical="center"/>
    </xf>
    <xf numFmtId="1" fontId="4" fillId="0" borderId="7" xfId="2" applyNumberFormat="1" applyFont="1" applyFill="1" applyBorder="1" applyAlignment="1" applyProtection="1">
      <alignment horizontal="left" vertical="center"/>
    </xf>
    <xf numFmtId="0" fontId="4" fillId="0" borderId="4" xfId="2" applyFont="1" applyFill="1" applyBorder="1" applyAlignment="1" applyProtection="1">
      <alignment vertical="center"/>
    </xf>
    <xf numFmtId="0" fontId="4" fillId="0" borderId="1" xfId="2" applyFont="1" applyFill="1" applyBorder="1" applyAlignment="1" applyProtection="1">
      <alignment vertical="center"/>
    </xf>
    <xf numFmtId="0" fontId="4" fillId="0" borderId="7" xfId="2" applyFont="1" applyFill="1" applyBorder="1" applyAlignment="1" applyProtection="1">
      <alignment vertical="center"/>
    </xf>
    <xf numFmtId="0" fontId="4" fillId="0" borderId="4" xfId="2" applyNumberFormat="1" applyFont="1" applyFill="1" applyBorder="1" applyAlignment="1" applyProtection="1">
      <alignment horizontal="left" vertical="center"/>
    </xf>
    <xf numFmtId="0" fontId="4" fillId="0" borderId="1" xfId="2" applyNumberFormat="1" applyFont="1" applyFill="1" applyBorder="1" applyAlignment="1" applyProtection="1">
      <alignment horizontal="left" vertical="center"/>
    </xf>
    <xf numFmtId="0" fontId="4" fillId="0" borderId="7" xfId="2" applyNumberFormat="1" applyFont="1" applyFill="1" applyBorder="1" applyAlignment="1" applyProtection="1">
      <alignment horizontal="left" vertical="center"/>
    </xf>
    <xf numFmtId="0" fontId="3" fillId="5" borderId="4" xfId="2" applyFont="1" applyFill="1" applyBorder="1" applyAlignment="1" applyProtection="1">
      <alignment horizontal="left" vertical="center"/>
    </xf>
    <xf numFmtId="0" fontId="3" fillId="5" borderId="1" xfId="2" applyFont="1" applyFill="1" applyBorder="1" applyAlignment="1" applyProtection="1">
      <alignment horizontal="left" vertical="center"/>
    </xf>
    <xf numFmtId="0" fontId="3" fillId="5" borderId="7" xfId="2" applyFont="1" applyFill="1" applyBorder="1" applyAlignment="1" applyProtection="1">
      <alignment horizontal="left" vertical="center"/>
    </xf>
    <xf numFmtId="0" fontId="0" fillId="0" borderId="4" xfId="0" applyBorder="1" applyAlignment="1"/>
    <xf numFmtId="0" fontId="0" fillId="0" borderId="1" xfId="0" applyBorder="1" applyAlignment="1"/>
    <xf numFmtId="0" fontId="0" fillId="0" borderId="7" xfId="0" applyBorder="1" applyAlignment="1"/>
    <xf numFmtId="0" fontId="39" fillId="3" borderId="45" xfId="0" applyFont="1" applyFill="1" applyBorder="1" applyAlignment="1">
      <alignment horizontal="center" vertical="center"/>
    </xf>
    <xf numFmtId="0" fontId="39" fillId="3" borderId="46" xfId="0" applyFont="1" applyFill="1" applyBorder="1" applyAlignment="1">
      <alignment horizontal="center" vertical="center"/>
    </xf>
    <xf numFmtId="0" fontId="55" fillId="0" borderId="47" xfId="0" applyFont="1" applyBorder="1" applyAlignment="1">
      <alignment horizontal="center" vertical="center" wrapText="1"/>
    </xf>
    <xf numFmtId="0" fontId="82" fillId="0" borderId="48" xfId="0" applyFont="1" applyBorder="1" applyAlignment="1">
      <alignment horizontal="center" vertical="center" wrapText="1"/>
    </xf>
    <xf numFmtId="49" fontId="75" fillId="12" borderId="0" xfId="0" applyNumberFormat="1" applyFont="1" applyFill="1" applyBorder="1" applyAlignment="1">
      <alignment horizontal="left" vertical="center"/>
    </xf>
    <xf numFmtId="0" fontId="16" fillId="0" borderId="49" xfId="0" applyFont="1" applyFill="1" applyBorder="1" applyAlignment="1">
      <alignment vertical="center"/>
    </xf>
    <xf numFmtId="0" fontId="0" fillId="0" borderId="3" xfId="0" applyFont="1" applyBorder="1" applyAlignment="1">
      <alignment vertical="center"/>
    </xf>
    <xf numFmtId="0" fontId="0" fillId="0" borderId="31" xfId="0" applyFont="1" applyBorder="1" applyAlignment="1">
      <alignment vertical="center"/>
    </xf>
    <xf numFmtId="0" fontId="56" fillId="0" borderId="23" xfId="0" applyFont="1" applyBorder="1" applyAlignment="1">
      <alignment horizontal="center" vertical="center"/>
    </xf>
    <xf numFmtId="0" fontId="0" fillId="0" borderId="23" xfId="0" applyBorder="1" applyAlignment="1"/>
    <xf numFmtId="0" fontId="16" fillId="0" borderId="27" xfId="0" applyFont="1" applyFill="1" applyBorder="1" applyAlignment="1">
      <alignment vertical="center"/>
    </xf>
    <xf numFmtId="0" fontId="0" fillId="0" borderId="50" xfId="0" applyFont="1" applyBorder="1" applyAlignment="1">
      <alignment vertical="center"/>
    </xf>
    <xf numFmtId="0" fontId="0" fillId="0" borderId="28" xfId="0" applyFont="1" applyBorder="1" applyAlignment="1">
      <alignment vertical="center"/>
    </xf>
    <xf numFmtId="49" fontId="19" fillId="12" borderId="0" xfId="0" applyNumberFormat="1" applyFont="1" applyFill="1" applyBorder="1" applyAlignment="1">
      <alignment horizontal="left" vertical="center" wrapText="1"/>
    </xf>
    <xf numFmtId="0" fontId="0" fillId="12" borderId="0" xfId="0" applyFill="1" applyBorder="1" applyAlignment="1">
      <alignment wrapText="1"/>
    </xf>
    <xf numFmtId="49" fontId="19" fillId="12" borderId="0" xfId="0" applyNumberFormat="1" applyFont="1" applyFill="1" applyBorder="1" applyAlignment="1">
      <alignment horizontal="right" vertical="center" wrapText="1"/>
    </xf>
    <xf numFmtId="0" fontId="0" fillId="12" borderId="0" xfId="0" applyFill="1" applyBorder="1" applyAlignment="1">
      <alignment horizontal="right" wrapText="1"/>
    </xf>
    <xf numFmtId="0" fontId="52" fillId="3" borderId="37" xfId="0" applyFont="1" applyFill="1" applyBorder="1" applyAlignment="1">
      <alignment horizontal="center" vertical="center"/>
    </xf>
    <xf numFmtId="0" fontId="54" fillId="3" borderId="45" xfId="0" applyFont="1" applyFill="1" applyBorder="1" applyAlignment="1">
      <alignment horizontal="center" vertical="center"/>
    </xf>
    <xf numFmtId="0" fontId="54" fillId="3" borderId="46" xfId="0" applyFont="1" applyFill="1" applyBorder="1" applyAlignment="1">
      <alignment horizontal="center" vertical="center"/>
    </xf>
    <xf numFmtId="0" fontId="16" fillId="0" borderId="51" xfId="0" applyFont="1" applyFill="1" applyBorder="1" applyAlignment="1">
      <alignment vertical="center"/>
    </xf>
    <xf numFmtId="0" fontId="0" fillId="0" borderId="52" xfId="0" applyFont="1" applyBorder="1" applyAlignment="1">
      <alignment vertical="center"/>
    </xf>
    <xf numFmtId="0" fontId="0" fillId="0" borderId="35" xfId="0" applyFont="1" applyBorder="1" applyAlignment="1">
      <alignment vertical="center"/>
    </xf>
    <xf numFmtId="0" fontId="9" fillId="10" borderId="6" xfId="0" applyFont="1" applyFill="1" applyBorder="1" applyAlignment="1">
      <alignment horizontal="center" vertical="center"/>
    </xf>
    <xf numFmtId="0" fontId="9" fillId="10" borderId="9" xfId="0" applyFont="1" applyFill="1" applyBorder="1" applyAlignment="1">
      <alignment horizontal="center" vertical="center"/>
    </xf>
    <xf numFmtId="0" fontId="60" fillId="0" borderId="6" xfId="0" applyFont="1" applyBorder="1" applyAlignment="1">
      <alignment horizontal="center" vertical="center" textRotation="90"/>
    </xf>
    <xf numFmtId="0" fontId="60" fillId="0" borderId="9" xfId="0" applyFont="1" applyBorder="1" applyAlignment="1">
      <alignment horizontal="center" vertical="center" textRotation="90"/>
    </xf>
    <xf numFmtId="0" fontId="60" fillId="0" borderId="15" xfId="0" applyFont="1" applyBorder="1" applyAlignment="1">
      <alignment horizontal="center" vertical="center" textRotation="90"/>
    </xf>
    <xf numFmtId="0" fontId="60" fillId="0" borderId="44" xfId="0" applyFont="1" applyBorder="1" applyAlignment="1">
      <alignment horizontal="center" vertical="center" textRotation="90"/>
    </xf>
    <xf numFmtId="0" fontId="60" fillId="0" borderId="22" xfId="0" applyFont="1" applyBorder="1" applyAlignment="1">
      <alignment horizontal="center" vertical="center" textRotation="90"/>
    </xf>
    <xf numFmtId="0" fontId="60" fillId="0" borderId="21" xfId="0" applyFont="1" applyBorder="1" applyAlignment="1">
      <alignment horizontal="center" vertical="center" textRotation="90"/>
    </xf>
  </cellXfs>
  <cellStyles count="5">
    <cellStyle name="Hipervínculo" xfId="1" builtinId="8"/>
    <cellStyle name="Normal" xfId="0" builtinId="0"/>
    <cellStyle name="Normal 2" xfId="2"/>
    <cellStyle name="Normal_Hoja1" xfId="3"/>
    <cellStyle name="Percent 2" xfId="4"/>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4</xdr:col>
      <xdr:colOff>0</xdr:colOff>
      <xdr:row>35</xdr:row>
      <xdr:rowOff>0</xdr:rowOff>
    </xdr:from>
    <xdr:to>
      <xdr:col>4</xdr:col>
      <xdr:colOff>0</xdr:colOff>
      <xdr:row>35</xdr:row>
      <xdr:rowOff>0</xdr:rowOff>
    </xdr:to>
    <xdr:pic>
      <xdr:nvPicPr>
        <xdr:cNvPr id="37964" name="Picture 1">
          <a:extLst>
            <a:ext uri="{FF2B5EF4-FFF2-40B4-BE49-F238E27FC236}">
              <a16:creationId xmlns:a16="http://schemas.microsoft.com/office/drawing/2014/main" xmlns="" id="{2DC5E11B-6A15-41B9-90B2-1CC46FCA26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101060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47624</xdr:colOff>
      <xdr:row>0</xdr:row>
      <xdr:rowOff>47626</xdr:rowOff>
    </xdr:from>
    <xdr:to>
      <xdr:col>1</xdr:col>
      <xdr:colOff>523875</xdr:colOff>
      <xdr:row>3</xdr:row>
      <xdr:rowOff>15875</xdr:rowOff>
    </xdr:to>
    <xdr:pic>
      <xdr:nvPicPr>
        <xdr:cNvPr id="3" name="Imagen 2">
          <a:extLst>
            <a:ext uri="{FF2B5EF4-FFF2-40B4-BE49-F238E27FC236}">
              <a16:creationId xmlns:a16="http://schemas.microsoft.com/office/drawing/2014/main" xmlns="" id="{20354F3E-445E-4C0C-9064-EA71333B4D3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4" y="47626"/>
          <a:ext cx="3238501" cy="1492249"/>
        </a:xfrm>
        <a:prstGeom prst="rect">
          <a:avLst/>
        </a:prstGeom>
      </xdr:spPr>
    </xdr:pic>
    <xdr:clientData/>
  </xdr:twoCellAnchor>
  <xdr:twoCellAnchor editAs="oneCell">
    <xdr:from>
      <xdr:col>4</xdr:col>
      <xdr:colOff>285750</xdr:colOff>
      <xdr:row>0</xdr:row>
      <xdr:rowOff>164191</xdr:rowOff>
    </xdr:from>
    <xdr:to>
      <xdr:col>7</xdr:col>
      <xdr:colOff>518433</xdr:colOff>
      <xdr:row>2</xdr:row>
      <xdr:rowOff>333374</xdr:rowOff>
    </xdr:to>
    <xdr:pic>
      <xdr:nvPicPr>
        <xdr:cNvPr id="4" name="6 Imagen" descr="Nueva imagen.JPG">
          <a:extLst>
            <a:ext uri="{FF2B5EF4-FFF2-40B4-BE49-F238E27FC236}">
              <a16:creationId xmlns:a16="http://schemas.microsoft.com/office/drawing/2014/main" xmlns="" id="{A0D2A10E-2774-4D69-8C6B-2598399CAA18}"/>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25500" y="164191"/>
          <a:ext cx="2740933" cy="118518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63500</xdr:rowOff>
    </xdr:from>
    <xdr:to>
      <xdr:col>1</xdr:col>
      <xdr:colOff>857251</xdr:colOff>
      <xdr:row>3</xdr:row>
      <xdr:rowOff>31749</xdr:rowOff>
    </xdr:to>
    <xdr:pic>
      <xdr:nvPicPr>
        <xdr:cNvPr id="2" name="Imagen 1">
          <a:extLst>
            <a:ext uri="{FF2B5EF4-FFF2-40B4-BE49-F238E27FC236}">
              <a16:creationId xmlns:a16="http://schemas.microsoft.com/office/drawing/2014/main" xmlns="" id="{A80F7868-A30B-4D7A-B3E5-3E8977F0A4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63500"/>
          <a:ext cx="3238501" cy="1492249"/>
        </a:xfrm>
        <a:prstGeom prst="rect">
          <a:avLst/>
        </a:prstGeom>
      </xdr:spPr>
    </xdr:pic>
    <xdr:clientData/>
  </xdr:twoCellAnchor>
  <xdr:twoCellAnchor editAs="oneCell">
    <xdr:from>
      <xdr:col>4</xdr:col>
      <xdr:colOff>2413001</xdr:colOff>
      <xdr:row>0</xdr:row>
      <xdr:rowOff>180065</xdr:rowOff>
    </xdr:from>
    <xdr:to>
      <xdr:col>8</xdr:col>
      <xdr:colOff>550184</xdr:colOff>
      <xdr:row>2</xdr:row>
      <xdr:rowOff>349248</xdr:rowOff>
    </xdr:to>
    <xdr:pic>
      <xdr:nvPicPr>
        <xdr:cNvPr id="3" name="6 Imagen" descr="Nueva imagen.JPG">
          <a:extLst>
            <a:ext uri="{FF2B5EF4-FFF2-40B4-BE49-F238E27FC236}">
              <a16:creationId xmlns:a16="http://schemas.microsoft.com/office/drawing/2014/main" xmlns="" id="{05D5F3D9-4CC1-4254-9D08-B8841F90A88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53626" y="180065"/>
          <a:ext cx="2740933" cy="11851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3302001</xdr:colOff>
      <xdr:row>3</xdr:row>
      <xdr:rowOff>31749</xdr:rowOff>
    </xdr:to>
    <xdr:pic>
      <xdr:nvPicPr>
        <xdr:cNvPr id="2" name="Imagen 1">
          <a:extLst>
            <a:ext uri="{FF2B5EF4-FFF2-40B4-BE49-F238E27FC236}">
              <a16:creationId xmlns:a16="http://schemas.microsoft.com/office/drawing/2014/main" xmlns="" id="{A04A2752-75B2-4796-A23F-310D7F17FD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63500"/>
          <a:ext cx="3238501" cy="1492249"/>
        </a:xfrm>
        <a:prstGeom prst="rect">
          <a:avLst/>
        </a:prstGeom>
      </xdr:spPr>
    </xdr:pic>
    <xdr:clientData/>
  </xdr:twoCellAnchor>
  <xdr:twoCellAnchor editAs="oneCell">
    <xdr:from>
      <xdr:col>4</xdr:col>
      <xdr:colOff>47626</xdr:colOff>
      <xdr:row>0</xdr:row>
      <xdr:rowOff>227690</xdr:rowOff>
    </xdr:from>
    <xdr:to>
      <xdr:col>7</xdr:col>
      <xdr:colOff>454934</xdr:colOff>
      <xdr:row>2</xdr:row>
      <xdr:rowOff>396873</xdr:rowOff>
    </xdr:to>
    <xdr:pic>
      <xdr:nvPicPr>
        <xdr:cNvPr id="3" name="6 Imagen" descr="Nueva imagen.JPG">
          <a:extLst>
            <a:ext uri="{FF2B5EF4-FFF2-40B4-BE49-F238E27FC236}">
              <a16:creationId xmlns:a16="http://schemas.microsoft.com/office/drawing/2014/main" xmlns="" id="{99B99EBF-6413-4BC3-B936-4B1267EC285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001" y="227690"/>
          <a:ext cx="2740933" cy="118518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66</xdr:row>
      <xdr:rowOff>66675</xdr:rowOff>
    </xdr:from>
    <xdr:to>
      <xdr:col>2</xdr:col>
      <xdr:colOff>0</xdr:colOff>
      <xdr:row>67</xdr:row>
      <xdr:rowOff>0</xdr:rowOff>
    </xdr:to>
    <xdr:sp macro="" textlink="">
      <xdr:nvSpPr>
        <xdr:cNvPr id="2" name="AutoShape 15">
          <a:extLst>
            <a:ext uri="{FF2B5EF4-FFF2-40B4-BE49-F238E27FC236}">
              <a16:creationId xmlns:a16="http://schemas.microsoft.com/office/drawing/2014/main" xmlns="" id="{3F2B1E4C-8AD6-4274-BDC2-5ADA899339D0}"/>
            </a:ext>
          </a:extLst>
        </xdr:cNvPr>
        <xdr:cNvSpPr>
          <a:spLocks noChangeArrowheads="1"/>
        </xdr:cNvSpPr>
      </xdr:nvSpPr>
      <xdr:spPr bwMode="auto">
        <a:xfrm>
          <a:off x="2114550" y="11325225"/>
          <a:ext cx="0" cy="76200"/>
        </a:xfrm>
        <a:prstGeom prst="roundRect">
          <a:avLst>
            <a:gd name="adj" fmla="val 16667"/>
          </a:avLst>
        </a:prstGeom>
        <a:solidFill>
          <a:srgbClr val="0000FF"/>
        </a:solidFill>
        <a:ln w="9525">
          <a:noFill/>
          <a:round/>
          <a:headEnd/>
          <a:tailEnd/>
        </a:ln>
        <a:effectLst>
          <a:outerShdw dist="35921" dir="2700000" algn="ctr" rotWithShape="0">
            <a:srgbClr val="808080"/>
          </a:outerShdw>
        </a:effectLst>
      </xdr:spPr>
      <xdr:txBody>
        <a:bodyPr vertOverflow="clip" wrap="square" lIns="36576" tIns="27432" rIns="36576" bIns="27432" anchor="ctr" upright="1"/>
        <a:lstStyle/>
        <a:p>
          <a:pPr algn="ctr" rtl="0">
            <a:defRPr sz="1000"/>
          </a:pPr>
          <a:r>
            <a:rPr lang="en-US" sz="1400" b="1" i="0" u="none" strike="noStrike" baseline="0">
              <a:solidFill>
                <a:srgbClr val="FFFFFF"/>
              </a:solidFill>
              <a:latin typeface="Arial"/>
              <a:cs typeface="Arial"/>
            </a:rPr>
            <a:t>►</a:t>
          </a:r>
          <a:r>
            <a:rPr lang="en-US" sz="1400" b="1" i="0" u="none" strike="noStrike" baseline="0">
              <a:solidFill>
                <a:srgbClr val="FFFFFF"/>
              </a:solidFill>
              <a:latin typeface="Verdana"/>
            </a:rPr>
            <a:t> </a:t>
          </a:r>
          <a:r>
            <a:rPr lang="en-US" sz="800" b="1" i="0" u="none" strike="noStrike" baseline="0">
              <a:solidFill>
                <a:srgbClr val="FFFFFF"/>
              </a:solidFill>
              <a:latin typeface="Verdana"/>
            </a:rPr>
            <a:t>Buscar información de distribuidora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111125</xdr:colOff>
      <xdr:row>0</xdr:row>
      <xdr:rowOff>31750</xdr:rowOff>
    </xdr:from>
    <xdr:to>
      <xdr:col>1</xdr:col>
      <xdr:colOff>2174876</xdr:colOff>
      <xdr:row>2</xdr:row>
      <xdr:rowOff>507999</xdr:rowOff>
    </xdr:to>
    <xdr:pic>
      <xdr:nvPicPr>
        <xdr:cNvPr id="2" name="Imagen 1">
          <a:extLst>
            <a:ext uri="{FF2B5EF4-FFF2-40B4-BE49-F238E27FC236}">
              <a16:creationId xmlns:a16="http://schemas.microsoft.com/office/drawing/2014/main" xmlns="" id="{33A311D9-81E1-4856-A8EB-5393DE5CC3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125" y="31750"/>
          <a:ext cx="3238501" cy="1492249"/>
        </a:xfrm>
        <a:prstGeom prst="rect">
          <a:avLst/>
        </a:prstGeom>
      </xdr:spPr>
    </xdr:pic>
    <xdr:clientData/>
  </xdr:twoCellAnchor>
  <xdr:twoCellAnchor editAs="oneCell">
    <xdr:from>
      <xdr:col>6</xdr:col>
      <xdr:colOff>333376</xdr:colOff>
      <xdr:row>0</xdr:row>
      <xdr:rowOff>180065</xdr:rowOff>
    </xdr:from>
    <xdr:to>
      <xdr:col>8</xdr:col>
      <xdr:colOff>978809</xdr:colOff>
      <xdr:row>2</xdr:row>
      <xdr:rowOff>349248</xdr:rowOff>
    </xdr:to>
    <xdr:pic>
      <xdr:nvPicPr>
        <xdr:cNvPr id="3" name="6 Imagen" descr="Nueva imagen.JPG">
          <a:extLst>
            <a:ext uri="{FF2B5EF4-FFF2-40B4-BE49-F238E27FC236}">
              <a16:creationId xmlns:a16="http://schemas.microsoft.com/office/drawing/2014/main" xmlns="" id="{BFBB2B3C-4151-4C82-B06F-B5D153E4202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52126" y="180065"/>
          <a:ext cx="2740933" cy="118518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31750</xdr:rowOff>
    </xdr:from>
    <xdr:to>
      <xdr:col>1</xdr:col>
      <xdr:colOff>2238376</xdr:colOff>
      <xdr:row>3</xdr:row>
      <xdr:rowOff>9070</xdr:rowOff>
    </xdr:to>
    <xdr:pic>
      <xdr:nvPicPr>
        <xdr:cNvPr id="2" name="Imagen 1">
          <a:extLst>
            <a:ext uri="{FF2B5EF4-FFF2-40B4-BE49-F238E27FC236}">
              <a16:creationId xmlns:a16="http://schemas.microsoft.com/office/drawing/2014/main" xmlns="" id="{07A58DE5-0963-446F-ABFB-864FE499D7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1750"/>
          <a:ext cx="3238501" cy="1501320"/>
        </a:xfrm>
        <a:prstGeom prst="rect">
          <a:avLst/>
        </a:prstGeom>
      </xdr:spPr>
    </xdr:pic>
    <xdr:clientData/>
  </xdr:twoCellAnchor>
  <xdr:twoCellAnchor editAs="oneCell">
    <xdr:from>
      <xdr:col>9</xdr:col>
      <xdr:colOff>244930</xdr:colOff>
      <xdr:row>0</xdr:row>
      <xdr:rowOff>180065</xdr:rowOff>
    </xdr:from>
    <xdr:to>
      <xdr:col>10</xdr:col>
      <xdr:colOff>2348595</xdr:colOff>
      <xdr:row>2</xdr:row>
      <xdr:rowOff>358319</xdr:rowOff>
    </xdr:to>
    <xdr:pic>
      <xdr:nvPicPr>
        <xdr:cNvPr id="3" name="6 Imagen" descr="Nueva imagen.JPG">
          <a:extLst>
            <a:ext uri="{FF2B5EF4-FFF2-40B4-BE49-F238E27FC236}">
              <a16:creationId xmlns:a16="http://schemas.microsoft.com/office/drawing/2014/main" xmlns="" id="{7EA51FFB-A333-4AF8-8EF5-B95718BE286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77930" y="180065"/>
          <a:ext cx="2706915" cy="1194254"/>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31750</xdr:rowOff>
    </xdr:from>
    <xdr:to>
      <xdr:col>2</xdr:col>
      <xdr:colOff>2063751</xdr:colOff>
      <xdr:row>2</xdr:row>
      <xdr:rowOff>507999</xdr:rowOff>
    </xdr:to>
    <xdr:pic>
      <xdr:nvPicPr>
        <xdr:cNvPr id="2" name="Imagen 1">
          <a:extLst>
            <a:ext uri="{FF2B5EF4-FFF2-40B4-BE49-F238E27FC236}">
              <a16:creationId xmlns:a16="http://schemas.microsoft.com/office/drawing/2014/main" xmlns="" id="{222A77A8-A1B1-4B6A-9FAF-AE4898E9A9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1750"/>
          <a:ext cx="3238501" cy="1492249"/>
        </a:xfrm>
        <a:prstGeom prst="rect">
          <a:avLst/>
        </a:prstGeom>
      </xdr:spPr>
    </xdr:pic>
    <xdr:clientData/>
  </xdr:twoCellAnchor>
  <xdr:twoCellAnchor editAs="oneCell">
    <xdr:from>
      <xdr:col>3</xdr:col>
      <xdr:colOff>1952626</xdr:colOff>
      <xdr:row>0</xdr:row>
      <xdr:rowOff>84815</xdr:rowOff>
    </xdr:from>
    <xdr:to>
      <xdr:col>4</xdr:col>
      <xdr:colOff>581934</xdr:colOff>
      <xdr:row>2</xdr:row>
      <xdr:rowOff>253998</xdr:rowOff>
    </xdr:to>
    <xdr:pic>
      <xdr:nvPicPr>
        <xdr:cNvPr id="3" name="6 Imagen" descr="Nueva imagen.JPG">
          <a:extLst>
            <a:ext uri="{FF2B5EF4-FFF2-40B4-BE49-F238E27FC236}">
              <a16:creationId xmlns:a16="http://schemas.microsoft.com/office/drawing/2014/main" xmlns="" id="{3A9F98D1-23C8-4678-8176-9D0CC4EF0BD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31001" y="84815"/>
          <a:ext cx="2740933" cy="118518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msmpfsv01\shared\Documents%20and%20Settings\Arq.%20Javier\Escritorio\TOYOTA%20CUERNAVACA\Documents%20and%20Settings\Ing.%20Francisco\Mis%20documentos\My%20Documents\1.-%20TOYOTA%20IMAGEN%20MATRIZ\TMEX%20Dealer%20information%2014-DIC-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msmpfsv01\shared\MktRep\DEALER%20INFORMATION\TMEX%20Dealer%20inform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Directorio TMEX"/>
      <sheetName val="F&amp;I TFS"/>
      <sheetName val="NOM160"/>
      <sheetName val="Macro"/>
      <sheetName val="Gerentes Gales y Ciales"/>
      <sheetName val="Estatus legal"/>
      <sheetName val="57001 - 57010"/>
      <sheetName val="57011 - 57020"/>
      <sheetName val="57021 - 57030"/>
      <sheetName val="57031 - 57040"/>
      <sheetName val="57041 - 57050"/>
      <sheetName val="57051 - 57060"/>
      <sheetName val="Convenios"/>
      <sheetName val="Solvencia Moral"/>
      <sheetName val="Patios remotos"/>
      <sheetName val="ER y dueños"/>
      <sheetName val="Sheet1"/>
    </sheetNames>
    <sheetDataSet>
      <sheetData sheetId="0" refreshError="1"/>
      <sheetData sheetId="1" refreshError="1">
        <row r="2">
          <cell r="A2" t="str">
            <v>QUERETARO</v>
          </cell>
          <cell r="B2">
            <v>57017</v>
          </cell>
          <cell r="C2" t="str">
            <v>PRIMARIA</v>
          </cell>
          <cell r="D2" t="str">
            <v>Alden Queretaro, S. de R.L. de C.V.</v>
          </cell>
          <cell r="E2" t="str">
            <v xml:space="preserve">Boulevard Bernardo Quintana 628 </v>
          </cell>
          <cell r="F2" t="str">
            <v xml:space="preserve">Desarrollo San Pablo </v>
          </cell>
          <cell r="G2" t="str">
            <v>-</v>
          </cell>
          <cell r="H2" t="str">
            <v>Santiago de Querétaro</v>
          </cell>
          <cell r="I2" t="str">
            <v>Querétaro</v>
          </cell>
          <cell r="J2">
            <v>76130</v>
          </cell>
          <cell r="K2">
            <v>442</v>
          </cell>
          <cell r="L2" t="str">
            <v>234 42 00</v>
          </cell>
          <cell r="M2" t="str">
            <v>www.toyotaqueretaro.com.mx</v>
          </cell>
          <cell r="N2" t="str">
            <v xml:space="preserve">Agustín Velasco Korndorffer     </v>
          </cell>
          <cell r="O2" t="str">
            <v>ventas@geisha.com.mx</v>
          </cell>
          <cell r="P2" t="str">
            <v xml:space="preserve">Jorge Alfredo Skertchly Crowley                   </v>
          </cell>
          <cell r="Q2" t="str">
            <v>as@toyotaqueretaro.com.mx</v>
          </cell>
          <cell r="R2" t="str">
            <v xml:space="preserve">Jorge Alfredo Skertchly Crowley                   </v>
          </cell>
          <cell r="S2" t="str">
            <v>as@toyotaqueretaro.com.mx</v>
          </cell>
          <cell r="T2" t="str">
            <v>No aplica</v>
          </cell>
          <cell r="U2" t="str">
            <v>-</v>
          </cell>
          <cell r="V2" t="str">
            <v>Miguel Andel Dávila</v>
          </cell>
          <cell r="W2" t="str">
            <v>madavila@toyotaqueretaro.com.mx</v>
          </cell>
          <cell r="X2" t="str">
            <v>Rubén Villa</v>
          </cell>
          <cell r="Y2" t="str">
            <v>rvilla@toyotaqueretaro.com.mx</v>
          </cell>
          <cell r="Z2" t="str">
            <v xml:space="preserve">Janette Carballo Ramirez </v>
          </cell>
          <cell r="AA2" t="str">
            <v>jcarballo@toyotaqueretaro.com.mx</v>
          </cell>
          <cell r="AB2" t="str">
            <v>-</v>
          </cell>
          <cell r="AC2" t="str">
            <v>-</v>
          </cell>
          <cell r="AD2">
            <v>37951</v>
          </cell>
          <cell r="AE2" t="str">
            <v>-</v>
          </cell>
          <cell r="AF2" t="str">
            <v>-</v>
          </cell>
          <cell r="AG2" t="str">
            <v>-</v>
          </cell>
          <cell r="AH2" t="str">
            <v>-</v>
          </cell>
          <cell r="AI2" t="str">
            <v>-</v>
          </cell>
          <cell r="AJ2" t="str">
            <v>-</v>
          </cell>
          <cell r="AK2" t="str">
            <v>-</v>
          </cell>
          <cell r="AL2" t="str">
            <v>-</v>
          </cell>
          <cell r="AM2" t="str">
            <v>-</v>
          </cell>
          <cell r="AN2" t="str">
            <v>-</v>
          </cell>
          <cell r="AO2" t="str">
            <v>-</v>
          </cell>
          <cell r="AP2" t="str">
            <v>-</v>
          </cell>
          <cell r="AQ2" t="str">
            <v>-</v>
          </cell>
          <cell r="AR2" t="str">
            <v>-</v>
          </cell>
          <cell r="AS2" t="str">
            <v>-</v>
          </cell>
          <cell r="AT2" t="str">
            <v>-</v>
          </cell>
          <cell r="AU2" t="str">
            <v>-</v>
          </cell>
          <cell r="AV2" t="str">
            <v>-</v>
          </cell>
          <cell r="AW2" t="str">
            <v>-</v>
          </cell>
          <cell r="AX2" t="str">
            <v>-</v>
          </cell>
          <cell r="AY2" t="str">
            <v>-</v>
          </cell>
          <cell r="AZ2" t="str">
            <v>-</v>
          </cell>
          <cell r="BA2" t="str">
            <v>Larissa Osorio</v>
          </cell>
          <cell r="BB2" t="str">
            <v>larissa_osorio@toyota.com</v>
          </cell>
          <cell r="BC2" t="str">
            <v>Octavio Rendón</v>
          </cell>
          <cell r="BD2" t="str">
            <v>octavio_rendon@toyota.com</v>
          </cell>
          <cell r="BE2" t="str">
            <v>Enrique Ruiz</v>
          </cell>
          <cell r="BF2" t="str">
            <v>enrique_ruiz@toyota.com</v>
          </cell>
          <cell r="BG2" t="str">
            <v>REGION 5</v>
          </cell>
          <cell r="BH2" t="str">
            <v>Christian Palafox</v>
          </cell>
          <cell r="BI2" t="str">
            <v>christian_palafox@toyota.com</v>
          </cell>
          <cell r="BJ2" t="str">
            <v>REGION 4</v>
          </cell>
          <cell r="BK2" t="str">
            <v>VLV / José Luis Ruiz</v>
          </cell>
          <cell r="BL2" t="str">
            <v>joseluis.ruiz@vlv.com.mx</v>
          </cell>
          <cell r="BM2" t="str">
            <v xml:space="preserve">AQU-030811-UM4                     </v>
          </cell>
        </row>
        <row r="3">
          <cell r="A3" t="str">
            <v>SATELITE</v>
          </cell>
          <cell r="B3">
            <v>57006</v>
          </cell>
          <cell r="C3" t="str">
            <v>PRIMARIA METRO</v>
          </cell>
          <cell r="D3" t="str">
            <v>Alden Satélite, S. de R.L. de C.V.</v>
          </cell>
          <cell r="E3" t="str">
            <v>Boulevard Manuel Ávila Camacho 3039</v>
          </cell>
          <cell r="F3" t="str">
            <v>San Andrés Atenco</v>
          </cell>
          <cell r="G3" t="str">
            <v>-</v>
          </cell>
          <cell r="H3" t="str">
            <v>Tlalnepantla</v>
          </cell>
          <cell r="I3" t="str">
            <v>Estado de México</v>
          </cell>
          <cell r="J3">
            <v>54040</v>
          </cell>
          <cell r="K3">
            <v>55</v>
          </cell>
          <cell r="L3" t="str">
            <v>53 21 05 50</v>
          </cell>
          <cell r="M3" t="str">
            <v>www.toyotasatelite.com.mx</v>
          </cell>
          <cell r="N3" t="str">
            <v>Carlos Alberto López de Nava Velasco</v>
          </cell>
          <cell r="O3" t="str">
            <v>caln@alden.com.mx</v>
          </cell>
          <cell r="P3" t="str">
            <v>Juan Manuel Sánchez Villanueva</v>
          </cell>
          <cell r="Q3" t="str">
            <v>jmsanch@toyotasatelite.com.mx</v>
          </cell>
          <cell r="R3" t="str">
            <v>Juan Manuel Sánchez Villanueva</v>
          </cell>
          <cell r="S3" t="str">
            <v>jmsanch@toyotasatelite.com.mx</v>
          </cell>
          <cell r="T3" t="str">
            <v>No aplica</v>
          </cell>
          <cell r="U3" t="str">
            <v>-</v>
          </cell>
          <cell r="V3" t="str">
            <v>Pablo Martinez</v>
          </cell>
          <cell r="W3" t="str">
            <v>pmartinez@toyotasatelite.com.mx</v>
          </cell>
          <cell r="X3" t="str">
            <v>Rodrigo de la Mora</v>
          </cell>
          <cell r="Y3" t="str">
            <v>rdelamora@toyotasatelite.com.mx</v>
          </cell>
          <cell r="Z3" t="str">
            <v>Rodolfo Galvan</v>
          </cell>
          <cell r="AA3" t="str">
            <v>rgalvan@toyotasatelite.com.mx</v>
          </cell>
          <cell r="AB3" t="str">
            <v>Roberto Carro</v>
          </cell>
          <cell r="AC3" t="str">
            <v>rcarro@toyotasatelite.com.mx</v>
          </cell>
          <cell r="AD3">
            <v>37347</v>
          </cell>
          <cell r="AE3" t="str">
            <v>-</v>
          </cell>
          <cell r="AF3" t="str">
            <v>-</v>
          </cell>
          <cell r="AG3" t="str">
            <v>-</v>
          </cell>
          <cell r="AH3" t="str">
            <v>-</v>
          </cell>
          <cell r="AI3" t="str">
            <v>-</v>
          </cell>
          <cell r="AJ3" t="str">
            <v>-</v>
          </cell>
          <cell r="AK3" t="str">
            <v>-</v>
          </cell>
          <cell r="AL3" t="str">
            <v>-</v>
          </cell>
          <cell r="AM3" t="str">
            <v>-</v>
          </cell>
          <cell r="AN3" t="str">
            <v>-</v>
          </cell>
          <cell r="AO3" t="str">
            <v>-</v>
          </cell>
          <cell r="AP3" t="str">
            <v>-</v>
          </cell>
          <cell r="AQ3" t="str">
            <v>-</v>
          </cell>
          <cell r="AR3" t="str">
            <v>-</v>
          </cell>
          <cell r="AS3" t="str">
            <v>-</v>
          </cell>
          <cell r="AT3" t="str">
            <v>-</v>
          </cell>
          <cell r="AU3" t="str">
            <v>-</v>
          </cell>
          <cell r="AV3" t="str">
            <v>-</v>
          </cell>
          <cell r="AW3" t="str">
            <v>-</v>
          </cell>
          <cell r="AX3" t="str">
            <v>-</v>
          </cell>
          <cell r="AY3" t="str">
            <v>-</v>
          </cell>
          <cell r="AZ3" t="str">
            <v>-</v>
          </cell>
          <cell r="BA3" t="str">
            <v>Diana Sanchez</v>
          </cell>
          <cell r="BB3" t="str">
            <v>diana_sanchez@toyota.com</v>
          </cell>
          <cell r="BC3" t="str">
            <v>Octavio Rendón</v>
          </cell>
          <cell r="BD3" t="str">
            <v>octavio_rendon@toyota.com</v>
          </cell>
          <cell r="BE3" t="str">
            <v>Marco Valle</v>
          </cell>
          <cell r="BF3" t="str">
            <v>marco_valle@toyota.com</v>
          </cell>
          <cell r="BG3" t="str">
            <v>REGION 1</v>
          </cell>
          <cell r="BH3" t="str">
            <v>Ricardo Humphrey</v>
          </cell>
          <cell r="BI3" t="str">
            <v>ricardo_humphrey@toyota.com</v>
          </cell>
          <cell r="BJ3" t="str">
            <v>REGION 2</v>
          </cell>
          <cell r="BK3" t="str">
            <v>VLV / José Luis Ruiz</v>
          </cell>
          <cell r="BL3" t="str">
            <v>joseluis.ruiz@vlv.com.mx</v>
          </cell>
          <cell r="BM3" t="str">
            <v xml:space="preserve">ASA-020131-VB9                     </v>
          </cell>
        </row>
        <row r="4">
          <cell r="A4" t="str">
            <v>CELAYA</v>
          </cell>
          <cell r="B4">
            <v>57040</v>
          </cell>
          <cell r="C4" t="str">
            <v>PRIMARIA</v>
          </cell>
          <cell r="D4" t="str">
            <v>Alecsa Celaya, S. de R.L. de C.V.</v>
          </cell>
          <cell r="E4" t="str">
            <v>Prolongación Boulevard Adolfo López Mateos 1504 ate. Esquina eje Nororiente</v>
          </cell>
          <cell r="F4" t="str">
            <v xml:space="preserve">La Laja </v>
          </cell>
          <cell r="G4" t="str">
            <v>-</v>
          </cell>
          <cell r="H4" t="str">
            <v>Celaya</v>
          </cell>
          <cell r="I4" t="str">
            <v>Guanajuato</v>
          </cell>
          <cell r="J4" t="str">
            <v>38130</v>
          </cell>
          <cell r="K4" t="str">
            <v>461</v>
          </cell>
          <cell r="L4" t="str">
            <v>159 88 00</v>
          </cell>
          <cell r="M4" t="str">
            <v>www.toyotacelaya.com.mx</v>
          </cell>
          <cell r="N4" t="str">
            <v>Juan Sabas Leal Muldoon</v>
          </cell>
          <cell r="O4" t="str">
            <v>jsabaslm@gmqueretaro.com.mx</v>
          </cell>
          <cell r="P4" t="str">
            <v>Rodolfo Adrián Romero Baños</v>
          </cell>
          <cell r="Q4" t="str">
            <v>rromero@toyotacelaya.com.mx</v>
          </cell>
          <cell r="R4" t="str">
            <v>Rodolfo Adrián Romero Baños</v>
          </cell>
          <cell r="S4" t="str">
            <v>rromero@toyotacelaya.com.mx</v>
          </cell>
          <cell r="T4" t="str">
            <v>No aplica</v>
          </cell>
          <cell r="U4" t="str">
            <v>-</v>
          </cell>
          <cell r="V4" t="str">
            <v>José Guadalupe Rodriguez</v>
          </cell>
          <cell r="W4" t="str">
            <v>jguadalupe@toyotacelaya.com.mx</v>
          </cell>
          <cell r="X4" t="str">
            <v>José Luis Sandoval García</v>
          </cell>
          <cell r="Y4" t="str">
            <v>jsandoval@toyotacelaya.com.mx</v>
          </cell>
          <cell r="Z4" t="str">
            <v>Beatriz Solís</v>
          </cell>
          <cell r="AA4" t="str">
            <v>bsolis@toyotapachuca.com.mx</v>
          </cell>
          <cell r="AB4" t="str">
            <v>-</v>
          </cell>
          <cell r="AC4" t="str">
            <v>-</v>
          </cell>
          <cell r="AD4">
            <v>38762</v>
          </cell>
          <cell r="AE4" t="str">
            <v>-</v>
          </cell>
          <cell r="AF4" t="str">
            <v>-</v>
          </cell>
          <cell r="AG4" t="str">
            <v>-</v>
          </cell>
          <cell r="AH4" t="str">
            <v>-</v>
          </cell>
          <cell r="AI4" t="str">
            <v>-</v>
          </cell>
          <cell r="AJ4" t="str">
            <v>-</v>
          </cell>
          <cell r="AK4" t="str">
            <v>-</v>
          </cell>
          <cell r="AL4" t="str">
            <v>-</v>
          </cell>
          <cell r="AM4" t="str">
            <v>-</v>
          </cell>
          <cell r="AN4" t="str">
            <v>-</v>
          </cell>
          <cell r="AO4" t="str">
            <v>-</v>
          </cell>
          <cell r="AP4" t="str">
            <v>-</v>
          </cell>
          <cell r="AQ4" t="str">
            <v>-</v>
          </cell>
          <cell r="AR4" t="str">
            <v>-</v>
          </cell>
          <cell r="AS4" t="str">
            <v>-</v>
          </cell>
          <cell r="AT4" t="str">
            <v>-</v>
          </cell>
          <cell r="AU4" t="str">
            <v>-</v>
          </cell>
          <cell r="AV4" t="str">
            <v>-</v>
          </cell>
          <cell r="AW4" t="str">
            <v>-</v>
          </cell>
          <cell r="AX4" t="str">
            <v>-</v>
          </cell>
          <cell r="AY4" t="str">
            <v>-</v>
          </cell>
          <cell r="AZ4" t="str">
            <v>-</v>
          </cell>
          <cell r="BA4" t="str">
            <v>Diana Sanchez</v>
          </cell>
          <cell r="BB4" t="str">
            <v>diana_sanchez@toyota.com</v>
          </cell>
          <cell r="BC4" t="str">
            <v>Alfredo Herrera</v>
          </cell>
          <cell r="BD4" t="str">
            <v>alfredo_herrera@toyota.com</v>
          </cell>
          <cell r="BE4" t="str">
            <v>Enrique Ruiz</v>
          </cell>
          <cell r="BF4" t="str">
            <v>enrique_ruiz@toyota.com</v>
          </cell>
          <cell r="BG4" t="str">
            <v>REGION 5</v>
          </cell>
          <cell r="BH4" t="str">
            <v>Christian Palafox</v>
          </cell>
          <cell r="BI4" t="str">
            <v>christian_palafox@toyota.com</v>
          </cell>
          <cell r="BJ4" t="str">
            <v>REGION 4</v>
          </cell>
          <cell r="BK4" t="str">
            <v>IMSH / Mauricio Ibañez</v>
          </cell>
          <cell r="BL4" t="str">
            <v>mibanez@ibanezmaroto.com</v>
          </cell>
          <cell r="BM4" t="str">
            <v xml:space="preserve">ACE-050912-GZ0                     </v>
          </cell>
        </row>
        <row r="5">
          <cell r="A5" t="str">
            <v>PACHUCA</v>
          </cell>
          <cell r="B5">
            <v>57025</v>
          </cell>
          <cell r="C5" t="str">
            <v>PRIMARIA</v>
          </cell>
          <cell r="D5" t="str">
            <v>Alecsa Pachuca, S. de R.L. de C.V.</v>
          </cell>
          <cell r="E5" t="str">
            <v>Carretera Pachuca - Cd. Sahagún km 3.5</v>
          </cell>
          <cell r="F5" t="str">
            <v>Chacón</v>
          </cell>
          <cell r="G5" t="str">
            <v>-</v>
          </cell>
          <cell r="H5" t="str">
            <v>Mineral de la Reforma</v>
          </cell>
          <cell r="I5" t="str">
            <v>Hidalgo</v>
          </cell>
          <cell r="J5">
            <v>42182</v>
          </cell>
          <cell r="K5">
            <v>771</v>
          </cell>
          <cell r="L5" t="str">
            <v>717 02 70</v>
          </cell>
          <cell r="M5" t="str">
            <v>www.toyotapachuca.com.mx</v>
          </cell>
          <cell r="N5" t="str">
            <v>José Antonio Leal Muldoon</v>
          </cell>
          <cell r="O5" t="str">
            <v>jantoniolm@gmindustrial.com.mx</v>
          </cell>
          <cell r="P5" t="str">
            <v>Yaneth Griselda Cisneros Ramírez</v>
          </cell>
          <cell r="Q5" t="str">
            <v>ycisneros@toyotapachuca.com.mx</v>
          </cell>
          <cell r="R5" t="str">
            <v>Yaneth Griselda Cisneros Ramírez</v>
          </cell>
          <cell r="S5" t="str">
            <v>ycisneros@toyotapachuca.com.mx</v>
          </cell>
          <cell r="T5" t="str">
            <v>No aplica</v>
          </cell>
          <cell r="U5" t="str">
            <v>-</v>
          </cell>
          <cell r="V5" t="str">
            <v>Yaneth Griselda Cisneros Ramírez</v>
          </cell>
          <cell r="W5" t="str">
            <v>ycisneros@toyotapachuca.com.mx</v>
          </cell>
          <cell r="X5" t="str">
            <v>Fernando Tena</v>
          </cell>
          <cell r="Y5" t="str">
            <v>ftena@toyotapachuca.com.mx</v>
          </cell>
          <cell r="Z5" t="str">
            <v>Beatriz Solís</v>
          </cell>
          <cell r="AA5" t="str">
            <v>bsolis@toyotapachuca.com.mx</v>
          </cell>
          <cell r="AB5" t="str">
            <v>-</v>
          </cell>
          <cell r="AC5" t="str">
            <v>-</v>
          </cell>
          <cell r="AD5">
            <v>38092</v>
          </cell>
          <cell r="AE5" t="str">
            <v>-</v>
          </cell>
          <cell r="AF5" t="str">
            <v>-</v>
          </cell>
          <cell r="AG5" t="str">
            <v>-</v>
          </cell>
          <cell r="AH5" t="str">
            <v>-</v>
          </cell>
          <cell r="AI5" t="str">
            <v>-</v>
          </cell>
          <cell r="AJ5" t="str">
            <v>-</v>
          </cell>
          <cell r="AK5" t="str">
            <v>-</v>
          </cell>
          <cell r="AL5" t="str">
            <v>-</v>
          </cell>
          <cell r="AM5" t="str">
            <v>-</v>
          </cell>
          <cell r="AN5" t="str">
            <v>-</v>
          </cell>
          <cell r="AO5" t="str">
            <v>-</v>
          </cell>
          <cell r="AP5" t="str">
            <v>-</v>
          </cell>
          <cell r="AQ5" t="str">
            <v>-</v>
          </cell>
          <cell r="AR5" t="str">
            <v>-</v>
          </cell>
          <cell r="AS5" t="str">
            <v>-</v>
          </cell>
          <cell r="AT5" t="str">
            <v>-</v>
          </cell>
          <cell r="AU5" t="str">
            <v>-</v>
          </cell>
          <cell r="AV5" t="str">
            <v>-</v>
          </cell>
          <cell r="AW5" t="str">
            <v>-</v>
          </cell>
          <cell r="AX5" t="str">
            <v>-</v>
          </cell>
          <cell r="AY5" t="str">
            <v>-</v>
          </cell>
          <cell r="AZ5" t="str">
            <v>-</v>
          </cell>
          <cell r="BA5" t="str">
            <v>Larissa Osorio</v>
          </cell>
          <cell r="BB5" t="str">
            <v>larissa_osorio@toyota.com</v>
          </cell>
          <cell r="BC5" t="str">
            <v>Octavio Rendón</v>
          </cell>
          <cell r="BD5" t="str">
            <v>octavio_rendon@toyota.com</v>
          </cell>
          <cell r="BE5" t="str">
            <v>Enrique Ruiz</v>
          </cell>
          <cell r="BF5" t="str">
            <v>enrique_ruiz@toyota.com</v>
          </cell>
          <cell r="BG5" t="str">
            <v>REGION 5</v>
          </cell>
          <cell r="BH5" t="str">
            <v>Mauricio Rios</v>
          </cell>
          <cell r="BI5" t="str">
            <v>mauricio_rios@toyota.com</v>
          </cell>
          <cell r="BJ5" t="str">
            <v>REGION 1</v>
          </cell>
          <cell r="BK5" t="str">
            <v>IMSH / Mauricio Ibañez</v>
          </cell>
          <cell r="BL5" t="str">
            <v>mibanez@ibanezmaroto.com</v>
          </cell>
          <cell r="BM5" t="str">
            <v xml:space="preserve">APA-040128-N75                      </v>
          </cell>
        </row>
        <row r="6">
          <cell r="A6" t="str">
            <v>CHIAPAS</v>
          </cell>
          <cell r="B6">
            <v>57028</v>
          </cell>
          <cell r="C6" t="str">
            <v>PRIMARIA</v>
          </cell>
          <cell r="D6" t="str">
            <v xml:space="preserve">Autochiapas, S. de R.L. de C.V. </v>
          </cell>
          <cell r="E6" t="str">
            <v>Boulevard Ángel Albino Corzo 750</v>
          </cell>
          <cell r="F6" t="str">
            <v>Bienestar Social</v>
          </cell>
          <cell r="G6" t="str">
            <v>-</v>
          </cell>
          <cell r="H6" t="str">
            <v>Tuxtla Gutiérrez</v>
          </cell>
          <cell r="I6" t="str">
            <v>Chiapas</v>
          </cell>
          <cell r="J6" t="str">
            <v>29077</v>
          </cell>
          <cell r="K6" t="str">
            <v>961</v>
          </cell>
          <cell r="L6" t="str">
            <v>617 70 00</v>
          </cell>
          <cell r="M6" t="str">
            <v>www.toyotachiapas.com</v>
          </cell>
          <cell r="N6" t="str">
            <v xml:space="preserve">Rómulo Farrera Escudero      </v>
          </cell>
          <cell r="O6" t="str">
            <v>gpofarrera@gfarrera.com.mx</v>
          </cell>
          <cell r="P6" t="str">
            <v xml:space="preserve">Fernando Vázquez Farrera                               </v>
          </cell>
          <cell r="Q6" t="str">
            <v>fernandovazquez@gfarrera.com.mx</v>
          </cell>
          <cell r="R6" t="str">
            <v>Arena Padilla Farrera</v>
          </cell>
          <cell r="S6" t="str">
            <v>arenapadilla@gfarrera.com.mx</v>
          </cell>
          <cell r="T6" t="str">
            <v>No aplica</v>
          </cell>
          <cell r="U6" t="str">
            <v>-</v>
          </cell>
          <cell r="V6" t="str">
            <v>Gabriela Zebadúa Moreno</v>
          </cell>
          <cell r="W6" t="str">
            <v>gabriela.zebadua@gfarrera.com.mx</v>
          </cell>
          <cell r="X6" t="str">
            <v>Manuel Portillo Montalvo</v>
          </cell>
          <cell r="Y6" t="str">
            <v>manuel.portillo@gfarrera.com.mx</v>
          </cell>
          <cell r="Z6" t="str">
            <v>Ignacio Escobar</v>
          </cell>
          <cell r="AA6" t="str">
            <v>iescobar@gfarrera.com.mx</v>
          </cell>
          <cell r="AB6" t="str">
            <v>-</v>
          </cell>
          <cell r="AC6" t="str">
            <v>-</v>
          </cell>
          <cell r="AD6">
            <v>38323</v>
          </cell>
          <cell r="AE6" t="str">
            <v>-</v>
          </cell>
          <cell r="AF6" t="str">
            <v>-</v>
          </cell>
          <cell r="AG6" t="str">
            <v>-</v>
          </cell>
          <cell r="AH6" t="str">
            <v>-</v>
          </cell>
          <cell r="AI6" t="str">
            <v>-</v>
          </cell>
          <cell r="AJ6" t="str">
            <v>-</v>
          </cell>
          <cell r="AK6" t="str">
            <v>Boulevard Belisario Domínguez 1861</v>
          </cell>
          <cell r="AL6" t="str">
            <v>Bugambilias</v>
          </cell>
          <cell r="AM6" t="str">
            <v>-</v>
          </cell>
          <cell r="AN6" t="str">
            <v>Tuxtla Gutiérrez</v>
          </cell>
          <cell r="AO6" t="str">
            <v>Chiapas</v>
          </cell>
          <cell r="AP6">
            <v>29058</v>
          </cell>
          <cell r="AQ6" t="str">
            <v>Plaza Galerías Boulevard</v>
          </cell>
          <cell r="AR6" t="str">
            <v>-</v>
          </cell>
          <cell r="AS6" t="str">
            <v>-</v>
          </cell>
          <cell r="AT6" t="str">
            <v>-</v>
          </cell>
          <cell r="AU6" t="str">
            <v>-</v>
          </cell>
          <cell r="AV6" t="str">
            <v>-</v>
          </cell>
          <cell r="AW6" t="str">
            <v>-</v>
          </cell>
          <cell r="AX6" t="str">
            <v>-</v>
          </cell>
          <cell r="AY6" t="str">
            <v>-</v>
          </cell>
          <cell r="AZ6" t="str">
            <v>-</v>
          </cell>
          <cell r="BA6" t="str">
            <v>Diana Sanchez</v>
          </cell>
          <cell r="BB6" t="str">
            <v>diana_sanchez@toyota.com</v>
          </cell>
          <cell r="BC6" t="str">
            <v>Alfredo Herrera</v>
          </cell>
          <cell r="BD6" t="str">
            <v>alfredo_herrera@toyota.com</v>
          </cell>
          <cell r="BE6" t="str">
            <v>Arturo Rodriguez</v>
          </cell>
          <cell r="BF6" t="str">
            <v>arturo_p_rodriguez@toyota.com</v>
          </cell>
          <cell r="BG6" t="str">
            <v>REGION 3</v>
          </cell>
          <cell r="BH6" t="str">
            <v>Delia Henry</v>
          </cell>
          <cell r="BI6" t="str">
            <v>delia_henry@toyota.com</v>
          </cell>
          <cell r="BJ6" t="str">
            <v>REGION 3</v>
          </cell>
          <cell r="BK6" t="str">
            <v>IMSH / Mauricio Ibañez</v>
          </cell>
          <cell r="BL6" t="str">
            <v>mibanez@ibanezmaroto.com</v>
          </cell>
          <cell r="BM6" t="str">
            <v xml:space="preserve">AUT-040825-SV4                       </v>
          </cell>
        </row>
        <row r="7">
          <cell r="A7" t="str">
            <v>LAGUNA</v>
          </cell>
          <cell r="B7">
            <v>57009</v>
          </cell>
          <cell r="C7" t="str">
            <v>PRIMARIA</v>
          </cell>
          <cell r="D7" t="str">
            <v>Automotores de la Laguna, S.A. de C.V.</v>
          </cell>
          <cell r="E7" t="str">
            <v>Boulevard Independencia 2200 Ote.</v>
          </cell>
          <cell r="F7" t="str">
            <v>Estrella</v>
          </cell>
          <cell r="G7" t="str">
            <v>-</v>
          </cell>
          <cell r="H7" t="str">
            <v xml:space="preserve">Torreón </v>
          </cell>
          <cell r="I7" t="str">
            <v>Coahuila</v>
          </cell>
          <cell r="J7">
            <v>27010</v>
          </cell>
          <cell r="K7">
            <v>871</v>
          </cell>
          <cell r="L7" t="str">
            <v>747 27 00</v>
          </cell>
          <cell r="M7" t="str">
            <v>www.toyotatorreon.com</v>
          </cell>
          <cell r="N7" t="str">
            <v xml:space="preserve">Guillermo Alfredo Murra Talamás   </v>
          </cell>
          <cell r="O7" t="str">
            <v>g_murrat@toyotatorreon.com</v>
          </cell>
          <cell r="P7" t="str">
            <v xml:space="preserve">Guillermo Alfredo Murra Talamás   </v>
          </cell>
          <cell r="Q7" t="str">
            <v>g_murrat@toyotatorreon.com</v>
          </cell>
          <cell r="R7" t="str">
            <v xml:space="preserve">Guillermo Alfredo Murra Marroquín      </v>
          </cell>
          <cell r="S7" t="str">
            <v>g_murram@toyotatorreon.com</v>
          </cell>
          <cell r="T7" t="str">
            <v>No aplica</v>
          </cell>
          <cell r="U7" t="str">
            <v>-</v>
          </cell>
          <cell r="V7" t="str">
            <v>Alberto González Iriarte</v>
          </cell>
          <cell r="W7" t="str">
            <v>agonzalez@toyotatorreon.com</v>
          </cell>
          <cell r="X7" t="str">
            <v>Francisco Tolentino</v>
          </cell>
          <cell r="Y7" t="str">
            <v>f_tolentino@toyotatorreon.com</v>
          </cell>
          <cell r="Z7" t="str">
            <v>Maria Eugenia Gutiérrez Reyes</v>
          </cell>
          <cell r="AA7" t="str">
            <v>m_gutierrez@toyotatorreon.com</v>
          </cell>
          <cell r="AB7" t="str">
            <v>-</v>
          </cell>
          <cell r="AC7" t="str">
            <v>-</v>
          </cell>
          <cell r="AD7">
            <v>37723</v>
          </cell>
          <cell r="AE7" t="str">
            <v>-</v>
          </cell>
          <cell r="AF7" t="str">
            <v>-</v>
          </cell>
          <cell r="AG7" t="str">
            <v>-</v>
          </cell>
          <cell r="AH7" t="str">
            <v>-</v>
          </cell>
          <cell r="AI7" t="str">
            <v>-</v>
          </cell>
          <cell r="AJ7" t="str">
            <v>-</v>
          </cell>
          <cell r="AK7" t="str">
            <v>-</v>
          </cell>
          <cell r="AL7" t="str">
            <v>-</v>
          </cell>
          <cell r="AM7" t="str">
            <v>-</v>
          </cell>
          <cell r="AN7" t="str">
            <v>-</v>
          </cell>
          <cell r="AO7" t="str">
            <v>-</v>
          </cell>
          <cell r="AP7" t="str">
            <v>-</v>
          </cell>
          <cell r="AQ7" t="str">
            <v>-</v>
          </cell>
          <cell r="AR7" t="str">
            <v>-</v>
          </cell>
          <cell r="AS7" t="str">
            <v>-</v>
          </cell>
          <cell r="AT7" t="str">
            <v>-</v>
          </cell>
          <cell r="AU7" t="str">
            <v>-</v>
          </cell>
          <cell r="AV7" t="str">
            <v>-</v>
          </cell>
          <cell r="AW7" t="str">
            <v>-</v>
          </cell>
          <cell r="AX7" t="str">
            <v>-</v>
          </cell>
          <cell r="AY7" t="str">
            <v>-</v>
          </cell>
          <cell r="AZ7" t="str">
            <v>-</v>
          </cell>
          <cell r="BA7" t="str">
            <v>Larissa Osorio</v>
          </cell>
          <cell r="BB7" t="str">
            <v>larissa_osorio@toyota.com</v>
          </cell>
          <cell r="BC7" t="str">
            <v>Carlos Díaz</v>
          </cell>
          <cell r="BD7" t="str">
            <v>carlos_diaz@toyota.com</v>
          </cell>
          <cell r="BE7" t="str">
            <v>Marco Valle</v>
          </cell>
          <cell r="BF7" t="str">
            <v>marco_valle@toyota.com</v>
          </cell>
          <cell r="BG7" t="str">
            <v>REGION 1</v>
          </cell>
          <cell r="BH7" t="str">
            <v>Mauricio Rios</v>
          </cell>
          <cell r="BI7" t="str">
            <v>mauricio_rios@toyota.com</v>
          </cell>
          <cell r="BJ7" t="str">
            <v>REGION 1</v>
          </cell>
          <cell r="BK7" t="str">
            <v>IMSH / Mauricio Ibañez</v>
          </cell>
          <cell r="BL7" t="str">
            <v>mibanez@ibanezmaroto.com</v>
          </cell>
          <cell r="BM7" t="str">
            <v xml:space="preserve">ALA-021016-4S2                       </v>
          </cell>
        </row>
        <row r="8">
          <cell r="A8" t="str">
            <v>CANCUN</v>
          </cell>
          <cell r="B8">
            <v>57036</v>
          </cell>
          <cell r="C8" t="str">
            <v>PRIMARIA</v>
          </cell>
          <cell r="D8" t="str">
            <v>Automotriz Jar de Cancún, S de R.L. de C.V.</v>
          </cell>
          <cell r="E8" t="str">
            <v>Calle Isla Mujeres 1, Supermanzana 312, Mz 34, Lt 1</v>
          </cell>
          <cell r="F8" t="str">
            <v xml:space="preserve">Residencial Islazul </v>
          </cell>
          <cell r="G8" t="str">
            <v>-</v>
          </cell>
          <cell r="H8" t="str">
            <v>Cancún</v>
          </cell>
          <cell r="I8" t="str">
            <v>Quintana Roo</v>
          </cell>
          <cell r="J8" t="str">
            <v>77565</v>
          </cell>
          <cell r="K8" t="str">
            <v>998</v>
          </cell>
          <cell r="L8" t="str">
            <v>193 00 00</v>
          </cell>
          <cell r="M8" t="str">
            <v>www.toyotacancun.com.mx</v>
          </cell>
          <cell r="N8" t="str">
            <v xml:space="preserve">Rodrigo Octavio de la Peña Hurtado </v>
          </cell>
          <cell r="O8" t="str">
            <v>r_delapena@toyotamerida.com.mx</v>
          </cell>
          <cell r="P8" t="str">
            <v>Carlos Francisco Gómez Rodríguez</v>
          </cell>
          <cell r="Q8" t="str">
            <v>c_gomez@toyotacancun.com.mx</v>
          </cell>
          <cell r="R8" t="str">
            <v>Carlos Francisco Gómez Rodríguez</v>
          </cell>
          <cell r="S8" t="str">
            <v>c_gomez@toyotacancun.com.mx</v>
          </cell>
          <cell r="T8" t="str">
            <v>No aplica</v>
          </cell>
          <cell r="U8" t="str">
            <v>-</v>
          </cell>
          <cell r="V8" t="str">
            <v>Erick Fodor</v>
          </cell>
          <cell r="W8" t="str">
            <v>e_fodor@toyotacancun.com.mx</v>
          </cell>
          <cell r="X8" t="str">
            <v>Myrna Olea Salgado</v>
          </cell>
          <cell r="Y8" t="str">
            <v>m_olea@toyotacancun.com.mx</v>
          </cell>
          <cell r="Z8" t="str">
            <v xml:space="preserve">Manuel Jesus Bonilla Pasos </v>
          </cell>
          <cell r="AA8" t="str">
            <v>m_bonilla@toyotacancun.com.mx</v>
          </cell>
          <cell r="AB8" t="str">
            <v>-</v>
          </cell>
          <cell r="AC8" t="str">
            <v>-</v>
          </cell>
          <cell r="AD8">
            <v>38785</v>
          </cell>
          <cell r="AE8" t="str">
            <v>Carretera Cancún - Puerto Morelos km 7.5</v>
          </cell>
          <cell r="AF8" t="str">
            <v>Residencial Campestre</v>
          </cell>
          <cell r="AG8" t="str">
            <v>-</v>
          </cell>
          <cell r="AH8" t="str">
            <v>Cancún</v>
          </cell>
          <cell r="AI8" t="str">
            <v>Quintana Roo</v>
          </cell>
          <cell r="AJ8">
            <v>77535</v>
          </cell>
          <cell r="AK8" t="str">
            <v>-</v>
          </cell>
          <cell r="AL8" t="str">
            <v>-</v>
          </cell>
          <cell r="AM8" t="str">
            <v>-</v>
          </cell>
          <cell r="AN8" t="str">
            <v>-</v>
          </cell>
          <cell r="AO8" t="str">
            <v>-</v>
          </cell>
          <cell r="AP8" t="str">
            <v>-</v>
          </cell>
          <cell r="AQ8" t="str">
            <v>-</v>
          </cell>
          <cell r="AR8" t="str">
            <v>-</v>
          </cell>
          <cell r="AS8" t="str">
            <v>-</v>
          </cell>
          <cell r="AT8" t="str">
            <v>-</v>
          </cell>
          <cell r="AU8" t="str">
            <v>-</v>
          </cell>
          <cell r="AV8" t="str">
            <v>-</v>
          </cell>
          <cell r="AW8" t="str">
            <v>-</v>
          </cell>
          <cell r="AX8" t="str">
            <v>-</v>
          </cell>
          <cell r="AY8" t="str">
            <v>-</v>
          </cell>
          <cell r="AZ8" t="str">
            <v>-</v>
          </cell>
          <cell r="BA8" t="str">
            <v>Ivette Rovira</v>
          </cell>
          <cell r="BB8" t="str">
            <v>ivette_rovira@toyota.com</v>
          </cell>
          <cell r="BC8" t="str">
            <v>Alfredo Herrera</v>
          </cell>
          <cell r="BD8" t="str">
            <v>alfredo_herrera@toyota.com</v>
          </cell>
          <cell r="BE8" t="str">
            <v>Arturo Rodriguez</v>
          </cell>
          <cell r="BF8" t="str">
            <v>arturo_p_rodriguez@toyota.com</v>
          </cell>
          <cell r="BG8" t="str">
            <v>REGION 3</v>
          </cell>
          <cell r="BH8" t="str">
            <v>Delia Henry</v>
          </cell>
          <cell r="BI8" t="str">
            <v>delia_henry@toyota.com</v>
          </cell>
          <cell r="BJ8" t="str">
            <v>REGION 3</v>
          </cell>
          <cell r="BK8" t="str">
            <v>VLV / José Luis Ruiz</v>
          </cell>
          <cell r="BL8" t="str">
            <v>joseluis.ruiz@vlv.com.mx</v>
          </cell>
          <cell r="BM8" t="str">
            <v xml:space="preserve">AJC-050427-4K5                     </v>
          </cell>
        </row>
        <row r="9">
          <cell r="A9" t="str">
            <v>MEXICALI</v>
          </cell>
          <cell r="B9">
            <v>57051</v>
          </cell>
          <cell r="C9" t="str">
            <v>PRIMARIA</v>
          </cell>
          <cell r="D9" t="str">
            <v>Automotriz Mexicali, S. de R.L. de C.V.</v>
          </cell>
          <cell r="E9" t="str">
            <v>Calzada Cetys 2630</v>
          </cell>
          <cell r="F9" t="str">
            <v>San Pedro Residencial</v>
          </cell>
          <cell r="G9" t="str">
            <v>-</v>
          </cell>
          <cell r="H9" t="str">
            <v>Mexicali</v>
          </cell>
          <cell r="I9" t="str">
            <v>Baja California</v>
          </cell>
          <cell r="J9" t="str">
            <v>21254</v>
          </cell>
          <cell r="K9" t="str">
            <v>686</v>
          </cell>
          <cell r="L9" t="str">
            <v>104 22 22</v>
          </cell>
          <cell r="M9" t="str">
            <v>www.toyotademexicali.com</v>
          </cell>
          <cell r="N9" t="str">
            <v>Ernesto Elorduy Blackaller</v>
          </cell>
          <cell r="O9" t="str">
            <v>ernesto@autopasion.com.mx</v>
          </cell>
          <cell r="P9" t="str">
            <v>Ernesto Elorduy Blackaller</v>
          </cell>
          <cell r="Q9" t="str">
            <v>ernesto@autopasion.com.mx</v>
          </cell>
          <cell r="R9" t="str">
            <v>Ernesto Elorduy Blackaller</v>
          </cell>
          <cell r="S9" t="str">
            <v>ernesto@autopasion.com.mx</v>
          </cell>
          <cell r="T9" t="str">
            <v>No aplica</v>
          </cell>
          <cell r="U9" t="str">
            <v>-</v>
          </cell>
          <cell r="V9" t="str">
            <v>Paty Barak</v>
          </cell>
          <cell r="W9" t="str">
            <v>paty.barak@autopasion.com.mx</v>
          </cell>
          <cell r="X9" t="str">
            <v>Mario Gutierrez</v>
          </cell>
          <cell r="Y9" t="str">
            <v>mario.gutierrez@autopassion.com.mx</v>
          </cell>
          <cell r="Z9" t="str">
            <v>Nidia Mendoza</v>
          </cell>
          <cell r="AA9" t="str">
            <v>nidia.mendoza@autopassion.com.mx</v>
          </cell>
          <cell r="AB9" t="str">
            <v>-</v>
          </cell>
          <cell r="AC9" t="str">
            <v>-</v>
          </cell>
          <cell r="AD9">
            <v>39680</v>
          </cell>
          <cell r="AE9" t="str">
            <v>-</v>
          </cell>
          <cell r="AF9" t="str">
            <v>-</v>
          </cell>
          <cell r="AG9" t="str">
            <v>-</v>
          </cell>
          <cell r="AH9" t="str">
            <v>-</v>
          </cell>
          <cell r="AI9" t="str">
            <v>-</v>
          </cell>
          <cell r="AJ9" t="str">
            <v>-</v>
          </cell>
          <cell r="AK9" t="str">
            <v>-</v>
          </cell>
          <cell r="AL9" t="str">
            <v>-</v>
          </cell>
          <cell r="AM9" t="str">
            <v>-</v>
          </cell>
          <cell r="AN9" t="str">
            <v>-</v>
          </cell>
          <cell r="AO9" t="str">
            <v>-</v>
          </cell>
          <cell r="AP9" t="str">
            <v>-</v>
          </cell>
          <cell r="AQ9" t="str">
            <v>-</v>
          </cell>
          <cell r="AR9" t="str">
            <v>-</v>
          </cell>
          <cell r="AS9" t="str">
            <v>-</v>
          </cell>
          <cell r="AT9" t="str">
            <v>-</v>
          </cell>
          <cell r="AU9" t="str">
            <v>-</v>
          </cell>
          <cell r="AV9" t="str">
            <v>-</v>
          </cell>
          <cell r="AW9" t="str">
            <v>-</v>
          </cell>
          <cell r="AX9" t="str">
            <v>-</v>
          </cell>
          <cell r="AY9" t="str">
            <v xml:space="preserve">Yael Vera </v>
          </cell>
          <cell r="AZ9" t="str">
            <v>yael_vera@toyota.com</v>
          </cell>
          <cell r="BA9" t="str">
            <v>Ivette Rovira</v>
          </cell>
          <cell r="BB9" t="str">
            <v>ivette_rovira@toyota.com</v>
          </cell>
          <cell r="BC9" t="str">
            <v>Carlos Díaz</v>
          </cell>
          <cell r="BD9" t="str">
            <v>carlos_diaz@toyota.com</v>
          </cell>
          <cell r="BE9" t="str">
            <v>Yael Vera</v>
          </cell>
          <cell r="BF9" t="str">
            <v>yael_vera@toyota.com</v>
          </cell>
          <cell r="BG9" t="str">
            <v>REGION 2</v>
          </cell>
          <cell r="BH9" t="str">
            <v>Lars Adame</v>
          </cell>
          <cell r="BI9" t="str">
            <v>lars_adame@toyota.com</v>
          </cell>
          <cell r="BJ9" t="str">
            <v>REGION 5</v>
          </cell>
          <cell r="BK9" t="str">
            <v>VLV / José Luis Ruiz</v>
          </cell>
          <cell r="BL9" t="str">
            <v>joseluis.ruiz@vlv.com.mx</v>
          </cell>
          <cell r="BM9" t="str">
            <v xml:space="preserve">AME-080207-TRA                       </v>
          </cell>
        </row>
        <row r="10">
          <cell r="A10" t="str">
            <v>OAXACA</v>
          </cell>
          <cell r="B10">
            <v>57029</v>
          </cell>
          <cell r="C10" t="str">
            <v>PRIMARIA</v>
          </cell>
          <cell r="D10" t="str">
            <v>Automotriz Oaxaca de Antequera, S. de R.L. de C.V.</v>
          </cell>
          <cell r="E10" t="str">
            <v>Avenida Símbolos Patrios 728</v>
          </cell>
          <cell r="F10" t="str">
            <v>Eliseo Jiménez Ruiz</v>
          </cell>
          <cell r="G10" t="str">
            <v>-</v>
          </cell>
          <cell r="H10" t="str">
            <v>Santa Cruz Xoxocotlán</v>
          </cell>
          <cell r="I10" t="str">
            <v>Oaxaca</v>
          </cell>
          <cell r="J10" t="str">
            <v>71230</v>
          </cell>
          <cell r="K10" t="str">
            <v>951</v>
          </cell>
          <cell r="L10" t="str">
            <v>501 64 00</v>
          </cell>
          <cell r="M10" t="str">
            <v>www.toyotaoaxaca.com.mx</v>
          </cell>
          <cell r="N10" t="str">
            <v>José Vicente Alonso Martínez</v>
          </cell>
          <cell r="O10" t="str">
            <v>valonso@toyotaoaxaca.com.mx</v>
          </cell>
          <cell r="P10" t="str">
            <v>Victorino Millán Martínez</v>
          </cell>
          <cell r="Q10" t="str">
            <v>vmillan@toyotaoaxaca.com.mx</v>
          </cell>
          <cell r="R10" t="str">
            <v>Victorino Millán Martínez</v>
          </cell>
          <cell r="S10" t="str">
            <v>vmillan@toyotaoaxaca.com.mx</v>
          </cell>
          <cell r="T10" t="str">
            <v>No aplica</v>
          </cell>
          <cell r="U10" t="str">
            <v>-</v>
          </cell>
          <cell r="V10" t="str">
            <v>Gabriel Bourget</v>
          </cell>
          <cell r="W10" t="str">
            <v>gbourget@toyotaoaxaca.com.mx</v>
          </cell>
          <cell r="X10" t="str">
            <v>Mercedes Serrano Estrada</v>
          </cell>
          <cell r="Y10" t="str">
            <v>mserrano@toyotaoaxaca.com.mx</v>
          </cell>
          <cell r="Z10" t="str">
            <v>Ruth Hernandez Bautista</v>
          </cell>
          <cell r="AA10" t="str">
            <v>rhernandez@toyotaoaxaca.com.mx</v>
          </cell>
          <cell r="AB10" t="str">
            <v>-</v>
          </cell>
          <cell r="AC10" t="str">
            <v>-</v>
          </cell>
          <cell r="AD10">
            <v>38316</v>
          </cell>
          <cell r="AE10" t="str">
            <v>-</v>
          </cell>
          <cell r="AF10" t="str">
            <v>-</v>
          </cell>
          <cell r="AG10" t="str">
            <v>-</v>
          </cell>
          <cell r="AH10" t="str">
            <v>-</v>
          </cell>
          <cell r="AI10" t="str">
            <v>-</v>
          </cell>
          <cell r="AJ10" t="str">
            <v>-</v>
          </cell>
          <cell r="AK10" t="str">
            <v>-</v>
          </cell>
          <cell r="AL10" t="str">
            <v>-</v>
          </cell>
          <cell r="AM10" t="str">
            <v>-</v>
          </cell>
          <cell r="AN10" t="str">
            <v>-</v>
          </cell>
          <cell r="AO10" t="str">
            <v>-</v>
          </cell>
          <cell r="AP10" t="str">
            <v>-</v>
          </cell>
          <cell r="AQ10" t="str">
            <v>-</v>
          </cell>
          <cell r="AR10" t="str">
            <v>-</v>
          </cell>
          <cell r="AS10" t="str">
            <v>-</v>
          </cell>
          <cell r="AT10" t="str">
            <v>-</v>
          </cell>
          <cell r="AU10" t="str">
            <v>-</v>
          </cell>
          <cell r="AV10" t="str">
            <v>-</v>
          </cell>
          <cell r="AW10" t="str">
            <v>-</v>
          </cell>
          <cell r="AX10" t="str">
            <v>-</v>
          </cell>
          <cell r="AY10" t="str">
            <v>-</v>
          </cell>
          <cell r="AZ10" t="str">
            <v>-</v>
          </cell>
          <cell r="BA10" t="str">
            <v>Ivette Rovira</v>
          </cell>
          <cell r="BB10" t="str">
            <v>ivette_rovira@toyota.com</v>
          </cell>
          <cell r="BC10" t="str">
            <v>Alfredo Herrera</v>
          </cell>
          <cell r="BD10" t="str">
            <v>alfredo_herrera@toyota.com</v>
          </cell>
          <cell r="BE10" t="str">
            <v>Arturo Rodriguez</v>
          </cell>
          <cell r="BF10" t="str">
            <v>arturo_p_rodriguez@toyota.com</v>
          </cell>
          <cell r="BG10" t="str">
            <v>REGION 3</v>
          </cell>
          <cell r="BH10" t="str">
            <v>Delia Henry</v>
          </cell>
          <cell r="BI10" t="str">
            <v>delia_henry@toyota.com</v>
          </cell>
          <cell r="BJ10" t="str">
            <v>REGION 3</v>
          </cell>
          <cell r="BK10" t="str">
            <v>IMSH / Mauricio Ibañez</v>
          </cell>
          <cell r="BL10" t="str">
            <v>mibanez@ibanezmaroto.com</v>
          </cell>
          <cell r="BM10" t="str">
            <v xml:space="preserve">AOA-040608-H65               </v>
          </cell>
        </row>
        <row r="11">
          <cell r="A11" t="str">
            <v>SALINA CRUZ</v>
          </cell>
          <cell r="B11">
            <v>57606</v>
          </cell>
          <cell r="C11" t="str">
            <v>ROM</v>
          </cell>
          <cell r="D11" t="str">
            <v>Automotriz Oaxaca de Antequera, S. de R.L. de C.V.</v>
          </cell>
          <cell r="E11" t="str">
            <v>Carretera Transísmica km 6.5</v>
          </cell>
          <cell r="F11" t="str">
            <v>Aviación</v>
          </cell>
          <cell r="G11" t="str">
            <v>-</v>
          </cell>
          <cell r="H11" t="str">
            <v>Salina Cruz</v>
          </cell>
          <cell r="I11" t="str">
            <v>Oaxaca</v>
          </cell>
          <cell r="J11" t="str">
            <v>70610</v>
          </cell>
          <cell r="K11" t="str">
            <v>971</v>
          </cell>
          <cell r="L11" t="str">
            <v>717 30 50</v>
          </cell>
          <cell r="M11" t="str">
            <v>www.toyotasalinacruz.com.mx</v>
          </cell>
          <cell r="N11" t="str">
            <v xml:space="preserve">José Vicente Alonso Martínez </v>
          </cell>
          <cell r="O11" t="str">
            <v>valonso@toyotaoaxaca.com.mx</v>
          </cell>
          <cell r="P11" t="str">
            <v>Victorino Millán Martínez</v>
          </cell>
          <cell r="Q11" t="str">
            <v>vmillan@toyotaoaxaca.com.mx</v>
          </cell>
          <cell r="R11" t="str">
            <v>-</v>
          </cell>
          <cell r="S11" t="str">
            <v>-</v>
          </cell>
          <cell r="T11" t="str">
            <v>Alberto Aguilar</v>
          </cell>
          <cell r="U11" t="str">
            <v>apalacio@toyotasalinacruz.com.mx</v>
          </cell>
          <cell r="V11" t="str">
            <v>Alberto Aguilar</v>
          </cell>
          <cell r="W11" t="str">
            <v>apalacio@toyotasalinacruz.com.mx</v>
          </cell>
          <cell r="X11" t="str">
            <v>Carlos Trejo</v>
          </cell>
          <cell r="Y11" t="str">
            <v>ctrejo@toyotasalinacruz.com.mx</v>
          </cell>
          <cell r="Z11" t="str">
            <v>Ruth Hernandez Bautista</v>
          </cell>
          <cell r="AA11" t="str">
            <v>rhernandez@toyotaoaxaca.com.mx</v>
          </cell>
          <cell r="AB11" t="str">
            <v>-</v>
          </cell>
          <cell r="AC11" t="str">
            <v>-</v>
          </cell>
          <cell r="AD11">
            <v>39342</v>
          </cell>
          <cell r="AE11" t="str">
            <v>-</v>
          </cell>
          <cell r="AF11" t="str">
            <v>-</v>
          </cell>
          <cell r="AG11" t="str">
            <v>-</v>
          </cell>
          <cell r="AH11" t="str">
            <v>-</v>
          </cell>
          <cell r="AI11" t="str">
            <v>-</v>
          </cell>
          <cell r="AJ11" t="str">
            <v>-</v>
          </cell>
          <cell r="AK11" t="str">
            <v>-</v>
          </cell>
          <cell r="AL11" t="str">
            <v>-</v>
          </cell>
          <cell r="AM11" t="str">
            <v>-</v>
          </cell>
          <cell r="AN11" t="str">
            <v>-</v>
          </cell>
          <cell r="AO11" t="str">
            <v>-</v>
          </cell>
          <cell r="AP11" t="str">
            <v>-</v>
          </cell>
          <cell r="AQ11" t="str">
            <v>-</v>
          </cell>
          <cell r="AR11" t="str">
            <v>-</v>
          </cell>
          <cell r="AS11" t="str">
            <v>-</v>
          </cell>
          <cell r="AT11" t="str">
            <v>-</v>
          </cell>
          <cell r="AU11" t="str">
            <v>-</v>
          </cell>
          <cell r="AV11" t="str">
            <v>-</v>
          </cell>
          <cell r="AW11" t="str">
            <v>-</v>
          </cell>
          <cell r="AX11" t="str">
            <v>-</v>
          </cell>
          <cell r="AY11" t="str">
            <v>-</v>
          </cell>
          <cell r="AZ11" t="str">
            <v>-</v>
          </cell>
          <cell r="BA11" t="str">
            <v>Diana Sanchez</v>
          </cell>
          <cell r="BB11" t="str">
            <v>diana_sanchez@toyota.com</v>
          </cell>
          <cell r="BC11" t="str">
            <v>Octavio Rendón</v>
          </cell>
          <cell r="BD11" t="str">
            <v>octavio_rendon@toyota.com</v>
          </cell>
          <cell r="BE11" t="str">
            <v>Arturo Rodriguez</v>
          </cell>
          <cell r="BF11" t="str">
            <v>arturo_p_rodriguez@toyota.com</v>
          </cell>
          <cell r="BG11" t="str">
            <v>REGION 3</v>
          </cell>
          <cell r="BH11" t="str">
            <v>Delia Henry</v>
          </cell>
          <cell r="BI11" t="str">
            <v>delia_henry@toyota.com</v>
          </cell>
          <cell r="BJ11" t="str">
            <v>REGION 3</v>
          </cell>
          <cell r="BK11" t="str">
            <v>IMSH / Mauricio Ibañez</v>
          </cell>
          <cell r="BL11" t="str">
            <v>mibanez@ibanezmaroto.com</v>
          </cell>
          <cell r="BM11" t="str">
            <v xml:space="preserve">AOA-040608-H65               </v>
          </cell>
        </row>
        <row r="12">
          <cell r="A12" t="str">
            <v>MERIDA</v>
          </cell>
          <cell r="B12">
            <v>57014</v>
          </cell>
          <cell r="C12" t="str">
            <v>PRIMARIA</v>
          </cell>
          <cell r="D12" t="str">
            <v>Automotriz Toy del Sureste, S. de R.L. de C.V.</v>
          </cell>
          <cell r="E12" t="str">
            <v>Prolongación Paseo de Montejo 330</v>
          </cell>
          <cell r="F12" t="str">
            <v>Benito Juárez</v>
          </cell>
          <cell r="G12" t="str">
            <v>-</v>
          </cell>
          <cell r="H12" t="str">
            <v>Mérida</v>
          </cell>
          <cell r="I12" t="str">
            <v>Yucatán</v>
          </cell>
          <cell r="J12" t="str">
            <v>97119</v>
          </cell>
          <cell r="K12">
            <v>999</v>
          </cell>
          <cell r="L12" t="str">
            <v>930 03 30</v>
          </cell>
          <cell r="M12" t="str">
            <v>www.toyotamerida.com.mx</v>
          </cell>
          <cell r="N12" t="str">
            <v xml:space="preserve">Rodrigo Octavio de la Peña Hurtado      </v>
          </cell>
          <cell r="O12" t="str">
            <v>r_delapena@toyotamerida.com.mx</v>
          </cell>
          <cell r="P12" t="str">
            <v>Marcos Gerardo Arjona Tamayo</v>
          </cell>
          <cell r="Q12" t="str">
            <v>m_arjona@toyotamerida.com.mx</v>
          </cell>
          <cell r="R12" t="str">
            <v>Marcos Gerardo Arjona Tamayo</v>
          </cell>
          <cell r="S12" t="str">
            <v>m_arjona@toyotamerida.com.mx</v>
          </cell>
          <cell r="T12" t="str">
            <v>No aplica</v>
          </cell>
          <cell r="U12" t="str">
            <v>-</v>
          </cell>
          <cell r="V12" t="str">
            <v>Carlos Ramírez López</v>
          </cell>
          <cell r="W12" t="str">
            <v>c_ramirez@toyotamerida.com.mx</v>
          </cell>
          <cell r="X12" t="str">
            <v>Fernando Castro Isaac</v>
          </cell>
          <cell r="Y12" t="str">
            <v>f_castro@toyotamerida.com.mx</v>
          </cell>
          <cell r="Z12" t="str">
            <v>Enrique Pavía Carbillo</v>
          </cell>
          <cell r="AA12" t="str">
            <v>e_pavia@toyotamerida.com.mx</v>
          </cell>
          <cell r="AB12" t="str">
            <v>Mauro Rubalcaba</v>
          </cell>
          <cell r="AC12" t="str">
            <v>m_rubalcaba@toyotamerida.com.mx</v>
          </cell>
          <cell r="AD12">
            <v>37739</v>
          </cell>
          <cell r="AE12" t="str">
            <v>-</v>
          </cell>
          <cell r="AF12" t="str">
            <v>-</v>
          </cell>
          <cell r="AG12" t="str">
            <v>-</v>
          </cell>
          <cell r="AH12" t="str">
            <v>-</v>
          </cell>
          <cell r="AI12" t="str">
            <v>-</v>
          </cell>
          <cell r="AJ12" t="str">
            <v>-</v>
          </cell>
          <cell r="AK12" t="str">
            <v>-</v>
          </cell>
          <cell r="AL12" t="str">
            <v>-</v>
          </cell>
          <cell r="AM12" t="str">
            <v>-</v>
          </cell>
          <cell r="AN12" t="str">
            <v>-</v>
          </cell>
          <cell r="AO12" t="str">
            <v>-</v>
          </cell>
          <cell r="AP12" t="str">
            <v>-</v>
          </cell>
          <cell r="AQ12" t="str">
            <v>-</v>
          </cell>
          <cell r="AR12" t="str">
            <v>-</v>
          </cell>
          <cell r="AS12" t="str">
            <v>-</v>
          </cell>
          <cell r="AT12" t="str">
            <v>-</v>
          </cell>
          <cell r="AU12" t="str">
            <v>-</v>
          </cell>
          <cell r="AV12" t="str">
            <v>-</v>
          </cell>
          <cell r="AW12" t="str">
            <v>-</v>
          </cell>
          <cell r="AX12" t="str">
            <v>-</v>
          </cell>
          <cell r="AY12" t="str">
            <v>-</v>
          </cell>
          <cell r="AZ12" t="str">
            <v>-</v>
          </cell>
          <cell r="BA12" t="str">
            <v>Larissa Osorio</v>
          </cell>
          <cell r="BB12" t="str">
            <v>larissa_osorio@toyota.com</v>
          </cell>
          <cell r="BC12" t="str">
            <v>Alfredo Herrera</v>
          </cell>
          <cell r="BD12" t="str">
            <v>alfredo_herrera@toyota.com</v>
          </cell>
          <cell r="BE12" t="str">
            <v>Arturo Rodriguez</v>
          </cell>
          <cell r="BF12" t="str">
            <v>arturo_p_rodriguez@toyota.com</v>
          </cell>
          <cell r="BG12" t="str">
            <v>REGION 3</v>
          </cell>
          <cell r="BH12" t="str">
            <v>Delia Henry</v>
          </cell>
          <cell r="BI12" t="str">
            <v>delia_henry@toyota.com</v>
          </cell>
          <cell r="BJ12" t="str">
            <v>REGION 3</v>
          </cell>
          <cell r="BK12" t="str">
            <v>VLV / José Luis Ruiz</v>
          </cell>
          <cell r="BL12" t="str">
            <v>joseluis.ruiz@vlv.com.mx</v>
          </cell>
          <cell r="BM12" t="str">
            <v xml:space="preserve">ATS-020806-JZ3                       </v>
          </cell>
        </row>
        <row r="13">
          <cell r="A13" t="str">
            <v>UNIVERSIDAD</v>
          </cell>
          <cell r="B13">
            <v>57004</v>
          </cell>
          <cell r="C13" t="str">
            <v>PRIMARIA METRO</v>
          </cell>
          <cell r="D13" t="str">
            <v>Automotriz Toy, S.A. de C.V.</v>
          </cell>
          <cell r="E13" t="str">
            <v>Avenida Universidad 1112</v>
          </cell>
          <cell r="F13" t="str">
            <v>Xoco</v>
          </cell>
          <cell r="G13" t="str">
            <v>Benito Juárez</v>
          </cell>
          <cell r="H13" t="str">
            <v>México</v>
          </cell>
          <cell r="I13" t="str">
            <v>Distrito Federal</v>
          </cell>
          <cell r="J13" t="str">
            <v>03330</v>
          </cell>
          <cell r="K13">
            <v>55</v>
          </cell>
          <cell r="L13" t="str">
            <v>30 00 33 00</v>
          </cell>
          <cell r="M13" t="str">
            <v>www.toyotauni.com.mx</v>
          </cell>
          <cell r="N13" t="str">
            <v xml:space="preserve">Alfonso Alejandro Collada Ramos </v>
          </cell>
          <cell r="O13" t="str">
            <v>alfonso.collada@fordcamsa.com.mx</v>
          </cell>
          <cell r="P13" t="str">
            <v>Jose Chafic Chamlati Karam</v>
          </cell>
          <cell r="Q13" t="str">
            <v>chchamlati@toyotauni.com.mx</v>
          </cell>
          <cell r="R13" t="str">
            <v>Jose Chafic Chamlati Karam</v>
          </cell>
          <cell r="S13" t="str">
            <v>chchamlati@toyotauni.com.mx</v>
          </cell>
          <cell r="T13" t="str">
            <v>No aplica</v>
          </cell>
          <cell r="U13" t="str">
            <v>-</v>
          </cell>
          <cell r="V13" t="str">
            <v>Francisco Javier López Camacho</v>
          </cell>
          <cell r="W13" t="str">
            <v>fjlopez@toyotauni.com.mx</v>
          </cell>
          <cell r="X13" t="str">
            <v>Carlos Hernández</v>
          </cell>
          <cell r="Y13" t="str">
            <v>chernandez@toyotauni.com.mx</v>
          </cell>
          <cell r="Z13" t="str">
            <v>Francisco Farafan / Graciela Ladron de Guevara Gutierrez</v>
          </cell>
          <cell r="AA13" t="str">
            <v>ffarfan@toyotauni.com.mx,glguevara@toyotauni.com.mx</v>
          </cell>
          <cell r="AB13" t="str">
            <v>Gabriel Vargas Castro</v>
          </cell>
          <cell r="AC13" t="str">
            <v>gvargas@toyotauni.com.mx</v>
          </cell>
          <cell r="AD13">
            <v>37378</v>
          </cell>
          <cell r="AE13" t="str">
            <v>Maiz 58</v>
          </cell>
          <cell r="AF13" t="str">
            <v>Granjas Esmeralda</v>
          </cell>
          <cell r="AG13" t="str">
            <v>Iztapalapa</v>
          </cell>
          <cell r="AH13" t="str">
            <v>México</v>
          </cell>
          <cell r="AI13" t="str">
            <v>Distrito Federal</v>
          </cell>
          <cell r="AJ13" t="str">
            <v>09810</v>
          </cell>
          <cell r="AK13" t="str">
            <v>Ave. Cuauhtémoc y Viaducto 462</v>
          </cell>
          <cell r="AL13" t="str">
            <v>Piedad Narvarte</v>
          </cell>
          <cell r="AM13" t="str">
            <v>Benito Juárez</v>
          </cell>
          <cell r="AN13" t="str">
            <v>México</v>
          </cell>
          <cell r="AO13" t="str">
            <v>Distrito Federal</v>
          </cell>
          <cell r="AP13" t="str">
            <v>03020</v>
          </cell>
          <cell r="AQ13" t="str">
            <v>Parque Delta</v>
          </cell>
          <cell r="AR13" t="str">
            <v>-</v>
          </cell>
          <cell r="AS13" t="str">
            <v>-</v>
          </cell>
          <cell r="AT13" t="str">
            <v>-</v>
          </cell>
          <cell r="AU13" t="str">
            <v>-</v>
          </cell>
          <cell r="AV13" t="str">
            <v>-</v>
          </cell>
          <cell r="AW13" t="str">
            <v>-</v>
          </cell>
          <cell r="AX13" t="str">
            <v>-</v>
          </cell>
          <cell r="AY13" t="str">
            <v>Mauricio Tagle</v>
          </cell>
          <cell r="AZ13" t="str">
            <v>mauricio_tagle@toyota.com</v>
          </cell>
          <cell r="BA13" t="str">
            <v>Ivette Rovira</v>
          </cell>
          <cell r="BB13" t="str">
            <v>ivette_rovira@toyota.com</v>
          </cell>
          <cell r="BC13" t="str">
            <v>Alfredo Herrera</v>
          </cell>
          <cell r="BD13" t="str">
            <v>alfredo_herrera@toyota.com</v>
          </cell>
          <cell r="BE13" t="str">
            <v>Arturo Rodriguez</v>
          </cell>
          <cell r="BF13" t="str">
            <v>arturo_p_rodriguez@toyota.com</v>
          </cell>
          <cell r="BG13" t="str">
            <v>REGION 3</v>
          </cell>
          <cell r="BH13" t="str">
            <v>Delia Henry</v>
          </cell>
          <cell r="BI13" t="str">
            <v>delia_henry@toyota.com</v>
          </cell>
          <cell r="BJ13" t="str">
            <v>REGION 3</v>
          </cell>
          <cell r="BK13" t="str">
            <v>IMSH / Mauricio Ibañez</v>
          </cell>
          <cell r="BL13" t="str">
            <v>mibanez@ibanezmaroto.com</v>
          </cell>
          <cell r="BM13" t="str">
            <v xml:space="preserve">ATO-010816-1E1                     </v>
          </cell>
        </row>
        <row r="14">
          <cell r="A14" t="str">
            <v>GUERRERO</v>
          </cell>
          <cell r="B14">
            <v>57037</v>
          </cell>
          <cell r="C14" t="str">
            <v>PRIMARIA</v>
          </cell>
          <cell r="D14" t="str">
            <v>Automotriz Toy, S.A. de C.V.</v>
          </cell>
          <cell r="E14" t="str">
            <v>Boulevard de las Naciones 52 B</v>
          </cell>
          <cell r="F14" t="str">
            <v>Fraccionamiento Granjas del Marqués</v>
          </cell>
          <cell r="G14" t="str">
            <v>-</v>
          </cell>
          <cell r="H14" t="str">
            <v>Acapulco</v>
          </cell>
          <cell r="I14" t="str">
            <v>Guerrero</v>
          </cell>
          <cell r="J14" t="str">
            <v>39890</v>
          </cell>
          <cell r="K14" t="str">
            <v>744</v>
          </cell>
          <cell r="L14" t="str">
            <v>435 14 14</v>
          </cell>
          <cell r="M14" t="str">
            <v>www.toyotaguerrero.com.mx</v>
          </cell>
          <cell r="N14" t="str">
            <v xml:space="preserve">Alfonso Alejandro Collada Ramos                                     </v>
          </cell>
          <cell r="O14" t="str">
            <v>alfonso.collada@fordcamsa.com.mx</v>
          </cell>
          <cell r="P14" t="str">
            <v>Héctor Manuel Cruz Martín del Campo</v>
          </cell>
          <cell r="Q14" t="str">
            <v>manuel@toyotaguerrero.com.mx</v>
          </cell>
          <cell r="R14" t="str">
            <v>Héctor Manuel Cruz Martín del Campo</v>
          </cell>
          <cell r="S14" t="str">
            <v>manuel@toyotaguerrero.com.mx</v>
          </cell>
          <cell r="T14" t="str">
            <v>No aplica</v>
          </cell>
          <cell r="U14" t="str">
            <v>-</v>
          </cell>
          <cell r="V14" t="str">
            <v>Sylvia Gómez</v>
          </cell>
          <cell r="W14" t="str">
            <v>s_gomez@toyotaguerrero.com.mx</v>
          </cell>
          <cell r="X14" t="str">
            <v>José Luis Serna</v>
          </cell>
          <cell r="Y14" t="str">
            <v>j_serna@toyotaguerrero.com.mx</v>
          </cell>
          <cell r="Z14" t="str">
            <v>Rocio Silva Pineda</v>
          </cell>
          <cell r="AA14" t="str">
            <v>r_silva@toyotaguerrero.com.mx</v>
          </cell>
          <cell r="AB14" t="str">
            <v>-</v>
          </cell>
          <cell r="AC14" t="str">
            <v>-</v>
          </cell>
          <cell r="AD14">
            <v>38698</v>
          </cell>
          <cell r="AE14" t="str">
            <v>-</v>
          </cell>
          <cell r="AF14" t="str">
            <v>-</v>
          </cell>
          <cell r="AG14" t="str">
            <v>-</v>
          </cell>
          <cell r="AH14" t="str">
            <v>-</v>
          </cell>
          <cell r="AI14" t="str">
            <v>-</v>
          </cell>
          <cell r="AJ14" t="str">
            <v>-</v>
          </cell>
          <cell r="AK14" t="str">
            <v>Costera Miguel Alemán 1632</v>
          </cell>
          <cell r="AL14" t="str">
            <v>Magallanes</v>
          </cell>
          <cell r="AM14" t="str">
            <v>-</v>
          </cell>
          <cell r="AN14" t="str">
            <v>Acapulco</v>
          </cell>
          <cell r="AO14" t="str">
            <v>Gro</v>
          </cell>
          <cell r="AP14">
            <v>39670</v>
          </cell>
          <cell r="AQ14" t="str">
            <v>Gran Plaza</v>
          </cell>
          <cell r="AR14" t="str">
            <v>-</v>
          </cell>
          <cell r="AS14" t="str">
            <v>-</v>
          </cell>
          <cell r="AT14" t="str">
            <v>-</v>
          </cell>
          <cell r="AU14" t="str">
            <v>-</v>
          </cell>
          <cell r="AV14" t="str">
            <v>-</v>
          </cell>
          <cell r="AW14" t="str">
            <v>-</v>
          </cell>
          <cell r="AX14" t="str">
            <v>-</v>
          </cell>
          <cell r="AY14" t="str">
            <v>-</v>
          </cell>
          <cell r="AZ14" t="str">
            <v>-</v>
          </cell>
          <cell r="BA14" t="str">
            <v>Ivette Rovira</v>
          </cell>
          <cell r="BB14" t="str">
            <v>ivette_rovira@toyota.com</v>
          </cell>
          <cell r="BC14" t="str">
            <v>Octavio Rendón</v>
          </cell>
          <cell r="BD14" t="str">
            <v>octavio_rendon@toyota.com</v>
          </cell>
          <cell r="BE14" t="str">
            <v>Arturo Rodriguez</v>
          </cell>
          <cell r="BF14" t="str">
            <v>arturo_p_rodriguez@toyota.com</v>
          </cell>
          <cell r="BG14" t="str">
            <v>REGION 3</v>
          </cell>
          <cell r="BH14" t="str">
            <v>Delia Henry</v>
          </cell>
          <cell r="BI14" t="str">
            <v>delia_henry@toyota.com</v>
          </cell>
          <cell r="BJ14" t="str">
            <v>REGION 3</v>
          </cell>
          <cell r="BK14" t="str">
            <v>IMSH / Mauricio Ibañez</v>
          </cell>
          <cell r="BL14" t="str">
            <v>mibanez@ibanezmaroto.com</v>
          </cell>
          <cell r="BM14" t="str">
            <v xml:space="preserve">ATO-010816-1E1                     </v>
          </cell>
        </row>
        <row r="15">
          <cell r="A15" t="str">
            <v>UNIVERSIDAD CSC TSM</v>
          </cell>
          <cell r="B15">
            <v>57201</v>
          </cell>
          <cell r="C15" t="str">
            <v>CSC TSM</v>
          </cell>
          <cell r="D15" t="str">
            <v>Automotriz Toy, S.A. de C.V.</v>
          </cell>
          <cell r="E15" t="str">
            <v>Avenida Gabriel Mancera 1331</v>
          </cell>
          <cell r="F15" t="str">
            <v>Del Valle Centro</v>
          </cell>
          <cell r="G15" t="str">
            <v>Benito Juárez</v>
          </cell>
          <cell r="H15" t="str">
            <v>México</v>
          </cell>
          <cell r="I15" t="str">
            <v>Distrito Federal</v>
          </cell>
          <cell r="J15" t="str">
            <v>03100</v>
          </cell>
          <cell r="K15" t="str">
            <v>55</v>
          </cell>
          <cell r="L15" t="str">
            <v>30 00 33 33</v>
          </cell>
          <cell r="M15" t="str">
            <v>www.toyotauni.com.mx</v>
          </cell>
          <cell r="N15" t="str">
            <v xml:space="preserve">Alfonso Alejandro Collada Ramos </v>
          </cell>
          <cell r="O15" t="str">
            <v>alfonso.collada@fordcamsa.com.mx</v>
          </cell>
          <cell r="P15" t="str">
            <v>Jose Chafic Chamlati Karam</v>
          </cell>
          <cell r="Q15" t="str">
            <v>chchamlati@toyotauni.com.mx</v>
          </cell>
          <cell r="R15" t="str">
            <v>-</v>
          </cell>
          <cell r="S15" t="str">
            <v>-</v>
          </cell>
          <cell r="T15" t="str">
            <v>Carlos Hernández Ceja</v>
          </cell>
          <cell r="U15" t="str">
            <v>chernandez@toyotauni.com.mx</v>
          </cell>
          <cell r="V15" t="str">
            <v>-</v>
          </cell>
          <cell r="W15" t="str">
            <v>-</v>
          </cell>
          <cell r="X15" t="str">
            <v>Carlos Hernández Ceja (Gte Operaciones)</v>
          </cell>
          <cell r="Y15" t="str">
            <v>chernandez@toyotauni.com.mx</v>
          </cell>
          <cell r="Z15" t="str">
            <v>Francisco Farafan / Graciela Ladron de Guevara Gutierrez</v>
          </cell>
          <cell r="AA15" t="str">
            <v>ffarfan@toyotauni.com.mx, glguevara@toyotauni.com.mx</v>
          </cell>
          <cell r="AB15" t="str">
            <v>-</v>
          </cell>
          <cell r="AC15" t="str">
            <v>-</v>
          </cell>
          <cell r="AD15">
            <v>39377</v>
          </cell>
          <cell r="AE15" t="str">
            <v>-</v>
          </cell>
          <cell r="AF15" t="str">
            <v>-</v>
          </cell>
          <cell r="AG15" t="str">
            <v>-</v>
          </cell>
          <cell r="AH15" t="str">
            <v>-</v>
          </cell>
          <cell r="AI15" t="str">
            <v>-</v>
          </cell>
          <cell r="AJ15" t="str">
            <v>-</v>
          </cell>
          <cell r="AK15" t="str">
            <v>-</v>
          </cell>
          <cell r="AL15" t="str">
            <v>-</v>
          </cell>
          <cell r="AM15" t="str">
            <v>-</v>
          </cell>
          <cell r="AN15" t="str">
            <v>-</v>
          </cell>
          <cell r="AO15" t="str">
            <v>-</v>
          </cell>
          <cell r="AP15" t="str">
            <v>-</v>
          </cell>
          <cell r="AQ15" t="str">
            <v>-</v>
          </cell>
          <cell r="AR15" t="str">
            <v>-</v>
          </cell>
          <cell r="AS15" t="str">
            <v>-</v>
          </cell>
          <cell r="AT15" t="str">
            <v>-</v>
          </cell>
          <cell r="AU15" t="str">
            <v>-</v>
          </cell>
          <cell r="AV15" t="str">
            <v>-</v>
          </cell>
          <cell r="AW15" t="str">
            <v>-</v>
          </cell>
          <cell r="AX15" t="str">
            <v>-</v>
          </cell>
          <cell r="AY15" t="str">
            <v>-</v>
          </cell>
          <cell r="AZ15" t="str">
            <v>-</v>
          </cell>
          <cell r="BA15" t="str">
            <v>Ivette Rovira</v>
          </cell>
          <cell r="BB15" t="str">
            <v>ivette_rovira@toyota.com</v>
          </cell>
          <cell r="BC15" t="str">
            <v>Alfredo Herrera</v>
          </cell>
          <cell r="BD15" t="str">
            <v>alfredo_herrera@toyota.com</v>
          </cell>
          <cell r="BE15" t="str">
            <v>Arturo Rodriguez</v>
          </cell>
          <cell r="BF15" t="str">
            <v>arturo_p_rodriguez@toyota.com</v>
          </cell>
          <cell r="BG15" t="str">
            <v>REGION 3</v>
          </cell>
          <cell r="BH15" t="str">
            <v>Delia Henry</v>
          </cell>
          <cell r="BI15" t="str">
            <v>delia_henry@toyota.com</v>
          </cell>
          <cell r="BJ15" t="str">
            <v>REGION 3</v>
          </cell>
          <cell r="BK15" t="str">
            <v>IMSH / Mauricio Ibañez</v>
          </cell>
          <cell r="BL15" t="str">
            <v>mibanez@ibanezmaroto.com</v>
          </cell>
          <cell r="BM15" t="str">
            <v xml:space="preserve">ATO-010816-1E1                     </v>
          </cell>
        </row>
        <row r="16">
          <cell r="A16" t="str">
            <v>INTERLOMAS</v>
          </cell>
          <cell r="B16">
            <v>57005</v>
          </cell>
          <cell r="C16" t="str">
            <v>PRIMARIA METRO</v>
          </cell>
          <cell r="D16" t="str">
            <v>Automóviles Dinámicos,  S. de R.L. de C.V.</v>
          </cell>
          <cell r="E16" t="str">
            <v>Boulevard Magnocentro 17</v>
          </cell>
          <cell r="F16" t="str">
            <v>Centro Urbano San Fernando, La Herradura</v>
          </cell>
          <cell r="G16" t="str">
            <v>-</v>
          </cell>
          <cell r="H16" t="str">
            <v>Huixquilucan</v>
          </cell>
          <cell r="I16" t="str">
            <v>Estado de México</v>
          </cell>
          <cell r="J16">
            <v>52760</v>
          </cell>
          <cell r="K16">
            <v>55</v>
          </cell>
          <cell r="L16" t="str">
            <v>91 49 78 00</v>
          </cell>
          <cell r="M16" t="str">
            <v>www.toyotainterlomas.com.mx</v>
          </cell>
          <cell r="N16" t="str">
            <v>Ernesto G. Solana Espósito</v>
          </cell>
          <cell r="O16" t="str">
            <v>direccion@solana.com.mx</v>
          </cell>
          <cell r="P16" t="str">
            <v>Francisco Javier Macías Carrete</v>
          </cell>
          <cell r="Q16" t="str">
            <v>ggeneral@toyotainterlomas.com.mx</v>
          </cell>
          <cell r="R16" t="str">
            <v>Francisco Javier Macías Carrete</v>
          </cell>
          <cell r="S16" t="str">
            <v>ggeneral@toyotainterlomas.com.mx</v>
          </cell>
          <cell r="T16" t="str">
            <v>No aplica</v>
          </cell>
          <cell r="U16" t="str">
            <v>-</v>
          </cell>
          <cell r="V16" t="str">
            <v>Raúl Granjas</v>
          </cell>
          <cell r="W16" t="str">
            <v>rgranja@toyotainterlomas.com.mx</v>
          </cell>
          <cell r="X16" t="str">
            <v>Juan Carlos Elizondo Valderrama</v>
          </cell>
          <cell r="Y16" t="str">
            <v>gpostventa@toyotainterlomas.com.mx</v>
          </cell>
          <cell r="Z16" t="str">
            <v>Janeth Zapari</v>
          </cell>
          <cell r="AA16" t="str">
            <v>admon@toyotainterlomas.com.mx</v>
          </cell>
          <cell r="AB16" t="str">
            <v>-</v>
          </cell>
          <cell r="AC16" t="str">
            <v>-</v>
          </cell>
          <cell r="AD16">
            <v>37357</v>
          </cell>
          <cell r="AE16" t="str">
            <v>-</v>
          </cell>
          <cell r="AF16" t="str">
            <v>-</v>
          </cell>
          <cell r="AG16" t="str">
            <v>-</v>
          </cell>
          <cell r="AH16" t="str">
            <v>-</v>
          </cell>
          <cell r="AI16" t="str">
            <v>-</v>
          </cell>
          <cell r="AJ16" t="str">
            <v>-</v>
          </cell>
          <cell r="AK16" t="str">
            <v>-</v>
          </cell>
          <cell r="AL16" t="str">
            <v>-</v>
          </cell>
          <cell r="AM16" t="str">
            <v>-</v>
          </cell>
          <cell r="AN16" t="str">
            <v>-</v>
          </cell>
          <cell r="AO16" t="str">
            <v>-</v>
          </cell>
          <cell r="AP16" t="str">
            <v>-</v>
          </cell>
          <cell r="AQ16" t="str">
            <v>-</v>
          </cell>
          <cell r="AR16" t="str">
            <v>-</v>
          </cell>
          <cell r="AS16" t="str">
            <v>-</v>
          </cell>
          <cell r="AT16" t="str">
            <v>-</v>
          </cell>
          <cell r="AU16" t="str">
            <v>-</v>
          </cell>
          <cell r="AV16" t="str">
            <v>-</v>
          </cell>
          <cell r="AW16" t="str">
            <v>-</v>
          </cell>
          <cell r="AX16" t="str">
            <v>-</v>
          </cell>
          <cell r="AY16" t="str">
            <v>-</v>
          </cell>
          <cell r="AZ16" t="str">
            <v>-</v>
          </cell>
          <cell r="BA16" t="str">
            <v>Ivette Rovira</v>
          </cell>
          <cell r="BB16" t="str">
            <v>ivette_rovira@toyota.com</v>
          </cell>
          <cell r="BC16" t="str">
            <v>Alfredo Herrera</v>
          </cell>
          <cell r="BD16" t="str">
            <v>alfredo_herrera@toyota.com</v>
          </cell>
          <cell r="BE16" t="str">
            <v>Enrique Ruiz</v>
          </cell>
          <cell r="BF16" t="str">
            <v>enrique_ruiz@toyota.com</v>
          </cell>
          <cell r="BG16" t="str">
            <v>REGION 5</v>
          </cell>
          <cell r="BH16" t="str">
            <v>Mauricio Rios</v>
          </cell>
          <cell r="BI16" t="str">
            <v>mauricio_rios@toyota.com</v>
          </cell>
          <cell r="BJ16" t="str">
            <v>REGION 1</v>
          </cell>
          <cell r="BK16" t="str">
            <v>IMSH / Mauricio Ibañez</v>
          </cell>
          <cell r="BL16" t="str">
            <v>mibanez@ibanezmaroto.com</v>
          </cell>
          <cell r="BM16" t="str">
            <v>ADI-090924-QN7</v>
          </cell>
        </row>
        <row r="17">
          <cell r="A17" t="str">
            <v>VALLEJO</v>
          </cell>
          <cell r="B17">
            <v>57022</v>
          </cell>
          <cell r="C17" t="str">
            <v>PRIMARIA METRO</v>
          </cell>
          <cell r="D17" t="str">
            <v>Automóviles Vallejo, S. de R.L. de C.V.</v>
          </cell>
          <cell r="E17" t="str">
            <v>Calzada Vallejo 724- A</v>
          </cell>
          <cell r="F17" t="str">
            <v>Coltongo</v>
          </cell>
          <cell r="G17" t="str">
            <v>Azcapotzalco</v>
          </cell>
          <cell r="H17" t="str">
            <v>México</v>
          </cell>
          <cell r="I17" t="str">
            <v>Distrito Federal</v>
          </cell>
          <cell r="J17" t="str">
            <v>02630</v>
          </cell>
          <cell r="K17">
            <v>55</v>
          </cell>
          <cell r="L17" t="str">
            <v>53 85 30 00</v>
          </cell>
          <cell r="M17" t="str">
            <v>www.toyotavallejo.com.mx</v>
          </cell>
          <cell r="N17" t="str">
            <v xml:space="preserve">Gil Sverdlin Florman    </v>
          </cell>
          <cell r="O17" t="str">
            <v>gil10@dchrysler.com.mx</v>
          </cell>
          <cell r="P17" t="str">
            <v>Raúl Martín Monasterio Díaz</v>
          </cell>
          <cell r="Q17" t="str">
            <v>rmonasterio@toyotavallejo.com.mx</v>
          </cell>
          <cell r="R17" t="str">
            <v>Mario Swerdlin</v>
          </cell>
          <cell r="S17" t="str">
            <v>msr@toyotavallejo.com.mx</v>
          </cell>
          <cell r="T17" t="str">
            <v>No aplica</v>
          </cell>
          <cell r="U17" t="str">
            <v>-</v>
          </cell>
          <cell r="V17" t="str">
            <v>Luis Enrique Valenzuela</v>
          </cell>
          <cell r="W17" t="str">
            <v>lvalenzuela@toyotavallejo.com.mx</v>
          </cell>
          <cell r="X17" t="str">
            <v>Benjamín Callejas Aguilar</v>
          </cell>
          <cell r="Y17" t="str">
            <v>bcallejas@toyotavallejo.com.mx</v>
          </cell>
          <cell r="Z17" t="str">
            <v>Guadalupe Tovar De Anda</v>
          </cell>
          <cell r="AA17" t="str">
            <v>gtovar@toyotavallejo.com.mx</v>
          </cell>
          <cell r="AB17" t="str">
            <v>-</v>
          </cell>
          <cell r="AC17" t="str">
            <v>-</v>
          </cell>
          <cell r="AD17">
            <v>38021</v>
          </cell>
          <cell r="AE17" t="str">
            <v>-</v>
          </cell>
          <cell r="AF17" t="str">
            <v>-</v>
          </cell>
          <cell r="AG17" t="str">
            <v>-</v>
          </cell>
          <cell r="AH17" t="str">
            <v>-</v>
          </cell>
          <cell r="AI17" t="str">
            <v>-</v>
          </cell>
          <cell r="AJ17" t="str">
            <v>-</v>
          </cell>
          <cell r="AK17" t="str">
            <v>Ave. 1ro de Mayo Esquina Ave. Central</v>
          </cell>
          <cell r="AL17" t="str">
            <v>Conjunto Urbano Las Américas</v>
          </cell>
          <cell r="AM17" t="str">
            <v>-</v>
          </cell>
          <cell r="AN17" t="str">
            <v>Ecatepec</v>
          </cell>
          <cell r="AO17" t="str">
            <v>México</v>
          </cell>
          <cell r="AP17">
            <v>55075</v>
          </cell>
          <cell r="AQ17" t="str">
            <v>Plaza Las Américas</v>
          </cell>
          <cell r="AR17" t="str">
            <v>Colector #13</v>
          </cell>
          <cell r="AS17" t="str">
            <v>Magadalena de las Salinas</v>
          </cell>
          <cell r="AT17" t="str">
            <v>Gustavo A. Madero</v>
          </cell>
          <cell r="AU17" t="str">
            <v>México</v>
          </cell>
          <cell r="AV17" t="str">
            <v>Distrito Federal</v>
          </cell>
          <cell r="AW17" t="str">
            <v>07760</v>
          </cell>
          <cell r="AX17" t="str">
            <v>Parque Lindavista</v>
          </cell>
          <cell r="AY17" t="str">
            <v>Mauricio Tagle</v>
          </cell>
          <cell r="AZ17" t="str">
            <v>mauricio_tagle@toyota.com</v>
          </cell>
          <cell r="BA17" t="str">
            <v>Ivette Rovira</v>
          </cell>
          <cell r="BB17" t="str">
            <v>ivette_rovira@toyota.com</v>
          </cell>
          <cell r="BC17" t="str">
            <v>Octavio Rendón</v>
          </cell>
          <cell r="BD17" t="str">
            <v>octavio_rendon@toyota.com</v>
          </cell>
          <cell r="BE17" t="str">
            <v>David Aguilar</v>
          </cell>
          <cell r="BF17" t="str">
            <v>david_g_aguilar@toyota.com</v>
          </cell>
          <cell r="BG17" t="str">
            <v>REGION 4</v>
          </cell>
          <cell r="BH17" t="str">
            <v>Ricardo Humphrey</v>
          </cell>
          <cell r="BI17" t="str">
            <v>ricardo_humphrey@toyota.com</v>
          </cell>
          <cell r="BJ17" t="str">
            <v>REGION 2</v>
          </cell>
          <cell r="BK17" t="str">
            <v>VLV / José Luis Ruiz</v>
          </cell>
          <cell r="BL17" t="str">
            <v>joseluis.ruiz@vlv.com.mx</v>
          </cell>
          <cell r="BM17" t="str">
            <v xml:space="preserve">AVA-040106-CP7                     </v>
          </cell>
        </row>
        <row r="18">
          <cell r="A18" t="str">
            <v>COACALCO</v>
          </cell>
          <cell r="B18">
            <v>57608</v>
          </cell>
          <cell r="C18" t="str">
            <v>CCO</v>
          </cell>
          <cell r="D18" t="str">
            <v>Automóviles Vallejo, S. de R.L. de C.V.</v>
          </cell>
          <cell r="E18" t="str">
            <v>Vía José López Portillo 306</v>
          </cell>
          <cell r="F18" t="str">
            <v>San Lorenzo Tetlixtac</v>
          </cell>
          <cell r="G18" t="str">
            <v>-</v>
          </cell>
          <cell r="H18" t="str">
            <v>Coacalco de Berriozabal</v>
          </cell>
          <cell r="I18" t="str">
            <v>México</v>
          </cell>
          <cell r="J18" t="str">
            <v>55714</v>
          </cell>
          <cell r="K18" t="str">
            <v>55</v>
          </cell>
          <cell r="L18" t="str">
            <v>58 98 91 00</v>
          </cell>
          <cell r="M18" t="str">
            <v>www.toyotacoacalco.com.mx</v>
          </cell>
          <cell r="N18" t="str">
            <v xml:space="preserve">Gil Sverdlin Florman    </v>
          </cell>
          <cell r="O18" t="str">
            <v>gil10@dchrysler.com.mx</v>
          </cell>
          <cell r="P18" t="str">
            <v>Raúl Martín Monasterio Díaz</v>
          </cell>
          <cell r="Q18" t="str">
            <v>rmonasterio@toyotavallejo.com.mx</v>
          </cell>
          <cell r="R18" t="str">
            <v>Mario Swerdlin</v>
          </cell>
          <cell r="S18" t="str">
            <v>msr@toyotavallejo.com.mx</v>
          </cell>
          <cell r="T18" t="str">
            <v>Edgar Francisco Díaz Ríos</v>
          </cell>
          <cell r="U18" t="str">
            <v>ediaz@toyotacoacalco.com.mx</v>
          </cell>
          <cell r="V18" t="str">
            <v>Ernesto Paoli</v>
          </cell>
          <cell r="W18" t="str">
            <v>paolier@toyotacoacalco.com.mx</v>
          </cell>
          <cell r="X18" t="str">
            <v>Elizabeth Castañeda</v>
          </cell>
          <cell r="Y18" t="str">
            <v>ecastaneda@toyotacoacalco.com.mx</v>
          </cell>
          <cell r="Z18" t="str">
            <v>Francisco Javier Hernández Hernández</v>
          </cell>
          <cell r="AA18" t="str">
            <v>jhernandez@toyotacoacalco.com.mx</v>
          </cell>
          <cell r="AB18" t="str">
            <v>-</v>
          </cell>
          <cell r="AC18" t="str">
            <v>-</v>
          </cell>
          <cell r="AD18">
            <v>39919</v>
          </cell>
          <cell r="AE18" t="str">
            <v>-</v>
          </cell>
          <cell r="AF18" t="str">
            <v>-</v>
          </cell>
          <cell r="AG18" t="str">
            <v>-</v>
          </cell>
          <cell r="AH18" t="str">
            <v>-</v>
          </cell>
          <cell r="AI18" t="str">
            <v>-</v>
          </cell>
          <cell r="AJ18" t="str">
            <v>-</v>
          </cell>
          <cell r="AK18" t="str">
            <v>-</v>
          </cell>
          <cell r="AL18" t="str">
            <v>-</v>
          </cell>
          <cell r="AM18" t="str">
            <v>-</v>
          </cell>
          <cell r="AN18" t="str">
            <v>-</v>
          </cell>
          <cell r="AO18" t="str">
            <v>-</v>
          </cell>
          <cell r="AP18" t="str">
            <v>-</v>
          </cell>
          <cell r="AQ18" t="str">
            <v>-</v>
          </cell>
          <cell r="AR18" t="str">
            <v>-</v>
          </cell>
          <cell r="AS18" t="str">
            <v>-</v>
          </cell>
          <cell r="AT18" t="str">
            <v>-</v>
          </cell>
          <cell r="AU18" t="str">
            <v>-</v>
          </cell>
          <cell r="AV18" t="str">
            <v>-</v>
          </cell>
          <cell r="AW18" t="str">
            <v>-</v>
          </cell>
          <cell r="AX18" t="str">
            <v>-</v>
          </cell>
          <cell r="AY18" t="str">
            <v>Mauricio Tagle</v>
          </cell>
          <cell r="AZ18" t="str">
            <v>mauricio_tagle@toyota.com</v>
          </cell>
          <cell r="BA18" t="str">
            <v>Diana Sanchez</v>
          </cell>
          <cell r="BB18" t="str">
            <v>diana_sanchez@toyota.com</v>
          </cell>
          <cell r="BC18" t="str">
            <v>Octavio Rendón</v>
          </cell>
          <cell r="BD18" t="str">
            <v>octavio_rendon@toyota.com</v>
          </cell>
          <cell r="BE18" t="str">
            <v>David Aguilar</v>
          </cell>
          <cell r="BF18" t="str">
            <v>david_g_aguilar@toyota.com</v>
          </cell>
          <cell r="BG18" t="str">
            <v>REGION 4</v>
          </cell>
          <cell r="BH18" t="str">
            <v>Ricardo Humphrey</v>
          </cell>
          <cell r="BI18" t="str">
            <v>ricardo_humphrey@toyota.com</v>
          </cell>
          <cell r="BJ18" t="str">
            <v>REGION 2</v>
          </cell>
          <cell r="BK18" t="str">
            <v>VLV / José Luis Ruiz</v>
          </cell>
          <cell r="BL18" t="str">
            <v>joseluis.ruiz@vlv.com.mx</v>
          </cell>
          <cell r="BM18" t="str">
            <v xml:space="preserve">AVA-040106-CP7                     </v>
          </cell>
        </row>
        <row r="19">
          <cell r="A19" t="str">
            <v>HERMOSILLO</v>
          </cell>
          <cell r="B19">
            <v>57026</v>
          </cell>
          <cell r="C19" t="str">
            <v>PRIMARIA</v>
          </cell>
          <cell r="D19" t="str">
            <v>Baqui Automotriz, S. de R.L. de C.V.</v>
          </cell>
          <cell r="E19" t="str">
            <v xml:space="preserve">Boulevard Francisco Serna S/N </v>
          </cell>
          <cell r="F19" t="str">
            <v>El Malecón</v>
          </cell>
          <cell r="G19" t="str">
            <v>-</v>
          </cell>
          <cell r="H19" t="str">
            <v>Hermosillo</v>
          </cell>
          <cell r="I19" t="str">
            <v>Sonora</v>
          </cell>
          <cell r="J19">
            <v>83270</v>
          </cell>
          <cell r="K19">
            <v>662</v>
          </cell>
          <cell r="L19" t="str">
            <v>259 79 00</v>
          </cell>
          <cell r="M19" t="str">
            <v>www.toyotahermosillo.com</v>
          </cell>
          <cell r="N19" t="str">
            <v xml:space="preserve">Rodrigo Solana Esposito        </v>
          </cell>
          <cell r="O19" t="str">
            <v>rodrigo.solana@toyotahermosillo.com</v>
          </cell>
          <cell r="P19" t="str">
            <v>Rodrigo Solana Esposito</v>
          </cell>
          <cell r="Q19" t="str">
            <v>rodrigo.solana@toyotahermosillo.com</v>
          </cell>
          <cell r="R19" t="str">
            <v>Rodrigo Solana Esposito</v>
          </cell>
          <cell r="S19" t="str">
            <v>rodrigo.solana@toyotahermosillo.com</v>
          </cell>
          <cell r="T19" t="str">
            <v>No aplica</v>
          </cell>
          <cell r="U19" t="str">
            <v>-</v>
          </cell>
          <cell r="V19" t="str">
            <v>Marco Antonio Loustaunau</v>
          </cell>
          <cell r="W19" t="str">
            <v>marco.loustaunau@toyotahermosillo.com</v>
          </cell>
          <cell r="X19" t="str">
            <v>Joaquin Lara</v>
          </cell>
          <cell r="Y19" t="str">
            <v>joaquin.lara@toyotahermosillo.com</v>
          </cell>
          <cell r="Z19" t="str">
            <v>Luís Octavio Elías Gabilondo</v>
          </cell>
          <cell r="AA19" t="str">
            <v>luis.elias@toyotahermosillo.com</v>
          </cell>
          <cell r="AB19" t="str">
            <v>-</v>
          </cell>
          <cell r="AC19" t="str">
            <v>-</v>
          </cell>
          <cell r="AD19">
            <v>38176</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t="str">
            <v>-</v>
          </cell>
          <cell r="AQ19" t="str">
            <v>-</v>
          </cell>
          <cell r="AR19" t="str">
            <v>-</v>
          </cell>
          <cell r="AS19" t="str">
            <v>-</v>
          </cell>
          <cell r="AT19" t="str">
            <v>-</v>
          </cell>
          <cell r="AU19" t="str">
            <v>-</v>
          </cell>
          <cell r="AV19" t="str">
            <v>-</v>
          </cell>
          <cell r="AW19" t="str">
            <v>-</v>
          </cell>
          <cell r="AX19" t="str">
            <v>-</v>
          </cell>
          <cell r="AY19" t="str">
            <v>-</v>
          </cell>
          <cell r="AZ19" t="str">
            <v>-</v>
          </cell>
          <cell r="BA19" t="str">
            <v>Ivette Rovira</v>
          </cell>
          <cell r="BB19" t="str">
            <v>ivette_rovira@toyota.com</v>
          </cell>
          <cell r="BC19" t="str">
            <v>Carlos Díaz</v>
          </cell>
          <cell r="BD19" t="str">
            <v>carlos_diaz@toyota.com</v>
          </cell>
          <cell r="BE19" t="str">
            <v>Marco Valle</v>
          </cell>
          <cell r="BF19" t="str">
            <v>marco_valle@toyota.com</v>
          </cell>
          <cell r="BG19" t="str">
            <v>REGION 1</v>
          </cell>
          <cell r="BH19" t="str">
            <v>Lars Adame</v>
          </cell>
          <cell r="BI19" t="str">
            <v>lars_adame@toyota.com</v>
          </cell>
          <cell r="BJ19" t="str">
            <v>REGION 5</v>
          </cell>
          <cell r="BK19" t="str">
            <v>VLV / José Luis Ruiz</v>
          </cell>
          <cell r="BL19" t="str">
            <v>joseluis.ruiz@vlv.com.mx</v>
          </cell>
          <cell r="BM19" t="str">
            <v xml:space="preserve">AVR-040121-J6A                      </v>
          </cell>
        </row>
        <row r="20">
          <cell r="A20" t="str">
            <v>NOGALES</v>
          </cell>
          <cell r="B20">
            <v>57603</v>
          </cell>
          <cell r="C20" t="str">
            <v>ROM</v>
          </cell>
          <cell r="D20" t="str">
            <v>Baqui Automotriz, S. de R.L. de C.V.</v>
          </cell>
          <cell r="E20" t="str">
            <v>Boulevard Luis Donaldo Colosio 2680</v>
          </cell>
          <cell r="F20" t="str">
            <v>Unidad Deportiva</v>
          </cell>
          <cell r="G20" t="str">
            <v>-</v>
          </cell>
          <cell r="H20" t="str">
            <v>Nogales</v>
          </cell>
          <cell r="I20" t="str">
            <v>Sonora</v>
          </cell>
          <cell r="J20" t="str">
            <v>84063</v>
          </cell>
          <cell r="K20" t="str">
            <v>631</v>
          </cell>
          <cell r="L20" t="str">
            <v>311 84 50</v>
          </cell>
          <cell r="M20" t="str">
            <v>www.toyotanogales.com</v>
          </cell>
          <cell r="N20" t="str">
            <v xml:space="preserve">Rodrigo Solana Esposito        </v>
          </cell>
          <cell r="O20" t="str">
            <v>rodrigo.solana@toyotahermosillo.com</v>
          </cell>
          <cell r="P20" t="str">
            <v xml:space="preserve">Rodrigo Solana Esposito        </v>
          </cell>
          <cell r="Q20" t="str">
            <v>rodrigo.solana@toyotahermosillo.com</v>
          </cell>
          <cell r="R20" t="str">
            <v>-</v>
          </cell>
          <cell r="S20" t="str">
            <v>-</v>
          </cell>
          <cell r="T20" t="str">
            <v>Noberto Iván Rosas Piña</v>
          </cell>
          <cell r="U20" t="str">
            <v>ivan.rosas@toyotanogales.com</v>
          </cell>
          <cell r="V20" t="str">
            <v>Noberto Iván Rosas Piña</v>
          </cell>
          <cell r="W20" t="str">
            <v>ivan.rosas@toyotanogales.com</v>
          </cell>
          <cell r="X20" t="str">
            <v>Norbert Staeps</v>
          </cell>
          <cell r="Y20" t="str">
            <v>norbert.staeps@toyotanogales.com</v>
          </cell>
          <cell r="Z20" t="str">
            <v>Dora E Mayoral Gutierrez</v>
          </cell>
          <cell r="AA20" t="str">
            <v>dora.mayoral@toyotanogales.com</v>
          </cell>
          <cell r="AB20" t="str">
            <v>-</v>
          </cell>
          <cell r="AC20" t="str">
            <v>-</v>
          </cell>
          <cell r="AD20">
            <v>38995</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Diana Sanchez</v>
          </cell>
          <cell r="BB20" t="str">
            <v>diana_sanchez@toyota.com</v>
          </cell>
          <cell r="BC20" t="str">
            <v>Carlos Díaz</v>
          </cell>
          <cell r="BD20" t="str">
            <v>carlos_diaz@toyota.com</v>
          </cell>
          <cell r="BE20" t="str">
            <v>Marco Valle</v>
          </cell>
          <cell r="BF20" t="str">
            <v>marco_valle@toyota.com</v>
          </cell>
          <cell r="BG20" t="str">
            <v>REGION 1</v>
          </cell>
          <cell r="BH20" t="str">
            <v>Lars Adame</v>
          </cell>
          <cell r="BI20" t="str">
            <v>lars_adame@toyota.com</v>
          </cell>
          <cell r="BJ20" t="str">
            <v>REGION 5</v>
          </cell>
          <cell r="BK20" t="str">
            <v>VLV / José Luis Ruiz</v>
          </cell>
          <cell r="BL20" t="str">
            <v>joseluis.ruiz@vlv.com.mx</v>
          </cell>
          <cell r="BM20" t="str">
            <v xml:space="preserve">AVR-040121-J6A                      </v>
          </cell>
        </row>
        <row r="21">
          <cell r="A21" t="str">
            <v>OBREGON</v>
          </cell>
          <cell r="B21">
            <v>57053</v>
          </cell>
          <cell r="C21" t="str">
            <v>PRIMARIA</v>
          </cell>
          <cell r="D21" t="str">
            <v>Baqui Automotriz, S. de R.L. de C.V.</v>
          </cell>
          <cell r="E21" t="str">
            <v>Dr. Norman E. Borlaug 1410 Sur</v>
          </cell>
          <cell r="F21" t="str">
            <v>Campestre</v>
          </cell>
          <cell r="G21" t="str">
            <v>-</v>
          </cell>
          <cell r="H21" t="str">
            <v>Ciudad Obregón</v>
          </cell>
          <cell r="I21" t="str">
            <v>Sonora</v>
          </cell>
          <cell r="J21" t="str">
            <v>85160</v>
          </cell>
          <cell r="K21" t="str">
            <v>644</v>
          </cell>
          <cell r="L21" t="str">
            <v>410 18 00</v>
          </cell>
          <cell r="M21" t="str">
            <v>www.toyotaobregon.com</v>
          </cell>
          <cell r="N21" t="str">
            <v xml:space="preserve">Rodrigo Solana Esposito        </v>
          </cell>
          <cell r="O21" t="str">
            <v>rodrigo.solana@toyotahermosillo.com</v>
          </cell>
          <cell r="P21" t="str">
            <v>Luis Alberto Gutierrez Trejo</v>
          </cell>
          <cell r="Q21" t="str">
            <v>luisalberto.gutierrez@toyotaobregon.com</v>
          </cell>
          <cell r="R21" t="str">
            <v>Luis Alberto Gutierrez Trejo</v>
          </cell>
          <cell r="S21" t="str">
            <v>luisalberto.gutierrez@toyotaobregon.com</v>
          </cell>
          <cell r="T21" t="str">
            <v>No aplica</v>
          </cell>
          <cell r="U21" t="str">
            <v>-</v>
          </cell>
          <cell r="V21" t="str">
            <v>Luis Alberto Gutierrez Trejo</v>
          </cell>
          <cell r="W21" t="str">
            <v>luisalberto.gutierrez@toyotaobregon.com</v>
          </cell>
          <cell r="X21" t="str">
            <v>Gabriel Soto Osuna</v>
          </cell>
          <cell r="Y21" t="str">
            <v>gabriel.soto@toyotaobregon.com</v>
          </cell>
          <cell r="Z21" t="str">
            <v>América Gil</v>
          </cell>
          <cell r="AA21" t="str">
            <v>america.gil@toyotaobregon.com</v>
          </cell>
          <cell r="AB21" t="str">
            <v>-</v>
          </cell>
          <cell r="AC21" t="str">
            <v>-</v>
          </cell>
          <cell r="AD21">
            <v>39742</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 xml:space="preserve">Yael Vera </v>
          </cell>
          <cell r="AZ21" t="str">
            <v>yael_vera@toyota.com</v>
          </cell>
          <cell r="BA21" t="str">
            <v>Ivette Rovira</v>
          </cell>
          <cell r="BB21" t="str">
            <v>ivette_rovira@toyota.com</v>
          </cell>
          <cell r="BC21" t="str">
            <v>Octavio Rendón</v>
          </cell>
          <cell r="BD21" t="str">
            <v>octavio_rendon@toyota.com</v>
          </cell>
          <cell r="BE21" t="str">
            <v>Yael Vera</v>
          </cell>
          <cell r="BF21" t="str">
            <v>yael_vera@toyota.com</v>
          </cell>
          <cell r="BG21" t="str">
            <v>REGION 2</v>
          </cell>
          <cell r="BH21" t="str">
            <v>Lars Adame</v>
          </cell>
          <cell r="BI21" t="str">
            <v>lars_adame@toyota.com</v>
          </cell>
          <cell r="BJ21" t="str">
            <v>REGION 5</v>
          </cell>
          <cell r="BK21" t="str">
            <v>VLV / José Luis Ruiz</v>
          </cell>
          <cell r="BL21" t="str">
            <v>joseluis.ruiz@vlv.com.mx</v>
          </cell>
          <cell r="BM21" t="str">
            <v xml:space="preserve">AVR-040121-J6A                      </v>
          </cell>
        </row>
        <row r="22">
          <cell r="A22" t="str">
            <v>CAMPECHE</v>
          </cell>
          <cell r="B22">
            <v>57043</v>
          </cell>
          <cell r="C22" t="str">
            <v>PRIMARIA</v>
          </cell>
          <cell r="D22" t="str">
            <v>Calidad de Campeche, S. de R.L. de C.V.</v>
          </cell>
          <cell r="E22" t="str">
            <v>Calle Ricardo Castillo Oliver 9, Mz K</v>
          </cell>
          <cell r="F22" t="str">
            <v>Sector Fundadores del área Ah-Kim-Pech</v>
          </cell>
          <cell r="G22" t="str">
            <v>-</v>
          </cell>
          <cell r="H22" t="str">
            <v>Campeche</v>
          </cell>
          <cell r="I22" t="str">
            <v>Campeche</v>
          </cell>
          <cell r="J22" t="str">
            <v>24010</v>
          </cell>
          <cell r="K22" t="str">
            <v>981</v>
          </cell>
          <cell r="L22" t="str">
            <v>127 30 00</v>
          </cell>
          <cell r="M22" t="str">
            <v>www.toyotacampeche.com.mx</v>
          </cell>
          <cell r="N22" t="str">
            <v>Sergio Antonio Cruces Fernández</v>
          </cell>
          <cell r="O22" t="str">
            <v>gte_gral@toyotatabasco.com.mx</v>
          </cell>
          <cell r="P22" t="str">
            <v>René Ramírez Cordero (TBA)</v>
          </cell>
          <cell r="Q22" t="str">
            <v>gerencia.general@toyotacampeche.com.mx</v>
          </cell>
          <cell r="R22" t="str">
            <v>René Ramírez Cordero (TBA)</v>
          </cell>
          <cell r="S22" t="str">
            <v>gerencia.general@toyotacampeche.com.mx</v>
          </cell>
          <cell r="T22" t="str">
            <v>No aplica</v>
          </cell>
          <cell r="U22" t="str">
            <v>-</v>
          </cell>
          <cell r="V22" t="str">
            <v>René Ramírez Cordero (TBA)</v>
          </cell>
          <cell r="W22" t="str">
            <v>gerencia.general@toyotacampeche.com.mx</v>
          </cell>
          <cell r="X22" t="str">
            <v>Nancy Minely González Corrales</v>
          </cell>
          <cell r="Y22" t="str">
            <v>gte.servicio@toyotacampeche.com.mx</v>
          </cell>
          <cell r="Z22" t="str">
            <v>Luis Renan Perrera Franco</v>
          </cell>
          <cell r="AA22" t="str">
            <v>gte.admon@toyotacampeche.com.mx</v>
          </cell>
          <cell r="AB22" t="str">
            <v>-</v>
          </cell>
          <cell r="AC22" t="str">
            <v>-</v>
          </cell>
          <cell r="AD22">
            <v>39003</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t="str">
            <v>-</v>
          </cell>
          <cell r="AQ22" t="str">
            <v>-</v>
          </cell>
          <cell r="AR22" t="str">
            <v>-</v>
          </cell>
          <cell r="AS22" t="str">
            <v>-</v>
          </cell>
          <cell r="AT22" t="str">
            <v>-</v>
          </cell>
          <cell r="AU22" t="str">
            <v>-</v>
          </cell>
          <cell r="AV22" t="str">
            <v>-</v>
          </cell>
          <cell r="AW22" t="str">
            <v>-</v>
          </cell>
          <cell r="AX22" t="str">
            <v>-</v>
          </cell>
          <cell r="AY22" t="str">
            <v>-</v>
          </cell>
          <cell r="AZ22" t="str">
            <v>-</v>
          </cell>
          <cell r="BA22" t="str">
            <v>Diana Sanchez</v>
          </cell>
          <cell r="BB22" t="str">
            <v>diana_sanchez@toyota.com</v>
          </cell>
          <cell r="BC22" t="str">
            <v>Alfredo Herrera</v>
          </cell>
          <cell r="BD22" t="str">
            <v>alfredo_herrera@toyota.com</v>
          </cell>
          <cell r="BE22" t="str">
            <v>Arturo Rodriguez</v>
          </cell>
          <cell r="BF22" t="str">
            <v>arturo_p_rodriguez@toyota.com</v>
          </cell>
          <cell r="BG22" t="str">
            <v>REGION 3</v>
          </cell>
          <cell r="BH22" t="str">
            <v>Delia Henry</v>
          </cell>
          <cell r="BI22" t="str">
            <v>delia_henry@toyota.com</v>
          </cell>
          <cell r="BJ22" t="str">
            <v>REGION 3</v>
          </cell>
          <cell r="BK22" t="str">
            <v>VLV / José Luis Ruiz</v>
          </cell>
          <cell r="BL22" t="str">
            <v>joseluis.ruiz@vlv.com.mx</v>
          </cell>
          <cell r="BM22" t="str">
            <v xml:space="preserve">CCA-050811 -488                     </v>
          </cell>
        </row>
        <row r="23">
          <cell r="A23" t="str">
            <v>TABASCO</v>
          </cell>
          <cell r="B23">
            <v>57023</v>
          </cell>
          <cell r="C23" t="str">
            <v>PRIMARIA</v>
          </cell>
          <cell r="D23" t="str">
            <v>Calidad de Tabasco, S. de R.L. de C.V.</v>
          </cell>
          <cell r="E23" t="str">
            <v>Paseo Usumacinta 1002</v>
          </cell>
          <cell r="F23" t="str">
            <v>Tabasco 2000</v>
          </cell>
          <cell r="G23" t="str">
            <v>-</v>
          </cell>
          <cell r="H23" t="str">
            <v>Villahermosa</v>
          </cell>
          <cell r="I23" t="str">
            <v>Tabasco</v>
          </cell>
          <cell r="J23">
            <v>86035</v>
          </cell>
          <cell r="K23">
            <v>993</v>
          </cell>
          <cell r="L23" t="str">
            <v>310 02 27</v>
          </cell>
          <cell r="M23" t="str">
            <v>www.toyotatabasco.com.mx</v>
          </cell>
          <cell r="N23" t="str">
            <v xml:space="preserve">Sergio Antonio Cruces Fernández      </v>
          </cell>
          <cell r="O23" t="str">
            <v>gte_gral@toyotatabasco.com.mx</v>
          </cell>
          <cell r="P23" t="str">
            <v xml:space="preserve">Sergio Antonio Cruces Fernández      </v>
          </cell>
          <cell r="Q23" t="str">
            <v>gte_gral@toyotatabasco.com.mx</v>
          </cell>
          <cell r="R23" t="str">
            <v>Rubén Viveros</v>
          </cell>
          <cell r="S23" t="str">
            <v>rviverosc@grupocruces.com.mx</v>
          </cell>
          <cell r="T23" t="str">
            <v>No aplica</v>
          </cell>
          <cell r="U23" t="str">
            <v>-</v>
          </cell>
          <cell r="V23" t="str">
            <v>Rubén Viveros</v>
          </cell>
          <cell r="W23" t="str">
            <v>rviverosc@grupocruces.com.mx</v>
          </cell>
          <cell r="X23" t="str">
            <v>Alejandro Pérez</v>
          </cell>
          <cell r="Y23" t="str">
            <v>gte_servicio@toyotatabasco.com.mx</v>
          </cell>
          <cell r="Z23" t="str">
            <v>Dulce Gabriela Rodriguez Ramirez  / L.C.P. Fabricio Correa Ocampo (Contador)</v>
          </cell>
          <cell r="AA23" t="str">
            <v>admon_venta@toyotatabasco.com.mx fcorreao@grupocruces.com.mx</v>
          </cell>
          <cell r="AB23" t="str">
            <v>Alejandro Priego</v>
          </cell>
          <cell r="AC23" t="str">
            <v>apriegom@grupocruces.com.mx</v>
          </cell>
          <cell r="AD23">
            <v>38131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Diana Sanchez</v>
          </cell>
          <cell r="BB23" t="str">
            <v>diana_sanchez@toyota.com</v>
          </cell>
          <cell r="BC23" t="str">
            <v>Alfredo Herrera</v>
          </cell>
          <cell r="BD23" t="str">
            <v>alfredo_herrera@toyota.com</v>
          </cell>
          <cell r="BE23" t="str">
            <v>Arturo Rodriguez</v>
          </cell>
          <cell r="BF23" t="str">
            <v>arturo_p_rodriguez@toyota.com</v>
          </cell>
          <cell r="BG23" t="str">
            <v>REGION 3</v>
          </cell>
          <cell r="BH23" t="str">
            <v>Delia Henry</v>
          </cell>
          <cell r="BI23" t="str">
            <v>delia_henry@toyota.com</v>
          </cell>
          <cell r="BJ23" t="str">
            <v>REGION 3</v>
          </cell>
          <cell r="BK23" t="str">
            <v>VLV / José Luis Ruiz</v>
          </cell>
          <cell r="BL23" t="str">
            <v>joseluis.ruiz@vlv.com.mx</v>
          </cell>
          <cell r="BM23" t="str">
            <v xml:space="preserve">CTA-031008-KMA                     </v>
          </cell>
        </row>
        <row r="24">
          <cell r="A24" t="str">
            <v>CALIFORNIA</v>
          </cell>
          <cell r="B24">
            <v>57033</v>
          </cell>
          <cell r="C24" t="str">
            <v>PRIMARIA</v>
          </cell>
          <cell r="D24" t="str">
            <v>Camino del Sol Automotriz de Tijuana, S. de R.L. de C.V.</v>
          </cell>
          <cell r="E24" t="str">
            <v>Vía Rápida Poniente 15155</v>
          </cell>
          <cell r="F24" t="str">
            <v>Zona Urbana Rio</v>
          </cell>
          <cell r="G24" t="str">
            <v>-</v>
          </cell>
          <cell r="H24" t="str">
            <v>Tijuana</v>
          </cell>
          <cell r="I24" t="str">
            <v>Baja California Norte</v>
          </cell>
          <cell r="J24" t="str">
            <v>22010</v>
          </cell>
          <cell r="K24" t="str">
            <v>664</v>
          </cell>
          <cell r="L24" t="str">
            <v>103 66 99</v>
          </cell>
          <cell r="M24" t="str">
            <v>www.toyotacalifornia.com.mx</v>
          </cell>
          <cell r="N24" t="str">
            <v>Aaron Feldman Melo</v>
          </cell>
          <cell r="O24" t="str">
            <v>afeldman@sunroadenterprises.com</v>
          </cell>
          <cell r="P24" t="str">
            <v xml:space="preserve">Uri Feldman Romanowsky  </v>
          </cell>
          <cell r="Q24" t="str">
            <v>ufeldman@sunroadenterprises.com</v>
          </cell>
          <cell r="R24" t="str">
            <v>Rufino Herrera Zavala</v>
          </cell>
          <cell r="S24" t="str">
            <v>rherrera@toyotacalifornia.com.mx</v>
          </cell>
          <cell r="T24" t="str">
            <v>No aplica</v>
          </cell>
          <cell r="U24" t="str">
            <v>-</v>
          </cell>
          <cell r="V24" t="str">
            <v>Luis Ceceña</v>
          </cell>
          <cell r="W24" t="str">
            <v>lcecena@toyotacalifornia.com.mx</v>
          </cell>
          <cell r="X24" t="str">
            <v>René Arteaga</v>
          </cell>
          <cell r="Y24" t="str">
            <v>gservicio@toyotacalifornia.com.mx</v>
          </cell>
          <cell r="Z24" t="str">
            <v>Gilberto Parra</v>
          </cell>
          <cell r="AA24" t="str">
            <v>gparra@toyotacalifornia.com.mx</v>
          </cell>
          <cell r="AB24" t="str">
            <v>-</v>
          </cell>
          <cell r="AC24" t="str">
            <v>-</v>
          </cell>
          <cell r="AD24">
            <v>38411</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t="str">
            <v>-</v>
          </cell>
          <cell r="AQ24" t="str">
            <v>-</v>
          </cell>
          <cell r="AR24" t="str">
            <v>-</v>
          </cell>
          <cell r="AS24" t="str">
            <v>-</v>
          </cell>
          <cell r="AT24" t="str">
            <v>-</v>
          </cell>
          <cell r="AU24" t="str">
            <v>-</v>
          </cell>
          <cell r="AV24" t="str">
            <v>-</v>
          </cell>
          <cell r="AW24" t="str">
            <v>-</v>
          </cell>
          <cell r="AX24" t="str">
            <v>-</v>
          </cell>
          <cell r="AY24" t="str">
            <v>Mauricio Tagle</v>
          </cell>
          <cell r="AZ24" t="str">
            <v>mauricio_tagle@toyota.com</v>
          </cell>
          <cell r="BA24" t="str">
            <v>Ivette Rovira</v>
          </cell>
          <cell r="BB24" t="str">
            <v>ivette_rovira@toyota.com</v>
          </cell>
          <cell r="BC24" t="str">
            <v>Carlos Díaz</v>
          </cell>
          <cell r="BD24" t="str">
            <v>carlos_diaz@toyota.com</v>
          </cell>
          <cell r="BE24" t="str">
            <v>Arturo Rodriguez</v>
          </cell>
          <cell r="BF24" t="str">
            <v>arturo_p_rodriguez@toyota.com</v>
          </cell>
          <cell r="BG24" t="str">
            <v>REGION 3</v>
          </cell>
          <cell r="BH24" t="str">
            <v>Lars Adame</v>
          </cell>
          <cell r="BI24" t="str">
            <v>lars_adame@toyota.com</v>
          </cell>
          <cell r="BJ24" t="str">
            <v>REGION 5</v>
          </cell>
          <cell r="BK24" t="str">
            <v>IMSH / Mauricio Ibañez</v>
          </cell>
          <cell r="BL24" t="str">
            <v>mibanez@ibanezmaroto.com</v>
          </cell>
          <cell r="BM24" t="str">
            <v xml:space="preserve">CSA-050113-NQ2                      </v>
          </cell>
        </row>
        <row r="25">
          <cell r="A25" t="str">
            <v>LOS CABOS</v>
          </cell>
          <cell r="B25">
            <v>57052</v>
          </cell>
          <cell r="C25" t="str">
            <v>PRIMARIA</v>
          </cell>
          <cell r="D25" t="str">
            <v>Camino del Sol Automotriz de Tijuana, S. de R.L. de C.V.</v>
          </cell>
          <cell r="E25" t="str">
            <v>Carretera Transpeninsular km 25.8</v>
          </cell>
          <cell r="F25" t="str">
            <v>Palmilla</v>
          </cell>
          <cell r="G25" t="str">
            <v>-</v>
          </cell>
          <cell r="H25" t="str">
            <v>San José del Cabo</v>
          </cell>
          <cell r="I25" t="str">
            <v>Baja California Sur</v>
          </cell>
          <cell r="J25" t="str">
            <v>23400</v>
          </cell>
          <cell r="K25" t="str">
            <v>624</v>
          </cell>
          <cell r="L25" t="str">
            <v>144 65 55</v>
          </cell>
          <cell r="M25" t="str">
            <v>www.toyotaloscabos.com.mx</v>
          </cell>
          <cell r="N25" t="str">
            <v>Aaron Feldman Melo</v>
          </cell>
          <cell r="O25" t="str">
            <v>afeldman@sunroadenterprises.com</v>
          </cell>
          <cell r="P25" t="str">
            <v>Rufino Herrera Zavala</v>
          </cell>
          <cell r="Q25" t="str">
            <v>rherrera@toyotacalifornia.com.mx</v>
          </cell>
          <cell r="R25" t="str">
            <v>Rufino Herrera Zavala</v>
          </cell>
          <cell r="S25" t="str">
            <v>rherrera@toyotacalifornia.com.mx</v>
          </cell>
          <cell r="T25" t="str">
            <v>No aplica</v>
          </cell>
          <cell r="U25" t="str">
            <v>-</v>
          </cell>
          <cell r="V25" t="str">
            <v>Gerardo Bárcenas</v>
          </cell>
          <cell r="W25" t="str">
            <v>gbarcenas@toyotaloscabos.com.mx</v>
          </cell>
          <cell r="X25" t="str">
            <v>Alberto Fragoso</v>
          </cell>
          <cell r="Y25" t="str">
            <v>gservicio@toyotaloscabos.com.mx</v>
          </cell>
          <cell r="Z25" t="str">
            <v>Gilberto Parra</v>
          </cell>
          <cell r="AA25" t="str">
            <v>gparra@toyotacalifornia.com.mx</v>
          </cell>
          <cell r="AB25" t="str">
            <v>-</v>
          </cell>
          <cell r="AC25" t="str">
            <v>-</v>
          </cell>
          <cell r="AD25">
            <v>39613</v>
          </cell>
          <cell r="AE25" t="str">
            <v>-</v>
          </cell>
          <cell r="AF25" t="str">
            <v>-</v>
          </cell>
          <cell r="AG25" t="str">
            <v>-</v>
          </cell>
          <cell r="AH25" t="str">
            <v>-</v>
          </cell>
          <cell r="AI25" t="str">
            <v>-</v>
          </cell>
          <cell r="AJ25" t="str">
            <v>-</v>
          </cell>
          <cell r="AK25" t="str">
            <v>-</v>
          </cell>
          <cell r="AL25" t="str">
            <v>-</v>
          </cell>
          <cell r="AM25" t="str">
            <v>-</v>
          </cell>
          <cell r="AN25" t="str">
            <v>-</v>
          </cell>
          <cell r="AO25" t="str">
            <v>-</v>
          </cell>
          <cell r="AP25" t="str">
            <v>-</v>
          </cell>
          <cell r="AQ25" t="str">
            <v>-</v>
          </cell>
          <cell r="AR25" t="str">
            <v>-</v>
          </cell>
          <cell r="AS25" t="str">
            <v>-</v>
          </cell>
          <cell r="AT25" t="str">
            <v>-</v>
          </cell>
          <cell r="AU25" t="str">
            <v>-</v>
          </cell>
          <cell r="AV25" t="str">
            <v>-</v>
          </cell>
          <cell r="AW25" t="str">
            <v>-</v>
          </cell>
          <cell r="AX25" t="str">
            <v>-</v>
          </cell>
          <cell r="AY25" t="str">
            <v>Juan Mejía</v>
          </cell>
          <cell r="AZ25" t="str">
            <v>juan_mejia_hernandez@toyota.com</v>
          </cell>
          <cell r="BA25" t="str">
            <v>Larissa Osorio</v>
          </cell>
          <cell r="BB25" t="str">
            <v>larissa_osorio@toyota.com</v>
          </cell>
          <cell r="BC25" t="str">
            <v>Carlos Díaz</v>
          </cell>
          <cell r="BD25" t="str">
            <v>carlos_diaz@toyota.com</v>
          </cell>
          <cell r="BE25" t="str">
            <v>Arturo Rodriguez</v>
          </cell>
          <cell r="BF25" t="str">
            <v>arturo_p_rodriguez@toyota.com</v>
          </cell>
          <cell r="BG25" t="str">
            <v>REGION 3</v>
          </cell>
          <cell r="BH25" t="str">
            <v>Lars Adame</v>
          </cell>
          <cell r="BI25" t="str">
            <v>lars_adame@toyota.com</v>
          </cell>
          <cell r="BJ25" t="str">
            <v>REGION 5</v>
          </cell>
          <cell r="BK25" t="str">
            <v>IMSH / Mauricio Ibañez</v>
          </cell>
          <cell r="BL25" t="str">
            <v>mibanez@ibanezmaroto.com</v>
          </cell>
          <cell r="BM25" t="str">
            <v xml:space="preserve">CSA-050113-NQ2                      </v>
          </cell>
        </row>
        <row r="26">
          <cell r="A26" t="str">
            <v>PUERTO VALLARTA</v>
          </cell>
          <cell r="B26">
            <v>57049</v>
          </cell>
          <cell r="C26" t="str">
            <v>PRIMARIA</v>
          </cell>
          <cell r="D26" t="str">
            <v>CCD Autosales Puerto Vallarta, S. de R.L. de C.V.</v>
          </cell>
          <cell r="E26" t="str">
            <v>Carretera a Tepic - Puerto Vallarta 5519</v>
          </cell>
          <cell r="F26" t="str">
            <v>Zona Hotelera Norte</v>
          </cell>
          <cell r="G26" t="str">
            <v>-</v>
          </cell>
          <cell r="H26" t="str">
            <v>Puerto Vallarta</v>
          </cell>
          <cell r="I26" t="str">
            <v>Jalisco</v>
          </cell>
          <cell r="J26" t="str">
            <v>48333</v>
          </cell>
          <cell r="K26" t="str">
            <v>322</v>
          </cell>
          <cell r="L26" t="str">
            <v>226 90 00</v>
          </cell>
          <cell r="M26" t="str">
            <v>www.toyotapuertovallarta.com.mx</v>
          </cell>
          <cell r="N26" t="str">
            <v>Carlos Padilla Longoria</v>
          </cell>
          <cell r="O26" t="str">
            <v>cpadilla@toyotapuertovallarta.com.mx</v>
          </cell>
          <cell r="P26" t="str">
            <v>Carlos Padilla Longoria</v>
          </cell>
          <cell r="Q26" t="str">
            <v>cpadilla@toyotapuertovallarta.com.mx</v>
          </cell>
          <cell r="R26" t="str">
            <v>Carlos Padilla Longoria</v>
          </cell>
          <cell r="S26" t="str">
            <v>cpadilla@toyotapuertovallarta.com.mx</v>
          </cell>
          <cell r="T26" t="str">
            <v>No aplica</v>
          </cell>
          <cell r="U26" t="str">
            <v>-</v>
          </cell>
          <cell r="V26" t="str">
            <v>Mario Escamilla</v>
          </cell>
          <cell r="W26" t="str">
            <v>mescamilla@toyotapuertovallarta.com.mx</v>
          </cell>
          <cell r="X26" t="str">
            <v>Francisco Perales</v>
          </cell>
          <cell r="Y26" t="str">
            <v>fperales@toyotapuertovallarta.com.mx</v>
          </cell>
          <cell r="Z26" t="str">
            <v>Astrid Cuevas Macías</v>
          </cell>
          <cell r="AA26" t="str">
            <v>acuevas@toyotapuertovallarta.com.mx</v>
          </cell>
          <cell r="AB26" t="str">
            <v>-</v>
          </cell>
          <cell r="AC26" t="str">
            <v>-</v>
          </cell>
          <cell r="AD26">
            <v>39431</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t="str">
            <v>-</v>
          </cell>
          <cell r="AQ26" t="str">
            <v>-</v>
          </cell>
          <cell r="AR26" t="str">
            <v>-</v>
          </cell>
          <cell r="AS26" t="str">
            <v>-</v>
          </cell>
          <cell r="AT26" t="str">
            <v>-</v>
          </cell>
          <cell r="AU26" t="str">
            <v>-</v>
          </cell>
          <cell r="AV26" t="str">
            <v>-</v>
          </cell>
          <cell r="AW26" t="str">
            <v>-</v>
          </cell>
          <cell r="AX26" t="str">
            <v>-</v>
          </cell>
          <cell r="AY26" t="str">
            <v>-</v>
          </cell>
          <cell r="AZ26" t="str">
            <v>-</v>
          </cell>
          <cell r="BA26" t="str">
            <v>Ivette Rovira</v>
          </cell>
          <cell r="BB26" t="str">
            <v>ivette_rovira@toyota.com</v>
          </cell>
          <cell r="BC26" t="str">
            <v>Carlos Díaz</v>
          </cell>
          <cell r="BD26" t="str">
            <v>carlos_diaz@toyota.com</v>
          </cell>
          <cell r="BE26" t="str">
            <v>Enrique Ruiz</v>
          </cell>
          <cell r="BF26" t="str">
            <v>enrique_ruiz@toyota.com</v>
          </cell>
          <cell r="BG26" t="str">
            <v>REGION 5</v>
          </cell>
          <cell r="BH26" t="str">
            <v>Christian Palafox</v>
          </cell>
          <cell r="BI26" t="str">
            <v>christian_palafox@toyota.com</v>
          </cell>
          <cell r="BJ26" t="str">
            <v>REGION 4</v>
          </cell>
          <cell r="BK26" t="str">
            <v>IMSH / Mauricio Ibañez</v>
          </cell>
          <cell r="BL26" t="str">
            <v>mibanez@ibanezmaroto.com</v>
          </cell>
          <cell r="BM26" t="str">
            <v xml:space="preserve">CAP-070517-CC3                       </v>
          </cell>
        </row>
        <row r="27">
          <cell r="A27" t="str">
            <v>LOMAS VERDES</v>
          </cell>
          <cell r="B27">
            <v>57046</v>
          </cell>
          <cell r="C27" t="str">
            <v>PRIMARIA METRO</v>
          </cell>
          <cell r="D27" t="str">
            <v>Cever Lomas Verdes, S. de R.L. de C.V.</v>
          </cell>
          <cell r="E27" t="str">
            <v>Boulevard Manuel Ávila Camacho 758-A</v>
          </cell>
          <cell r="F27" t="str">
            <v>Santa Cruz Acatlán</v>
          </cell>
          <cell r="G27" t="str">
            <v>-</v>
          </cell>
          <cell r="H27" t="str">
            <v>Naucalpan de Juárez</v>
          </cell>
          <cell r="I27" t="str">
            <v>Estado de México</v>
          </cell>
          <cell r="J27" t="str">
            <v>53150</v>
          </cell>
          <cell r="K27" t="str">
            <v>55</v>
          </cell>
          <cell r="L27" t="str">
            <v>15 00 35 00</v>
          </cell>
          <cell r="M27" t="str">
            <v>www.toyotalomasverdes.com.mx</v>
          </cell>
          <cell r="N27" t="str">
            <v>Cesar Antonio Verdes Quevedo</v>
          </cell>
          <cell r="O27" t="str">
            <v>cverdes@cever.com.mx</v>
          </cell>
          <cell r="P27" t="str">
            <v>Francisco José Ramos González de Castilla</v>
          </cell>
          <cell r="Q27" t="str">
            <v>framos@toyotalomasverdes.com.mx</v>
          </cell>
          <cell r="R27" t="str">
            <v>Francisco José Ramos González de Castilla</v>
          </cell>
          <cell r="S27" t="str">
            <v>framos@toyotalomasverdes.com.mx</v>
          </cell>
          <cell r="T27" t="str">
            <v>No aplica</v>
          </cell>
          <cell r="U27" t="str">
            <v>-</v>
          </cell>
          <cell r="V27" t="str">
            <v>Marcela Becerril</v>
          </cell>
          <cell r="W27" t="str">
            <v>mbecerril@toyotalomasverdes.com.mx</v>
          </cell>
          <cell r="X27" t="str">
            <v>Miguel Angel Pérez Merlo</v>
          </cell>
          <cell r="Y27" t="str">
            <v>miguel.perez@toyotalomasverdes.com.mx</v>
          </cell>
          <cell r="Z27" t="str">
            <v>Francisco Hernandez Villaseñor</v>
          </cell>
          <cell r="AA27" t="str">
            <v>fhernandez@toyotalomasverdes.com.mx</v>
          </cell>
          <cell r="AB27" t="str">
            <v>TBD</v>
          </cell>
          <cell r="AC27" t="str">
            <v>TBD</v>
          </cell>
          <cell r="AD27">
            <v>39001</v>
          </cell>
          <cell r="AE27" t="str">
            <v>Avenida Sor Juana Inés de la Cruz 232</v>
          </cell>
          <cell r="AF27" t="str">
            <v>Tlalnepantla</v>
          </cell>
          <cell r="AG27" t="str">
            <v>-</v>
          </cell>
          <cell r="AH27" t="str">
            <v>Tlalnepantla de Baz</v>
          </cell>
          <cell r="AI27" t="str">
            <v>México</v>
          </cell>
          <cell r="AJ27">
            <v>54000</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Ivette Rovira</v>
          </cell>
          <cell r="BB27" t="str">
            <v>ivette_rovira@toyota.com</v>
          </cell>
          <cell r="BC27" t="str">
            <v>Octavio Rendón</v>
          </cell>
          <cell r="BD27" t="str">
            <v>octavio_rendon@toyota.com</v>
          </cell>
          <cell r="BE27" t="str">
            <v>David Aguilar</v>
          </cell>
          <cell r="BF27" t="str">
            <v>david_g_aguilar@toyota.com</v>
          </cell>
          <cell r="BG27" t="str">
            <v>REGION 4</v>
          </cell>
          <cell r="BH27" t="str">
            <v>Ricardo Humphrey</v>
          </cell>
          <cell r="BI27" t="str">
            <v>ricardo_humphrey@toyota.com</v>
          </cell>
          <cell r="BJ27" t="str">
            <v>REGION 2</v>
          </cell>
          <cell r="BK27" t="str">
            <v>IMSH / Mauricio Ibañez</v>
          </cell>
          <cell r="BL27" t="str">
            <v>mibanez@ibanezmaroto.com</v>
          </cell>
          <cell r="BM27" t="str">
            <v xml:space="preserve">CLV-060210-2I4                     </v>
          </cell>
        </row>
        <row r="28">
          <cell r="A28" t="str">
            <v>TOLUCA</v>
          </cell>
          <cell r="B28">
            <v>57012</v>
          </cell>
          <cell r="C28" t="str">
            <v>PRIMARIA</v>
          </cell>
          <cell r="D28" t="str">
            <v>Cever Toluca, S.A. de C.V.</v>
          </cell>
          <cell r="E28" t="str">
            <v xml:space="preserve">Boulevard Toluca - Ixtapan Nte 126 </v>
          </cell>
          <cell r="F28" t="str">
            <v>La Purísima</v>
          </cell>
          <cell r="G28" t="str">
            <v>-</v>
          </cell>
          <cell r="H28" t="str">
            <v>Metepec</v>
          </cell>
          <cell r="I28" t="str">
            <v>Estado de México</v>
          </cell>
          <cell r="J28" t="str">
            <v>52148</v>
          </cell>
          <cell r="K28">
            <v>722</v>
          </cell>
          <cell r="L28" t="str">
            <v>262 38 00</v>
          </cell>
          <cell r="M28" t="str">
            <v>www.toyotatoluca.com.mx</v>
          </cell>
          <cell r="N28" t="str">
            <v>Cesar Antonio Verdes Quevedo</v>
          </cell>
          <cell r="O28" t="str">
            <v>cverdes@cever.com.mx</v>
          </cell>
          <cell r="P28" t="str">
            <v>Marcos Gastón González Peralta</v>
          </cell>
          <cell r="Q28" t="str">
            <v>gaston.gonzalez@toyotatoluca.com.mx</v>
          </cell>
          <cell r="R28" t="str">
            <v>Marcos Gastón González Peralta</v>
          </cell>
          <cell r="S28" t="str">
            <v>gaston.gonzalez@toyotatoluca.com.mx</v>
          </cell>
          <cell r="T28" t="str">
            <v>No aplica</v>
          </cell>
          <cell r="U28" t="str">
            <v>-</v>
          </cell>
          <cell r="V28" t="str">
            <v>Jesús Vargas Quintanar</v>
          </cell>
          <cell r="W28" t="str">
            <v xml:space="preserve"> jesus.vargas@toyotatoluca.com.mx</v>
          </cell>
          <cell r="X28" t="str">
            <v>TBD</v>
          </cell>
          <cell r="Y28" t="str">
            <v>TBD</v>
          </cell>
          <cell r="Z28" t="str">
            <v>Francisco Hernández Villaseñor</v>
          </cell>
          <cell r="AA28" t="str">
            <v>fhernandez@toyotalomasverdes.com.mx</v>
          </cell>
          <cell r="AB28" t="str">
            <v>-</v>
          </cell>
          <cell r="AC28" t="str">
            <v>-</v>
          </cell>
          <cell r="AD28">
            <v>37773</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t="str">
            <v>-</v>
          </cell>
          <cell r="AQ28" t="str">
            <v>-</v>
          </cell>
          <cell r="AR28" t="str">
            <v>-</v>
          </cell>
          <cell r="AS28" t="str">
            <v>-</v>
          </cell>
          <cell r="AT28" t="str">
            <v>-</v>
          </cell>
          <cell r="AU28" t="str">
            <v>-</v>
          </cell>
          <cell r="AV28" t="str">
            <v>-</v>
          </cell>
          <cell r="AW28" t="str">
            <v>-</v>
          </cell>
          <cell r="AX28" t="str">
            <v>-</v>
          </cell>
          <cell r="AY28" t="str">
            <v>Omar Ávila</v>
          </cell>
          <cell r="AZ28" t="str">
            <v>omar_avila@toyota.com</v>
          </cell>
          <cell r="BA28" t="str">
            <v>Larissa Osorio</v>
          </cell>
          <cell r="BB28" t="str">
            <v>larissa_osorio@toyota.com</v>
          </cell>
          <cell r="BC28" t="str">
            <v>Octavio Rendón</v>
          </cell>
          <cell r="BD28" t="str">
            <v>octavio_rendon@toyota.com</v>
          </cell>
          <cell r="BE28" t="str">
            <v>Enrique Ruiz</v>
          </cell>
          <cell r="BF28" t="str">
            <v>enrique_ruiz@toyota.com</v>
          </cell>
          <cell r="BG28" t="str">
            <v>REGION 5</v>
          </cell>
          <cell r="BH28" t="str">
            <v>Christian Palafox</v>
          </cell>
          <cell r="BI28" t="str">
            <v>christian_palafox@toyota.com</v>
          </cell>
          <cell r="BJ28" t="str">
            <v>REGION 4</v>
          </cell>
          <cell r="BK28" t="str">
            <v>IMSH / Mauricio Ibañez</v>
          </cell>
          <cell r="BL28" t="str">
            <v>mibanez@ibanezmaroto.com</v>
          </cell>
          <cell r="BM28" t="str">
            <v xml:space="preserve">CTO-021007-DZ8                     </v>
          </cell>
        </row>
        <row r="29">
          <cell r="A29" t="str">
            <v>DALTON SAN LUIS POTOSI</v>
          </cell>
          <cell r="B29">
            <v>57020</v>
          </cell>
          <cell r="C29" t="str">
            <v>PRIMARIA</v>
          </cell>
          <cell r="D29" t="str">
            <v>Dalton Automotores, S. de R.L. de C.V.</v>
          </cell>
          <cell r="E29" t="str">
            <v>Avenida Cordillera de los Alpes  570</v>
          </cell>
          <cell r="F29" t="str">
            <v>Lomas 4ta sección</v>
          </cell>
          <cell r="G29" t="str">
            <v>-</v>
          </cell>
          <cell r="H29" t="str">
            <v>San Luis Potosí</v>
          </cell>
          <cell r="I29" t="str">
            <v>San Luis Potosí</v>
          </cell>
          <cell r="J29">
            <v>78216</v>
          </cell>
          <cell r="K29">
            <v>444</v>
          </cell>
          <cell r="L29" t="str">
            <v>826 40 00</v>
          </cell>
          <cell r="M29" t="str">
            <v>www.daltontoyotaslp.com.mx</v>
          </cell>
          <cell r="N29" t="str">
            <v>José Salomón Chidan Charur</v>
          </cell>
          <cell r="O29" t="str">
            <v>schidan@dalton.com.mx</v>
          </cell>
          <cell r="P29" t="str">
            <v>Armando Díaz Hernández</v>
          </cell>
          <cell r="Q29" t="str">
            <v>adiaz@dalton.com.mx</v>
          </cell>
          <cell r="R29" t="str">
            <v>Armando Díaz Hernández</v>
          </cell>
          <cell r="S29" t="str">
            <v>adiaz@dalton.com.mx</v>
          </cell>
          <cell r="T29" t="str">
            <v>No aplica</v>
          </cell>
          <cell r="U29" t="str">
            <v>-</v>
          </cell>
          <cell r="V29" t="str">
            <v>Rigoberto Plascencia</v>
          </cell>
          <cell r="W29" t="str">
            <v>rplascencia@dalton.com.mx</v>
          </cell>
          <cell r="X29" t="str">
            <v>Carlos Vázquez</v>
          </cell>
          <cell r="Y29" t="str">
            <v>cvazquez@dalton.com.mx</v>
          </cell>
          <cell r="Z29" t="str">
            <v>Rocio Velazquez Loredo</v>
          </cell>
          <cell r="AA29" t="str">
            <v>rvelazquez@dalton.com.mx</v>
          </cell>
          <cell r="AB29" t="str">
            <v>Rodrigo Torres</v>
          </cell>
          <cell r="AC29" t="str">
            <v>rtorres@dalton.com.mx</v>
          </cell>
          <cell r="AD29">
            <v>38078</v>
          </cell>
          <cell r="AE29" t="str">
            <v>Av. Benito Juárez No. 2005</v>
          </cell>
          <cell r="AF29" t="str">
            <v>Estrella de Oriente</v>
          </cell>
          <cell r="AG29" t="str">
            <v>-</v>
          </cell>
          <cell r="AH29" t="str">
            <v>San Luís Potosí</v>
          </cell>
          <cell r="AI29" t="str">
            <v>San Luís Potosí</v>
          </cell>
          <cell r="AJ29">
            <v>78399</v>
          </cell>
          <cell r="AK29" t="str">
            <v xml:space="preserve">Carretera 57 </v>
          </cell>
          <cell r="AL29" t="str">
            <v>Abastos</v>
          </cell>
          <cell r="AM29" t="str">
            <v>-</v>
          </cell>
          <cell r="AN29" t="str">
            <v>San Luís Potosí</v>
          </cell>
          <cell r="AO29" t="str">
            <v>San Luís Potosí</v>
          </cell>
          <cell r="AP29">
            <v>78396</v>
          </cell>
          <cell r="AQ29" t="str">
            <v>Plaza Sendero</v>
          </cell>
          <cell r="AR29" t="str">
            <v>-</v>
          </cell>
          <cell r="AS29" t="str">
            <v>-</v>
          </cell>
          <cell r="AT29" t="str">
            <v>-</v>
          </cell>
          <cell r="AU29" t="str">
            <v>-</v>
          </cell>
          <cell r="AV29" t="str">
            <v>-</v>
          </cell>
          <cell r="AW29" t="str">
            <v>-</v>
          </cell>
          <cell r="AX29" t="str">
            <v>-</v>
          </cell>
          <cell r="AY29" t="str">
            <v>-</v>
          </cell>
          <cell r="AZ29" t="str">
            <v>-</v>
          </cell>
          <cell r="BA29" t="str">
            <v>Ivette Rovira</v>
          </cell>
          <cell r="BB29" t="str">
            <v>ivette_rovira@toyota.com</v>
          </cell>
          <cell r="BC29" t="str">
            <v>Octavio Rendón</v>
          </cell>
          <cell r="BD29" t="str">
            <v>octavio_rendon@toyota.com</v>
          </cell>
          <cell r="BE29" t="str">
            <v>Enrique Ruiz</v>
          </cell>
          <cell r="BF29" t="str">
            <v>enrique_ruiz@toyota.com</v>
          </cell>
          <cell r="BG29" t="str">
            <v>REGION 5</v>
          </cell>
          <cell r="BH29" t="str">
            <v>Christian Palafox</v>
          </cell>
          <cell r="BI29" t="str">
            <v>christian_palafox@toyota.com</v>
          </cell>
          <cell r="BJ29" t="str">
            <v>REGION 4</v>
          </cell>
          <cell r="BK29" t="str">
            <v>IMSH / Mauricio Ibañez</v>
          </cell>
          <cell r="BL29" t="str">
            <v>mibanez@ibanezmaroto.com</v>
          </cell>
          <cell r="BM29" t="str">
            <v xml:space="preserve">DAU-031117-FM5                     </v>
          </cell>
        </row>
        <row r="30">
          <cell r="A30" t="str">
            <v>DALTON LOPEZ MATEOS</v>
          </cell>
          <cell r="B30">
            <v>57001</v>
          </cell>
          <cell r="C30" t="str">
            <v>PRIMARIA METRO</v>
          </cell>
          <cell r="D30" t="str">
            <v>Dalton Automotriz, S. de R.L. de C.V.</v>
          </cell>
          <cell r="E30" t="str">
            <v>Avenida López Mateos Sur 3780</v>
          </cell>
          <cell r="F30" t="str">
            <v>La Calma</v>
          </cell>
          <cell r="G30" t="str">
            <v>-</v>
          </cell>
          <cell r="H30" t="str">
            <v>Zapopan</v>
          </cell>
          <cell r="I30" t="str">
            <v>Jalisco</v>
          </cell>
          <cell r="J30" t="str">
            <v>45070</v>
          </cell>
          <cell r="K30">
            <v>33</v>
          </cell>
          <cell r="L30" t="str">
            <v>38 84 60 60</v>
          </cell>
          <cell r="M30" t="str">
            <v>www.daltontoyota.com.mx</v>
          </cell>
          <cell r="N30" t="str">
            <v xml:space="preserve">Germán Navarro Hallal    </v>
          </cell>
          <cell r="O30" t="str">
            <v>gnavarro@dalton.com.mx</v>
          </cell>
          <cell r="P30" t="str">
            <v>Jose Antonio Abouzaid El Bayeh</v>
          </cell>
          <cell r="Q30" t="str">
            <v>jabouzaid@dalton.com.mx</v>
          </cell>
          <cell r="R30" t="str">
            <v>Jose Antonio Abouzaid El Bayeh</v>
          </cell>
          <cell r="S30" t="str">
            <v>jabouzaid@dalton.com.mx</v>
          </cell>
          <cell r="T30" t="str">
            <v>No aplica</v>
          </cell>
          <cell r="U30" t="str">
            <v>-</v>
          </cell>
          <cell r="V30" t="str">
            <v>Marcelo Michel Marti</v>
          </cell>
          <cell r="W30" t="str">
            <v>mmichel@dalton.com.mx</v>
          </cell>
          <cell r="X30" t="str">
            <v>Ramiro Mora</v>
          </cell>
          <cell r="Y30" t="str">
            <v>rmora@dalton.com.mx</v>
          </cell>
          <cell r="Z30" t="str">
            <v>Lázaro Flores</v>
          </cell>
          <cell r="AA30" t="str">
            <v>lflores@dalton.com.mx</v>
          </cell>
          <cell r="AB30" t="str">
            <v>Jonathan Medina</v>
          </cell>
          <cell r="AC30" t="str">
            <v>jmedina@dalton.com.mx</v>
          </cell>
          <cell r="AD30">
            <v>37347</v>
          </cell>
          <cell r="AE30" t="str">
            <v>Periférico Sur 2531</v>
          </cell>
          <cell r="AF30" t="str">
            <v>Paseos del Sol 2a Sección</v>
          </cell>
          <cell r="AG30" t="str">
            <v>-</v>
          </cell>
          <cell r="AH30" t="str">
            <v>Zapopan</v>
          </cell>
          <cell r="AI30" t="str">
            <v>Jalisco</v>
          </cell>
          <cell r="AJ30">
            <v>45070</v>
          </cell>
          <cell r="AK30" t="str">
            <v>-</v>
          </cell>
          <cell r="AL30" t="str">
            <v>-</v>
          </cell>
          <cell r="AM30" t="str">
            <v>-</v>
          </cell>
          <cell r="AN30" t="str">
            <v>-</v>
          </cell>
          <cell r="AO30" t="str">
            <v>-</v>
          </cell>
          <cell r="AP30" t="str">
            <v>-</v>
          </cell>
          <cell r="AQ30" t="str">
            <v>-</v>
          </cell>
          <cell r="AR30" t="str">
            <v>-</v>
          </cell>
          <cell r="AS30" t="str">
            <v>-</v>
          </cell>
          <cell r="AT30" t="str">
            <v>-</v>
          </cell>
          <cell r="AU30" t="str">
            <v>-</v>
          </cell>
          <cell r="AV30" t="str">
            <v>-</v>
          </cell>
          <cell r="AW30" t="str">
            <v>-</v>
          </cell>
          <cell r="AX30" t="str">
            <v>-</v>
          </cell>
          <cell r="AY30" t="str">
            <v>-</v>
          </cell>
          <cell r="AZ30" t="str">
            <v>-</v>
          </cell>
          <cell r="BA30" t="str">
            <v>Diana Sanchez</v>
          </cell>
          <cell r="BB30" t="str">
            <v>diana_sanchez@toyota.com</v>
          </cell>
          <cell r="BC30" t="str">
            <v>Carlos Díaz</v>
          </cell>
          <cell r="BD30" t="str">
            <v>carlos_diaz@toyota.com</v>
          </cell>
          <cell r="BE30" t="str">
            <v>Yael Vera</v>
          </cell>
          <cell r="BF30" t="str">
            <v>yael_vera@toyota.com</v>
          </cell>
          <cell r="BG30" t="str">
            <v>REGION 2</v>
          </cell>
          <cell r="BH30" t="str">
            <v>Christian Palafox</v>
          </cell>
          <cell r="BI30" t="str">
            <v>christian_palafox@toyota.com</v>
          </cell>
          <cell r="BJ30" t="str">
            <v>REGION 4</v>
          </cell>
          <cell r="BK30" t="str">
            <v>IMSH / Mauricio Ibañez</v>
          </cell>
          <cell r="BL30" t="str">
            <v>mibanez@ibanezmaroto.com</v>
          </cell>
          <cell r="BM30" t="str">
            <v xml:space="preserve">DAU-010924-2TA                     </v>
          </cell>
        </row>
        <row r="31">
          <cell r="A31" t="str">
            <v>DALTON PATRIA</v>
          </cell>
          <cell r="B31">
            <v>57604</v>
          </cell>
          <cell r="C31" t="str">
            <v>CCO</v>
          </cell>
          <cell r="D31" t="str">
            <v>Dalton Automotriz, S. de R.L. de C.V.</v>
          </cell>
          <cell r="E31" t="str">
            <v>Avenida Vallarta 5000</v>
          </cell>
          <cell r="F31" t="str">
            <v>Jardines Vallarta</v>
          </cell>
          <cell r="G31" t="str">
            <v>-</v>
          </cell>
          <cell r="H31" t="str">
            <v>Zapopan</v>
          </cell>
          <cell r="I31" t="str">
            <v>Jalisco</v>
          </cell>
          <cell r="J31" t="str">
            <v>45027</v>
          </cell>
          <cell r="K31" t="str">
            <v>33</v>
          </cell>
          <cell r="L31" t="str">
            <v>30 03 50 00</v>
          </cell>
          <cell r="M31" t="str">
            <v>www.daltontoyotapatria.com.mx</v>
          </cell>
          <cell r="N31" t="str">
            <v xml:space="preserve">Germán Navarro Hallal    </v>
          </cell>
          <cell r="O31" t="str">
            <v>gnavarro@dalton.com.mx</v>
          </cell>
          <cell r="P31" t="str">
            <v>Jose Antonio Abouzaid El Bayeh</v>
          </cell>
          <cell r="Q31" t="str">
            <v>jabouzaid@dalton.com.mx</v>
          </cell>
          <cell r="R31" t="str">
            <v>-</v>
          </cell>
          <cell r="S31" t="str">
            <v>-</v>
          </cell>
          <cell r="T31" t="str">
            <v>Jorge Ladrón de Guevara Macías</v>
          </cell>
          <cell r="U31" t="str">
            <v>jladrondeguevara@dalton.com.mx</v>
          </cell>
          <cell r="V31" t="str">
            <v>Iván Gallo</v>
          </cell>
          <cell r="W31" t="str">
            <v xml:space="preserve">igallo@dalton.com.mx,  </v>
          </cell>
          <cell r="X31" t="str">
            <v>Salvador Gómez</v>
          </cell>
          <cell r="Y31" t="str">
            <v>sagomez@dalton.com.mx</v>
          </cell>
          <cell r="Z31" t="str">
            <v>Manuel Alejandro Nuñez Manzano</v>
          </cell>
          <cell r="AA31" t="str">
            <v>mnunez@dalton.com.mx</v>
          </cell>
          <cell r="AB31" t="str">
            <v>-</v>
          </cell>
          <cell r="AC31" t="str">
            <v>-</v>
          </cell>
          <cell r="AD31">
            <v>39161</v>
          </cell>
          <cell r="AE31" t="str">
            <v>Periférico Sur 2531</v>
          </cell>
          <cell r="AF31" t="str">
            <v>Paseos del Sol 2a Sección</v>
          </cell>
          <cell r="AG31" t="str">
            <v>-</v>
          </cell>
          <cell r="AH31" t="str">
            <v>Zapopan</v>
          </cell>
          <cell r="AI31" t="str">
            <v>Jalisco</v>
          </cell>
          <cell r="AJ31">
            <v>45070</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Diana Sanchez</v>
          </cell>
          <cell r="BB31" t="str">
            <v>diana_sanchez@toyota.com</v>
          </cell>
          <cell r="BC31" t="str">
            <v>Carlos Díaz</v>
          </cell>
          <cell r="BD31" t="str">
            <v>carlos_diaz@toyota.com</v>
          </cell>
          <cell r="BE31" t="str">
            <v>Yael Vera</v>
          </cell>
          <cell r="BF31" t="str">
            <v>yael_vera@toyota.com</v>
          </cell>
          <cell r="BG31" t="str">
            <v>REGION 2</v>
          </cell>
          <cell r="BH31" t="str">
            <v>Lars Adame</v>
          </cell>
          <cell r="BI31" t="str">
            <v>lars_adame@toyota.com</v>
          </cell>
          <cell r="BJ31" t="str">
            <v>REGION 5</v>
          </cell>
          <cell r="BK31" t="str">
            <v>IMSH / Mauricio Ibañez</v>
          </cell>
          <cell r="BL31" t="str">
            <v>mibanez@ibanezmaroto.com</v>
          </cell>
          <cell r="BM31" t="str">
            <v xml:space="preserve">DAU-010924-2TA                     </v>
          </cell>
        </row>
        <row r="32">
          <cell r="A32" t="str">
            <v>VERACRUZ</v>
          </cell>
          <cell r="B32">
            <v>57018</v>
          </cell>
          <cell r="C32" t="str">
            <v>PRIMARIA</v>
          </cell>
          <cell r="D32" t="str">
            <v>Década Automotriz, S. de R.L. de C.V.</v>
          </cell>
          <cell r="E32" t="str">
            <v xml:space="preserve">Carretera México Veracruz km 441 S/N </v>
          </cell>
          <cell r="F32" t="str">
            <v xml:space="preserve">Francisco Villa  </v>
          </cell>
          <cell r="G32" t="str">
            <v>-</v>
          </cell>
          <cell r="H32" t="str">
            <v>Veracruz</v>
          </cell>
          <cell r="I32" t="str">
            <v>Veracruz</v>
          </cell>
          <cell r="J32">
            <v>91960</v>
          </cell>
          <cell r="K32">
            <v>229</v>
          </cell>
          <cell r="L32" t="str">
            <v>927 33 20</v>
          </cell>
          <cell r="M32" t="str">
            <v>www.toyotaveracruz.com.mx</v>
          </cell>
          <cell r="N32" t="str">
            <v>Juan Manuel Antonio Diez Francos</v>
          </cell>
          <cell r="O32" t="str">
            <v>j10@diezfenix.com</v>
          </cell>
          <cell r="P32" t="str">
            <v>Juan Carlos Barradas Barbosa</v>
          </cell>
          <cell r="Q32" t="str">
            <v>dvgeneral@diezfenix.com</v>
          </cell>
          <cell r="R32" t="str">
            <v>Juan Carlos Barradas Barbosa</v>
          </cell>
          <cell r="S32" t="str">
            <v>dvgeneral@diezfenix.com</v>
          </cell>
          <cell r="T32" t="str">
            <v>No aplica</v>
          </cell>
          <cell r="U32" t="str">
            <v>-</v>
          </cell>
          <cell r="V32" t="str">
            <v>Hector García Sánchez</v>
          </cell>
          <cell r="W32" t="str">
            <v>dvgventas@diezfenix.com</v>
          </cell>
          <cell r="X32" t="str">
            <v>Efrén Mojica</v>
          </cell>
          <cell r="Y32" t="str">
            <v>dvservicio@diezfenix.com</v>
          </cell>
          <cell r="Z32" t="str">
            <v>Rebeca Escalante Rosales</v>
          </cell>
          <cell r="AA32" t="str">
            <v>dvadministracion@diezfenix.com</v>
          </cell>
          <cell r="AB32" t="str">
            <v>-</v>
          </cell>
          <cell r="AC32" t="str">
            <v>-</v>
          </cell>
          <cell r="AD32">
            <v>37952</v>
          </cell>
          <cell r="AE32" t="str">
            <v>-</v>
          </cell>
          <cell r="AF32" t="str">
            <v>-</v>
          </cell>
          <cell r="AG32" t="str">
            <v>-</v>
          </cell>
          <cell r="AH32" t="str">
            <v>-</v>
          </cell>
          <cell r="AI32" t="str">
            <v>-</v>
          </cell>
          <cell r="AJ32" t="str">
            <v>-</v>
          </cell>
          <cell r="AK32" t="str">
            <v>-</v>
          </cell>
          <cell r="AL32" t="str">
            <v>-</v>
          </cell>
          <cell r="AM32" t="str">
            <v>-</v>
          </cell>
          <cell r="AN32" t="str">
            <v>-</v>
          </cell>
          <cell r="AO32" t="str">
            <v>-</v>
          </cell>
          <cell r="AP32" t="str">
            <v>-</v>
          </cell>
          <cell r="AQ32" t="str">
            <v>-</v>
          </cell>
          <cell r="AR32" t="str">
            <v>-</v>
          </cell>
          <cell r="AS32" t="str">
            <v>-</v>
          </cell>
          <cell r="AT32" t="str">
            <v>-</v>
          </cell>
          <cell r="AU32" t="str">
            <v>-</v>
          </cell>
          <cell r="AV32" t="str">
            <v>-</v>
          </cell>
          <cell r="AW32" t="str">
            <v>-</v>
          </cell>
          <cell r="AX32" t="str">
            <v>-</v>
          </cell>
          <cell r="AY32" t="str">
            <v>-</v>
          </cell>
          <cell r="AZ32" t="str">
            <v>-</v>
          </cell>
          <cell r="BA32" t="str">
            <v>Diana Sanchez</v>
          </cell>
          <cell r="BB32" t="str">
            <v>diana_sanchez@toyota.com</v>
          </cell>
          <cell r="BC32" t="str">
            <v>Alfredo Herrera</v>
          </cell>
          <cell r="BD32" t="str">
            <v>alfredo_herrera@toyota.com</v>
          </cell>
          <cell r="BE32" t="str">
            <v>David Aguilar</v>
          </cell>
          <cell r="BF32" t="str">
            <v>david_g_aguilar@toyota.com</v>
          </cell>
          <cell r="BG32" t="str">
            <v>REGION 4</v>
          </cell>
          <cell r="BH32" t="str">
            <v>Ricardo Humphrey</v>
          </cell>
          <cell r="BI32" t="str">
            <v>ricardo_humphrey@toyota.com</v>
          </cell>
          <cell r="BJ32" t="str">
            <v>REGION 2</v>
          </cell>
          <cell r="BK32" t="str">
            <v>VLV / José Luis Ruiz</v>
          </cell>
          <cell r="BL32" t="str">
            <v>joseluis.ruiz@vlv.com.mx</v>
          </cell>
          <cell r="BM32" t="str">
            <v xml:space="preserve">DAU-030729-946                     </v>
          </cell>
        </row>
        <row r="33">
          <cell r="A33" t="str">
            <v>COATZACOALCOS</v>
          </cell>
          <cell r="B33">
            <v>57035</v>
          </cell>
          <cell r="C33" t="str">
            <v>PRIMARIA</v>
          </cell>
          <cell r="D33" t="str">
            <v>Decada Coatzacoalcos, S. de R.L. de C.V.</v>
          </cell>
          <cell r="E33" t="str">
            <v>Carretera Transísmica km. 4.9 B</v>
          </cell>
          <cell r="F33" t="str">
            <v>Tierra Nueva</v>
          </cell>
          <cell r="G33" t="str">
            <v>-</v>
          </cell>
          <cell r="H33" t="str">
            <v>Coatzacoalcos</v>
          </cell>
          <cell r="I33" t="str">
            <v>Veracruz</v>
          </cell>
          <cell r="J33" t="str">
            <v>96496</v>
          </cell>
          <cell r="K33" t="str">
            <v>921</v>
          </cell>
          <cell r="L33" t="str">
            <v>217 24 10</v>
          </cell>
          <cell r="M33" t="str">
            <v>www.toyotacoatzacoalcos.com.mx</v>
          </cell>
          <cell r="N33" t="str">
            <v>Juan Manuel Antonio Diez Francos</v>
          </cell>
          <cell r="O33" t="str">
            <v>j10@diezfenix.com</v>
          </cell>
          <cell r="P33" t="str">
            <v>Gerardo Pimentel Huarte</v>
          </cell>
          <cell r="Q33" t="str">
            <v>gph@diezfenix.com</v>
          </cell>
          <cell r="R33" t="str">
            <v>Jesús Enrique Suárez Alfonso</v>
          </cell>
          <cell r="S33" t="str">
            <v>dcgeneral@diezfenix.com</v>
          </cell>
          <cell r="T33" t="str">
            <v>No aplica</v>
          </cell>
          <cell r="U33" t="str">
            <v>-</v>
          </cell>
          <cell r="V33" t="str">
            <v>Lenin Vázquez</v>
          </cell>
          <cell r="W33" t="str">
            <v>dcgventas@diezfenix.com</v>
          </cell>
          <cell r="X33" t="str">
            <v>Fernando Barradas Barbosa</v>
          </cell>
          <cell r="Y33" t="str">
            <v>dcservicio@diezfenix.com</v>
          </cell>
          <cell r="Z33" t="str">
            <v>Ericka del Carmen Perez Jimenez</v>
          </cell>
          <cell r="AA33" t="str">
            <v>dcadministracion@diezfenix.com</v>
          </cell>
          <cell r="AB33" t="str">
            <v>-</v>
          </cell>
          <cell r="AC33" t="str">
            <v>-</v>
          </cell>
          <cell r="AD33">
            <v>38628</v>
          </cell>
          <cell r="AE33" t="str">
            <v>-</v>
          </cell>
          <cell r="AF33" t="str">
            <v>-</v>
          </cell>
          <cell r="AG33" t="str">
            <v>-</v>
          </cell>
          <cell r="AH33" t="str">
            <v>-</v>
          </cell>
          <cell r="AI33" t="str">
            <v>-</v>
          </cell>
          <cell r="AJ33" t="str">
            <v>-</v>
          </cell>
          <cell r="AK33" t="str">
            <v>-</v>
          </cell>
          <cell r="AL33" t="str">
            <v>-</v>
          </cell>
          <cell r="AM33" t="str">
            <v>-</v>
          </cell>
          <cell r="AN33" t="str">
            <v>-</v>
          </cell>
          <cell r="AO33" t="str">
            <v>-</v>
          </cell>
          <cell r="AP33" t="str">
            <v>-</v>
          </cell>
          <cell r="AQ33" t="str">
            <v>-</v>
          </cell>
          <cell r="AR33" t="str">
            <v>-</v>
          </cell>
          <cell r="AS33" t="str">
            <v>-</v>
          </cell>
          <cell r="AT33" t="str">
            <v>-</v>
          </cell>
          <cell r="AU33" t="str">
            <v>-</v>
          </cell>
          <cell r="AV33" t="str">
            <v>-</v>
          </cell>
          <cell r="AW33" t="str">
            <v>-</v>
          </cell>
          <cell r="AX33" t="str">
            <v>-</v>
          </cell>
          <cell r="AY33" t="str">
            <v>-</v>
          </cell>
          <cell r="AZ33" t="str">
            <v>-</v>
          </cell>
          <cell r="BA33" t="str">
            <v>Diana Sanchez</v>
          </cell>
          <cell r="BB33" t="str">
            <v>diana_sanchez@toyota.com</v>
          </cell>
          <cell r="BC33" t="str">
            <v>Alfredo Herrera</v>
          </cell>
          <cell r="BD33" t="str">
            <v>alfredo_herrera@toyota.com</v>
          </cell>
          <cell r="BE33" t="str">
            <v>David Aguilar</v>
          </cell>
          <cell r="BF33" t="str">
            <v>david_g_aguilar@toyota.com</v>
          </cell>
          <cell r="BG33" t="str">
            <v>REGION 4</v>
          </cell>
          <cell r="BH33" t="str">
            <v>Ricardo Humphrey</v>
          </cell>
          <cell r="BI33" t="str">
            <v>ricardo_humphrey@toyota.com</v>
          </cell>
          <cell r="BJ33" t="str">
            <v>REGION 2</v>
          </cell>
          <cell r="BK33" t="str">
            <v>VLV / José Luis Ruiz</v>
          </cell>
          <cell r="BL33" t="str">
            <v>joseluis.ruiz@vlv.com.mx</v>
          </cell>
          <cell r="BM33" t="str">
            <v xml:space="preserve">DCO-050712-KV5                     </v>
          </cell>
        </row>
        <row r="34">
          <cell r="A34" t="str">
            <v>DURANGO</v>
          </cell>
          <cell r="B34">
            <v>57042</v>
          </cell>
          <cell r="C34" t="str">
            <v>PRIMARIA</v>
          </cell>
          <cell r="D34" t="str">
            <v>Durango Automotores, S. de R.L. de C.V.</v>
          </cell>
          <cell r="E34" t="str">
            <v>Boulevard Francisco Villa 4020 Ote</v>
          </cell>
          <cell r="F34" t="str">
            <v>Veinte de Noviembre</v>
          </cell>
          <cell r="G34" t="str">
            <v>-</v>
          </cell>
          <cell r="H34" t="str">
            <v>Durango</v>
          </cell>
          <cell r="I34" t="str">
            <v>Durango</v>
          </cell>
          <cell r="J34" t="str">
            <v>34234</v>
          </cell>
          <cell r="K34" t="str">
            <v>618</v>
          </cell>
          <cell r="L34" t="str">
            <v>150 07 00</v>
          </cell>
          <cell r="M34" t="str">
            <v>www.toyotadurango.com</v>
          </cell>
          <cell r="N34" t="str">
            <v xml:space="preserve">Guillermo Alfredo Murra Talamás   </v>
          </cell>
          <cell r="O34" t="str">
            <v>g_murrat@toyotatorreon.com</v>
          </cell>
          <cell r="P34" t="str">
            <v xml:space="preserve">Carlos Emmanuel Talamás Sifuentes </v>
          </cell>
          <cell r="Q34" t="str">
            <v>ctalamas@toyotadurango.com</v>
          </cell>
          <cell r="R34" t="str">
            <v xml:space="preserve">Carlos Emmanuel Talamás Sifuentes </v>
          </cell>
          <cell r="S34" t="str">
            <v>ctalamas@toyotadurango.com</v>
          </cell>
          <cell r="T34" t="str">
            <v>No aplica</v>
          </cell>
          <cell r="U34" t="str">
            <v>-</v>
          </cell>
          <cell r="V34" t="str">
            <v>Ricardo Pagaza</v>
          </cell>
          <cell r="W34" t="str">
            <v>rpagaza@toyotadurango.com</v>
          </cell>
          <cell r="X34" t="str">
            <v>Eric Castro</v>
          </cell>
          <cell r="Y34" t="str">
            <v>ecastro@toyotadurango.com</v>
          </cell>
          <cell r="Z34" t="str">
            <v>Antonio Colin</v>
          </cell>
          <cell r="AA34" t="str">
            <v>acolin@toyotadurango.com</v>
          </cell>
          <cell r="AB34" t="str">
            <v>-</v>
          </cell>
          <cell r="AC34" t="str">
            <v>-</v>
          </cell>
          <cell r="AD34">
            <v>38933</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Juan Mejía</v>
          </cell>
          <cell r="AZ34" t="str">
            <v>juan_mejia_hernandez@toyota.com</v>
          </cell>
          <cell r="BA34" t="str">
            <v>Larissa Osorio</v>
          </cell>
          <cell r="BB34" t="str">
            <v>larissa_osorio@toyota.com</v>
          </cell>
          <cell r="BC34" t="str">
            <v>Carlos Díaz</v>
          </cell>
          <cell r="BD34" t="str">
            <v>carlos_diaz@toyota.com</v>
          </cell>
          <cell r="BE34" t="str">
            <v>Marco Valle</v>
          </cell>
          <cell r="BF34" t="str">
            <v>marco_valle@toyota.com</v>
          </cell>
          <cell r="BG34" t="str">
            <v>REGION 1</v>
          </cell>
          <cell r="BH34" t="str">
            <v>Mauricio Rios</v>
          </cell>
          <cell r="BI34" t="str">
            <v>mauricio_rios@toyota.com</v>
          </cell>
          <cell r="BJ34" t="str">
            <v>REGION 1</v>
          </cell>
          <cell r="BK34" t="str">
            <v>IMSH / Mauricio Ibañez</v>
          </cell>
          <cell r="BL34" t="str">
            <v>mibanez@ibanezmaroto.com</v>
          </cell>
          <cell r="BM34" t="str">
            <v xml:space="preserve">DAU-051111-1HA                     </v>
          </cell>
        </row>
        <row r="35">
          <cell r="A35" t="str">
            <v>PERISUR</v>
          </cell>
          <cell r="B35">
            <v>57003</v>
          </cell>
          <cell r="C35" t="str">
            <v>PRIMARIA METRO</v>
          </cell>
          <cell r="D35" t="str">
            <v>Fame Perisur, S. de R.L. de C.V.</v>
          </cell>
          <cell r="E35" t="str">
            <v>Boulevard Adolfo Ruíz Cortines 4000 Bis</v>
          </cell>
          <cell r="F35" t="str">
            <v>Jardines del Pedregal</v>
          </cell>
          <cell r="G35" t="str">
            <v>Alvaro Obregón</v>
          </cell>
          <cell r="H35" t="str">
            <v>México</v>
          </cell>
          <cell r="I35" t="str">
            <v>Distrito Federal</v>
          </cell>
          <cell r="J35" t="str">
            <v>01900</v>
          </cell>
          <cell r="K35">
            <v>55</v>
          </cell>
          <cell r="L35" t="str">
            <v>54 81 19 00</v>
          </cell>
          <cell r="M35" t="str">
            <v>www.toyotaperisur.com.mx</v>
          </cell>
          <cell r="N35" t="str">
            <v>Francisco José Medina Chávez</v>
          </cell>
          <cell r="O35" t="str">
            <v>cpmedina@dealer.com.mx</v>
          </cell>
          <cell r="P35" t="str">
            <v>Hugo Medina Palacios</v>
          </cell>
          <cell r="Q35" t="str">
            <v>gerencia@fameperisur.com</v>
          </cell>
          <cell r="R35" t="str">
            <v>Hugo Medina Palacios</v>
          </cell>
          <cell r="S35" t="str">
            <v>gerencia@fameperisur.com</v>
          </cell>
          <cell r="T35" t="str">
            <v>No aplica</v>
          </cell>
          <cell r="U35" t="str">
            <v>-</v>
          </cell>
          <cell r="V35" t="str">
            <v>Juan Carlos Rey</v>
          </cell>
          <cell r="W35" t="str">
            <v>ventas@toyotaperisur.com.mx, jcrey@grupofame.com</v>
          </cell>
          <cell r="X35" t="str">
            <v>Marco Antonio Salazar</v>
          </cell>
          <cell r="Y35" t="str">
            <v>servicio@fameperisur.com</v>
          </cell>
          <cell r="Z35" t="str">
            <v>Jose Cruz Castillo</v>
          </cell>
          <cell r="AA35" t="str">
            <v>admon@fameperisur.com</v>
          </cell>
          <cell r="AB35" t="str">
            <v>-</v>
          </cell>
          <cell r="AC35" t="str">
            <v>-</v>
          </cell>
          <cell r="AD35">
            <v>37347</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Ivette Rovira</v>
          </cell>
          <cell r="BB35" t="str">
            <v>ivette_rovira@toyota.com</v>
          </cell>
          <cell r="BC35" t="str">
            <v>Alfredo Herrera</v>
          </cell>
          <cell r="BD35" t="str">
            <v>alfredo_herrera@toyota.com</v>
          </cell>
          <cell r="BE35" t="str">
            <v>Marco Valle</v>
          </cell>
          <cell r="BF35" t="str">
            <v>marco_valle@toyota.com</v>
          </cell>
          <cell r="BG35" t="str">
            <v>REGION 1</v>
          </cell>
          <cell r="BH35" t="str">
            <v>Mauricio Rios</v>
          </cell>
          <cell r="BI35" t="str">
            <v>mauricio_rios@toyota.com</v>
          </cell>
          <cell r="BJ35" t="str">
            <v>REGION 1</v>
          </cell>
          <cell r="BK35" t="str">
            <v>VLV / José Luis Ruiz</v>
          </cell>
          <cell r="BL35" t="str">
            <v>joseluis.ruiz@vlv.com.mx</v>
          </cell>
          <cell r="BM35" t="str">
            <v xml:space="preserve">FPE-010903-R76                     </v>
          </cell>
        </row>
        <row r="36">
          <cell r="A36" t="str">
            <v>FAME VALLADOLID</v>
          </cell>
          <cell r="B36">
            <v>57016</v>
          </cell>
          <cell r="C36" t="str">
            <v>PRIMARIA</v>
          </cell>
          <cell r="D36" t="str">
            <v>Fame Valladolid, S. de R.L. de C.V.</v>
          </cell>
          <cell r="E36" t="str">
            <v>Avenida Acueducto 3603</v>
          </cell>
          <cell r="F36" t="str">
            <v>Pascual Ortiz Ayala</v>
          </cell>
          <cell r="G36" t="str">
            <v>-</v>
          </cell>
          <cell r="H36" t="str">
            <v>Morelia</v>
          </cell>
          <cell r="I36" t="str">
            <v>Michoacán</v>
          </cell>
          <cell r="J36">
            <v>58250</v>
          </cell>
          <cell r="K36">
            <v>443</v>
          </cell>
          <cell r="L36" t="str">
            <v>340 01 00</v>
          </cell>
          <cell r="M36" t="str">
            <v>www.famevalladolid.com</v>
          </cell>
          <cell r="N36" t="str">
            <v>Francisco José Medina Chávez</v>
          </cell>
          <cell r="O36" t="str">
            <v>cpmedina@dealer.com.mx</v>
          </cell>
          <cell r="P36" t="str">
            <v xml:space="preserve">Alfredo Salomón Abouchard Ayón           </v>
          </cell>
          <cell r="Q36" t="str">
            <v>salomonabouchard@grupofame.com</v>
          </cell>
          <cell r="R36" t="str">
            <v xml:space="preserve">Alfredo Salomón Abouchard Ayón           </v>
          </cell>
          <cell r="S36" t="str">
            <v>salomonabouchard@grupofame.com</v>
          </cell>
          <cell r="T36" t="str">
            <v>No aplica</v>
          </cell>
          <cell r="U36" t="str">
            <v>-</v>
          </cell>
          <cell r="V36" t="str">
            <v>Omar Nuñez Avila</v>
          </cell>
          <cell r="W36" t="str">
            <v>omarnunez@grupofame.com</v>
          </cell>
          <cell r="X36" t="str">
            <v>Ricardo Sánchez</v>
          </cell>
          <cell r="Y36" t="str">
            <v>ricardosanchez@grupofame.com</v>
          </cell>
          <cell r="Z36" t="str">
            <v>Salome Heraldez Placencia</v>
          </cell>
          <cell r="AA36" t="str">
            <v>salomeheraldez@grupofame.com</v>
          </cell>
          <cell r="AB36" t="str">
            <v>-</v>
          </cell>
          <cell r="AC36" t="str">
            <v>-</v>
          </cell>
          <cell r="AD36">
            <v>37895</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t="str">
            <v>-</v>
          </cell>
          <cell r="AQ36" t="str">
            <v>-</v>
          </cell>
          <cell r="AR36" t="str">
            <v>-</v>
          </cell>
          <cell r="AS36" t="str">
            <v>-</v>
          </cell>
          <cell r="AT36" t="str">
            <v>-</v>
          </cell>
          <cell r="AU36" t="str">
            <v>-</v>
          </cell>
          <cell r="AV36" t="str">
            <v>-</v>
          </cell>
          <cell r="AW36" t="str">
            <v>-</v>
          </cell>
          <cell r="AX36" t="str">
            <v>-</v>
          </cell>
          <cell r="AY36" t="str">
            <v>Juan Mejía</v>
          </cell>
          <cell r="AZ36" t="str">
            <v>juan_mejia_hernandez@toyota.com</v>
          </cell>
          <cell r="BA36" t="str">
            <v>Diana Sanchez</v>
          </cell>
          <cell r="BB36" t="str">
            <v>diana_sanchez@toyota.com</v>
          </cell>
          <cell r="BC36" t="str">
            <v>Carlos Díaz</v>
          </cell>
          <cell r="BD36" t="str">
            <v>carlos_diaz@toyota.com</v>
          </cell>
          <cell r="BE36" t="str">
            <v>Enrique Ruiz</v>
          </cell>
          <cell r="BF36" t="str">
            <v>enrique_ruiz@toyota.com</v>
          </cell>
          <cell r="BG36" t="str">
            <v>REGION 5</v>
          </cell>
          <cell r="BH36" t="str">
            <v>Christian Palafox</v>
          </cell>
          <cell r="BI36" t="str">
            <v>christian_palafox@toyota.com</v>
          </cell>
          <cell r="BJ36" t="str">
            <v>REGION 4</v>
          </cell>
          <cell r="BK36" t="str">
            <v>VLV / José Luis Ruiz</v>
          </cell>
          <cell r="BL36" t="str">
            <v>joseluis.ruiz@vlv.com.mx</v>
          </cell>
          <cell r="BM36" t="str">
            <v xml:space="preserve">FVA-030828-1K6                     </v>
          </cell>
        </row>
        <row r="37">
          <cell r="A37" t="str">
            <v>RIVIERA MAYA</v>
          </cell>
          <cell r="B37">
            <v>57054</v>
          </cell>
          <cell r="C37" t="str">
            <v>PRIMARIA</v>
          </cell>
          <cell r="D37" t="str">
            <v>Farrera Caribe, S. de R.L. de C.V.</v>
          </cell>
          <cell r="E37" t="str">
            <v>Carretera Federal Cancún-Tulum Zona1, Mz 342, Lt 4</v>
          </cell>
          <cell r="F37" t="str">
            <v>Trigrillos</v>
          </cell>
          <cell r="G37" t="str">
            <v>-</v>
          </cell>
          <cell r="H37" t="str">
            <v>Playa del Carmen</v>
          </cell>
          <cell r="I37" t="str">
            <v>Quintana Roo</v>
          </cell>
          <cell r="J37" t="str">
            <v>77710</v>
          </cell>
          <cell r="K37" t="str">
            <v>984</v>
          </cell>
          <cell r="L37" t="str">
            <v>877 43 00</v>
          </cell>
          <cell r="M37" t="str">
            <v>www.toyotarivieramaya.com.mx</v>
          </cell>
          <cell r="N37" t="str">
            <v xml:space="preserve">Fernando Vázquez Farrera                               </v>
          </cell>
          <cell r="O37" t="str">
            <v>fernandovazquez@gfarrera.com.mx</v>
          </cell>
          <cell r="P37" t="str">
            <v>David Salas Castillo</v>
          </cell>
          <cell r="Q37" t="str">
            <v>david.salas@gfarrera.com.mx</v>
          </cell>
          <cell r="R37" t="str">
            <v>David Salas Castillo</v>
          </cell>
          <cell r="S37" t="str">
            <v>david.salas@gfarrera.com.mx</v>
          </cell>
          <cell r="T37" t="str">
            <v>No aplica</v>
          </cell>
          <cell r="U37" t="str">
            <v>-</v>
          </cell>
          <cell r="V37" t="str">
            <v>Maria Fernanda Martínez González</v>
          </cell>
          <cell r="W37" t="str">
            <v>fernanda.martinez@gfarrera.com.mx</v>
          </cell>
          <cell r="X37" t="str">
            <v>Jonathan Arturo Ramírez Téllez</v>
          </cell>
          <cell r="Y37" t="str">
            <v>jonathan.ramirez@gfarrera.com.mx</v>
          </cell>
          <cell r="Z37" t="str">
            <v>Miguel Angel Villatoro Vera</v>
          </cell>
          <cell r="AA37" t="str">
            <v>mavillatoro@gfarrera.com.mx</v>
          </cell>
          <cell r="AB37" t="str">
            <v>-</v>
          </cell>
          <cell r="AC37" t="str">
            <v>-</v>
          </cell>
          <cell r="AD37">
            <v>39791</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t="str">
            <v>-</v>
          </cell>
          <cell r="AQ37" t="str">
            <v>-</v>
          </cell>
          <cell r="AR37" t="str">
            <v>-</v>
          </cell>
          <cell r="AS37" t="str">
            <v>-</v>
          </cell>
          <cell r="AT37" t="str">
            <v>-</v>
          </cell>
          <cell r="AU37" t="str">
            <v>-</v>
          </cell>
          <cell r="AV37" t="str">
            <v>-</v>
          </cell>
          <cell r="AW37" t="str">
            <v>-</v>
          </cell>
          <cell r="AX37" t="str">
            <v>-</v>
          </cell>
          <cell r="AY37" t="str">
            <v>-</v>
          </cell>
          <cell r="AZ37" t="str">
            <v>omar_avila@toyota.com</v>
          </cell>
          <cell r="BA37" t="str">
            <v>Diana Sanchez</v>
          </cell>
          <cell r="BB37" t="str">
            <v>diana_sanchez@toyota.com</v>
          </cell>
          <cell r="BC37" t="str">
            <v>Octavio Rendón</v>
          </cell>
          <cell r="BD37" t="str">
            <v>octavio_rendon@toyota.com</v>
          </cell>
          <cell r="BE37" t="str">
            <v>Arturo Rodriguez</v>
          </cell>
          <cell r="BF37" t="str">
            <v>arturo_p_rodriguez@toyota.com</v>
          </cell>
          <cell r="BG37" t="str">
            <v>REGION 3</v>
          </cell>
          <cell r="BH37" t="str">
            <v>Delia Henry</v>
          </cell>
          <cell r="BI37" t="str">
            <v>delia_henry@toyota.com</v>
          </cell>
          <cell r="BJ37" t="str">
            <v>REGION 3</v>
          </cell>
          <cell r="BK37" t="str">
            <v>IMSH / Mauricio Ibañez</v>
          </cell>
          <cell r="BL37" t="str">
            <v>mibanez@ibanezmaroto.com</v>
          </cell>
          <cell r="BM37" t="str">
            <v xml:space="preserve">FCA-070711-BY8                       </v>
          </cell>
        </row>
        <row r="38">
          <cell r="A38" t="str">
            <v>AEROPUERTO</v>
          </cell>
          <cell r="B38">
            <v>57055</v>
          </cell>
          <cell r="C38" t="str">
            <v>PRIMARIA METRO</v>
          </cell>
          <cell r="D38" t="str">
            <v>Grupo Península Motors, S. de R.L. de C.V.</v>
          </cell>
          <cell r="E38" t="str">
            <v>Avenida Fuerza Aérea Mexicana 520</v>
          </cell>
          <cell r="F38" t="str">
            <v>Federal</v>
          </cell>
          <cell r="G38" t="str">
            <v>Venustiano Carranza</v>
          </cell>
          <cell r="H38" t="str">
            <v>México</v>
          </cell>
          <cell r="I38" t="str">
            <v>Distrito Federal</v>
          </cell>
          <cell r="J38" t="str">
            <v>15700</v>
          </cell>
          <cell r="K38" t="str">
            <v>55</v>
          </cell>
          <cell r="L38" t="str">
            <v>51 33 77 77</v>
          </cell>
          <cell r="M38" t="str">
            <v>www.toyotaaeropuerto.com.mx</v>
          </cell>
          <cell r="N38" t="str">
            <v>Miguel Sánchez Navarro Madero</v>
          </cell>
          <cell r="O38" t="str">
            <v>msnm@toyotaaeropuerto.com.mx</v>
          </cell>
          <cell r="P38" t="str">
            <v>Alejandro Sulser Rosete</v>
          </cell>
          <cell r="Q38" t="str">
            <v>asulser@toyotaaeropuerto.com.mx</v>
          </cell>
          <cell r="R38" t="str">
            <v>Alejandro Sulser Rosete</v>
          </cell>
          <cell r="S38" t="str">
            <v>asulser@toyotaaeropuerto.com.mx</v>
          </cell>
          <cell r="T38" t="str">
            <v>No aplica</v>
          </cell>
          <cell r="U38" t="str">
            <v>-</v>
          </cell>
          <cell r="V38" t="str">
            <v>Francisco Javier Cabrera Arvea</v>
          </cell>
          <cell r="W38" t="str">
            <v>fcabrera@toyotaaeropuerto.com.mx</v>
          </cell>
          <cell r="X38" t="str">
            <v>Ricardo López Morales</v>
          </cell>
          <cell r="Y38" t="str">
            <v>rlopez@toyotaaeropuerto.com.mx</v>
          </cell>
          <cell r="Z38" t="str">
            <v>Miguel Angel Vázquez López</v>
          </cell>
          <cell r="AA38" t="str">
            <v>mvazquez@toyotaaeropuerto.com.mx</v>
          </cell>
          <cell r="AB38" t="str">
            <v>-</v>
          </cell>
          <cell r="AC38" t="str">
            <v>-</v>
          </cell>
          <cell r="AD38">
            <v>39937</v>
          </cell>
          <cell r="AE38" t="str">
            <v>Carretera México - Veracruz km 29.5</v>
          </cell>
          <cell r="AF38" t="str">
            <v>San Joaquin</v>
          </cell>
          <cell r="AG38" t="str">
            <v>-</v>
          </cell>
          <cell r="AH38" t="str">
            <v>Texcoco</v>
          </cell>
          <cell r="AI38" t="str">
            <v>México</v>
          </cell>
          <cell r="AJ38">
            <v>56240</v>
          </cell>
          <cell r="AK38" t="str">
            <v>-</v>
          </cell>
          <cell r="AL38" t="str">
            <v>-</v>
          </cell>
          <cell r="AM38" t="str">
            <v>-</v>
          </cell>
          <cell r="AN38" t="str">
            <v>-</v>
          </cell>
          <cell r="AO38" t="str">
            <v>-</v>
          </cell>
          <cell r="AP38" t="str">
            <v>-</v>
          </cell>
          <cell r="AQ38" t="str">
            <v>-</v>
          </cell>
          <cell r="AR38" t="str">
            <v>-</v>
          </cell>
          <cell r="AS38" t="str">
            <v>-</v>
          </cell>
          <cell r="AT38" t="str">
            <v>-</v>
          </cell>
          <cell r="AU38" t="str">
            <v>-</v>
          </cell>
          <cell r="AV38" t="str">
            <v>-</v>
          </cell>
          <cell r="AW38" t="str">
            <v>-</v>
          </cell>
          <cell r="AX38" t="str">
            <v>-</v>
          </cell>
          <cell r="AY38" t="str">
            <v>-</v>
          </cell>
          <cell r="AZ38" t="str">
            <v>-</v>
          </cell>
          <cell r="BA38" t="str">
            <v>Ivette Rovira</v>
          </cell>
          <cell r="BB38" t="str">
            <v>ivette_rovira@toyota.com</v>
          </cell>
          <cell r="BC38" t="str">
            <v>Octavio Rendón</v>
          </cell>
          <cell r="BD38" t="str">
            <v>octavio_rendon@toyota.com</v>
          </cell>
          <cell r="BE38" t="str">
            <v>Arturo Rodriguez</v>
          </cell>
          <cell r="BF38" t="str">
            <v>arturo_p_rodriguez@toyota.com</v>
          </cell>
          <cell r="BG38" t="str">
            <v>REGION 3</v>
          </cell>
          <cell r="BH38" t="str">
            <v>Delia Henry</v>
          </cell>
          <cell r="BI38" t="str">
            <v>delia_henry@toyota.com</v>
          </cell>
          <cell r="BJ38" t="str">
            <v>REGION 3</v>
          </cell>
          <cell r="BK38" t="str">
            <v>IMSH / Mauricio Ibañez</v>
          </cell>
          <cell r="BL38" t="str">
            <v>mibanez@ibanezmaroto.com</v>
          </cell>
          <cell r="BM38" t="str">
            <v xml:space="preserve">GPM-080609-PV6                       </v>
          </cell>
        </row>
        <row r="39">
          <cell r="A39" t="str">
            <v>ANGELOPOLIS</v>
          </cell>
          <cell r="B39">
            <v>57007</v>
          </cell>
          <cell r="C39" t="str">
            <v>PRIMARIA</v>
          </cell>
          <cell r="D39" t="str">
            <v xml:space="preserve">Liderazgo Automotriz de Puebla, S.A. de C.V. </v>
          </cell>
          <cell r="E39" t="str">
            <v xml:space="preserve">Vía Atlixcayotl  5502 </v>
          </cell>
          <cell r="F39" t="str">
            <v>Unidad Territorial Atlixcayotl Kepler</v>
          </cell>
          <cell r="G39" t="str">
            <v>-</v>
          </cell>
          <cell r="H39" t="str">
            <v>Puebla</v>
          </cell>
          <cell r="I39" t="str">
            <v>Puebla</v>
          </cell>
          <cell r="J39">
            <v>72190</v>
          </cell>
          <cell r="K39">
            <v>222</v>
          </cell>
          <cell r="L39" t="str">
            <v>303 60 00</v>
          </cell>
          <cell r="M39" t="str">
            <v>www.toyotaangelopolis.com.mx</v>
          </cell>
          <cell r="N39" t="str">
            <v>José Ruben Contreras Casarín</v>
          </cell>
          <cell r="O39" t="str">
            <v>ruben_contreras@toyotaangelopolis.com.mx</v>
          </cell>
          <cell r="P39" t="str">
            <v>Alejandro Avelar García</v>
          </cell>
          <cell r="Q39" t="str">
            <v>alejandro_avelar@toyotaangelopolis.com.mx</v>
          </cell>
          <cell r="R39" t="str">
            <v>Alejandro Avelar García</v>
          </cell>
          <cell r="S39" t="str">
            <v>alejandro_avelar@toyotaangelopolis.com.mx</v>
          </cell>
          <cell r="T39" t="str">
            <v>No aplica</v>
          </cell>
          <cell r="U39" t="str">
            <v>-</v>
          </cell>
          <cell r="V39" t="str">
            <v>Eleazar Fernández</v>
          </cell>
          <cell r="W39" t="str">
            <v>eleazar_fernandez@toyotaangelopolis.com.mx</v>
          </cell>
          <cell r="X39" t="str">
            <v>Fortino González</v>
          </cell>
          <cell r="Y39" t="str">
            <v>fortino_gonzalez@toyotaangelopolis.com.mx</v>
          </cell>
          <cell r="Z39" t="str">
            <v>Angel Flores</v>
          </cell>
          <cell r="AA39" t="str">
            <v>angel_flores@toyotaangelopolis.com.mx</v>
          </cell>
          <cell r="AB39" t="str">
            <v>Carlos Lastra</v>
          </cell>
          <cell r="AC39" t="str">
            <v>carlos_lastra@toyotaangelopolis.com.mx</v>
          </cell>
          <cell r="AD39">
            <v>37701</v>
          </cell>
          <cell r="AE39" t="str">
            <v>-</v>
          </cell>
          <cell r="AF39" t="str">
            <v>-</v>
          </cell>
          <cell r="AG39" t="str">
            <v>-</v>
          </cell>
          <cell r="AH39" t="str">
            <v>-</v>
          </cell>
          <cell r="AI39" t="str">
            <v>-</v>
          </cell>
          <cell r="AJ39" t="str">
            <v>-</v>
          </cell>
          <cell r="AK39" t="str">
            <v>Blvd. Niño Poblano # 2510</v>
          </cell>
          <cell r="AL39" t="str">
            <v>Concepción de la Cruz</v>
          </cell>
          <cell r="AM39" t="str">
            <v>-</v>
          </cell>
          <cell r="AN39" t="str">
            <v>Puebla</v>
          </cell>
          <cell r="AO39" t="str">
            <v>Puebla</v>
          </cell>
          <cell r="AP39">
            <v>72450</v>
          </cell>
          <cell r="AQ39" t="str">
            <v>-</v>
          </cell>
          <cell r="AR39" t="str">
            <v>-</v>
          </cell>
          <cell r="AS39" t="str">
            <v>-</v>
          </cell>
          <cell r="AT39" t="str">
            <v>-</v>
          </cell>
          <cell r="AU39" t="str">
            <v>-</v>
          </cell>
          <cell r="AV39" t="str">
            <v>-</v>
          </cell>
          <cell r="AW39" t="str">
            <v>-</v>
          </cell>
          <cell r="AX39" t="str">
            <v>-</v>
          </cell>
          <cell r="AY39" t="str">
            <v>-</v>
          </cell>
          <cell r="AZ39" t="str">
            <v>-</v>
          </cell>
          <cell r="BA39" t="str">
            <v>Larissa Osorio</v>
          </cell>
          <cell r="BB39" t="str">
            <v>larissa_osorio@toyota.com</v>
          </cell>
          <cell r="BC39" t="str">
            <v>Alfredo Herrera</v>
          </cell>
          <cell r="BD39" t="str">
            <v>alfredo_herrera@toyota.com</v>
          </cell>
          <cell r="BE39" t="str">
            <v>David Aguilar</v>
          </cell>
          <cell r="BF39" t="str">
            <v>david_g_aguilar@toyota.com</v>
          </cell>
          <cell r="BG39" t="str">
            <v>REGION 4</v>
          </cell>
          <cell r="BH39" t="str">
            <v>Ricardo Humphrey</v>
          </cell>
          <cell r="BI39" t="str">
            <v>ricardo_humphrey@toyota.com</v>
          </cell>
          <cell r="BJ39" t="str">
            <v>REGION 2</v>
          </cell>
          <cell r="BK39" t="str">
            <v>IMSH / Mauricio Ibañez</v>
          </cell>
          <cell r="BL39" t="str">
            <v>mibanez@ibanezmaroto.com</v>
          </cell>
          <cell r="BM39" t="str">
            <v xml:space="preserve">LAP-020925-5U7                       </v>
          </cell>
        </row>
        <row r="40">
          <cell r="A40" t="str">
            <v>LOS FUERTES</v>
          </cell>
          <cell r="B40">
            <v>57607</v>
          </cell>
          <cell r="C40" t="str">
            <v>CCO</v>
          </cell>
          <cell r="D40" t="str">
            <v xml:space="preserve">Liderazgo Automotriz de Puebla, S.A. de C.V. </v>
          </cell>
          <cell r="E40" t="str">
            <v>Diagonal Defensores de la República 782</v>
          </cell>
          <cell r="F40" t="str">
            <v>Adolfo López Mateos</v>
          </cell>
          <cell r="G40" t="str">
            <v>-</v>
          </cell>
          <cell r="H40" t="str">
            <v>Puebla</v>
          </cell>
          <cell r="I40" t="str">
            <v>Puebla</v>
          </cell>
          <cell r="J40" t="str">
            <v>72240</v>
          </cell>
          <cell r="K40" t="str">
            <v>222</v>
          </cell>
          <cell r="L40" t="str">
            <v>223 59 00</v>
          </cell>
          <cell r="M40" t="str">
            <v>www.toyotalosfuertes.com.mx</v>
          </cell>
          <cell r="N40" t="str">
            <v>José Ruben Contreras Casarín</v>
          </cell>
          <cell r="O40" t="str">
            <v>ruben_contreras@toyotaangelopolis.com.mx</v>
          </cell>
          <cell r="P40" t="str">
            <v>Alejandro Avelar García</v>
          </cell>
          <cell r="Q40" t="str">
            <v>alejandro_avelar@toyotaangelopolis.com.mx</v>
          </cell>
          <cell r="R40" t="str">
            <v>-</v>
          </cell>
          <cell r="S40" t="str">
            <v>-</v>
          </cell>
          <cell r="T40" t="str">
            <v>Maria Elena Ibarra Hernández</v>
          </cell>
          <cell r="U40" t="str">
            <v>maelena_ibarra@toyotalosfuertes.com.mx</v>
          </cell>
          <cell r="V40" t="str">
            <v>Marco Antonio Guerra Flores</v>
          </cell>
          <cell r="W40" t="str">
            <v>marco_guerra@toyotalosfuertes.com.mx</v>
          </cell>
          <cell r="X40" t="str">
            <v>Carlos Carreón</v>
          </cell>
          <cell r="Y40" t="str">
            <v>carlos_carreon@toyotalosfuertes.com.mx</v>
          </cell>
          <cell r="Z40" t="str">
            <v>Augusto Medina</v>
          </cell>
          <cell r="AA40" t="str">
            <v>augusto_medina@toyotalosfuertes.com.mx</v>
          </cell>
          <cell r="AB40" t="str">
            <v>-</v>
          </cell>
          <cell r="AC40" t="str">
            <v>-</v>
          </cell>
          <cell r="AD40">
            <v>39668</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Diana Sanchez</v>
          </cell>
          <cell r="BB40" t="str">
            <v>diana_sanchez@toyota.com</v>
          </cell>
          <cell r="BC40" t="str">
            <v>Alfredo Herrera</v>
          </cell>
          <cell r="BD40" t="str">
            <v>alfredo_herrera@toyota.com</v>
          </cell>
          <cell r="BE40" t="str">
            <v>David Aguilar</v>
          </cell>
          <cell r="BF40" t="str">
            <v>david_g_aguilar@toyota.com</v>
          </cell>
          <cell r="BG40" t="str">
            <v>REGION 4</v>
          </cell>
          <cell r="BH40" t="str">
            <v>Ricardo Humphrey</v>
          </cell>
          <cell r="BI40" t="str">
            <v>ricardo_humphrey@toyota.com</v>
          </cell>
          <cell r="BJ40" t="str">
            <v>REGION 2</v>
          </cell>
          <cell r="BK40" t="str">
            <v>IMSH / Mauricio Ibañez</v>
          </cell>
          <cell r="BL40" t="str">
            <v>mibanez@ibanezmaroto.com</v>
          </cell>
          <cell r="BM40" t="str">
            <v xml:space="preserve">LAP-020925-5U7                       </v>
          </cell>
        </row>
        <row r="41">
          <cell r="A41" t="str">
            <v>TAMPICO</v>
          </cell>
          <cell r="B41">
            <v>57027</v>
          </cell>
          <cell r="C41" t="str">
            <v>PRIMARIA</v>
          </cell>
          <cell r="D41" t="str">
            <v>Megamotors Nippon, S. de R.L. de C.V</v>
          </cell>
          <cell r="E41" t="str">
            <v>Avenida Hidalgo 6110</v>
          </cell>
          <cell r="F41" t="str">
            <v xml:space="preserve">Arenal </v>
          </cell>
          <cell r="G41" t="str">
            <v>-</v>
          </cell>
          <cell r="H41" t="str">
            <v>Tampico</v>
          </cell>
          <cell r="I41" t="str">
            <v>Tamaulipas</v>
          </cell>
          <cell r="J41" t="str">
            <v>89344</v>
          </cell>
          <cell r="K41" t="str">
            <v>833</v>
          </cell>
          <cell r="L41" t="str">
            <v>230 32 00</v>
          </cell>
          <cell r="M41" t="str">
            <v>www.toyotatampico.com.mx</v>
          </cell>
          <cell r="N41" t="str">
            <v xml:space="preserve">Esteban Fuentes Salazar    </v>
          </cell>
          <cell r="O41" t="str">
            <v>efuentes@grupotampico.com</v>
          </cell>
          <cell r="P41" t="str">
            <v xml:space="preserve">Rafael Godard Ruiseco              </v>
          </cell>
          <cell r="Q41" t="str">
            <v>rgodard@grupotampico.com</v>
          </cell>
          <cell r="R41" t="str">
            <v xml:space="preserve">Rafael Godard Ruiseco     </v>
          </cell>
          <cell r="S41" t="str">
            <v>rgodard@grupotampico.com</v>
          </cell>
          <cell r="T41" t="str">
            <v>No aplica</v>
          </cell>
          <cell r="U41" t="str">
            <v>-</v>
          </cell>
          <cell r="V41" t="str">
            <v>Domingo del Angel</v>
          </cell>
          <cell r="W41" t="str">
            <v>ddelangel@toyotatampico.com.mx</v>
          </cell>
          <cell r="X41" t="str">
            <v>Fernando Cruz</v>
          </cell>
          <cell r="Y41" t="str">
            <v>fcruz@toyotatampico.com.mx</v>
          </cell>
          <cell r="Z41" t="str">
            <v>Maria Cristina Ramirez Gonzalez</v>
          </cell>
          <cell r="AA41" t="str">
            <v>cramirezg@grupotampico.com</v>
          </cell>
          <cell r="AB41" t="str">
            <v>Gatzel Brande</v>
          </cell>
          <cell r="AC41" t="str">
            <v>gbrande@toyotatampico.com.mx</v>
          </cell>
          <cell r="AD41">
            <v>38233</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Larissa Osorio</v>
          </cell>
          <cell r="BB41" t="str">
            <v>larissa_osorio@toyota.com</v>
          </cell>
          <cell r="BC41" t="str">
            <v>Octavio Rendón</v>
          </cell>
          <cell r="BD41" t="str">
            <v>octavio_rendon@toyota.com</v>
          </cell>
          <cell r="BE41" t="str">
            <v>David Aguilar</v>
          </cell>
          <cell r="BF41" t="str">
            <v>david_g_aguilar@toyota.com</v>
          </cell>
          <cell r="BG41" t="str">
            <v>REGION 4</v>
          </cell>
          <cell r="BH41" t="str">
            <v>Ricardo Humphrey</v>
          </cell>
          <cell r="BI41" t="str">
            <v>ricardo_humphrey@toyota.com</v>
          </cell>
          <cell r="BJ41" t="str">
            <v>REGION 2</v>
          </cell>
          <cell r="BK41" t="str">
            <v>VLV / José Luis Ruiz</v>
          </cell>
          <cell r="BL41" t="str">
            <v>joseluis.ruiz@vlv.com.mx</v>
          </cell>
          <cell r="BM41" t="str">
            <v xml:space="preserve">MNI-040607-T43                       </v>
          </cell>
        </row>
        <row r="42">
          <cell r="A42" t="str">
            <v>POZA RICA</v>
          </cell>
          <cell r="B42">
            <v>57048</v>
          </cell>
          <cell r="C42" t="str">
            <v>PRIMARIA</v>
          </cell>
          <cell r="D42" t="str">
            <v>Megamotors Nippon, S. de R.L. de C.V</v>
          </cell>
          <cell r="E42" t="str">
            <v>Avenida Ejército Mexicano 108</v>
          </cell>
          <cell r="F42" t="str">
            <v>Palma Sola</v>
          </cell>
          <cell r="G42" t="str">
            <v>-</v>
          </cell>
          <cell r="H42" t="str">
            <v>Poza Rica</v>
          </cell>
          <cell r="I42" t="str">
            <v>Veracruz</v>
          </cell>
          <cell r="J42">
            <v>93320</v>
          </cell>
          <cell r="K42">
            <v>782</v>
          </cell>
          <cell r="L42" t="str">
            <v>826 11 00</v>
          </cell>
          <cell r="M42" t="str">
            <v>www.toyotapozarica.com.mx</v>
          </cell>
          <cell r="N42" t="str">
            <v xml:space="preserve">Esteban Fuentes Salazar    </v>
          </cell>
          <cell r="O42" t="str">
            <v>efuentes@grupotampico.com</v>
          </cell>
          <cell r="P42" t="str">
            <v>Guillermo Gómez López</v>
          </cell>
          <cell r="Q42" t="str">
            <v>ggomez@toyotapozarica.com.mx</v>
          </cell>
          <cell r="R42" t="str">
            <v>Guillermo Gómez López</v>
          </cell>
          <cell r="S42" t="str">
            <v>ggomez@toyotapozarica.com.mx</v>
          </cell>
          <cell r="T42" t="str">
            <v>No aplica</v>
          </cell>
          <cell r="U42" t="str">
            <v>-</v>
          </cell>
          <cell r="V42" t="str">
            <v>Arturo Domínguez Reboredo</v>
          </cell>
          <cell r="W42" t="str">
            <v>adominguezr@toyotapozarica.com.mx</v>
          </cell>
          <cell r="X42" t="str">
            <v>Manuel Pérez Gómez</v>
          </cell>
          <cell r="Y42" t="str">
            <v>mperezg@toyotapozarica.com.mx</v>
          </cell>
          <cell r="Z42" t="str">
            <v>Maria Cristina Ramirez Gonzalez</v>
          </cell>
          <cell r="AA42" t="str">
            <v>cramirezg@grupotampico.com</v>
          </cell>
          <cell r="AB42" t="str">
            <v>Karina Mejia</v>
          </cell>
          <cell r="AC42" t="str">
            <v>kmejiag@grupotampico.com</v>
          </cell>
          <cell r="AD42">
            <v>39192</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t="str">
            <v>-</v>
          </cell>
          <cell r="AQ42" t="str">
            <v>-</v>
          </cell>
          <cell r="AR42" t="str">
            <v>-</v>
          </cell>
          <cell r="AS42" t="str">
            <v>-</v>
          </cell>
          <cell r="AT42" t="str">
            <v>-</v>
          </cell>
          <cell r="AU42" t="str">
            <v>-</v>
          </cell>
          <cell r="AV42" t="str">
            <v>-</v>
          </cell>
          <cell r="AW42" t="str">
            <v>-</v>
          </cell>
          <cell r="AX42" t="str">
            <v>-</v>
          </cell>
          <cell r="AY42" t="str">
            <v>-</v>
          </cell>
          <cell r="AZ42" t="str">
            <v>-</v>
          </cell>
          <cell r="BA42" t="str">
            <v>Larissa Osorio</v>
          </cell>
          <cell r="BB42" t="str">
            <v>larissa_osorio@toyota.com</v>
          </cell>
          <cell r="BC42" t="str">
            <v>Alfredo Herrera</v>
          </cell>
          <cell r="BD42" t="str">
            <v>alfredo_herrera@toyota.com</v>
          </cell>
          <cell r="BE42" t="str">
            <v>David Aguilar</v>
          </cell>
          <cell r="BF42" t="str">
            <v>david_g_aguilar@toyota.com</v>
          </cell>
          <cell r="BG42" t="str">
            <v>REGION 4</v>
          </cell>
          <cell r="BH42" t="str">
            <v>Ricardo Humphrey</v>
          </cell>
          <cell r="BI42" t="str">
            <v>ricardo_humphrey@toyota.com</v>
          </cell>
          <cell r="BJ42" t="str">
            <v>REGION 2</v>
          </cell>
          <cell r="BK42" t="str">
            <v>VLV / José Luis Ruiz</v>
          </cell>
          <cell r="BL42" t="str">
            <v>joseluis.ruiz@vlv.com.mx</v>
          </cell>
          <cell r="BM42" t="str">
            <v xml:space="preserve">MNI-040607-T43                       </v>
          </cell>
        </row>
        <row r="43">
          <cell r="A43" t="str">
            <v>COLIMA</v>
          </cell>
          <cell r="B43">
            <v>57030</v>
          </cell>
          <cell r="C43" t="str">
            <v>PRIMARIA</v>
          </cell>
          <cell r="D43" t="str">
            <v xml:space="preserve">Oz Automotriz de Colima, S. de R.L. de C.V. </v>
          </cell>
          <cell r="E43" t="str">
            <v xml:space="preserve">Boulevard Carlos de la Madrid 909 </v>
          </cell>
          <cell r="F43" t="str">
            <v xml:space="preserve">Centro </v>
          </cell>
          <cell r="G43" t="str">
            <v>-</v>
          </cell>
          <cell r="H43" t="str">
            <v>Colima</v>
          </cell>
          <cell r="I43" t="str">
            <v>Colima</v>
          </cell>
          <cell r="J43" t="str">
            <v>28000</v>
          </cell>
          <cell r="K43" t="str">
            <v>312</v>
          </cell>
          <cell r="L43" t="str">
            <v>330 07 00</v>
          </cell>
          <cell r="M43" t="str">
            <v>www.toyotacolima.com.mx</v>
          </cell>
          <cell r="N43" t="str">
            <v>Francisco José Guerra Baruqui</v>
          </cell>
          <cell r="O43" t="str">
            <v>fguerra@toyotagdl.com.mx</v>
          </cell>
          <cell r="P43" t="str">
            <v xml:space="preserve">Alvaro Raúl Ochoa Meillon                             </v>
          </cell>
          <cell r="Q43" t="str">
            <v>aochoa@toyotacolima.com.mx</v>
          </cell>
          <cell r="R43" t="str">
            <v xml:space="preserve">Alvaro Raúl Ochoa Meillon                             </v>
          </cell>
          <cell r="S43" t="str">
            <v>aochoa@toyotacolima.com.mx</v>
          </cell>
          <cell r="T43" t="str">
            <v>No aplica</v>
          </cell>
          <cell r="U43" t="str">
            <v>-</v>
          </cell>
          <cell r="V43" t="str">
            <v>Roberto Castellanos Cortes</v>
          </cell>
          <cell r="W43" t="str">
            <v>rcastellanos@toyotacolima.com.mx</v>
          </cell>
          <cell r="X43" t="str">
            <v>Gabriel Mendoza Guizar</v>
          </cell>
          <cell r="Y43" t="str">
            <v>gmendoza@toyotacolima.com.mx</v>
          </cell>
          <cell r="Z43" t="str">
            <v xml:space="preserve">Rubén Karim Quintero Garcia </v>
          </cell>
          <cell r="AA43" t="str">
            <v>kquintero@toyotacolima.com.mx</v>
          </cell>
          <cell r="AB43" t="str">
            <v>Luis Alberto Alcaraz Silva</v>
          </cell>
          <cell r="AC43" t="str">
            <v>lalcaraz@toyotacolima.com.mx</v>
          </cell>
          <cell r="AD43">
            <v>38343</v>
          </cell>
          <cell r="AE43" t="str">
            <v>-</v>
          </cell>
          <cell r="AF43" t="str">
            <v>-</v>
          </cell>
          <cell r="AG43" t="str">
            <v>-</v>
          </cell>
          <cell r="AH43" t="str">
            <v>-</v>
          </cell>
          <cell r="AI43" t="str">
            <v>-</v>
          </cell>
          <cell r="AJ43" t="str">
            <v>-</v>
          </cell>
          <cell r="AK43" t="str">
            <v>-</v>
          </cell>
          <cell r="AL43" t="str">
            <v>-</v>
          </cell>
          <cell r="AM43" t="str">
            <v>-</v>
          </cell>
          <cell r="AN43" t="str">
            <v>-</v>
          </cell>
          <cell r="AO43" t="str">
            <v>-</v>
          </cell>
          <cell r="AP43" t="str">
            <v>-</v>
          </cell>
          <cell r="AQ43" t="str">
            <v>-</v>
          </cell>
          <cell r="AR43" t="str">
            <v>-</v>
          </cell>
          <cell r="AS43" t="str">
            <v>-</v>
          </cell>
          <cell r="AT43" t="str">
            <v>-</v>
          </cell>
          <cell r="AU43" t="str">
            <v>-</v>
          </cell>
          <cell r="AV43" t="str">
            <v>-</v>
          </cell>
          <cell r="AW43" t="str">
            <v>-</v>
          </cell>
          <cell r="AX43" t="str">
            <v>-</v>
          </cell>
          <cell r="AY43" t="str">
            <v>Juan Mejía</v>
          </cell>
          <cell r="AZ43" t="str">
            <v>juan_mejia_hernandez@toyota.com</v>
          </cell>
          <cell r="BA43" t="str">
            <v>Diana Sanchez</v>
          </cell>
          <cell r="BB43" t="str">
            <v>diana_sanchez@toyota.com</v>
          </cell>
          <cell r="BC43" t="str">
            <v>Carlos Díaz</v>
          </cell>
          <cell r="BD43" t="str">
            <v>carlos_diaz@toyota.com</v>
          </cell>
          <cell r="BE43" t="str">
            <v>David Aguilar</v>
          </cell>
          <cell r="BF43" t="str">
            <v>david_g_aguilar@toyota.com</v>
          </cell>
          <cell r="BG43" t="str">
            <v>REGION 4</v>
          </cell>
          <cell r="BH43" t="str">
            <v>Christian Palafox</v>
          </cell>
          <cell r="BI43" t="str">
            <v>christian_palafox@toyota.com</v>
          </cell>
          <cell r="BJ43" t="str">
            <v>REGION 4</v>
          </cell>
          <cell r="BK43" t="str">
            <v>VLV / José Luis Ruiz</v>
          </cell>
          <cell r="BL43" t="str">
            <v>joseluis.ruiz@vlv.com.mx</v>
          </cell>
          <cell r="BM43" t="str">
            <v xml:space="preserve">OAC-041025-LXA                 </v>
          </cell>
        </row>
        <row r="44">
          <cell r="A44" t="str">
            <v>GUADALAJARA ACUEDUCTO</v>
          </cell>
          <cell r="B44">
            <v>57011</v>
          </cell>
          <cell r="C44" t="str">
            <v>PRIMARIA METRO</v>
          </cell>
          <cell r="D44" t="str">
            <v>Oz Automotriz, S. de R.L. de C.V.</v>
          </cell>
          <cell r="E44" t="str">
            <v>Avenida Acueducto 6100</v>
          </cell>
          <cell r="F44" t="str">
            <v>Fraccionamiento los Frailes</v>
          </cell>
          <cell r="G44" t="str">
            <v>-</v>
          </cell>
          <cell r="H44" t="str">
            <v>Zapopan</v>
          </cell>
          <cell r="I44" t="str">
            <v>Jalisco</v>
          </cell>
          <cell r="J44" t="str">
            <v>45110</v>
          </cell>
          <cell r="K44">
            <v>333</v>
          </cell>
          <cell r="L44" t="str">
            <v>648 40 00</v>
          </cell>
          <cell r="M44" t="str">
            <v>www.toyotagdl.com.mx</v>
          </cell>
          <cell r="N44" t="str">
            <v xml:space="preserve">Francisco José Guerra Baruqui    </v>
          </cell>
          <cell r="O44" t="str">
            <v>fguerra@toyotagdl.com.mx</v>
          </cell>
          <cell r="P44" t="str">
            <v xml:space="preserve">Francisco José Guerra Baruqui    </v>
          </cell>
          <cell r="Q44" t="str">
            <v>fguerra@toyotagdl.com.mx</v>
          </cell>
          <cell r="R44" t="str">
            <v>Enrique Rojas</v>
          </cell>
          <cell r="S44" t="str">
            <v>erojas@toyotagdl.com.mx</v>
          </cell>
          <cell r="T44" t="str">
            <v>No aplica</v>
          </cell>
          <cell r="U44" t="str">
            <v>-</v>
          </cell>
          <cell r="V44" t="str">
            <v>TBD</v>
          </cell>
          <cell r="W44" t="str">
            <v>TBD</v>
          </cell>
          <cell r="X44" t="str">
            <v>Antonio Moreno</v>
          </cell>
          <cell r="Y44" t="str">
            <v>amoreno@toyotagdl.com.mx</v>
          </cell>
          <cell r="Z44" t="str">
            <v xml:space="preserve">Francisco Morales </v>
          </cell>
          <cell r="AA44" t="str">
            <v>fmorales@toyotagdl.com.mx</v>
          </cell>
          <cell r="AB44" t="str">
            <v>Jesús Macias</v>
          </cell>
          <cell r="AC44" t="str">
            <v>jmacias@toyotagdl.com.mx</v>
          </cell>
          <cell r="AD44">
            <v>37721</v>
          </cell>
          <cell r="AE44" t="str">
            <v>Avenida Juan Gil Preciado 5914 -A</v>
          </cell>
          <cell r="AF44" t="str">
            <v>Jardines de Nuevo México</v>
          </cell>
          <cell r="AG44" t="str">
            <v>-</v>
          </cell>
          <cell r="AH44" t="str">
            <v>Zapopan</v>
          </cell>
          <cell r="AI44" t="str">
            <v>Jalisco</v>
          </cell>
          <cell r="AJ44">
            <v>45138</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 xml:space="preserve">Yael Vera </v>
          </cell>
          <cell r="AZ44" t="str">
            <v>yael_vera@toyota.com</v>
          </cell>
          <cell r="BA44" t="str">
            <v>Ivette Rovira</v>
          </cell>
          <cell r="BB44" t="str">
            <v>ivette_rovira@toyota.com</v>
          </cell>
          <cell r="BC44" t="str">
            <v>Carlos Díaz</v>
          </cell>
          <cell r="BD44" t="str">
            <v>carlos_diaz@toyota.com</v>
          </cell>
          <cell r="BE44" t="str">
            <v>Yael Vera</v>
          </cell>
          <cell r="BF44" t="str">
            <v>yael_vera@toyota.com</v>
          </cell>
          <cell r="BG44" t="str">
            <v>REGION 2</v>
          </cell>
          <cell r="BH44" t="str">
            <v>Christian Palafox</v>
          </cell>
          <cell r="BI44" t="str">
            <v>christian_palafox@toyota.com</v>
          </cell>
          <cell r="BJ44" t="str">
            <v>REGION 4</v>
          </cell>
          <cell r="BK44" t="str">
            <v>VLV / José Luis Ruiz</v>
          </cell>
          <cell r="BL44" t="str">
            <v>joseluis.ruiz@vlv.com.mx</v>
          </cell>
          <cell r="BM44" t="str">
            <v xml:space="preserve">OAU-021125-H84                       </v>
          </cell>
        </row>
        <row r="45">
          <cell r="A45" t="str">
            <v>GUADALAJARA COUNTRY</v>
          </cell>
          <cell r="B45">
            <v>57605</v>
          </cell>
          <cell r="C45" t="str">
            <v>CCO</v>
          </cell>
          <cell r="D45" t="str">
            <v>Oz Automotriz, S. de R.L. de C.V.</v>
          </cell>
          <cell r="E45" t="str">
            <v>Avenida Circunvalación Providencia 1180</v>
          </cell>
          <cell r="F45" t="str">
            <v>Lomas del Country</v>
          </cell>
          <cell r="G45" t="str">
            <v>-</v>
          </cell>
          <cell r="H45" t="str">
            <v>Guadalajara</v>
          </cell>
          <cell r="I45" t="str">
            <v>Jalisco</v>
          </cell>
          <cell r="J45" t="str">
            <v>44610</v>
          </cell>
          <cell r="K45" t="str">
            <v>33</v>
          </cell>
          <cell r="L45" t="str">
            <v>50 00 90 00</v>
          </cell>
          <cell r="M45" t="str">
            <v>www.toyotacountry.com.mx</v>
          </cell>
          <cell r="N45" t="str">
            <v xml:space="preserve">Francisco José Guerra Baruqui    </v>
          </cell>
          <cell r="O45" t="str">
            <v>fguerra@toyotagdl.com.mx</v>
          </cell>
          <cell r="P45" t="str">
            <v xml:space="preserve">Francisco José Guerra Baruqui    </v>
          </cell>
          <cell r="Q45" t="str">
            <v>fguerra@toyotagdl.com.mx</v>
          </cell>
          <cell r="R45" t="str">
            <v>-</v>
          </cell>
          <cell r="S45" t="str">
            <v>-</v>
          </cell>
          <cell r="T45" t="str">
            <v>Sergio García Martínez</v>
          </cell>
          <cell r="U45" t="str">
            <v>sgarcia@toyotacountry.com.mx</v>
          </cell>
          <cell r="V45" t="str">
            <v>TBD</v>
          </cell>
          <cell r="W45" t="str">
            <v>TBD</v>
          </cell>
          <cell r="X45" t="str">
            <v>Carlos Hinojosa Panduro</v>
          </cell>
          <cell r="Y45" t="str">
            <v>chinojosa@toyotacountry.com.mx</v>
          </cell>
          <cell r="Z45" t="str">
            <v>Ulises de Dios</v>
          </cell>
          <cell r="AA45" t="str">
            <v>udedios@toyotagdl.com.mx</v>
          </cell>
          <cell r="AB45" t="str">
            <v>Jesús Macias</v>
          </cell>
          <cell r="AC45" t="str">
            <v>jmacias@toyotagdl.com.mx</v>
          </cell>
          <cell r="AD45">
            <v>39542</v>
          </cell>
          <cell r="AE45" t="str">
            <v>Avenida Juan Gil Preciado 5914 -A</v>
          </cell>
          <cell r="AF45" t="str">
            <v>Jardines de Nuevo México</v>
          </cell>
          <cell r="AG45" t="str">
            <v>-</v>
          </cell>
          <cell r="AH45" t="str">
            <v>Zapopan</v>
          </cell>
          <cell r="AI45" t="str">
            <v>Jalisco</v>
          </cell>
          <cell r="AJ45">
            <v>45138</v>
          </cell>
          <cell r="AK45" t="str">
            <v>-</v>
          </cell>
          <cell r="AL45" t="str">
            <v>-</v>
          </cell>
          <cell r="AM45" t="str">
            <v>-</v>
          </cell>
          <cell r="AN45" t="str">
            <v>-</v>
          </cell>
          <cell r="AO45" t="str">
            <v>-</v>
          </cell>
          <cell r="AP45" t="str">
            <v>-</v>
          </cell>
          <cell r="AQ45" t="str">
            <v>-</v>
          </cell>
          <cell r="AR45" t="str">
            <v>-</v>
          </cell>
          <cell r="AS45" t="str">
            <v>-</v>
          </cell>
          <cell r="AT45" t="str">
            <v>-</v>
          </cell>
          <cell r="AU45" t="str">
            <v>-</v>
          </cell>
          <cell r="AV45" t="str">
            <v>-</v>
          </cell>
          <cell r="AW45" t="str">
            <v>-</v>
          </cell>
          <cell r="AX45" t="str">
            <v>-</v>
          </cell>
          <cell r="AY45" t="str">
            <v>-</v>
          </cell>
          <cell r="AZ45" t="str">
            <v>-</v>
          </cell>
          <cell r="BA45" t="str">
            <v>Diana Sanchez</v>
          </cell>
          <cell r="BB45" t="str">
            <v>diana_sanchez@toyota.com</v>
          </cell>
          <cell r="BC45" t="str">
            <v>Carlos Díaz</v>
          </cell>
          <cell r="BD45" t="str">
            <v>carlos_diaz@toyota.com</v>
          </cell>
          <cell r="BE45" t="str">
            <v>Yael Vera</v>
          </cell>
          <cell r="BF45" t="str">
            <v>yael_vera@toyota.com</v>
          </cell>
          <cell r="BG45" t="str">
            <v>REGION 2</v>
          </cell>
          <cell r="BH45" t="str">
            <v>Lars Adame</v>
          </cell>
          <cell r="BI45" t="str">
            <v>lars_adame@toyota.com</v>
          </cell>
          <cell r="BJ45" t="str">
            <v>REGION 5</v>
          </cell>
          <cell r="BK45" t="str">
            <v>VLV / José Luis Ruiz</v>
          </cell>
          <cell r="BL45" t="str">
            <v>joseluis.ruiz@vlv.com.mx</v>
          </cell>
          <cell r="BM45" t="str">
            <v xml:space="preserve">OAU-021125-H84                       </v>
          </cell>
        </row>
        <row r="46">
          <cell r="A46" t="str">
            <v>MAZATLAN</v>
          </cell>
          <cell r="B46">
            <v>57044</v>
          </cell>
          <cell r="C46" t="str">
            <v>PRIMARIA</v>
          </cell>
          <cell r="D46" t="str">
            <v>Premier de Oriente Mazatlán, S. de R.L. de C.V.</v>
          </cell>
          <cell r="E46" t="str">
            <v>Avenida Reforma 314</v>
          </cell>
          <cell r="F46" t="str">
            <v>Flamingos</v>
          </cell>
          <cell r="G46" t="str">
            <v>-</v>
          </cell>
          <cell r="H46" t="str">
            <v>Mazatlan</v>
          </cell>
          <cell r="I46" t="str">
            <v>Sinaloa</v>
          </cell>
          <cell r="J46" t="str">
            <v>82149</v>
          </cell>
          <cell r="K46" t="str">
            <v>669</v>
          </cell>
          <cell r="L46" t="str">
            <v>989 22 00</v>
          </cell>
          <cell r="M46" t="str">
            <v>www.toyotamazatlan.com.mx</v>
          </cell>
          <cell r="N46" t="str">
            <v xml:space="preserve">Santiago Luis Gaxiola Clouthier    </v>
          </cell>
          <cell r="O46" t="str">
            <v>sgaxiola@premierchevrolet.com.mx</v>
          </cell>
          <cell r="P46" t="str">
            <v>Héctor Omar Calderón Rodríguez</v>
          </cell>
          <cell r="Q46" t="str">
            <v>hcalderon@toyotamazatlan.com.mx</v>
          </cell>
          <cell r="R46" t="str">
            <v>Héctor Omar Calderón Rodríguez</v>
          </cell>
          <cell r="S46" t="str">
            <v>hcalderon@toyotamazatlan.com.mx</v>
          </cell>
          <cell r="T46" t="str">
            <v>No aplica</v>
          </cell>
          <cell r="U46" t="str">
            <v>-</v>
          </cell>
          <cell r="V46" t="str">
            <v>Héctor Omar Calderón Rodríguez</v>
          </cell>
          <cell r="W46" t="str">
            <v>hcalderon@toyotamazatlan.com.mx</v>
          </cell>
          <cell r="X46" t="str">
            <v>Pablo Sanchez Torres</v>
          </cell>
          <cell r="Y46" t="str">
            <v>psanchez@toyotamazatlan.com.mx</v>
          </cell>
          <cell r="Z46" t="str">
            <v>Mario Alberto Lopez Ozuna</v>
          </cell>
          <cell r="AA46" t="str">
            <v>mlopez@toyotamazatlan.com.mx</v>
          </cell>
          <cell r="AB46" t="str">
            <v>-</v>
          </cell>
          <cell r="AC46" t="str">
            <v>-</v>
          </cell>
          <cell r="AD46">
            <v>38908</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t="str">
            <v>-</v>
          </cell>
          <cell r="AQ46" t="str">
            <v>-</v>
          </cell>
          <cell r="AR46" t="str">
            <v>-</v>
          </cell>
          <cell r="AS46" t="str">
            <v>-</v>
          </cell>
          <cell r="AT46" t="str">
            <v>-</v>
          </cell>
          <cell r="AU46" t="str">
            <v>-</v>
          </cell>
          <cell r="AV46" t="str">
            <v>-</v>
          </cell>
          <cell r="AW46" t="str">
            <v>-</v>
          </cell>
          <cell r="AX46" t="str">
            <v>-</v>
          </cell>
          <cell r="AY46" t="str">
            <v>-</v>
          </cell>
          <cell r="AZ46" t="str">
            <v>-</v>
          </cell>
          <cell r="BA46" t="str">
            <v>Larissa Osorio</v>
          </cell>
          <cell r="BB46" t="str">
            <v>larissa_osorio@toyota.com</v>
          </cell>
          <cell r="BC46" t="str">
            <v>Carlos Díaz</v>
          </cell>
          <cell r="BD46" t="str">
            <v>carlos_diaz@toyota.com</v>
          </cell>
          <cell r="BE46" t="str">
            <v>Enrique Ruiz</v>
          </cell>
          <cell r="BF46" t="str">
            <v>enrique_ruiz@toyota.com</v>
          </cell>
          <cell r="BG46" t="str">
            <v>REGION 5</v>
          </cell>
          <cell r="BH46" t="str">
            <v>Lars Adame</v>
          </cell>
          <cell r="BI46" t="str">
            <v>lars_adame@toyota.com</v>
          </cell>
          <cell r="BJ46" t="str">
            <v>REGION 5</v>
          </cell>
          <cell r="BK46" t="str">
            <v>IMSH / Mauricio Ibañez</v>
          </cell>
          <cell r="BL46" t="str">
            <v>mibanez@ibanezmaroto.com</v>
          </cell>
          <cell r="BM46" t="str">
            <v xml:space="preserve">POM-060317-PM9                     </v>
          </cell>
        </row>
        <row r="47">
          <cell r="A47" t="str">
            <v>CULIACAN</v>
          </cell>
          <cell r="B47">
            <v>57024</v>
          </cell>
          <cell r="C47" t="str">
            <v>PRIMARIA</v>
          </cell>
          <cell r="D47" t="str">
            <v>Premier de Oriente, S. de R.L. de C.V.</v>
          </cell>
          <cell r="E47" t="str">
            <v xml:space="preserve">Boulevard Culiacán 2531 </v>
          </cell>
          <cell r="F47" t="str">
            <v>Poniente Tres Rios, Cuarta Etapa</v>
          </cell>
          <cell r="G47" t="str">
            <v>-</v>
          </cell>
          <cell r="H47" t="str">
            <v xml:space="preserve">Culiacán </v>
          </cell>
          <cell r="I47" t="str">
            <v>Sinaloa</v>
          </cell>
          <cell r="J47">
            <v>80100</v>
          </cell>
          <cell r="K47">
            <v>667</v>
          </cell>
          <cell r="L47" t="str">
            <v>761 61 61</v>
          </cell>
          <cell r="M47" t="str">
            <v>www.toyotaculiacan.com.mx</v>
          </cell>
          <cell r="N47" t="str">
            <v xml:space="preserve">Santiago Luis Gaxiola Clouthier    </v>
          </cell>
          <cell r="O47" t="str">
            <v>sgaxiola@premierchevrolet.com.mx</v>
          </cell>
          <cell r="P47" t="str">
            <v>Carlos Manuel García Tamayo</v>
          </cell>
          <cell r="Q47" t="str">
            <v>cgarcia@toyotaculiacan.com.mx</v>
          </cell>
          <cell r="R47" t="str">
            <v>Carlos Manuel García Tamayo</v>
          </cell>
          <cell r="S47" t="str">
            <v>cgarcia@toyotaculiacan.com.mx</v>
          </cell>
          <cell r="T47" t="str">
            <v>No aplica</v>
          </cell>
          <cell r="U47" t="str">
            <v>-</v>
          </cell>
          <cell r="V47" t="str">
            <v>Fausto Aguilar</v>
          </cell>
          <cell r="W47" t="str">
            <v>faguilar@toyotaculiacan.com.mx</v>
          </cell>
          <cell r="X47" t="str">
            <v>José Antonio Verdugo</v>
          </cell>
          <cell r="Y47" t="str">
            <v>jverdugo@toyotaculiacan.com.mx</v>
          </cell>
          <cell r="Z47" t="str">
            <v>Erasmo Puerta</v>
          </cell>
          <cell r="AA47" t="str">
            <v>epuerta@toyotaculiacan.com.mx</v>
          </cell>
          <cell r="AB47" t="str">
            <v>-</v>
          </cell>
          <cell r="AC47" t="str">
            <v>-</v>
          </cell>
          <cell r="AD47">
            <v>38107</v>
          </cell>
          <cell r="AE47" t="str">
            <v>-</v>
          </cell>
          <cell r="AF47" t="str">
            <v>-</v>
          </cell>
          <cell r="AG47" t="str">
            <v>-</v>
          </cell>
          <cell r="AH47" t="str">
            <v>-</v>
          </cell>
          <cell r="AI47" t="str">
            <v>-</v>
          </cell>
          <cell r="AJ47" t="str">
            <v>-</v>
          </cell>
          <cell r="AK47" t="str">
            <v>Boulevard José Diego Valadez 1676</v>
          </cell>
          <cell r="AL47" t="str">
            <v>Desarrollo Urbano 3 Ríos</v>
          </cell>
          <cell r="AM47" t="str">
            <v>-</v>
          </cell>
          <cell r="AN47" t="str">
            <v>Culiacán</v>
          </cell>
          <cell r="AO47" t="str">
            <v>Sinaloa</v>
          </cell>
          <cell r="AP47">
            <v>80000</v>
          </cell>
          <cell r="AQ47" t="str">
            <v>Plaza Forum</v>
          </cell>
          <cell r="AR47" t="str">
            <v>-</v>
          </cell>
          <cell r="AS47" t="str">
            <v>-</v>
          </cell>
          <cell r="AT47" t="str">
            <v>-</v>
          </cell>
          <cell r="AU47" t="str">
            <v>-</v>
          </cell>
          <cell r="AV47" t="str">
            <v>-</v>
          </cell>
          <cell r="AW47" t="str">
            <v>-</v>
          </cell>
          <cell r="AX47" t="str">
            <v>-</v>
          </cell>
          <cell r="AY47" t="str">
            <v>-</v>
          </cell>
          <cell r="AZ47" t="str">
            <v>-</v>
          </cell>
          <cell r="BA47" t="str">
            <v>Diana Sanchez</v>
          </cell>
          <cell r="BB47" t="str">
            <v>diana_sanchez@toyota.com</v>
          </cell>
          <cell r="BC47" t="str">
            <v>Carlos Díaz</v>
          </cell>
          <cell r="BD47" t="str">
            <v>carlos_diaz@toyota.com</v>
          </cell>
          <cell r="BE47" t="str">
            <v>Enrique Ruiz</v>
          </cell>
          <cell r="BF47" t="str">
            <v>enrique_ruiz@toyota.com</v>
          </cell>
          <cell r="BG47" t="str">
            <v>REGION 5</v>
          </cell>
          <cell r="BH47" t="str">
            <v>Lars Adame</v>
          </cell>
          <cell r="BI47" t="str">
            <v>lars_adame@toyota.com</v>
          </cell>
          <cell r="BJ47" t="str">
            <v>REGION 5</v>
          </cell>
          <cell r="BK47" t="str">
            <v>IMSH / Mauricio Ibañez</v>
          </cell>
          <cell r="BL47" t="str">
            <v>mibanez@ibanezmaroto.com</v>
          </cell>
          <cell r="BM47" t="str">
            <v xml:space="preserve">POR-040121-LI8                       </v>
          </cell>
        </row>
        <row r="48">
          <cell r="A48" t="str">
            <v>LOS MOCHIS</v>
          </cell>
          <cell r="B48">
            <v>57600</v>
          </cell>
          <cell r="C48" t="str">
            <v>ROM</v>
          </cell>
          <cell r="D48" t="str">
            <v>Premier de Oriente, S. de R.L. de C.V.</v>
          </cell>
          <cell r="E48" t="str">
            <v>Boulevard Rosendo G. Castro 451 Pte</v>
          </cell>
          <cell r="F48" t="str">
            <v>Centro</v>
          </cell>
          <cell r="G48" t="str">
            <v>-</v>
          </cell>
          <cell r="H48" t="str">
            <v>Los Mochis Ahome</v>
          </cell>
          <cell r="I48" t="str">
            <v>Sinaloa</v>
          </cell>
          <cell r="J48" t="str">
            <v>81200</v>
          </cell>
          <cell r="K48" t="str">
            <v>668</v>
          </cell>
          <cell r="L48" t="str">
            <v>816 30 30</v>
          </cell>
          <cell r="M48" t="str">
            <v>www.toyotamochis.com.mx</v>
          </cell>
          <cell r="N48" t="str">
            <v xml:space="preserve">Santiago Luis Gaxiola Clouthier    </v>
          </cell>
          <cell r="O48" t="str">
            <v>sgaxiola@premierchevrolet.com.mx</v>
          </cell>
          <cell r="P48" t="str">
            <v>Carlos Manuel García Tamayo</v>
          </cell>
          <cell r="Q48" t="str">
            <v>cgarcia@toyotaculiacan.com.mx</v>
          </cell>
          <cell r="R48" t="str">
            <v>-</v>
          </cell>
          <cell r="S48" t="str">
            <v>-</v>
          </cell>
          <cell r="T48" t="str">
            <v>Jorge Alfredo Ibarra Hays</v>
          </cell>
          <cell r="U48" t="str">
            <v>jibarra@toyotamochis.com.mx</v>
          </cell>
          <cell r="V48" t="str">
            <v>Jorge Alfredo Ibarra Hays (gte cial)</v>
          </cell>
          <cell r="W48" t="str">
            <v>jibarra@toyotamochis.com.mx</v>
          </cell>
          <cell r="X48" t="str">
            <v>Gabriel Díaz</v>
          </cell>
          <cell r="Y48" t="str">
            <v>gdiaz@toyotamochis.com.mx</v>
          </cell>
          <cell r="Z48" t="str">
            <v>TBD</v>
          </cell>
          <cell r="AA48" t="str">
            <v>TBD</v>
          </cell>
          <cell r="AB48" t="str">
            <v>-</v>
          </cell>
          <cell r="AC48" t="str">
            <v>-</v>
          </cell>
          <cell r="AD48">
            <v>38687</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t="str">
            <v>-</v>
          </cell>
          <cell r="AQ48" t="str">
            <v>-</v>
          </cell>
          <cell r="AR48" t="str">
            <v>-</v>
          </cell>
          <cell r="AS48" t="str">
            <v>-</v>
          </cell>
          <cell r="AT48" t="str">
            <v>-</v>
          </cell>
          <cell r="AU48" t="str">
            <v>-</v>
          </cell>
          <cell r="AV48" t="str">
            <v>-</v>
          </cell>
          <cell r="AW48" t="str">
            <v>-</v>
          </cell>
          <cell r="AX48" t="str">
            <v>-</v>
          </cell>
          <cell r="AY48" t="str">
            <v>-</v>
          </cell>
          <cell r="AZ48" t="str">
            <v>-</v>
          </cell>
          <cell r="BA48" t="str">
            <v>Larissa Osorio</v>
          </cell>
          <cell r="BB48" t="str">
            <v>larissa_osorio@toyota.com</v>
          </cell>
          <cell r="BC48" t="str">
            <v>Carlos Díaz</v>
          </cell>
          <cell r="BD48" t="str">
            <v>carlos_diaz@toyota.com</v>
          </cell>
          <cell r="BE48" t="str">
            <v>David Aguilar</v>
          </cell>
          <cell r="BF48" t="str">
            <v>david_g_aguilar@toyota.com</v>
          </cell>
          <cell r="BG48" t="str">
            <v>REGION 4</v>
          </cell>
          <cell r="BH48" t="str">
            <v>Lars Adame</v>
          </cell>
          <cell r="BI48" t="str">
            <v>lars_adame@toyota.com</v>
          </cell>
          <cell r="BJ48" t="str">
            <v>REGION 5</v>
          </cell>
          <cell r="BK48" t="str">
            <v>IMSH / Mauricio Ibañez</v>
          </cell>
          <cell r="BL48" t="str">
            <v>mibanez@ibanezmaroto.com</v>
          </cell>
          <cell r="BM48" t="str">
            <v xml:space="preserve">POR-040121-LI8                       </v>
          </cell>
        </row>
        <row r="49">
          <cell r="A49" t="str">
            <v>IRAPUATO</v>
          </cell>
          <cell r="B49">
            <v>57045</v>
          </cell>
          <cell r="C49" t="str">
            <v>PRIMARIA</v>
          </cell>
          <cell r="D49" t="str">
            <v>Promotora Automotriz Irapuato, S. de R.L. de C.V.</v>
          </cell>
          <cell r="E49" t="str">
            <v>Avenida Manuel Gómez Morín 3000</v>
          </cell>
          <cell r="F49" t="str">
            <v>Ejido Irapuato</v>
          </cell>
          <cell r="G49" t="str">
            <v>-</v>
          </cell>
          <cell r="H49" t="str">
            <v>Irapuato</v>
          </cell>
          <cell r="I49" t="str">
            <v>Guanajuato</v>
          </cell>
          <cell r="J49" t="str">
            <v>36640</v>
          </cell>
          <cell r="K49" t="str">
            <v>462</v>
          </cell>
          <cell r="L49" t="str">
            <v>635 99 00</v>
          </cell>
          <cell r="M49" t="str">
            <v>www.toyotairapuato.com.mx</v>
          </cell>
          <cell r="N49" t="str">
            <v>TBD</v>
          </cell>
          <cell r="O49" t="str">
            <v>TBD</v>
          </cell>
          <cell r="P49" t="str">
            <v xml:space="preserve">Alberto García Martínez   </v>
          </cell>
          <cell r="Q49" t="str">
            <v>agarcia@toyotairapuato.com.mx</v>
          </cell>
          <cell r="R49" t="str">
            <v>Guillermo Ampudia</v>
          </cell>
          <cell r="S49" t="str">
            <v>gampudia@toyotairapuato.com.mx</v>
          </cell>
          <cell r="T49" t="str">
            <v>No aplica</v>
          </cell>
          <cell r="U49" t="str">
            <v>-</v>
          </cell>
          <cell r="V49" t="str">
            <v>Ivan Otero de la Vega</v>
          </cell>
          <cell r="W49" t="str">
            <v>iotero@toyotairapuato.com.mx</v>
          </cell>
          <cell r="X49" t="str">
            <v>Marcelino Benavides</v>
          </cell>
          <cell r="Y49" t="str">
            <v>mbenavides@toyotairapuato.com.mx</v>
          </cell>
          <cell r="Z49" t="str">
            <v>Cristian Velazquez</v>
          </cell>
          <cell r="AA49" t="str">
            <v>cvelazquez@toyotairapuato.com.mx</v>
          </cell>
          <cell r="AB49" t="str">
            <v>Miguel Angel Berrueta</v>
          </cell>
          <cell r="AC49" t="str">
            <v>mberrueta@toyotairapuato.com.mx</v>
          </cell>
          <cell r="AD49">
            <v>38981</v>
          </cell>
          <cell r="AE49" t="str">
            <v>-</v>
          </cell>
          <cell r="AF49" t="str">
            <v>-</v>
          </cell>
          <cell r="AG49" t="str">
            <v>-</v>
          </cell>
          <cell r="AH49" t="str">
            <v>-</v>
          </cell>
          <cell r="AI49" t="str">
            <v>-</v>
          </cell>
          <cell r="AJ49" t="str">
            <v>-</v>
          </cell>
          <cell r="AK49" t="str">
            <v>Boulevard A Villas de Irapuato 1443</v>
          </cell>
          <cell r="AL49" t="str">
            <v xml:space="preserve">Ejido Irapuato </v>
          </cell>
          <cell r="AM49" t="str">
            <v>-</v>
          </cell>
          <cell r="AN49" t="str">
            <v xml:space="preserve">Irapuato </v>
          </cell>
          <cell r="AO49" t="str">
            <v>Guanajuato</v>
          </cell>
          <cell r="AP49">
            <v>36640</v>
          </cell>
          <cell r="AQ49" t="str">
            <v>Plaza Cibeles</v>
          </cell>
          <cell r="AR49" t="str">
            <v>-</v>
          </cell>
          <cell r="AS49" t="str">
            <v>-</v>
          </cell>
          <cell r="AT49" t="str">
            <v>-</v>
          </cell>
          <cell r="AU49" t="str">
            <v>-</v>
          </cell>
          <cell r="AV49" t="str">
            <v>-</v>
          </cell>
          <cell r="AW49" t="str">
            <v>-</v>
          </cell>
          <cell r="AX49" t="str">
            <v>-</v>
          </cell>
          <cell r="AY49" t="str">
            <v>-</v>
          </cell>
          <cell r="AZ49" t="str">
            <v>-</v>
          </cell>
          <cell r="BA49" t="str">
            <v>Larissa Osorio</v>
          </cell>
          <cell r="BB49" t="str">
            <v>larissa_osorio@toyota.com</v>
          </cell>
          <cell r="BC49" t="str">
            <v>Carlos Díaz</v>
          </cell>
          <cell r="BD49" t="str">
            <v>carlos_diaz@toyota.com</v>
          </cell>
          <cell r="BE49" t="str">
            <v>Enrique Ruiz</v>
          </cell>
          <cell r="BF49" t="str">
            <v>enrique_ruiz@toyota.com</v>
          </cell>
          <cell r="BG49" t="str">
            <v>REGION 5</v>
          </cell>
          <cell r="BH49" t="str">
            <v>Christian Palafox</v>
          </cell>
          <cell r="BI49" t="str">
            <v>christian_palafox@toyota.com</v>
          </cell>
          <cell r="BJ49" t="str">
            <v>REGION 4</v>
          </cell>
          <cell r="BK49" t="str">
            <v>IMSH / Mauricio Ibañez</v>
          </cell>
          <cell r="BL49" t="str">
            <v>mibanez@ibanezmaroto.com</v>
          </cell>
          <cell r="BM49" t="str">
            <v xml:space="preserve">PAI-060427-TP7                     </v>
          </cell>
        </row>
        <row r="50">
          <cell r="A50" t="str">
            <v>SANTA FE</v>
          </cell>
          <cell r="B50">
            <v>57013</v>
          </cell>
          <cell r="C50" t="str">
            <v>PRIMARIA METRO</v>
          </cell>
          <cell r="D50" t="str">
            <v>Promotora Automotriz Santa Fe, S.A. de C.V.</v>
          </cell>
          <cell r="E50" t="str">
            <v>Juan Salvador Agraz 20</v>
          </cell>
          <cell r="F50" t="str">
            <v>Santa Fe</v>
          </cell>
          <cell r="G50" t="str">
            <v>Cuajimalpa</v>
          </cell>
          <cell r="H50" t="str">
            <v>México</v>
          </cell>
          <cell r="I50" t="str">
            <v>Distrito Federal</v>
          </cell>
          <cell r="J50" t="str">
            <v>05300</v>
          </cell>
          <cell r="K50">
            <v>55</v>
          </cell>
          <cell r="L50" t="str">
            <v>91 77 73 60</v>
          </cell>
          <cell r="M50" t="str">
            <v>www.toyotasantafe.com.mx</v>
          </cell>
          <cell r="N50" t="str">
            <v>TBD</v>
          </cell>
          <cell r="O50" t="str">
            <v>TBD</v>
          </cell>
          <cell r="P50" t="str">
            <v>Rodrigo Veytia Torres</v>
          </cell>
          <cell r="Q50" t="str">
            <v>rveytia@toyotasantafe.com.mx</v>
          </cell>
          <cell r="R50" t="str">
            <v>Rodrigo Veytia Torres</v>
          </cell>
          <cell r="S50" t="str">
            <v>rveytia@toyotasantafe.com.mx</v>
          </cell>
          <cell r="T50" t="str">
            <v>No aplica</v>
          </cell>
          <cell r="U50" t="str">
            <v>-</v>
          </cell>
          <cell r="V50" t="str">
            <v>Leonardo Wallace</v>
          </cell>
          <cell r="W50" t="str">
            <v>lwallace@toyotasantafe.com.mx</v>
          </cell>
          <cell r="X50" t="str">
            <v>Jaime Peña</v>
          </cell>
          <cell r="Y50" t="str">
            <v>jpena@toyotasantafe.com.mx</v>
          </cell>
          <cell r="Z50" t="str">
            <v>Emilio Toral Jarquin</v>
          </cell>
          <cell r="AA50" t="str">
            <v>etoral@toyotasantafe.com.mx</v>
          </cell>
          <cell r="AB50" t="str">
            <v>Bolivar Betancourt</v>
          </cell>
          <cell r="AC50" t="str">
            <v>bbetancourt@toyotasantafe.com.mx</v>
          </cell>
          <cell r="AD50">
            <v>37823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t="str">
            <v>-</v>
          </cell>
          <cell r="AQ50" t="str">
            <v>-</v>
          </cell>
          <cell r="AR50" t="str">
            <v>-</v>
          </cell>
          <cell r="AS50" t="str">
            <v>-</v>
          </cell>
          <cell r="AT50" t="str">
            <v>-</v>
          </cell>
          <cell r="AU50" t="str">
            <v>-</v>
          </cell>
          <cell r="AV50" t="str">
            <v>-</v>
          </cell>
          <cell r="AW50" t="str">
            <v>-</v>
          </cell>
          <cell r="AX50" t="str">
            <v>-</v>
          </cell>
          <cell r="AY50" t="str">
            <v xml:space="preserve">Yael Vera </v>
          </cell>
          <cell r="AZ50" t="str">
            <v>yael_vera@toyota.com</v>
          </cell>
          <cell r="BA50" t="str">
            <v>Larissa Osorio</v>
          </cell>
          <cell r="BB50" t="str">
            <v>larissa_osorio@toyota.com</v>
          </cell>
          <cell r="BC50" t="str">
            <v>Octavio Rendón</v>
          </cell>
          <cell r="BD50" t="str">
            <v>octavio_rendon@toyota.com</v>
          </cell>
          <cell r="BE50" t="str">
            <v>Enrique Ruiz</v>
          </cell>
          <cell r="BF50" t="str">
            <v>enrique_ruiz@toyota.com</v>
          </cell>
          <cell r="BG50" t="str">
            <v>REGION 5</v>
          </cell>
          <cell r="BH50" t="str">
            <v>Mauricio Rios</v>
          </cell>
          <cell r="BI50" t="str">
            <v>mauricio_rios@toyota.com</v>
          </cell>
          <cell r="BJ50" t="str">
            <v>REGION 1</v>
          </cell>
          <cell r="BK50" t="str">
            <v>IMSH / Mauricio Ibañez</v>
          </cell>
          <cell r="BL50" t="str">
            <v>mibanez@ibanezmaroto.com</v>
          </cell>
          <cell r="BM50" t="str">
            <v xml:space="preserve">PAS-020528-BY2                       </v>
          </cell>
        </row>
        <row r="51">
          <cell r="A51" t="str">
            <v>SALTILLO</v>
          </cell>
          <cell r="B51">
            <v>57032</v>
          </cell>
          <cell r="C51" t="str">
            <v>PRIMARIA</v>
          </cell>
          <cell r="D51" t="str">
            <v>Purdy Motor México, S. de R.L. de C.V.</v>
          </cell>
          <cell r="E51" t="str">
            <v>Carretera Monterrey - Saltillo 6651</v>
          </cell>
          <cell r="F51" t="str">
            <v>Carretera Zincamex</v>
          </cell>
          <cell r="G51" t="str">
            <v>-</v>
          </cell>
          <cell r="H51" t="str">
            <v>Saltillo</v>
          </cell>
          <cell r="I51" t="str">
            <v>Coahuila</v>
          </cell>
          <cell r="J51" t="str">
            <v>25270</v>
          </cell>
          <cell r="K51" t="str">
            <v>844</v>
          </cell>
          <cell r="L51" t="str">
            <v>438 72 72</v>
          </cell>
          <cell r="M51" t="str">
            <v>www.toyotasaltillo.com</v>
          </cell>
          <cell r="N51" t="str">
            <v xml:space="preserve">Javier Quiros Ramos de Anaya </v>
          </cell>
          <cell r="O51" t="str">
            <v>xavier@purdymo.com</v>
          </cell>
          <cell r="P51" t="str">
            <v>José Salvador Rodríguez Gámez</v>
          </cell>
          <cell r="Q51" t="str">
            <v>js.rodriguez@toyotasaltillo.com</v>
          </cell>
          <cell r="R51" t="str">
            <v>José Salvador Rodríguez Gámez</v>
          </cell>
          <cell r="S51" t="str">
            <v>js.rodriguez@toyotasaltillo.com</v>
          </cell>
          <cell r="T51" t="str">
            <v>No aplica</v>
          </cell>
          <cell r="U51" t="str">
            <v>-</v>
          </cell>
          <cell r="V51" t="str">
            <v>Ignacio Gil</v>
          </cell>
          <cell r="W51" t="str">
            <v>ig.gil@toyotasaltillo.com</v>
          </cell>
          <cell r="X51" t="str">
            <v>Gerardo Guillermo Arriaga</v>
          </cell>
          <cell r="Y51" t="str">
            <v>gg.arriaga@toyotasaltillo.com</v>
          </cell>
          <cell r="Z51" t="str">
            <v>Jesus Corpus Castillo</v>
          </cell>
          <cell r="AA51" t="str">
            <v>j.corpus@toyotasaltillo.com</v>
          </cell>
          <cell r="AB51" t="str">
            <v>-</v>
          </cell>
          <cell r="AC51" t="str">
            <v>-</v>
          </cell>
          <cell r="AD51">
            <v>38453</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Omar Ávila</v>
          </cell>
          <cell r="AZ51" t="str">
            <v>omar_avila@toyota.com</v>
          </cell>
          <cell r="BA51" t="str">
            <v>Larissa Osorio</v>
          </cell>
          <cell r="BB51" t="str">
            <v>larissa_osorio@toyota.com</v>
          </cell>
          <cell r="BC51" t="str">
            <v>Octavio Rendón</v>
          </cell>
          <cell r="BD51" t="str">
            <v>octavio_rendon@toyota.com</v>
          </cell>
          <cell r="BE51" t="str">
            <v>Marco Valle</v>
          </cell>
          <cell r="BF51" t="str">
            <v>marco_valle@toyota.com</v>
          </cell>
          <cell r="BG51" t="str">
            <v>REGION 1</v>
          </cell>
          <cell r="BH51" t="str">
            <v>Mauricio Rios</v>
          </cell>
          <cell r="BI51" t="str">
            <v>mauricio_rios@toyota.com</v>
          </cell>
          <cell r="BJ51" t="str">
            <v>REGION 1</v>
          </cell>
          <cell r="BK51" t="str">
            <v>VLV / José Luis Ruiz</v>
          </cell>
          <cell r="BL51" t="str">
            <v>joseluis.ruiz@vlv.com.mx</v>
          </cell>
          <cell r="BM51" t="str">
            <v xml:space="preserve">PMM-041118-6E3                     </v>
          </cell>
        </row>
        <row r="52">
          <cell r="A52" t="str">
            <v>XALAPA</v>
          </cell>
          <cell r="B52">
            <v>57047</v>
          </cell>
          <cell r="C52" t="str">
            <v>PRIMARIA</v>
          </cell>
          <cell r="D52" t="str">
            <v>Samurai Motors Xalapa, S. de R.L. de C.V.</v>
          </cell>
          <cell r="E52" t="str">
            <v>Carretera Xalapa - Veracruz km 2.5</v>
          </cell>
          <cell r="F52" t="str">
            <v>Pastoresa</v>
          </cell>
          <cell r="G52" t="str">
            <v>-</v>
          </cell>
          <cell r="H52" t="str">
            <v>Xalapa</v>
          </cell>
          <cell r="I52" t="str">
            <v>Veracruz</v>
          </cell>
          <cell r="J52">
            <v>91190</v>
          </cell>
          <cell r="K52">
            <v>228</v>
          </cell>
          <cell r="L52" t="str">
            <v>141 04 00</v>
          </cell>
          <cell r="M52" t="str">
            <v>www.toyotaxalapa.com.mx</v>
          </cell>
          <cell r="N52" t="str">
            <v>Jaime Antonio Porres Fernández-Cavada</v>
          </cell>
          <cell r="O52" t="str">
            <v>jporres@gporres.com.mx</v>
          </cell>
          <cell r="P52" t="str">
            <v>Jose Arceo Alverdi</v>
          </cell>
          <cell r="Q52" t="str">
            <v>jarceo@toyotaxalapa.com.mx</v>
          </cell>
          <cell r="R52" t="str">
            <v>Jose Arceo Alverdi</v>
          </cell>
          <cell r="S52" t="str">
            <v>jarceo@toyotaxalapa.com.mx</v>
          </cell>
          <cell r="T52" t="str">
            <v>No aplica</v>
          </cell>
          <cell r="U52" t="str">
            <v>-</v>
          </cell>
          <cell r="V52" t="str">
            <v>Carlos Vázquez de la Torre</v>
          </cell>
          <cell r="W52" t="str">
            <v>cvazquez@toyotaxalapa.com.mx</v>
          </cell>
          <cell r="X52" t="str">
            <v xml:space="preserve">Luis Miguel González Téllez </v>
          </cell>
          <cell r="Y52" t="str">
            <v>lgonzalez@toyotaxalapa.com.mx</v>
          </cell>
          <cell r="Z52" t="str">
            <v>Daniel Hernandez Espejo</v>
          </cell>
          <cell r="AA52" t="str">
            <v>dhernandez@toyotaxalapa.com.mx</v>
          </cell>
          <cell r="AB52" t="str">
            <v>-</v>
          </cell>
          <cell r="AC52" t="str">
            <v>-</v>
          </cell>
          <cell r="AD52">
            <v>39022</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t="str">
            <v>-</v>
          </cell>
          <cell r="AQ52" t="str">
            <v>-</v>
          </cell>
          <cell r="AR52" t="str">
            <v>-</v>
          </cell>
          <cell r="AS52" t="str">
            <v>-</v>
          </cell>
          <cell r="AT52" t="str">
            <v>-</v>
          </cell>
          <cell r="AU52" t="str">
            <v>-</v>
          </cell>
          <cell r="AV52" t="str">
            <v>-</v>
          </cell>
          <cell r="AW52" t="str">
            <v>-</v>
          </cell>
          <cell r="AX52" t="str">
            <v>-</v>
          </cell>
          <cell r="AY52" t="str">
            <v>-</v>
          </cell>
          <cell r="AZ52" t="str">
            <v>-</v>
          </cell>
          <cell r="BA52" t="str">
            <v>Larissa Osorio</v>
          </cell>
          <cell r="BB52" t="str">
            <v>larissa_osorio@toyota.com</v>
          </cell>
          <cell r="BC52" t="str">
            <v>Alfredo Herrera</v>
          </cell>
          <cell r="BD52" t="str">
            <v>alfredo_herrera@toyota.com</v>
          </cell>
          <cell r="BE52" t="str">
            <v>David Aguilar</v>
          </cell>
          <cell r="BF52" t="str">
            <v>david_g_aguilar@toyota.com</v>
          </cell>
          <cell r="BG52" t="str">
            <v>REGION 4</v>
          </cell>
          <cell r="BH52" t="str">
            <v>Ricardo Humphrey</v>
          </cell>
          <cell r="BI52" t="str">
            <v>ricardo_humphrey@toyota.com</v>
          </cell>
          <cell r="BJ52" t="str">
            <v>REGION 2</v>
          </cell>
          <cell r="BK52" t="str">
            <v>VLV / José Luis Ruiz</v>
          </cell>
          <cell r="BL52" t="str">
            <v>joseluis.ruiz@vlv.com.mx</v>
          </cell>
          <cell r="BM52" t="str">
            <v xml:space="preserve">SMX-060828-MD9                     </v>
          </cell>
        </row>
        <row r="53">
          <cell r="A53" t="str">
            <v>CORDOBA</v>
          </cell>
          <cell r="B53">
            <v>57031</v>
          </cell>
          <cell r="C53" t="str">
            <v>PRIMARIA</v>
          </cell>
          <cell r="D53" t="str">
            <v>Samurai Motors, S. de R.L. de C.V.</v>
          </cell>
          <cell r="E53" t="str">
            <v>Prolongación calle 10 # 4320</v>
          </cell>
          <cell r="F53" t="str">
            <v>La Posta</v>
          </cell>
          <cell r="G53" t="str">
            <v>-</v>
          </cell>
          <cell r="H53" t="str">
            <v>Córdoba</v>
          </cell>
          <cell r="I53" t="str">
            <v>Veracruz</v>
          </cell>
          <cell r="J53" t="str">
            <v>94575</v>
          </cell>
          <cell r="K53" t="str">
            <v>271</v>
          </cell>
          <cell r="L53" t="str">
            <v>717 13 13</v>
          </cell>
          <cell r="M53" t="str">
            <v>www.toyotacordoba.com.mx</v>
          </cell>
          <cell r="N53" t="str">
            <v xml:space="preserve">Alfredo Chedraui Obeso </v>
          </cell>
          <cell r="O53" t="str">
            <v>alfredo@chedraui.com.mx</v>
          </cell>
          <cell r="P53" t="str">
            <v>José Manuel Díaz Morato</v>
          </cell>
          <cell r="Q53" t="str">
            <v>jmdiaz@toyotacordoba.com.mx</v>
          </cell>
          <cell r="R53" t="str">
            <v>José Manuel Díaz Morato</v>
          </cell>
          <cell r="S53" t="str">
            <v>jmdiaz@toyotacordoba.com.mx</v>
          </cell>
          <cell r="T53" t="str">
            <v>No aplica</v>
          </cell>
          <cell r="U53" t="str">
            <v>-</v>
          </cell>
          <cell r="V53" t="str">
            <v>Javier Ituarte Barrera</v>
          </cell>
          <cell r="W53" t="str">
            <v>jituarte@toyotacordoba.com.mx</v>
          </cell>
          <cell r="X53" t="str">
            <v>Jorge Bernardo Lopez Millares</v>
          </cell>
          <cell r="Y53" t="str">
            <v>jblopez@toyotacordoba.com.mx</v>
          </cell>
          <cell r="Z53" t="str">
            <v>Guadalupe Rosario Moreno</v>
          </cell>
          <cell r="AA53" t="str">
            <v>grosario@toyotacordoba.com.mx</v>
          </cell>
          <cell r="AB53" t="str">
            <v>-</v>
          </cell>
          <cell r="AC53" t="str">
            <v>-</v>
          </cell>
          <cell r="AD53">
            <v>38440</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t="str">
            <v>-</v>
          </cell>
          <cell r="AQ53" t="str">
            <v>-</v>
          </cell>
          <cell r="AR53" t="str">
            <v>-</v>
          </cell>
          <cell r="AS53" t="str">
            <v>-</v>
          </cell>
          <cell r="AT53" t="str">
            <v>-</v>
          </cell>
          <cell r="AU53" t="str">
            <v>-</v>
          </cell>
          <cell r="AV53" t="str">
            <v>-</v>
          </cell>
          <cell r="AW53" t="str">
            <v>-</v>
          </cell>
          <cell r="AX53" t="str">
            <v>-</v>
          </cell>
          <cell r="AY53" t="str">
            <v>-</v>
          </cell>
          <cell r="AZ53" t="str">
            <v>-</v>
          </cell>
          <cell r="BA53" t="str">
            <v>Diana Sanchez</v>
          </cell>
          <cell r="BB53" t="str">
            <v>diana_sanchez@toyota.com</v>
          </cell>
          <cell r="BC53" t="str">
            <v>Alfredo Herrera</v>
          </cell>
          <cell r="BD53" t="str">
            <v>alfredo_herrera@toyota.com</v>
          </cell>
          <cell r="BE53" t="str">
            <v>David Aguilar</v>
          </cell>
          <cell r="BF53" t="str">
            <v>david_g_aguilar@toyota.com</v>
          </cell>
          <cell r="BG53" t="str">
            <v>REGION 4</v>
          </cell>
          <cell r="BH53" t="str">
            <v>Ricardo Humphrey</v>
          </cell>
          <cell r="BI53" t="str">
            <v>ricardo_humphrey@toyota.com</v>
          </cell>
          <cell r="BJ53" t="str">
            <v>REGION 2</v>
          </cell>
          <cell r="BK53" t="str">
            <v>VLV / José Luis Ruiz</v>
          </cell>
          <cell r="BL53" t="str">
            <v>joseluis.ruiz@vlv.com.mx</v>
          </cell>
          <cell r="BM53" t="str">
            <v xml:space="preserve">SMO-040908-TU4                       </v>
          </cell>
        </row>
        <row r="54">
          <cell r="A54" t="str">
            <v>CHIHUAHUA</v>
          </cell>
          <cell r="B54">
            <v>57008</v>
          </cell>
          <cell r="C54" t="str">
            <v>PRIMARIA</v>
          </cell>
          <cell r="D54" t="str">
            <v>Toy Automotores, S.A. de C.V.</v>
          </cell>
          <cell r="E54" t="str">
            <v>Lateral Periférico de la Juventud 6711</v>
          </cell>
          <cell r="F54" t="str">
            <v>Residencial Cumbres</v>
          </cell>
          <cell r="G54" t="str">
            <v>-</v>
          </cell>
          <cell r="H54" t="str">
            <v>Chihuahua</v>
          </cell>
          <cell r="I54" t="str">
            <v>Chihuahua</v>
          </cell>
          <cell r="J54">
            <v>31238</v>
          </cell>
          <cell r="K54">
            <v>614</v>
          </cell>
          <cell r="L54" t="str">
            <v>439 69 00</v>
          </cell>
          <cell r="M54" t="str">
            <v>www.toyotachihuahua.com</v>
          </cell>
          <cell r="N54" t="str">
            <v xml:space="preserve">Gabriel José Fernando Haddad Touché </v>
          </cell>
          <cell r="O54" t="str">
            <v>ghaddad@toyotachihuahua.com</v>
          </cell>
          <cell r="P54" t="str">
            <v xml:space="preserve">Gabriel José Fernando Haddad Touché </v>
          </cell>
          <cell r="Q54" t="str">
            <v>ghaddad@toyotachihuahua.com</v>
          </cell>
          <cell r="R54" t="str">
            <v xml:space="preserve">Gabriel José Fernando Haddad Touché </v>
          </cell>
          <cell r="S54" t="str">
            <v>ghaddad@toyotachihuahua.com</v>
          </cell>
          <cell r="T54" t="str">
            <v>No aplica</v>
          </cell>
          <cell r="U54" t="str">
            <v>-</v>
          </cell>
          <cell r="V54" t="str">
            <v>Eduardo Fraire</v>
          </cell>
          <cell r="W54" t="str">
            <v>efraire@toyotachihuahua.com</v>
          </cell>
          <cell r="X54" t="str">
            <v>Benjamín Jiménez</v>
          </cell>
          <cell r="Y54" t="str">
            <v>bjimenez@toyotachihuahua.com</v>
          </cell>
          <cell r="Z54" t="str">
            <v>Rocio Fierro Lecanda</v>
          </cell>
          <cell r="AA54" t="str">
            <v>rfierro@toyotachihuahua.com</v>
          </cell>
          <cell r="AB54" t="str">
            <v>-</v>
          </cell>
          <cell r="AC54" t="str">
            <v>-</v>
          </cell>
          <cell r="AD54">
            <v>37705</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Larissa Osorio</v>
          </cell>
          <cell r="BB54" t="str">
            <v>larissa_osorio@toyota.com</v>
          </cell>
          <cell r="BC54" t="str">
            <v>Carlos Díaz</v>
          </cell>
          <cell r="BD54" t="str">
            <v>carlos_diaz@toyota.com</v>
          </cell>
          <cell r="BE54" t="str">
            <v>Marco Valle</v>
          </cell>
          <cell r="BF54" t="str">
            <v>marco_valle@toyota.com</v>
          </cell>
          <cell r="BG54" t="str">
            <v>REGION 1</v>
          </cell>
          <cell r="BH54" t="str">
            <v>Mauricio Rios</v>
          </cell>
          <cell r="BI54" t="str">
            <v>mauricio_rios@toyota.com</v>
          </cell>
          <cell r="BJ54" t="str">
            <v>REGION 1</v>
          </cell>
          <cell r="BK54" t="str">
            <v>IMSH / Mauricio Ibañez</v>
          </cell>
          <cell r="BL54" t="str">
            <v>mibanez@ibanezmaroto.com</v>
          </cell>
          <cell r="BM54" t="str">
            <v xml:space="preserve">TAU-021029-P94                       </v>
          </cell>
        </row>
        <row r="55">
          <cell r="A55" t="str">
            <v>CUERNAVACA</v>
          </cell>
          <cell r="B55">
            <v>57039</v>
          </cell>
          <cell r="C55" t="str">
            <v>PRIMARIA</v>
          </cell>
          <cell r="D55" t="str">
            <v>Toy Morelos, S. de R.L. de C.V.</v>
          </cell>
          <cell r="E55" t="str">
            <v>Cerrada de la Cascada 23</v>
          </cell>
          <cell r="F55" t="str">
            <v>Delicias</v>
          </cell>
          <cell r="G55" t="str">
            <v>-</v>
          </cell>
          <cell r="H55" t="str">
            <v>Cuernavaca</v>
          </cell>
          <cell r="I55" t="str">
            <v>Morelos</v>
          </cell>
          <cell r="J55" t="str">
            <v>62330</v>
          </cell>
          <cell r="K55" t="str">
            <v>777</v>
          </cell>
          <cell r="L55" t="str">
            <v>100 78 00</v>
          </cell>
          <cell r="M55" t="str">
            <v>www.toyotacuernavaca.com.mx</v>
          </cell>
          <cell r="N55" t="str">
            <v>Jesús José Aarón San Vicente Saenz</v>
          </cell>
          <cell r="O55" t="str">
            <v>jsv@consan.com.mx</v>
          </cell>
          <cell r="P55" t="str">
            <v>Francisco Goitia Sotelo</v>
          </cell>
          <cell r="Q55" t="str">
            <v>fgoitia@toyotacuernavaca.com.mx</v>
          </cell>
          <cell r="R55" t="str">
            <v>Francisco Goitia Sotelo</v>
          </cell>
          <cell r="S55" t="str">
            <v>fgoitia@toyotacuernavaca.com.mx</v>
          </cell>
          <cell r="T55" t="str">
            <v>No aplica</v>
          </cell>
          <cell r="U55" t="str">
            <v>-</v>
          </cell>
          <cell r="V55" t="str">
            <v>David Rodríguez de la Peña</v>
          </cell>
          <cell r="W55" t="str">
            <v>drodriguez@toyotacuernavaca.com.mx</v>
          </cell>
          <cell r="X55" t="str">
            <v>Alejandro Alfaro Ruiz Cabañas</v>
          </cell>
          <cell r="Y55" t="str">
            <v>aalfaro@toyotacuernavaca.com.mx</v>
          </cell>
          <cell r="Z55" t="str">
            <v>Urbano López Contreras</v>
          </cell>
          <cell r="AA55" t="str">
            <v>ulopez@toyotacuernavaca.com.mx</v>
          </cell>
          <cell r="AB55" t="str">
            <v>Guillermo Damian</v>
          </cell>
          <cell r="AC55" t="str">
            <v>gdamian@toyotacuernavaca.com.mx</v>
          </cell>
          <cell r="AD55">
            <v>38744</v>
          </cell>
          <cell r="AE55" t="str">
            <v>-</v>
          </cell>
          <cell r="AF55" t="str">
            <v>-</v>
          </cell>
          <cell r="AG55" t="str">
            <v>-</v>
          </cell>
          <cell r="AH55" t="str">
            <v>-</v>
          </cell>
          <cell r="AI55" t="str">
            <v>-</v>
          </cell>
          <cell r="AJ55" t="str">
            <v>-</v>
          </cell>
          <cell r="AK55" t="str">
            <v>-</v>
          </cell>
          <cell r="AL55" t="str">
            <v>-</v>
          </cell>
          <cell r="AM55" t="str">
            <v>-</v>
          </cell>
          <cell r="AN55" t="str">
            <v>-</v>
          </cell>
          <cell r="AO55" t="str">
            <v>-</v>
          </cell>
          <cell r="AP55" t="str">
            <v>-</v>
          </cell>
          <cell r="AQ55" t="str">
            <v>-</v>
          </cell>
          <cell r="AR55" t="str">
            <v>-</v>
          </cell>
          <cell r="AS55" t="str">
            <v>-</v>
          </cell>
          <cell r="AT55" t="str">
            <v>-</v>
          </cell>
          <cell r="AU55" t="str">
            <v>-</v>
          </cell>
          <cell r="AV55" t="str">
            <v>-</v>
          </cell>
          <cell r="AW55" t="str">
            <v>-</v>
          </cell>
          <cell r="AX55" t="str">
            <v>-</v>
          </cell>
          <cell r="AY55" t="str">
            <v>-</v>
          </cell>
          <cell r="AZ55" t="str">
            <v>-</v>
          </cell>
          <cell r="BA55" t="str">
            <v>Ivette Rovira</v>
          </cell>
          <cell r="BB55" t="str">
            <v>ivette_rovira@toyota.com</v>
          </cell>
          <cell r="BC55" t="str">
            <v>Octavio Rendón</v>
          </cell>
          <cell r="BD55" t="str">
            <v>octavio_rendon@toyota.com</v>
          </cell>
          <cell r="BE55" t="str">
            <v>Arturo Rodriguez</v>
          </cell>
          <cell r="BF55" t="str">
            <v>arturo_p_rodriguez@toyota.com</v>
          </cell>
          <cell r="BG55" t="str">
            <v>REGION 3</v>
          </cell>
          <cell r="BH55" t="str">
            <v>Delia Henry</v>
          </cell>
          <cell r="BI55" t="str">
            <v>delia_henry@toyota.com</v>
          </cell>
          <cell r="BJ55" t="str">
            <v>REGION 3</v>
          </cell>
          <cell r="BK55" t="str">
            <v>IMSH / Mauricio Ibañez</v>
          </cell>
          <cell r="BL55" t="str">
            <v>mibanez@ibanezmaroto.com</v>
          </cell>
          <cell r="BM55" t="str">
            <v xml:space="preserve">TMO-050928-IX4                     </v>
          </cell>
        </row>
        <row r="56">
          <cell r="A56" t="str">
            <v>COAPA</v>
          </cell>
          <cell r="B56">
            <v>57038</v>
          </cell>
          <cell r="C56" t="str">
            <v>PRIMARIA METRO</v>
          </cell>
          <cell r="D56" t="str">
            <v>Toyocoapa, S. de R.L. de C.V.</v>
          </cell>
          <cell r="E56" t="str">
            <v>Avenida Canal de Miramontes 3279</v>
          </cell>
          <cell r="F56" t="str">
            <v>Residencial Acoxpa</v>
          </cell>
          <cell r="G56" t="str">
            <v>Tlalpán</v>
          </cell>
          <cell r="H56" t="str">
            <v>México</v>
          </cell>
          <cell r="I56" t="str">
            <v>Distrito Federal</v>
          </cell>
          <cell r="J56" t="str">
            <v>14300</v>
          </cell>
          <cell r="K56">
            <v>55</v>
          </cell>
          <cell r="L56" t="str">
            <v>55 99 09 09</v>
          </cell>
          <cell r="M56" t="str">
            <v>www.toyotacoapa.com.mx</v>
          </cell>
          <cell r="N56" t="str">
            <v>José Ruben Contreras Casarin</v>
          </cell>
          <cell r="O56" t="str">
            <v>ruben_contreras@toyotaangelopolis.com.mx</v>
          </cell>
          <cell r="P56" t="str">
            <v>Alejandro Manuel Domínguez Bermudez</v>
          </cell>
          <cell r="Q56" t="str">
            <v>alejandro_dominguez@toyotacoapa.com.mx</v>
          </cell>
          <cell r="R56" t="str">
            <v>Alejandro Manuel Domínguez Bermudez</v>
          </cell>
          <cell r="S56" t="str">
            <v>alejandro_dominguez@toyotacoapa.com.mx</v>
          </cell>
          <cell r="T56" t="str">
            <v>No aplica</v>
          </cell>
          <cell r="U56" t="str">
            <v>-</v>
          </cell>
          <cell r="V56" t="str">
            <v>Luis Ortiz Peña</v>
          </cell>
          <cell r="W56" t="str">
            <v>luis_ortiz@toyotacoapa.com.mx</v>
          </cell>
          <cell r="X56" t="str">
            <v>Jaime Pinzón Mendoza</v>
          </cell>
          <cell r="Y56" t="str">
            <v>jaime_pinzon@toyotacoapa.com.mx</v>
          </cell>
          <cell r="Z56" t="str">
            <v>Carlos Lara</v>
          </cell>
          <cell r="AA56" t="str">
            <v>carlos_lara@toyotacoapa.com.mx</v>
          </cell>
          <cell r="AB56" t="str">
            <v>-</v>
          </cell>
          <cell r="AC56" t="str">
            <v>-</v>
          </cell>
          <cell r="AD56">
            <v>39142</v>
          </cell>
          <cell r="AE56" t="str">
            <v>-</v>
          </cell>
          <cell r="AF56" t="str">
            <v>-</v>
          </cell>
          <cell r="AG56" t="str">
            <v>-</v>
          </cell>
          <cell r="AH56" t="str">
            <v>-</v>
          </cell>
          <cell r="AI56" t="str">
            <v>-</v>
          </cell>
          <cell r="AJ56" t="str">
            <v>-</v>
          </cell>
          <cell r="AK56" t="str">
            <v>-</v>
          </cell>
          <cell r="AL56" t="str">
            <v>-</v>
          </cell>
          <cell r="AM56" t="str">
            <v>-</v>
          </cell>
          <cell r="AN56" t="str">
            <v>-</v>
          </cell>
          <cell r="AO56" t="str">
            <v>-</v>
          </cell>
          <cell r="AP56" t="str">
            <v>-</v>
          </cell>
          <cell r="AQ56" t="str">
            <v>-</v>
          </cell>
          <cell r="AR56" t="str">
            <v>-</v>
          </cell>
          <cell r="AS56" t="str">
            <v>-</v>
          </cell>
          <cell r="AT56" t="str">
            <v>-</v>
          </cell>
          <cell r="AU56" t="str">
            <v>-</v>
          </cell>
          <cell r="AV56" t="str">
            <v>-</v>
          </cell>
          <cell r="AW56" t="str">
            <v>-</v>
          </cell>
          <cell r="AX56" t="str">
            <v>-</v>
          </cell>
          <cell r="AY56" t="str">
            <v>-</v>
          </cell>
          <cell r="AZ56" t="str">
            <v>-</v>
          </cell>
          <cell r="BA56" t="str">
            <v>Larissa Osorio</v>
          </cell>
          <cell r="BB56" t="str">
            <v>larissa_osorio@toyota.com</v>
          </cell>
          <cell r="BC56" t="str">
            <v>Alfredo Herrera</v>
          </cell>
          <cell r="BD56" t="str">
            <v>alfredo_herrera@toyota.com</v>
          </cell>
          <cell r="BE56" t="str">
            <v>Arturo Rodriguez</v>
          </cell>
          <cell r="BF56" t="str">
            <v>arturo_p_rodriguez@toyota.com</v>
          </cell>
          <cell r="BG56" t="str">
            <v>REGION 3</v>
          </cell>
          <cell r="BH56" t="str">
            <v>Delia Henry</v>
          </cell>
          <cell r="BI56" t="str">
            <v>delia_henry@toyota.com</v>
          </cell>
          <cell r="BJ56" t="str">
            <v>REGION 3</v>
          </cell>
          <cell r="BK56" t="str">
            <v>IMSH / Mauricio Ibañez</v>
          </cell>
          <cell r="BL56" t="str">
            <v>mibanez@ibanezmaroto.com</v>
          </cell>
          <cell r="BM56" t="str">
            <v xml:space="preserve">TOY-050728-3C5                     </v>
          </cell>
        </row>
        <row r="57">
          <cell r="A57" t="str">
            <v>POLANCO</v>
          </cell>
          <cell r="B57">
            <v>57050</v>
          </cell>
          <cell r="C57" t="str">
            <v>PRIMARIA METRO</v>
          </cell>
          <cell r="D57" t="str">
            <v>Toyomotors de Polanco, S. de R.L. de C.V.</v>
          </cell>
          <cell r="E57" t="str">
            <v>Calle Lago Alberto 320</v>
          </cell>
          <cell r="F57" t="str">
            <v>Anahuac</v>
          </cell>
          <cell r="G57" t="str">
            <v>Miguel Hidalgo</v>
          </cell>
          <cell r="H57" t="str">
            <v>México</v>
          </cell>
          <cell r="I57" t="str">
            <v>Distrito Federal</v>
          </cell>
          <cell r="J57" t="str">
            <v>11320</v>
          </cell>
          <cell r="K57" t="str">
            <v>55</v>
          </cell>
          <cell r="L57" t="str">
            <v>25 81 10 10</v>
          </cell>
          <cell r="M57" t="str">
            <v>www.toyotapolanco.com</v>
          </cell>
          <cell r="N57" t="str">
            <v xml:space="preserve">Javier Marina Tanda   </v>
          </cell>
          <cell r="O57" t="str">
            <v>javier.marina@soniautos.com.mx</v>
          </cell>
          <cell r="P57" t="str">
            <v>Roberto Angel Tamariz Galindo</v>
          </cell>
          <cell r="Q57" t="str">
            <v>roberto.tamariz@toyotapolanco.com.mx</v>
          </cell>
          <cell r="R57" t="str">
            <v>Roberto Angel Tamariz Galindo</v>
          </cell>
          <cell r="S57" t="str">
            <v>roberto.tamariz@toyotapolanco.com.mx</v>
          </cell>
          <cell r="T57" t="str">
            <v>No aplica</v>
          </cell>
          <cell r="U57" t="str">
            <v>-</v>
          </cell>
          <cell r="V57" t="str">
            <v>Fernando Medina Familar</v>
          </cell>
          <cell r="W57" t="str">
            <v>fernando.familiar@toyotapolanco.com.mx</v>
          </cell>
          <cell r="X57" t="str">
            <v>Enrique Consuegra</v>
          </cell>
          <cell r="Y57" t="str">
            <v>enrique.consuegra@toyotapolanco.com.mx</v>
          </cell>
          <cell r="Z57" t="str">
            <v>David Acosta</v>
          </cell>
          <cell r="AA57" t="str">
            <v>david.acosta@toyotapolanco.com.mx</v>
          </cell>
          <cell r="AB57" t="str">
            <v>Alejandro Moreno</v>
          </cell>
          <cell r="AC57" t="str">
            <v>alejandro.moreno@toyotapolanco.com.mx</v>
          </cell>
          <cell r="AD57">
            <v>39619</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t="str">
            <v>-</v>
          </cell>
          <cell r="AQ57" t="str">
            <v>-</v>
          </cell>
          <cell r="AR57" t="str">
            <v>-</v>
          </cell>
          <cell r="AS57" t="str">
            <v>-</v>
          </cell>
          <cell r="AT57" t="str">
            <v>-</v>
          </cell>
          <cell r="AU57" t="str">
            <v>-</v>
          </cell>
          <cell r="AV57" t="str">
            <v>-</v>
          </cell>
          <cell r="AW57" t="str">
            <v>-</v>
          </cell>
          <cell r="AX57" t="str">
            <v>-</v>
          </cell>
          <cell r="AY57" t="str">
            <v>-</v>
          </cell>
          <cell r="AZ57" t="str">
            <v>-</v>
          </cell>
          <cell r="BA57" t="str">
            <v>Diana Sanchez</v>
          </cell>
          <cell r="BB57" t="str">
            <v>diana_sanchez@toyota.com</v>
          </cell>
          <cell r="BC57" t="str">
            <v>Alfredo Herrera</v>
          </cell>
          <cell r="BD57" t="str">
            <v>alfredo_herrera@toyota.com</v>
          </cell>
          <cell r="BE57" t="str">
            <v>David Aguilar</v>
          </cell>
          <cell r="BF57" t="str">
            <v>david_g_aguilar@toyota.com</v>
          </cell>
          <cell r="BG57" t="str">
            <v>REGION 4</v>
          </cell>
          <cell r="BH57" t="str">
            <v>Delia Henry</v>
          </cell>
          <cell r="BI57" t="str">
            <v>delia_henry@toyota.com</v>
          </cell>
          <cell r="BJ57" t="str">
            <v>REGION 3</v>
          </cell>
          <cell r="BK57" t="str">
            <v>VLV / José Luis Ruiz</v>
          </cell>
          <cell r="BL57" t="str">
            <v>joseluis.ruiz@vlv.com.mx</v>
          </cell>
          <cell r="BM57" t="str">
            <v xml:space="preserve">TPO-070126-6T0                       </v>
          </cell>
        </row>
        <row r="58">
          <cell r="A58" t="str">
            <v>DEL BAJIO</v>
          </cell>
          <cell r="B58">
            <v>57010</v>
          </cell>
          <cell r="C58" t="str">
            <v>PRIMARIA</v>
          </cell>
          <cell r="D58" t="str">
            <v>Toyomotors, S.A. de C.V.</v>
          </cell>
          <cell r="E58" t="str">
            <v xml:space="preserve">Boulevard J. Alonso de Torres 1716 </v>
          </cell>
          <cell r="F58" t="str">
            <v>El Moral 1</v>
          </cell>
          <cell r="G58" t="str">
            <v>-</v>
          </cell>
          <cell r="H58" t="str">
            <v>León de los Aldama</v>
          </cell>
          <cell r="I58" t="str">
            <v>Guanajuato</v>
          </cell>
          <cell r="J58" t="str">
            <v>37180</v>
          </cell>
          <cell r="K58" t="str">
            <v>477</v>
          </cell>
          <cell r="L58" t="str">
            <v>788 48 00</v>
          </cell>
          <cell r="M58" t="str">
            <v>www.toyotadelbajio.com.mx</v>
          </cell>
          <cell r="N58" t="str">
            <v>Javier Marina Tanda</v>
          </cell>
          <cell r="O58" t="str">
            <v>javier.marina@soniautos.com.mx</v>
          </cell>
          <cell r="P58" t="str">
            <v>Fabricio González del Castillo Padilla</v>
          </cell>
          <cell r="Q58" t="str">
            <v>fabricio.gonzalez@toyotadelbajio.com.mx</v>
          </cell>
          <cell r="R58" t="str">
            <v>Fabricio González del Castillo Padilla</v>
          </cell>
          <cell r="S58" t="str">
            <v>fabricio.gonzalez@toyotadelbajio.com.mx</v>
          </cell>
          <cell r="T58" t="str">
            <v>No aplica</v>
          </cell>
          <cell r="U58" t="str">
            <v>-</v>
          </cell>
          <cell r="V58" t="str">
            <v>Marco Reyes</v>
          </cell>
          <cell r="W58" t="str">
            <v>marco.reyes@toyotadelbajio.com.mx</v>
          </cell>
          <cell r="X58" t="str">
            <v>Francisco González</v>
          </cell>
          <cell r="Y58" t="str">
            <v>francisco.gonzalez@toyotadelbajio.com.mx</v>
          </cell>
          <cell r="Z58" t="str">
            <v>Mayra Cazares</v>
          </cell>
          <cell r="AA58" t="str">
            <v>mayra.cazares@toyotadelbajio.com.mx</v>
          </cell>
          <cell r="AB58" t="str">
            <v>Carlos Díaz</v>
          </cell>
          <cell r="AC58" t="str">
            <v>carlos.diazinfante@toyotadelbajio.com.mx</v>
          </cell>
          <cell r="AD58">
            <v>37712</v>
          </cell>
          <cell r="AE58" t="str">
            <v>-</v>
          </cell>
          <cell r="AF58" t="str">
            <v>-</v>
          </cell>
          <cell r="AG58" t="str">
            <v>-</v>
          </cell>
          <cell r="AH58" t="str">
            <v>-</v>
          </cell>
          <cell r="AI58" t="str">
            <v>-</v>
          </cell>
          <cell r="AJ58" t="str">
            <v>-</v>
          </cell>
          <cell r="AK58" t="str">
            <v>-</v>
          </cell>
          <cell r="AL58" t="str">
            <v>-</v>
          </cell>
          <cell r="AM58" t="str">
            <v>-</v>
          </cell>
          <cell r="AN58" t="str">
            <v>-</v>
          </cell>
          <cell r="AO58" t="str">
            <v>-</v>
          </cell>
          <cell r="AP58" t="str">
            <v>-</v>
          </cell>
          <cell r="AQ58" t="str">
            <v>-</v>
          </cell>
          <cell r="AR58" t="str">
            <v>-</v>
          </cell>
          <cell r="AS58" t="str">
            <v>-</v>
          </cell>
          <cell r="AT58" t="str">
            <v>-</v>
          </cell>
          <cell r="AU58" t="str">
            <v>-</v>
          </cell>
          <cell r="AV58" t="str">
            <v>-</v>
          </cell>
          <cell r="AW58" t="str">
            <v>-</v>
          </cell>
          <cell r="AX58" t="str">
            <v>-</v>
          </cell>
          <cell r="AY58" t="str">
            <v>-</v>
          </cell>
          <cell r="AZ58" t="str">
            <v>-</v>
          </cell>
          <cell r="BA58" t="str">
            <v>Larissa Osorio</v>
          </cell>
          <cell r="BB58" t="str">
            <v>larissa_osorio@toyota.com</v>
          </cell>
          <cell r="BC58" t="str">
            <v>Alfredo Herrera</v>
          </cell>
          <cell r="BD58" t="str">
            <v>alfredo_herrera@toyota.com</v>
          </cell>
          <cell r="BE58" t="str">
            <v>Enrique Ruiz</v>
          </cell>
          <cell r="BF58" t="str">
            <v>enrique_ruiz@toyota.com</v>
          </cell>
          <cell r="BG58" t="str">
            <v>REGION 5</v>
          </cell>
          <cell r="BH58" t="str">
            <v>Christian Palafox</v>
          </cell>
          <cell r="BI58" t="str">
            <v>christian_palafox@toyota.com</v>
          </cell>
          <cell r="BJ58" t="str">
            <v>REGION 4</v>
          </cell>
          <cell r="BK58" t="str">
            <v>VLV / José Luis Ruiz</v>
          </cell>
          <cell r="BL58" t="str">
            <v>joseluis.ruiz@vlv.com.mx</v>
          </cell>
          <cell r="BM58" t="str">
            <v xml:space="preserve">TOY-030128-DM7                     </v>
          </cell>
        </row>
        <row r="59">
          <cell r="A59" t="str">
            <v>AGUASCALIENTES</v>
          </cell>
          <cell r="B59">
            <v>57019</v>
          </cell>
          <cell r="C59" t="str">
            <v>PRIMARIA</v>
          </cell>
          <cell r="D59" t="str">
            <v>United Auto de Aguascalientes, S. de R.L. de C.V.</v>
          </cell>
          <cell r="E59" t="str">
            <v>Boulevard Zacatecas Nte 850</v>
          </cell>
          <cell r="F59" t="str">
            <v>Las Hadas</v>
          </cell>
          <cell r="G59" t="str">
            <v>-</v>
          </cell>
          <cell r="H59" t="str">
            <v>Aguascalientes</v>
          </cell>
          <cell r="I59" t="str">
            <v>Aguascalientes</v>
          </cell>
          <cell r="J59">
            <v>20140</v>
          </cell>
          <cell r="K59">
            <v>449</v>
          </cell>
          <cell r="L59" t="str">
            <v>922 10 00</v>
          </cell>
          <cell r="M59" t="str">
            <v>www.toyotadeaguascalientes.com.mx</v>
          </cell>
          <cell r="N59" t="str">
            <v xml:space="preserve">Mario Padilla Longoria     </v>
          </cell>
          <cell r="O59" t="str">
            <v>mpadillal@toyotamonterrey.com.mx</v>
          </cell>
          <cell r="P59" t="str">
            <v>Martín Guzmán Lasagabaster</v>
          </cell>
          <cell r="Q59" t="str">
            <v>mguzman@toyotadeaguascalientes.com.mx</v>
          </cell>
          <cell r="R59" t="str">
            <v>Martín Guzmán Lasagabaster</v>
          </cell>
          <cell r="S59" t="str">
            <v>mguzman@toyotadeaguascalientes.com.mx</v>
          </cell>
          <cell r="T59" t="str">
            <v>No aplica</v>
          </cell>
          <cell r="U59" t="str">
            <v>-</v>
          </cell>
          <cell r="V59" t="str">
            <v>Juan José Córdoba</v>
          </cell>
          <cell r="W59" t="str">
            <v>jcordoba@toyotadeaguascalientes.com.mx</v>
          </cell>
          <cell r="X59" t="str">
            <v>TBD</v>
          </cell>
          <cell r="Y59" t="str">
            <v>TBD</v>
          </cell>
          <cell r="Z59" t="str">
            <v>Humberto Lopez Garay</v>
          </cell>
          <cell r="AA59" t="str">
            <v>hlgaray@toyotadeaguascalientes.com.mx</v>
          </cell>
          <cell r="AB59" t="str">
            <v>-</v>
          </cell>
          <cell r="AC59" t="str">
            <v>-</v>
          </cell>
          <cell r="AD59">
            <v>37949</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t="str">
            <v>-</v>
          </cell>
          <cell r="AQ59" t="str">
            <v>-</v>
          </cell>
          <cell r="AR59" t="str">
            <v>-</v>
          </cell>
          <cell r="AS59" t="str">
            <v>-</v>
          </cell>
          <cell r="AT59" t="str">
            <v>-</v>
          </cell>
          <cell r="AU59" t="str">
            <v>-</v>
          </cell>
          <cell r="AV59" t="str">
            <v>-</v>
          </cell>
          <cell r="AW59" t="str">
            <v>-</v>
          </cell>
          <cell r="AX59" t="str">
            <v>-</v>
          </cell>
          <cell r="AY59" t="str">
            <v>-</v>
          </cell>
          <cell r="AZ59" t="str">
            <v>-</v>
          </cell>
          <cell r="BA59" t="str">
            <v>Ivette Rovira</v>
          </cell>
          <cell r="BB59" t="str">
            <v>ivette_rovira@toyota.com</v>
          </cell>
          <cell r="BC59" t="str">
            <v>Carlos Díaz</v>
          </cell>
          <cell r="BD59" t="str">
            <v>carlos_diaz@toyota.com</v>
          </cell>
          <cell r="BE59" t="str">
            <v>Enrique Ruiz</v>
          </cell>
          <cell r="BF59" t="str">
            <v>enrique_ruiz@toyota.com</v>
          </cell>
          <cell r="BG59" t="str">
            <v>REGION 5</v>
          </cell>
          <cell r="BH59" t="str">
            <v>Christian Palafox</v>
          </cell>
          <cell r="BI59" t="str">
            <v>christian_palafox@toyota.com</v>
          </cell>
          <cell r="BJ59" t="str">
            <v>REGION 4</v>
          </cell>
          <cell r="BK59" t="str">
            <v>VLV / José Luis Ruiz</v>
          </cell>
          <cell r="BL59" t="str">
            <v>joseluis.ruiz@vlv.com.mx</v>
          </cell>
          <cell r="BM59" t="str">
            <v xml:space="preserve">UAA-011124-IL4                     </v>
          </cell>
        </row>
        <row r="60">
          <cell r="A60" t="str">
            <v>MONTERREY</v>
          </cell>
          <cell r="B60">
            <v>57002</v>
          </cell>
          <cell r="C60" t="str">
            <v>PRIMARIA METRO</v>
          </cell>
          <cell r="D60" t="str">
            <v>United Auto de Monterrey, S. de R.L. de C.V.</v>
          </cell>
          <cell r="E60" t="str">
            <v>Avenida Lázaro Cárdenas 2272 Ote</v>
          </cell>
          <cell r="F60" t="str">
            <v>Valle Oriente</v>
          </cell>
          <cell r="G60" t="str">
            <v>-</v>
          </cell>
          <cell r="H60" t="str">
            <v>San Pedro Garza García</v>
          </cell>
          <cell r="I60" t="str">
            <v>Nuevo León</v>
          </cell>
          <cell r="J60">
            <v>66269</v>
          </cell>
          <cell r="K60">
            <v>818</v>
          </cell>
          <cell r="L60" t="str">
            <v>133 66 00</v>
          </cell>
          <cell r="M60" t="str">
            <v>www.toyotamonterrey.com.mx</v>
          </cell>
          <cell r="N60" t="str">
            <v xml:space="preserve">Mario Padilla Longoria     </v>
          </cell>
          <cell r="O60" t="str">
            <v>mpadillal@toyotamonterrey.com.mx</v>
          </cell>
          <cell r="P60" t="str">
            <v>Mario Padilla Longoria</v>
          </cell>
          <cell r="Q60" t="str">
            <v>mpadillal@toyotamonterrey.com.mx</v>
          </cell>
          <cell r="R60" t="str">
            <v>Mayela Flores</v>
          </cell>
          <cell r="S60" t="str">
            <v>mflores@toyotamonterrey.com.mx</v>
          </cell>
          <cell r="T60" t="str">
            <v>No aplica</v>
          </cell>
          <cell r="U60" t="str">
            <v>-</v>
          </cell>
          <cell r="V60" t="str">
            <v>Rocio Lira</v>
          </cell>
          <cell r="W60" t="str">
            <v>rlira@toyotamonterrey.com.mx</v>
          </cell>
          <cell r="X60" t="str">
            <v>Dario Guerra</v>
          </cell>
          <cell r="Y60" t="str">
            <v>dguerra@toyotamonterrey.com.mx</v>
          </cell>
          <cell r="Z60" t="str">
            <v>Miguel Suárez de la Cruz</v>
          </cell>
          <cell r="AA60" t="str">
            <v>msuarez@toyotamonterrey.com.mx,</v>
          </cell>
          <cell r="AB60" t="str">
            <v>Miguel Sandoval</v>
          </cell>
          <cell r="AC60" t="str">
            <v>msandoval@toyotamonterrey.com.mx</v>
          </cell>
          <cell r="AD60">
            <v>37356</v>
          </cell>
          <cell r="AE60" t="str">
            <v>-</v>
          </cell>
          <cell r="AF60" t="str">
            <v>-</v>
          </cell>
          <cell r="AG60" t="str">
            <v>-</v>
          </cell>
          <cell r="AH60" t="str">
            <v>-</v>
          </cell>
          <cell r="AI60" t="str">
            <v>-</v>
          </cell>
          <cell r="AJ60" t="str">
            <v>-</v>
          </cell>
          <cell r="AK60" t="str">
            <v>-</v>
          </cell>
          <cell r="AL60" t="str">
            <v>-</v>
          </cell>
          <cell r="AM60" t="str">
            <v>-</v>
          </cell>
          <cell r="AN60" t="str">
            <v>-</v>
          </cell>
          <cell r="AO60" t="str">
            <v>-</v>
          </cell>
          <cell r="AP60" t="str">
            <v>-</v>
          </cell>
          <cell r="AQ60" t="str">
            <v>-</v>
          </cell>
          <cell r="AR60" t="str">
            <v>-</v>
          </cell>
          <cell r="AS60" t="str">
            <v>-</v>
          </cell>
          <cell r="AT60" t="str">
            <v>-</v>
          </cell>
          <cell r="AU60" t="str">
            <v>-</v>
          </cell>
          <cell r="AV60" t="str">
            <v>-</v>
          </cell>
          <cell r="AW60" t="str">
            <v>-</v>
          </cell>
          <cell r="AX60" t="str">
            <v>-</v>
          </cell>
          <cell r="AY60" t="str">
            <v>-</v>
          </cell>
          <cell r="AZ60" t="str">
            <v>-</v>
          </cell>
          <cell r="BA60" t="str">
            <v>Ivette Rovira</v>
          </cell>
          <cell r="BB60" t="str">
            <v>ivette_rovira@toyota.com</v>
          </cell>
          <cell r="BC60" t="str">
            <v>Octavio Rendón</v>
          </cell>
          <cell r="BD60" t="str">
            <v>octavio_rendon@toyota.com</v>
          </cell>
          <cell r="BE60" t="str">
            <v>Marco Valle</v>
          </cell>
          <cell r="BF60" t="str">
            <v>marco_valle@toyota.com</v>
          </cell>
          <cell r="BG60" t="str">
            <v>REGION 1</v>
          </cell>
          <cell r="BH60" t="str">
            <v>Mauricio Rios</v>
          </cell>
          <cell r="BI60" t="str">
            <v>mauricio_rios@toyota.com</v>
          </cell>
          <cell r="BJ60" t="str">
            <v>REGION 1</v>
          </cell>
          <cell r="BK60" t="str">
            <v>VLV / José Luis Ruiz</v>
          </cell>
          <cell r="BL60" t="str">
            <v>joseluis.ruiz@vlv.com.mx</v>
          </cell>
          <cell r="BM60" t="str">
            <v xml:space="preserve">UAM-011124-U83                     </v>
          </cell>
        </row>
        <row r="61">
          <cell r="A61" t="str">
            <v>LINDA VISTA</v>
          </cell>
          <cell r="B61">
            <v>57601</v>
          </cell>
          <cell r="C61" t="str">
            <v>CCO</v>
          </cell>
          <cell r="D61" t="str">
            <v>United Auto de Monterrey, S. de R.L. de C.V.</v>
          </cell>
          <cell r="E61" t="str">
            <v>Prolongación Madero 440 Ote</v>
          </cell>
          <cell r="F61" t="str">
            <v>Libertad</v>
          </cell>
          <cell r="G61" t="str">
            <v>-</v>
          </cell>
          <cell r="H61" t="str">
            <v>Guadalupe</v>
          </cell>
          <cell r="I61" t="str">
            <v>Nuevo León</v>
          </cell>
          <cell r="J61" t="str">
            <v>67130</v>
          </cell>
          <cell r="K61" t="str">
            <v>818</v>
          </cell>
          <cell r="L61" t="str">
            <v>215 00 00</v>
          </cell>
          <cell r="M61" t="str">
            <v>www.toyotalindavista.com.mx</v>
          </cell>
          <cell r="N61" t="str">
            <v>Mario Padilla Longoria</v>
          </cell>
          <cell r="O61" t="str">
            <v>mpadillal@toyotamonterrey.com.mx</v>
          </cell>
          <cell r="P61" t="str">
            <v>Mario Padilla Longoria</v>
          </cell>
          <cell r="Q61" t="str">
            <v>mpadillal@toyotamonterrey.com.mx</v>
          </cell>
          <cell r="R61" t="str">
            <v>-</v>
          </cell>
          <cell r="S61" t="str">
            <v>-</v>
          </cell>
          <cell r="T61" t="str">
            <v>TBD</v>
          </cell>
          <cell r="U61" t="str">
            <v>TBD</v>
          </cell>
          <cell r="V61" t="str">
            <v>TBD</v>
          </cell>
          <cell r="W61" t="str">
            <v>TBD</v>
          </cell>
          <cell r="X61" t="str">
            <v>Mario Villareal</v>
          </cell>
          <cell r="Y61" t="str">
            <v>mvillarreal@toyotalindavista.com.mx</v>
          </cell>
          <cell r="Z61" t="str">
            <v>Marcelo Reyes Cuevas</v>
          </cell>
          <cell r="AA61" t="str">
            <v>mreyes@toyotamonterrey.com.mx</v>
          </cell>
          <cell r="AB61" t="str">
            <v>-</v>
          </cell>
          <cell r="AC61" t="str">
            <v>-</v>
          </cell>
          <cell r="AD61">
            <v>38965</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t="str">
            <v>-</v>
          </cell>
          <cell r="AQ61" t="str">
            <v>-</v>
          </cell>
          <cell r="AR61" t="str">
            <v>-</v>
          </cell>
          <cell r="AS61" t="str">
            <v>-</v>
          </cell>
          <cell r="AT61" t="str">
            <v>-</v>
          </cell>
          <cell r="AU61" t="str">
            <v>-</v>
          </cell>
          <cell r="AV61" t="str">
            <v>-</v>
          </cell>
          <cell r="AW61" t="str">
            <v>-</v>
          </cell>
          <cell r="AX61" t="str">
            <v>-</v>
          </cell>
          <cell r="AY61" t="str">
            <v>-</v>
          </cell>
          <cell r="AZ61" t="str">
            <v>-</v>
          </cell>
          <cell r="BA61" t="str">
            <v>Ivette Rovira</v>
          </cell>
          <cell r="BB61" t="str">
            <v>ivette_rovira@toyota.com</v>
          </cell>
          <cell r="BC61" t="str">
            <v>Octavio Rendón</v>
          </cell>
          <cell r="BD61" t="str">
            <v>octavio_rendon@toyota.com</v>
          </cell>
          <cell r="BE61" t="str">
            <v>Marco Valle</v>
          </cell>
          <cell r="BF61" t="str">
            <v>marco_valle@toyota.com</v>
          </cell>
          <cell r="BG61" t="str">
            <v>REGION 1</v>
          </cell>
          <cell r="BH61" t="str">
            <v>Mauricio Rios</v>
          </cell>
          <cell r="BI61" t="str">
            <v>mauricio_rios@toyota.com</v>
          </cell>
          <cell r="BJ61" t="str">
            <v>REGION 1</v>
          </cell>
          <cell r="BK61" t="str">
            <v>VLV / José Luis Ruiz</v>
          </cell>
          <cell r="BL61" t="str">
            <v>joseluis.ruiz@vlv.com.mx</v>
          </cell>
          <cell r="BM61" t="str">
            <v xml:space="preserve">UAM-011124-U83                     </v>
          </cell>
        </row>
        <row r="62">
          <cell r="A62" t="str">
            <v>INNOVA REYNOSA</v>
          </cell>
          <cell r="B62">
            <v>57041</v>
          </cell>
          <cell r="C62" t="str">
            <v>PRIMARIA</v>
          </cell>
          <cell r="D62" t="str">
            <v>Valor Motriz de Tamaulipas, S. de R.L. de C.V.</v>
          </cell>
          <cell r="E62" t="str">
            <v>Carretera Reynosa - Monterrey 106C</v>
          </cell>
          <cell r="F62" t="str">
            <v>Fuentes del Valle</v>
          </cell>
          <cell r="G62" t="str">
            <v>-</v>
          </cell>
          <cell r="H62" t="str">
            <v>Reynosa</v>
          </cell>
          <cell r="I62" t="str">
            <v>Tamaulipas</v>
          </cell>
          <cell r="J62" t="str">
            <v>88746</v>
          </cell>
          <cell r="K62" t="str">
            <v>899</v>
          </cell>
          <cell r="L62" t="str">
            <v>909 19 00</v>
          </cell>
          <cell r="M62" t="str">
            <v>www.toyotainnovareynosa.com</v>
          </cell>
          <cell r="N62" t="str">
            <v xml:space="preserve">René Antonio Becerra Monroy     </v>
          </cell>
          <cell r="O62" t="str">
            <v>rene.becerra@toyotainnova.com.mx</v>
          </cell>
          <cell r="P62" t="str">
            <v>Daniel Filiberto González Bernal</v>
          </cell>
          <cell r="Q62" t="str">
            <v>daniel.gonzalez@toyotainnova.com.mx</v>
          </cell>
          <cell r="R62" t="str">
            <v>Daniel Filiberto González Bernal</v>
          </cell>
          <cell r="S62" t="str">
            <v>daniel.gonzalez@toyotainnova.com.mx</v>
          </cell>
          <cell r="T62" t="str">
            <v>No aplica</v>
          </cell>
          <cell r="U62" t="str">
            <v>-</v>
          </cell>
          <cell r="V62" t="str">
            <v>Claudia González Ochoa</v>
          </cell>
          <cell r="W62" t="str">
            <v>claudia.gonzalez@toyotainnova.com.mx</v>
          </cell>
          <cell r="X62" t="str">
            <v>Jorge Becerril</v>
          </cell>
          <cell r="Y62" t="str">
            <v>jorge.becerril@toyotainnova.com.mx</v>
          </cell>
          <cell r="Z62" t="str">
            <v>Marco Pineda</v>
          </cell>
          <cell r="AA62" t="str">
            <v>marco.pineda@toyotainnova.com.mx</v>
          </cell>
          <cell r="AB62" t="str">
            <v>-</v>
          </cell>
          <cell r="AC62" t="str">
            <v>-</v>
          </cell>
          <cell r="AD62">
            <v>38890</v>
          </cell>
          <cell r="AE62" t="str">
            <v>-</v>
          </cell>
          <cell r="AF62" t="str">
            <v>-</v>
          </cell>
          <cell r="AG62" t="str">
            <v>-</v>
          </cell>
          <cell r="AH62" t="str">
            <v>-</v>
          </cell>
          <cell r="AI62" t="str">
            <v>-</v>
          </cell>
          <cell r="AJ62" t="str">
            <v>-</v>
          </cell>
          <cell r="AK62" t="str">
            <v>-</v>
          </cell>
          <cell r="AL62" t="str">
            <v>-</v>
          </cell>
          <cell r="AM62" t="str">
            <v>-</v>
          </cell>
          <cell r="AN62" t="str">
            <v>-</v>
          </cell>
          <cell r="AO62" t="str">
            <v>-</v>
          </cell>
          <cell r="AP62" t="str">
            <v>-</v>
          </cell>
          <cell r="AQ62" t="str">
            <v>-</v>
          </cell>
          <cell r="AR62" t="str">
            <v>-</v>
          </cell>
          <cell r="AS62" t="str">
            <v>-</v>
          </cell>
          <cell r="AT62" t="str">
            <v>-</v>
          </cell>
          <cell r="AU62" t="str">
            <v>-</v>
          </cell>
          <cell r="AV62" t="str">
            <v>-</v>
          </cell>
          <cell r="AW62" t="str">
            <v>-</v>
          </cell>
          <cell r="AX62" t="str">
            <v>-</v>
          </cell>
          <cell r="AY62" t="str">
            <v>-</v>
          </cell>
          <cell r="AZ62" t="str">
            <v>-</v>
          </cell>
          <cell r="BA62" t="str">
            <v>Diana Sanchez</v>
          </cell>
          <cell r="BB62" t="str">
            <v>diana_sanchez@toyota.com</v>
          </cell>
          <cell r="BC62" t="str">
            <v>Octavio Rendón</v>
          </cell>
          <cell r="BD62" t="str">
            <v>octavio_rendon@toyota.com</v>
          </cell>
          <cell r="BE62" t="str">
            <v>David Aguilar</v>
          </cell>
          <cell r="BF62" t="str">
            <v>david_g_aguilar@toyota.com</v>
          </cell>
          <cell r="BG62" t="str">
            <v>REGION 4</v>
          </cell>
          <cell r="BH62" t="str">
            <v>Ricardo Humphrey</v>
          </cell>
          <cell r="BI62" t="str">
            <v>ricardo_humphrey@toyota.com</v>
          </cell>
          <cell r="BJ62" t="str">
            <v>REGION 2</v>
          </cell>
          <cell r="BK62" t="str">
            <v>VLV / José Luis Ruiz</v>
          </cell>
          <cell r="BL62" t="str">
            <v>joseluis.ruiz@vlv.com.mx</v>
          </cell>
          <cell r="BM62" t="str">
            <v xml:space="preserve">VMT-060106-JC7                     </v>
          </cell>
        </row>
        <row r="63">
          <cell r="A63" t="str">
            <v>INNOVA FLETEROS</v>
          </cell>
          <cell r="B63">
            <v>57021</v>
          </cell>
          <cell r="C63" t="str">
            <v>PRIMARIA METRO</v>
          </cell>
          <cell r="D63" t="str">
            <v>Valor Motriz, S. de R.L. de C.V.</v>
          </cell>
          <cell r="E63" t="str">
            <v xml:space="preserve">Avenida Pablo A. González Garza 408 </v>
          </cell>
          <cell r="F63" t="str">
            <v>San Jerónimo</v>
          </cell>
          <cell r="G63" t="str">
            <v>-</v>
          </cell>
          <cell r="H63" t="str">
            <v>Monterrey</v>
          </cell>
          <cell r="I63" t="str">
            <v>Nuevo León</v>
          </cell>
          <cell r="J63">
            <v>64640</v>
          </cell>
          <cell r="K63">
            <v>818</v>
          </cell>
          <cell r="L63" t="str">
            <v>122 46 00</v>
          </cell>
          <cell r="M63" t="str">
            <v>www.toyotainnova.com.mx</v>
          </cell>
          <cell r="N63" t="str">
            <v xml:space="preserve">René Antonio Becerra Monroy     </v>
          </cell>
          <cell r="O63" t="str">
            <v>rene.becerra@toyotainnova.com.mx</v>
          </cell>
          <cell r="P63" t="str">
            <v>Marcelo Préstamo Elizondo</v>
          </cell>
          <cell r="Q63" t="str">
            <v>marcelo.prestamo@toyotainnova.com.mx</v>
          </cell>
          <cell r="R63" t="str">
            <v>Alfonso Carrillo Delgado</v>
          </cell>
          <cell r="S63" t="str">
            <v>alfonso.carrillo@toyotainnova.com.mx</v>
          </cell>
          <cell r="T63" t="str">
            <v>No aplica</v>
          </cell>
          <cell r="U63" t="str">
            <v>-</v>
          </cell>
          <cell r="V63" t="str">
            <v>Edgar Lozano</v>
          </cell>
          <cell r="W63" t="str">
            <v>edgar.lozano@toyotainnova.com.mx</v>
          </cell>
          <cell r="X63" t="str">
            <v>Joaquín Rodríguez Moreno</v>
          </cell>
          <cell r="Y63" t="str">
            <v>joaquin.rodriguez@toyotainnova.com.mx</v>
          </cell>
          <cell r="Z63" t="str">
            <v>Francisco Campos</v>
          </cell>
          <cell r="AA63" t="str">
            <v>francisco.campos@toyotainnova.com.mx</v>
          </cell>
          <cell r="AB63" t="str">
            <v>Javier Antuñano</v>
          </cell>
          <cell r="AC63" t="str">
            <v>javier.antunano@toyotainnova.com.mx</v>
          </cell>
          <cell r="AD63">
            <v>38068</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Omar Ávila</v>
          </cell>
          <cell r="AZ63" t="str">
            <v>omar_avila@toyota.com</v>
          </cell>
          <cell r="BA63" t="str">
            <v>Larissa Osorio</v>
          </cell>
          <cell r="BB63" t="str">
            <v>larissa_osorio@toyota.com</v>
          </cell>
          <cell r="BC63" t="str">
            <v>Octavio Rendón</v>
          </cell>
          <cell r="BD63" t="str">
            <v>octavio_rendon@toyota.com</v>
          </cell>
          <cell r="BE63" t="str">
            <v>Marco Valle</v>
          </cell>
          <cell r="BF63" t="str">
            <v>marco_valle@toyota.com</v>
          </cell>
          <cell r="BG63" t="str">
            <v>REGION 1</v>
          </cell>
          <cell r="BH63" t="str">
            <v>Mauricio Rios</v>
          </cell>
          <cell r="BI63" t="str">
            <v>mauricio_rios@toyota.com</v>
          </cell>
          <cell r="BJ63" t="str">
            <v>REGION 1</v>
          </cell>
          <cell r="BK63" t="str">
            <v>VLV / José Luis Ruiz</v>
          </cell>
          <cell r="BL63" t="str">
            <v>joseluis.ruiz@vlv.com.mx</v>
          </cell>
          <cell r="BM63" t="str">
            <v xml:space="preserve">VMO-030707-273                     </v>
          </cell>
        </row>
        <row r="64">
          <cell r="A64" t="str">
            <v>INNOVA SENDERO</v>
          </cell>
          <cell r="B64">
            <v>57602</v>
          </cell>
          <cell r="C64" t="str">
            <v>CCO</v>
          </cell>
          <cell r="D64" t="str">
            <v>Valor Motriz, S. de R.L. de C.V.</v>
          </cell>
          <cell r="E64" t="str">
            <v>Calle Sendero 500</v>
          </cell>
          <cell r="F64" t="str">
            <v>Residencial Casa Bella</v>
          </cell>
          <cell r="G64" t="str">
            <v>-</v>
          </cell>
          <cell r="H64" t="str">
            <v>San Nicolás de los Garza</v>
          </cell>
          <cell r="I64" t="str">
            <v>Nuevo León</v>
          </cell>
          <cell r="J64" t="str">
            <v>66428</v>
          </cell>
          <cell r="K64" t="str">
            <v>818</v>
          </cell>
          <cell r="L64" t="str">
            <v>158 30 00</v>
          </cell>
          <cell r="M64" t="str">
            <v xml:space="preserve">www.toyotainnovasendero.com </v>
          </cell>
          <cell r="N64" t="str">
            <v xml:space="preserve">René Antonio Becerra Monroy      </v>
          </cell>
          <cell r="O64" t="str">
            <v>rene.becerra@toyotainnova.com.mx</v>
          </cell>
          <cell r="P64" t="str">
            <v>Marcelo Préstamo</v>
          </cell>
          <cell r="Q64" t="str">
            <v>marcelo.prestamo@toyotainnova.com.mx</v>
          </cell>
          <cell r="R64" t="str">
            <v>-</v>
          </cell>
          <cell r="S64" t="str">
            <v>-</v>
          </cell>
          <cell r="T64" t="str">
            <v>Christian Reiterhart Pimentel</v>
          </cell>
          <cell r="U64" t="str">
            <v>christian.reiterhart@toyotainnova.com.mx</v>
          </cell>
          <cell r="V64" t="str">
            <v>Alfredo Jaime</v>
          </cell>
          <cell r="W64" t="str">
            <v>alfredo.jaime@toyotainnova.com.mx</v>
          </cell>
          <cell r="X64" t="str">
            <v>Jaime Luna</v>
          </cell>
          <cell r="Y64" t="str">
            <v xml:space="preserve"> jaime.luna@toyotainnova.com.mx</v>
          </cell>
          <cell r="Z64" t="str">
            <v>Carlos Diaz</v>
          </cell>
          <cell r="AA64" t="str">
            <v>carlos.diaz@toyotainnova.com.mx</v>
          </cell>
          <cell r="AB64" t="str">
            <v>Otilio Gopar Pacheco</v>
          </cell>
          <cell r="AC64" t="str">
            <v>otilio.gopar@toyotainnova.com.mx</v>
          </cell>
          <cell r="AD64">
            <v>38968</v>
          </cell>
          <cell r="AE64" t="str">
            <v>-</v>
          </cell>
          <cell r="AF64" t="str">
            <v>-</v>
          </cell>
          <cell r="AG64" t="str">
            <v>-</v>
          </cell>
          <cell r="AH64" t="str">
            <v>-</v>
          </cell>
          <cell r="AI64" t="str">
            <v>-</v>
          </cell>
          <cell r="AJ64" t="str">
            <v>-</v>
          </cell>
          <cell r="AK64" t="str">
            <v>Ave. Sendero Nte. 130</v>
          </cell>
          <cell r="AL64" t="str">
            <v>Valle del Canada</v>
          </cell>
          <cell r="AM64" t="str">
            <v>-</v>
          </cell>
          <cell r="AN64" t="str">
            <v>Escobedo</v>
          </cell>
          <cell r="AO64" t="str">
            <v>Nuevo León</v>
          </cell>
          <cell r="AP64">
            <v>66059</v>
          </cell>
          <cell r="AQ64" t="str">
            <v>Plaza Sendero</v>
          </cell>
          <cell r="AR64" t="str">
            <v>-</v>
          </cell>
          <cell r="AS64" t="str">
            <v>-</v>
          </cell>
          <cell r="AT64" t="str">
            <v>-</v>
          </cell>
          <cell r="AU64" t="str">
            <v>-</v>
          </cell>
          <cell r="AV64" t="str">
            <v>-</v>
          </cell>
          <cell r="AW64" t="str">
            <v>-</v>
          </cell>
          <cell r="AX64" t="str">
            <v>-</v>
          </cell>
          <cell r="AY64" t="str">
            <v>-</v>
          </cell>
          <cell r="AZ64" t="str">
            <v>-</v>
          </cell>
          <cell r="BA64" t="str">
            <v>Larissa Osorio</v>
          </cell>
          <cell r="BB64" t="str">
            <v>larissa_osorio@toyota.com</v>
          </cell>
          <cell r="BC64" t="str">
            <v>Octavio Rendón</v>
          </cell>
          <cell r="BD64" t="str">
            <v>octavio_rendon@toyota.com</v>
          </cell>
          <cell r="BE64" t="str">
            <v>Marco Valle</v>
          </cell>
          <cell r="BF64" t="str">
            <v>marco_valle@toyota.com</v>
          </cell>
          <cell r="BG64" t="str">
            <v>REGION 1</v>
          </cell>
          <cell r="BH64" t="str">
            <v>Mauricio Rios</v>
          </cell>
          <cell r="BI64" t="str">
            <v>mauricio_rios@toyota.com</v>
          </cell>
          <cell r="BJ64" t="str">
            <v>REGION 1</v>
          </cell>
          <cell r="BK64" t="str">
            <v>VLV / José Luis Ruiz</v>
          </cell>
          <cell r="BL64" t="str">
            <v>joseluis.ruiz@vlv.com.mx</v>
          </cell>
          <cell r="BM64" t="str">
            <v xml:space="preserve">VMO-030707-273                     </v>
          </cell>
        </row>
        <row r="65">
          <cell r="A65" t="str">
            <v>JUAREZ</v>
          </cell>
          <cell r="B65">
            <v>57034</v>
          </cell>
          <cell r="C65" t="str">
            <v>PRIMARIA</v>
          </cell>
          <cell r="D65" t="str">
            <v>Vehículos Toy, S. de R.L. de C.V.</v>
          </cell>
          <cell r="E65" t="str">
            <v>Paseo del Triunfo de la República 5155</v>
          </cell>
          <cell r="F65" t="str">
            <v>Partido Díaz</v>
          </cell>
          <cell r="G65" t="str">
            <v>-</v>
          </cell>
          <cell r="H65" t="str">
            <v xml:space="preserve">Ciudad Juaréz </v>
          </cell>
          <cell r="I65" t="str">
            <v>Chihuahua</v>
          </cell>
          <cell r="J65" t="str">
            <v>32320</v>
          </cell>
          <cell r="K65" t="str">
            <v>656</v>
          </cell>
          <cell r="L65" t="str">
            <v>616 33 33</v>
          </cell>
          <cell r="M65" t="str">
            <v>www.toyotajuarez.com.mx</v>
          </cell>
          <cell r="N65" t="str">
            <v>Norma Esther Almeida García</v>
          </cell>
          <cell r="O65" t="str">
            <v>nchampion@autocamiones.com</v>
          </cell>
          <cell r="P65" t="str">
            <v>Jorge Octavio Reyes Portillo</v>
          </cell>
          <cell r="Q65" t="str">
            <v>jreyes@toyotajuarez.com.mx</v>
          </cell>
          <cell r="R65" t="str">
            <v>Jorge Octavio Reyes Portillo</v>
          </cell>
          <cell r="S65" t="str">
            <v>jreyes@toyotajuarez.com.mx</v>
          </cell>
          <cell r="T65" t="str">
            <v>No aplica</v>
          </cell>
          <cell r="U65" t="str">
            <v>-</v>
          </cell>
          <cell r="V65" t="str">
            <v>Elmira Fierro</v>
          </cell>
          <cell r="W65" t="str">
            <v>efierro@toyotajuarez.com.mx</v>
          </cell>
          <cell r="X65" t="str">
            <v>Jorge Pantoja</v>
          </cell>
          <cell r="Y65" t="str">
            <v>jpantoja@toyotajuarez.com.mx</v>
          </cell>
          <cell r="Z65" t="str">
            <v>Martha Arroyo Lechuga</v>
          </cell>
          <cell r="AA65" t="str">
            <v>marroyo@toyotajuarez.com.mx</v>
          </cell>
          <cell r="AB65" t="str">
            <v>-</v>
          </cell>
          <cell r="AC65" t="str">
            <v>-</v>
          </cell>
          <cell r="AD65">
            <v>38523</v>
          </cell>
          <cell r="AE65" t="str">
            <v>-</v>
          </cell>
          <cell r="AF65" t="str">
            <v>-</v>
          </cell>
          <cell r="AG65" t="str">
            <v>-</v>
          </cell>
          <cell r="AH65" t="str">
            <v>-</v>
          </cell>
          <cell r="AI65" t="str">
            <v>-</v>
          </cell>
          <cell r="AJ65" t="str">
            <v>-</v>
          </cell>
          <cell r="AK65" t="str">
            <v>-</v>
          </cell>
          <cell r="AL65" t="str">
            <v>-</v>
          </cell>
          <cell r="AM65" t="str">
            <v>-</v>
          </cell>
          <cell r="AN65" t="str">
            <v>-</v>
          </cell>
          <cell r="AO65" t="str">
            <v>-</v>
          </cell>
          <cell r="AP65" t="str">
            <v>-</v>
          </cell>
          <cell r="AQ65" t="str">
            <v>-</v>
          </cell>
          <cell r="AR65" t="str">
            <v>-</v>
          </cell>
          <cell r="AS65" t="str">
            <v>-</v>
          </cell>
          <cell r="AT65" t="str">
            <v>-</v>
          </cell>
          <cell r="AU65" t="str">
            <v>-</v>
          </cell>
          <cell r="AV65" t="str">
            <v>-</v>
          </cell>
          <cell r="AW65" t="str">
            <v>-</v>
          </cell>
          <cell r="AX65" t="str">
            <v>-</v>
          </cell>
          <cell r="AY65" t="str">
            <v>-</v>
          </cell>
          <cell r="AZ65" t="str">
            <v>-</v>
          </cell>
          <cell r="BA65" t="str">
            <v>Ivette Rovira</v>
          </cell>
          <cell r="BB65" t="str">
            <v>ivette_rovira@toyota.com</v>
          </cell>
          <cell r="BC65" t="str">
            <v>Carlos Díaz</v>
          </cell>
          <cell r="BD65" t="str">
            <v>carlos_diaz@toyota.com</v>
          </cell>
          <cell r="BE65" t="str">
            <v>Marco Valle</v>
          </cell>
          <cell r="BF65" t="str">
            <v>marco_valle@toyota.com</v>
          </cell>
          <cell r="BG65" t="str">
            <v>REGION 1</v>
          </cell>
          <cell r="BH65" t="str">
            <v>Mauricio Rios</v>
          </cell>
          <cell r="BI65" t="str">
            <v>mauricio_rios@toyota.com</v>
          </cell>
          <cell r="BJ65" t="str">
            <v>REGION 1</v>
          </cell>
          <cell r="BK65" t="str">
            <v>IMSH / Mauricio Ibañez</v>
          </cell>
          <cell r="BL65" t="str">
            <v>mibanez@ibanezmaroto.com</v>
          </cell>
          <cell r="BM65" t="str">
            <v xml:space="preserve">VTO-041116-Q57                     </v>
          </cell>
        </row>
        <row r="67">
          <cell r="A67">
            <v>1</v>
          </cell>
          <cell r="B67">
            <v>2</v>
          </cell>
          <cell r="C67">
            <v>3</v>
          </cell>
          <cell r="D67">
            <v>4</v>
          </cell>
          <cell r="E67">
            <v>5</v>
          </cell>
          <cell r="F67">
            <v>6</v>
          </cell>
          <cell r="G67">
            <v>7</v>
          </cell>
          <cell r="H67">
            <v>8</v>
          </cell>
          <cell r="I67">
            <v>9</v>
          </cell>
          <cell r="J67">
            <v>10</v>
          </cell>
          <cell r="K67">
            <v>11</v>
          </cell>
          <cell r="L67">
            <v>12</v>
          </cell>
          <cell r="M67">
            <v>13</v>
          </cell>
          <cell r="N67">
            <v>14</v>
          </cell>
          <cell r="O67">
            <v>15</v>
          </cell>
          <cell r="P67">
            <v>16</v>
          </cell>
          <cell r="Q67">
            <v>17</v>
          </cell>
          <cell r="R67">
            <v>18</v>
          </cell>
          <cell r="S67">
            <v>19</v>
          </cell>
          <cell r="T67">
            <v>20</v>
          </cell>
          <cell r="U67">
            <v>21</v>
          </cell>
          <cell r="V67">
            <v>22</v>
          </cell>
          <cell r="W67">
            <v>23</v>
          </cell>
          <cell r="X67">
            <v>24</v>
          </cell>
          <cell r="Y67">
            <v>25</v>
          </cell>
          <cell r="Z67">
            <v>26</v>
          </cell>
          <cell r="AA67">
            <v>27</v>
          </cell>
          <cell r="AB67">
            <v>28</v>
          </cell>
          <cell r="AC67">
            <v>29</v>
          </cell>
          <cell r="AD67">
            <v>30</v>
          </cell>
          <cell r="AE67">
            <v>31</v>
          </cell>
          <cell r="AF67">
            <v>32</v>
          </cell>
          <cell r="AG67">
            <v>33</v>
          </cell>
          <cell r="AH67">
            <v>34</v>
          </cell>
          <cell r="AI67">
            <v>35</v>
          </cell>
          <cell r="AJ67">
            <v>36</v>
          </cell>
          <cell r="AK67">
            <v>37</v>
          </cell>
          <cell r="AL67">
            <v>38</v>
          </cell>
          <cell r="AM67">
            <v>39</v>
          </cell>
          <cell r="AN67">
            <v>40</v>
          </cell>
          <cell r="AO67">
            <v>41</v>
          </cell>
          <cell r="AP67">
            <v>42</v>
          </cell>
          <cell r="AQ67">
            <v>43</v>
          </cell>
          <cell r="AR67">
            <v>44</v>
          </cell>
          <cell r="AS67">
            <v>45</v>
          </cell>
          <cell r="AT67">
            <v>46</v>
          </cell>
          <cell r="AU67">
            <v>47</v>
          </cell>
          <cell r="AV67">
            <v>48</v>
          </cell>
          <cell r="AW67">
            <v>49</v>
          </cell>
          <cell r="AX67">
            <v>50</v>
          </cell>
          <cell r="AY67">
            <v>51</v>
          </cell>
          <cell r="AZ67">
            <v>52</v>
          </cell>
          <cell r="BA67">
            <v>53</v>
          </cell>
          <cell r="BB67">
            <v>54</v>
          </cell>
          <cell r="BC67">
            <v>55</v>
          </cell>
          <cell r="BD67">
            <v>56</v>
          </cell>
          <cell r="BE67">
            <v>57</v>
          </cell>
          <cell r="BF67">
            <v>58</v>
          </cell>
          <cell r="BG67">
            <v>59</v>
          </cell>
          <cell r="BH67">
            <v>60</v>
          </cell>
          <cell r="BI67">
            <v>61</v>
          </cell>
          <cell r="BJ67">
            <v>62</v>
          </cell>
          <cell r="BK67">
            <v>63</v>
          </cell>
          <cell r="BL67">
            <v>64</v>
          </cell>
          <cell r="BM67">
            <v>65</v>
          </cell>
        </row>
      </sheetData>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Directorio TMEX"/>
      <sheetName val="F&amp;I TFS"/>
      <sheetName val="NOM160"/>
      <sheetName val="Macro"/>
      <sheetName val="Sheet1"/>
    </sheetNames>
    <sheetDataSet>
      <sheetData sheetId="0"/>
      <sheetData sheetId="1"/>
      <sheetData sheetId="2">
        <row r="2">
          <cell r="A2" t="str">
            <v>AEROPUERTO</v>
          </cell>
          <cell r="B2" t="str">
            <v>Rafael Ávila Salazar</v>
          </cell>
          <cell r="C2" t="str">
            <v>-</v>
          </cell>
          <cell r="D2" t="str">
            <v>-</v>
          </cell>
          <cell r="E2" t="str">
            <v>ravila@toyotaaeropuerto.com.mx</v>
          </cell>
        </row>
        <row r="3">
          <cell r="A3" t="str">
            <v>AGUASCALIENTES</v>
          </cell>
          <cell r="B3" t="str">
            <v>Fabiola Téllez</v>
          </cell>
          <cell r="C3" t="str">
            <v>(449) 922-1000</v>
          </cell>
          <cell r="D3">
            <v>1028</v>
          </cell>
          <cell r="E3" t="str">
            <v>ftellez@toyotadeaguascalientes.com.mx</v>
          </cell>
        </row>
        <row r="4">
          <cell r="A4" t="str">
            <v>ANGELOPOLIS</v>
          </cell>
          <cell r="B4" t="str">
            <v>María Eugenia Arrioja</v>
          </cell>
          <cell r="C4" t="str">
            <v>(222) 303 6024-25</v>
          </cell>
          <cell r="E4" t="str">
            <v xml:space="preserve">arrioja_landa@toyotaangelopolis.com.mx </v>
          </cell>
        </row>
        <row r="5">
          <cell r="A5" t="str">
            <v>CALIFORNIA</v>
          </cell>
          <cell r="B5" t="str">
            <v>Jesús Antonio Castillo</v>
          </cell>
          <cell r="C5" t="str">
            <v>(664) 103-6699</v>
          </cell>
          <cell r="D5">
            <v>203</v>
          </cell>
          <cell r="E5" t="str">
            <v>gerenciafi@toyotacalifornia.com.mx</v>
          </cell>
        </row>
        <row r="6">
          <cell r="A6" t="str">
            <v>CAMPECHE</v>
          </cell>
          <cell r="B6" t="str">
            <v>Fernando Bernes</v>
          </cell>
          <cell r="C6" t="str">
            <v>(981) 127-3000</v>
          </cell>
          <cell r="D6">
            <v>107</v>
          </cell>
          <cell r="E6" t="str">
            <v>fandi@toyotacampeche.com.mx</v>
          </cell>
        </row>
        <row r="7">
          <cell r="A7" t="str">
            <v>CANCUN</v>
          </cell>
          <cell r="B7" t="str">
            <v>Amira Lucía</v>
          </cell>
          <cell r="C7" t="str">
            <v>(998) 193-0000</v>
          </cell>
          <cell r="D7">
            <v>107</v>
          </cell>
          <cell r="E7" t="str">
            <v>a_lucia@toyotacancun.com.mx</v>
          </cell>
        </row>
        <row r="8">
          <cell r="A8" t="str">
            <v>CELAYA</v>
          </cell>
          <cell r="B8" t="str">
            <v>Laura Patiño</v>
          </cell>
          <cell r="C8" t="str">
            <v>(461) 159-8800</v>
          </cell>
          <cell r="D8">
            <v>6205</v>
          </cell>
          <cell r="E8" t="str">
            <v>lpatino@toyotacelaya.com.mx</v>
          </cell>
        </row>
        <row r="9">
          <cell r="A9" t="str">
            <v>CHIAPAS</v>
          </cell>
          <cell r="B9" t="str">
            <v>Adriana Malpica</v>
          </cell>
          <cell r="C9" t="str">
            <v>(961) 617-7000</v>
          </cell>
          <cell r="D9">
            <v>260</v>
          </cell>
          <cell r="E9" t="str">
            <v>credito.toyota@gfarrera.com.mx</v>
          </cell>
        </row>
        <row r="10">
          <cell r="A10" t="str">
            <v>CHIHUAHUA</v>
          </cell>
          <cell r="B10" t="str">
            <v>Ana Cristina Aguilar</v>
          </cell>
          <cell r="C10" t="str">
            <v>(614) 439-6920</v>
          </cell>
          <cell r="E10" t="str">
            <v>caguilar@toyotachihuahua.com</v>
          </cell>
        </row>
        <row r="11">
          <cell r="A11" t="str">
            <v>COACALCO</v>
          </cell>
          <cell r="B11" t="str">
            <v>Allan Almazan</v>
          </cell>
          <cell r="C11" t="str">
            <v>(55) 58 98 91 00</v>
          </cell>
          <cell r="D11" t="str">
            <v>-</v>
          </cell>
          <cell r="E11" t="str">
            <v>aalmazan@toyotavallejo.com.mx</v>
          </cell>
        </row>
        <row r="12">
          <cell r="A12" t="str">
            <v>COAPA</v>
          </cell>
          <cell r="B12" t="str">
            <v>Fernando Méndez</v>
          </cell>
          <cell r="C12" t="str">
            <v>(55) 5599-0909</v>
          </cell>
          <cell r="D12">
            <v>103</v>
          </cell>
          <cell r="E12" t="str">
            <v>fernando_mendez@toyotacoapa.com.mx</v>
          </cell>
        </row>
        <row r="13">
          <cell r="A13" t="str">
            <v>COATZACOALCOS</v>
          </cell>
          <cell r="B13" t="str">
            <v>Elvira Acopa</v>
          </cell>
          <cell r="C13" t="str">
            <v>(921) 217-2410</v>
          </cell>
          <cell r="D13">
            <v>123</v>
          </cell>
          <cell r="E13" t="str">
            <v>dcfi@diezfenix.com</v>
          </cell>
        </row>
        <row r="14">
          <cell r="A14" t="str">
            <v>COLIMA</v>
          </cell>
          <cell r="B14" t="str">
            <v>Esmeralda Sánchez</v>
          </cell>
          <cell r="C14" t="str">
            <v>(312) 330-0700</v>
          </cell>
          <cell r="D14">
            <v>104</v>
          </cell>
          <cell r="E14" t="str">
            <v xml:space="preserve">financiamiento@toyotacolima.com.mx </v>
          </cell>
        </row>
        <row r="15">
          <cell r="A15" t="str">
            <v>CORDOBA</v>
          </cell>
          <cell r="B15" t="str">
            <v>Adrián Pérez</v>
          </cell>
          <cell r="C15" t="str">
            <v>(271) 717-1312</v>
          </cell>
          <cell r="E15" t="str">
            <v>financiamientos@toyotacordoba.com.mx</v>
          </cell>
        </row>
        <row r="16">
          <cell r="A16" t="str">
            <v>CUERNAVACA</v>
          </cell>
          <cell r="B16" t="str">
            <v>Fabiola Serrano</v>
          </cell>
          <cell r="C16" t="str">
            <v>(777) 100-7851</v>
          </cell>
          <cell r="E16" t="str">
            <v>fserrano@toyotacuernavaca.com.mx</v>
          </cell>
        </row>
        <row r="17">
          <cell r="A17" t="str">
            <v>CULIACAN</v>
          </cell>
          <cell r="B17" t="str">
            <v>Esmeralda Sarmiento</v>
          </cell>
          <cell r="C17" t="str">
            <v>(667) 761-6161</v>
          </cell>
          <cell r="D17">
            <v>411</v>
          </cell>
          <cell r="E17" t="str">
            <v xml:space="preserve">esarmiento@toyotaculiacan.com.mx </v>
          </cell>
        </row>
        <row r="18">
          <cell r="A18" t="str">
            <v>DALTON LOPEZ MATEOS</v>
          </cell>
          <cell r="B18" t="str">
            <v>Gloria Sepúlveda</v>
          </cell>
          <cell r="C18" t="str">
            <v>(333) 884-6060</v>
          </cell>
          <cell r="D18">
            <v>180</v>
          </cell>
          <cell r="E18" t="str">
            <v>gsepulveda@dalton.com.mx</v>
          </cell>
        </row>
        <row r="19">
          <cell r="A19" t="str">
            <v>DALTON PATRIA</v>
          </cell>
          <cell r="B19" t="str">
            <v>BEATRICE TORRES</v>
          </cell>
          <cell r="C19" t="str">
            <v>(333) 003-5023</v>
          </cell>
          <cell r="E19" t="str">
            <v>hbtorres@dalton.com.mx</v>
          </cell>
        </row>
        <row r="20">
          <cell r="A20" t="str">
            <v>DALTON SAN LUIS POTOSI</v>
          </cell>
          <cell r="B20" t="str">
            <v>Dinorah Palomo</v>
          </cell>
          <cell r="C20" t="str">
            <v>(444) 826-4005</v>
          </cell>
          <cell r="E20" t="str">
            <v>dpalomo@dalton.com.mx</v>
          </cell>
        </row>
        <row r="21">
          <cell r="A21" t="str">
            <v>DEL BAJIO</v>
          </cell>
          <cell r="B21" t="str">
            <v>Karla Canudas</v>
          </cell>
          <cell r="C21" t="str">
            <v>(477) 788-4809</v>
          </cell>
          <cell r="E21" t="str">
            <v>karla.canudas@toyotadelbajio.com.mx</v>
          </cell>
        </row>
        <row r="22">
          <cell r="A22" t="str">
            <v>DURANGO</v>
          </cell>
          <cell r="B22" t="str">
            <v>Alfredo Valverde</v>
          </cell>
          <cell r="C22" t="str">
            <v>(618) 150-0711</v>
          </cell>
          <cell r="E22" t="str">
            <v>avalverde@toyotadurango.com</v>
          </cell>
        </row>
        <row r="23">
          <cell r="A23" t="str">
            <v>FAME VALLADOLID</v>
          </cell>
          <cell r="B23" t="str">
            <v>Armando Bautista</v>
          </cell>
          <cell r="C23" t="str">
            <v>(443) 340-0100</v>
          </cell>
          <cell r="D23">
            <v>206</v>
          </cell>
          <cell r="E23" t="str">
            <v>armandobautista@grupofame.com</v>
          </cell>
        </row>
        <row r="24">
          <cell r="A24" t="str">
            <v>GUADALAJARA ACUEDUCTO</v>
          </cell>
          <cell r="B24" t="str">
            <v>Cecilia Millán</v>
          </cell>
          <cell r="C24" t="str">
            <v>(333) 648-4004</v>
          </cell>
          <cell r="E24" t="str">
            <v>cmillan@toyotagdl.com.mx</v>
          </cell>
        </row>
        <row r="25">
          <cell r="A25" t="str">
            <v>GUADALAJARA COUNTRY</v>
          </cell>
          <cell r="B25" t="str">
            <v>Moisés Varela</v>
          </cell>
          <cell r="C25" t="str">
            <v>(33)50009000</v>
          </cell>
          <cell r="E25" t="str">
            <v>mvarela@toyotacountry.com.mx</v>
          </cell>
        </row>
        <row r="26">
          <cell r="A26" t="str">
            <v>GUERRERO</v>
          </cell>
          <cell r="B26" t="str">
            <v>Karina Díaz</v>
          </cell>
          <cell r="C26" t="str">
            <v>(744) 435-1414</v>
          </cell>
          <cell r="D26">
            <v>150</v>
          </cell>
          <cell r="E26" t="str">
            <v>k_diaz@toyotaguerrero.com.mx</v>
          </cell>
        </row>
        <row r="27">
          <cell r="A27" t="str">
            <v>HERMOSILLO</v>
          </cell>
          <cell r="B27" t="str">
            <v>Maricela Ramírez</v>
          </cell>
          <cell r="C27" t="str">
            <v>(662) 259-7906</v>
          </cell>
          <cell r="E27" t="str">
            <v>maricela.ramirez@toyotahermosillo.com</v>
          </cell>
        </row>
        <row r="28">
          <cell r="A28" t="str">
            <v>INNOVA FLETEROS</v>
          </cell>
          <cell r="B28" t="str">
            <v>Jorge Yañez</v>
          </cell>
          <cell r="C28" t="str">
            <v>(818) 122-4603</v>
          </cell>
          <cell r="E28" t="str">
            <v>jorge.yanez@toyotainnova.com.mx</v>
          </cell>
        </row>
        <row r="29">
          <cell r="A29" t="str">
            <v>INNOVA REYNOSA</v>
          </cell>
          <cell r="B29" t="str">
            <v>Rosaura García</v>
          </cell>
          <cell r="C29" t="str">
            <v>(899) 909-1912</v>
          </cell>
          <cell r="E29" t="str">
            <v>nena.garcia@toyotainnova.com.mx</v>
          </cell>
        </row>
        <row r="30">
          <cell r="A30" t="str">
            <v>INNOVA SENDERO</v>
          </cell>
          <cell r="B30" t="str">
            <v>Jesús Rangel</v>
          </cell>
          <cell r="C30" t="str">
            <v>(818) 158-3000</v>
          </cell>
          <cell r="E30" t="str">
            <v>jesus.rangel@toyotainnova.com.mx</v>
          </cell>
        </row>
        <row r="31">
          <cell r="A31" t="str">
            <v>INTERLOMAS</v>
          </cell>
          <cell r="B31" t="str">
            <v>Tania Fernández</v>
          </cell>
          <cell r="C31" t="str">
            <v>1085-5772-82</v>
          </cell>
          <cell r="E31" t="str">
            <v>tfernandez@toyotainterlomas.com.mx</v>
          </cell>
        </row>
        <row r="32">
          <cell r="A32" t="str">
            <v>IRAPUATO</v>
          </cell>
          <cell r="B32" t="str">
            <v>Humberto García</v>
          </cell>
          <cell r="C32" t="str">
            <v>(462) 635-9900</v>
          </cell>
          <cell r="D32">
            <v>6930</v>
          </cell>
          <cell r="E32" t="str">
            <v>hgarcia@toyotairapuato.com.mx</v>
          </cell>
        </row>
        <row r="33">
          <cell r="A33" t="str">
            <v>JUAREZ</v>
          </cell>
          <cell r="B33" t="str">
            <v>Karla Martínez</v>
          </cell>
          <cell r="C33" t="str">
            <v>(656) 616-3333</v>
          </cell>
          <cell r="D33">
            <v>130</v>
          </cell>
          <cell r="E33" t="str">
            <v>kmartinez@toyotajuarez.com.mx</v>
          </cell>
        </row>
        <row r="34">
          <cell r="A34" t="str">
            <v>LAGUNA</v>
          </cell>
          <cell r="B34" t="str">
            <v>José Luis Chapoy</v>
          </cell>
          <cell r="C34" t="str">
            <v>(871) 747-2707</v>
          </cell>
          <cell r="E34" t="str">
            <v xml:space="preserve">jl_chapoy@toyotatorreon.com </v>
          </cell>
        </row>
        <row r="35">
          <cell r="A35" t="str">
            <v>LINDA VISTA</v>
          </cell>
          <cell r="B35" t="str">
            <v>Francisco Palacios</v>
          </cell>
          <cell r="C35" t="str">
            <v>(818) 215-0007</v>
          </cell>
          <cell r="E35" t="str">
            <v>fpalacios@toyotalindavista.com.mx</v>
          </cell>
        </row>
        <row r="36">
          <cell r="A36" t="str">
            <v>LOMAS VERDES</v>
          </cell>
          <cell r="B36" t="str">
            <v>Liliana Silva</v>
          </cell>
          <cell r="C36" t="str">
            <v>(55) 1500-3500</v>
          </cell>
          <cell r="D36">
            <v>145</v>
          </cell>
          <cell r="E36" t="str">
            <v>lsilva@toyotalomasverdes.com.mx</v>
          </cell>
        </row>
        <row r="37">
          <cell r="A37" t="str">
            <v>LOS CABOS</v>
          </cell>
          <cell r="B37" t="str">
            <v>Claudia Nuñez</v>
          </cell>
          <cell r="C37" t="str">
            <v>(624) 144-6555</v>
          </cell>
          <cell r="D37">
            <v>22230</v>
          </cell>
          <cell r="E37" t="str">
            <v>gerenciafi@toyotaloscabos.com.mx</v>
          </cell>
        </row>
        <row r="38">
          <cell r="A38" t="str">
            <v>LOS FUERTES</v>
          </cell>
          <cell r="B38" t="str">
            <v>Augusto Medina</v>
          </cell>
          <cell r="C38" t="str">
            <v>(222) 2235912</v>
          </cell>
          <cell r="E38" t="str">
            <v>augusto_medina@toyotalosfuertes.com.mx</v>
          </cell>
        </row>
        <row r="39">
          <cell r="A39" t="str">
            <v>LOS MOCHIS</v>
          </cell>
          <cell r="B39" t="str">
            <v>Karla Romero</v>
          </cell>
          <cell r="C39" t="str">
            <v>(668) 816-3036</v>
          </cell>
          <cell r="E39" t="str">
            <v>kromero@toyotamochis.com.mx</v>
          </cell>
        </row>
        <row r="40">
          <cell r="A40" t="str">
            <v>MAZATLAN</v>
          </cell>
          <cell r="B40" t="str">
            <v>Luz Arlette López</v>
          </cell>
          <cell r="C40" t="str">
            <v>(669) 989-2200</v>
          </cell>
          <cell r="E40" t="str">
            <v>llopez@toyotamazatlan.com.mx</v>
          </cell>
        </row>
        <row r="41">
          <cell r="A41" t="str">
            <v>MERIDA</v>
          </cell>
          <cell r="B41" t="str">
            <v>Oscar Soberanis</v>
          </cell>
          <cell r="C41" t="str">
            <v>(999) 930-0333</v>
          </cell>
          <cell r="E41" t="str">
            <v>o_soberanis@toyotamerida.com.mx</v>
          </cell>
        </row>
        <row r="42">
          <cell r="A42" t="str">
            <v>MEXICALI</v>
          </cell>
          <cell r="B42" t="str">
            <v>Vanessa Gastelum</v>
          </cell>
          <cell r="C42" t="str">
            <v>(686) 1042203</v>
          </cell>
          <cell r="E42" t="str">
            <v>vanessa.gastelum@autopasion.com.mx</v>
          </cell>
        </row>
        <row r="43">
          <cell r="A43" t="str">
            <v>MONTERREY</v>
          </cell>
          <cell r="B43" t="str">
            <v>Laura Rosales</v>
          </cell>
          <cell r="C43" t="str">
            <v>(818) 133-6614</v>
          </cell>
          <cell r="E43" t="str">
            <v xml:space="preserve">lrosales@toyotamonterrey.com.mx </v>
          </cell>
        </row>
        <row r="44">
          <cell r="A44" t="str">
            <v>NOGALES</v>
          </cell>
          <cell r="B44" t="str">
            <v>Graciela Arriaga</v>
          </cell>
          <cell r="C44" t="str">
            <v>(631) 311-8450</v>
          </cell>
          <cell r="E44" t="str">
            <v>fiventas@toyotanogales.com</v>
          </cell>
        </row>
        <row r="45">
          <cell r="A45" t="str">
            <v>OAXACA</v>
          </cell>
          <cell r="B45" t="str">
            <v>Irma Moctezuma</v>
          </cell>
          <cell r="C45" t="str">
            <v>(951) 501-6400</v>
          </cell>
          <cell r="D45">
            <v>122</v>
          </cell>
          <cell r="E45" t="str">
            <v>imoctezuma@toyotaoaxaca.com.mx</v>
          </cell>
        </row>
        <row r="46">
          <cell r="A46" t="str">
            <v>OBREGON</v>
          </cell>
          <cell r="B46" t="str">
            <v>Ana Martínez</v>
          </cell>
          <cell r="C46" t="str">
            <v>(644) 4101800</v>
          </cell>
          <cell r="D46">
            <v>17303</v>
          </cell>
          <cell r="E46" t="str">
            <v>ana.martinez@toyotaobregon.com</v>
          </cell>
        </row>
        <row r="47">
          <cell r="A47" t="str">
            <v>PACHUCA</v>
          </cell>
          <cell r="B47" t="str">
            <v>Ileana Adaliss</v>
          </cell>
          <cell r="C47" t="str">
            <v>(771) 717-0270</v>
          </cell>
          <cell r="D47">
            <v>110</v>
          </cell>
          <cell r="E47" t="str">
            <v>iagiss@toyotapachuca.com.mx</v>
          </cell>
        </row>
        <row r="48">
          <cell r="A48" t="str">
            <v>PERISUR</v>
          </cell>
          <cell r="B48" t="str">
            <v>Vicente Hernández</v>
          </cell>
          <cell r="C48" t="str">
            <v>(55) 5481-1924</v>
          </cell>
          <cell r="E48" t="str">
            <v>financiamiento1@toyotaperisur.com.mx</v>
          </cell>
        </row>
        <row r="49">
          <cell r="A49" t="str">
            <v>POLANCO</v>
          </cell>
          <cell r="B49" t="str">
            <v>Patricia Velazquez</v>
          </cell>
          <cell r="C49" t="str">
            <v>(55) 25811010</v>
          </cell>
          <cell r="E49" t="str">
            <v>patricia.velazquez@toyotapolanco.com.mx</v>
          </cell>
        </row>
        <row r="50">
          <cell r="A50" t="str">
            <v>POZA RICA</v>
          </cell>
          <cell r="B50" t="str">
            <v>Karina Mejía</v>
          </cell>
          <cell r="C50" t="str">
            <v>(782) 826-1100</v>
          </cell>
          <cell r="D50">
            <v>4328</v>
          </cell>
          <cell r="E50" t="str">
            <v>kmejiag@toyotapozarica.com.mx</v>
          </cell>
        </row>
        <row r="51">
          <cell r="A51" t="str">
            <v>PUERTO VALLARTA</v>
          </cell>
          <cell r="B51" t="str">
            <v>Astrid Cuevas Macías</v>
          </cell>
          <cell r="C51" t="str">
            <v>(322)2269000</v>
          </cell>
          <cell r="D51">
            <v>115</v>
          </cell>
          <cell r="E51" t="str">
            <v>acuevas@toyotapuertovallarta.com.mx</v>
          </cell>
        </row>
        <row r="52">
          <cell r="A52" t="str">
            <v>QUERETARO</v>
          </cell>
          <cell r="B52" t="str">
            <v>Alberto Galvez</v>
          </cell>
          <cell r="C52" t="str">
            <v>(442) 234-4200</v>
          </cell>
          <cell r="D52">
            <v>306</v>
          </cell>
          <cell r="E52" t="str">
            <v>agalvez@toyotaqueretaro.com.mx</v>
          </cell>
        </row>
        <row r="53">
          <cell r="A53" t="str">
            <v>RIVIERA MAYA</v>
          </cell>
          <cell r="B53" t="str">
            <v>Laura Varenka Ugalde</v>
          </cell>
          <cell r="C53" t="str">
            <v>(984) 8774300</v>
          </cell>
          <cell r="D53" t="str">
            <v>278</v>
          </cell>
          <cell r="E53" t="str">
            <v>varenka.ugalde@gfarrera.com.mx</v>
          </cell>
        </row>
        <row r="54">
          <cell r="A54" t="str">
            <v>SALINA CRUZ</v>
          </cell>
          <cell r="B54" t="str">
            <v>Liliana Chávez Ruiz</v>
          </cell>
          <cell r="C54" t="str">
            <v>(971) 7173050</v>
          </cell>
          <cell r="E54" t="str">
            <v>lchavez@toyotasalinacruz.com.mx</v>
          </cell>
        </row>
        <row r="55">
          <cell r="A55" t="str">
            <v>SALTILLO</v>
          </cell>
          <cell r="B55" t="str">
            <v>Daniel Charles</v>
          </cell>
          <cell r="C55" t="str">
            <v xml:space="preserve">(844) 432-2288  </v>
          </cell>
          <cell r="D55">
            <v>126</v>
          </cell>
          <cell r="E55" t="str">
            <v>jd.charles@toyotasaltillo.com</v>
          </cell>
        </row>
        <row r="56">
          <cell r="A56" t="str">
            <v>SANTA FE</v>
          </cell>
          <cell r="B56" t="str">
            <v>José Luis Martínez</v>
          </cell>
          <cell r="C56" t="str">
            <v>(55) 9177-7360</v>
          </cell>
          <cell r="D56">
            <v>5612</v>
          </cell>
          <cell r="E56" t="str">
            <v>jlmartinez@toyotasantafe.com.mx</v>
          </cell>
        </row>
        <row r="57">
          <cell r="A57" t="str">
            <v>SATELITE</v>
          </cell>
          <cell r="B57" t="str">
            <v>Carlos Martínez</v>
          </cell>
          <cell r="C57">
            <v>36247823</v>
          </cell>
          <cell r="E57" t="str">
            <v>cmartinez@toyotasatelite.com.mx</v>
          </cell>
        </row>
        <row r="58">
          <cell r="A58" t="str">
            <v>TABASCO</v>
          </cell>
          <cell r="B58" t="str">
            <v>Elodia Concha Mollinedo</v>
          </cell>
          <cell r="C58" t="str">
            <v>(993) 310-0227</v>
          </cell>
          <cell r="E58" t="str">
            <v>fandi@toyotatabasco.com.mx</v>
          </cell>
        </row>
        <row r="59">
          <cell r="A59" t="str">
            <v>TAMPICO</v>
          </cell>
          <cell r="B59" t="str">
            <v>Herlinda Cabrera</v>
          </cell>
          <cell r="C59" t="str">
            <v>(833) 230-3200</v>
          </cell>
          <cell r="E59" t="str">
            <v>hcabrera@toyotatampico.com.mx</v>
          </cell>
        </row>
        <row r="60">
          <cell r="A60" t="str">
            <v>TOLUCA</v>
          </cell>
          <cell r="B60" t="str">
            <v>Rosalía Salazar</v>
          </cell>
          <cell r="C60" t="str">
            <v>(722) 262-3837</v>
          </cell>
          <cell r="E60" t="str">
            <v>rsalazar@toyotatoluca.com.mx</v>
          </cell>
        </row>
        <row r="61">
          <cell r="A61" t="str">
            <v>UNIVERSIDAD</v>
          </cell>
          <cell r="B61" t="str">
            <v>Laura González</v>
          </cell>
          <cell r="C61" t="str">
            <v>(55) 3000-3300</v>
          </cell>
          <cell r="D61" t="str">
            <v>55  92</v>
          </cell>
          <cell r="E61" t="str">
            <v>lgonzalez@toyotauni.com.mx</v>
          </cell>
        </row>
        <row r="62">
          <cell r="A62" t="str">
            <v>UNIVERSIDAD CSC TSM</v>
          </cell>
          <cell r="C62" t="str">
            <v>-</v>
          </cell>
          <cell r="D62" t="str">
            <v>-</v>
          </cell>
        </row>
        <row r="63">
          <cell r="A63" t="str">
            <v>VALLEJO</v>
          </cell>
          <cell r="B63" t="str">
            <v>Lady Ramirez</v>
          </cell>
          <cell r="C63" t="str">
            <v>(55) 5385-3001</v>
          </cell>
          <cell r="E63" t="str">
            <v>lramirez@toyotavallejo.com.mx</v>
          </cell>
        </row>
        <row r="64">
          <cell r="A64" t="str">
            <v>VERACRUZ</v>
          </cell>
          <cell r="B64" t="str">
            <v>Marcela Folgueras</v>
          </cell>
          <cell r="C64" t="str">
            <v>(229) 927-3320 al 25</v>
          </cell>
          <cell r="E64" t="str">
            <v>dvfi@diezfenix.com</v>
          </cell>
        </row>
        <row r="65">
          <cell r="A65" t="str">
            <v>XALAPA</v>
          </cell>
          <cell r="B65" t="str">
            <v>Juan Pedro García</v>
          </cell>
          <cell r="C65" t="str">
            <v>(228) 141-0424</v>
          </cell>
          <cell r="E65" t="str">
            <v>jpgarcia@toyotaxalapa.com.mx</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dcgeneral@diezfenix.com" TargetMode="External"/><Relationship Id="rId299" Type="http://schemas.openxmlformats.org/officeDocument/2006/relationships/hyperlink" Target="mailto:joaquin.lara@toyotahermosillo.com" TargetMode="External"/><Relationship Id="rId303" Type="http://schemas.openxmlformats.org/officeDocument/2006/relationships/hyperlink" Target="mailto:ftena@toyotapachuca.com.mx" TargetMode="External"/><Relationship Id="rId21" Type="http://schemas.openxmlformats.org/officeDocument/2006/relationships/hyperlink" Target="http://www.toyotaculiacan.com.mx/" TargetMode="External"/><Relationship Id="rId42" Type="http://schemas.openxmlformats.org/officeDocument/2006/relationships/hyperlink" Target="http://www.toyotadurango.com/" TargetMode="External"/><Relationship Id="rId63" Type="http://schemas.openxmlformats.org/officeDocument/2006/relationships/hyperlink" Target="mailto:alfonso.collada@fordcamsa.com.mx" TargetMode="External"/><Relationship Id="rId84" Type="http://schemas.openxmlformats.org/officeDocument/2006/relationships/hyperlink" Target="mailto:mguzman@toyotadeaguascalientes.com.mx" TargetMode="External"/><Relationship Id="rId138" Type="http://schemas.openxmlformats.org/officeDocument/2006/relationships/hyperlink" Target="mailto:faguilar@toyotaculiacan.com.mx" TargetMode="External"/><Relationship Id="rId159" Type="http://schemas.openxmlformats.org/officeDocument/2006/relationships/hyperlink" Target="mailto:rmora@dalton.com.mx" TargetMode="External"/><Relationship Id="rId324" Type="http://schemas.openxmlformats.org/officeDocument/2006/relationships/hyperlink" Target="mailto:fhernandez@toyotalomasverdes.com.mx" TargetMode="External"/><Relationship Id="rId345" Type="http://schemas.openxmlformats.org/officeDocument/2006/relationships/drawing" Target="../drawings/drawing4.xml"/><Relationship Id="rId170" Type="http://schemas.openxmlformats.org/officeDocument/2006/relationships/hyperlink" Target="mailto:norbert.staeps@toyotanogales.com" TargetMode="External"/><Relationship Id="rId191" Type="http://schemas.openxmlformats.org/officeDocument/2006/relationships/hyperlink" Target="mailto:dhernandez@toyotaxalapa.com.mx" TargetMode="External"/><Relationship Id="rId205" Type="http://schemas.openxmlformats.org/officeDocument/2006/relationships/hyperlink" Target="mailto:mayra.cazares@toyotadelbajio.com.mx" TargetMode="External"/><Relationship Id="rId226" Type="http://schemas.openxmlformats.org/officeDocument/2006/relationships/hyperlink" Target="mailto:valonso@toyotaoaxaca.com.mx" TargetMode="External"/><Relationship Id="rId247" Type="http://schemas.openxmlformats.org/officeDocument/2006/relationships/hyperlink" Target="mailto:fcabrera@toyotaaeropuerto.com.mx" TargetMode="External"/><Relationship Id="rId107" Type="http://schemas.openxmlformats.org/officeDocument/2006/relationships/hyperlink" Target="mailto:rmonasterio@toyotavallejo.com.mx" TargetMode="External"/><Relationship Id="rId268" Type="http://schemas.openxmlformats.org/officeDocument/2006/relationships/hyperlink" Target="mailto:ernesto@autopasion.com.mx" TargetMode="External"/><Relationship Id="rId289" Type="http://schemas.openxmlformats.org/officeDocument/2006/relationships/hyperlink" Target="mailto:mario.gutierrez@autopassion.com.mx" TargetMode="External"/><Relationship Id="rId11" Type="http://schemas.openxmlformats.org/officeDocument/2006/relationships/hyperlink" Target="http://www.toyotagdl.com.mx/" TargetMode="External"/><Relationship Id="rId32" Type="http://schemas.openxmlformats.org/officeDocument/2006/relationships/hyperlink" Target="http://www.toyotacancun.com.mx/" TargetMode="External"/><Relationship Id="rId53" Type="http://schemas.openxmlformats.org/officeDocument/2006/relationships/hyperlink" Target="mailto:angel_flores@toyotaangelopolis.com.mx" TargetMode="External"/><Relationship Id="rId74" Type="http://schemas.openxmlformats.org/officeDocument/2006/relationships/hyperlink" Target="mailto:ruben_contreras@toyotaangelopolis.com.mx" TargetMode="External"/><Relationship Id="rId128" Type="http://schemas.openxmlformats.org/officeDocument/2006/relationships/hyperlink" Target="mailto:m_arjona@toyotamerida.com.mx" TargetMode="External"/><Relationship Id="rId149" Type="http://schemas.openxmlformats.org/officeDocument/2006/relationships/hyperlink" Target="mailto:luis_ortiz@toyotacoapa.com.mx" TargetMode="External"/><Relationship Id="rId314" Type="http://schemas.openxmlformats.org/officeDocument/2006/relationships/hyperlink" Target="mailto:osiller@toyotacountry.com.mx" TargetMode="External"/><Relationship Id="rId335" Type="http://schemas.openxmlformats.org/officeDocument/2006/relationships/hyperlink" Target="mailto:lmhernandez@toyotalomasverdes.com.mx" TargetMode="External"/><Relationship Id="rId5" Type="http://schemas.openxmlformats.org/officeDocument/2006/relationships/hyperlink" Target="http://www.toyotauni.com.mx/" TargetMode="External"/><Relationship Id="rId95" Type="http://schemas.openxmlformats.org/officeDocument/2006/relationships/hyperlink" Target="mailto:rveytia@toyotasantafe.com.mx" TargetMode="External"/><Relationship Id="rId160" Type="http://schemas.openxmlformats.org/officeDocument/2006/relationships/hyperlink" Target="mailto:chernandez@toyotauni.com.mx" TargetMode="External"/><Relationship Id="rId181" Type="http://schemas.openxmlformats.org/officeDocument/2006/relationships/hyperlink" Target="mailto:jcarballo@toyotaqueretaro.com.mx" TargetMode="External"/><Relationship Id="rId216" Type="http://schemas.openxmlformats.org/officeDocument/2006/relationships/hyperlink" Target="mailto:msandoval@toyotamonterrey.com.mx" TargetMode="External"/><Relationship Id="rId237" Type="http://schemas.openxmlformats.org/officeDocument/2006/relationships/hyperlink" Target="mailto:gderbez@toyotalindavista.com.mx" TargetMode="External"/><Relationship Id="rId258" Type="http://schemas.openxmlformats.org/officeDocument/2006/relationships/hyperlink" Target="mailto:ecastaneda@toyotacoacalco.com.mx" TargetMode="External"/><Relationship Id="rId279" Type="http://schemas.openxmlformats.org/officeDocument/2006/relationships/hyperlink" Target="mailto:ggomez@toyotapozarica.com.mx" TargetMode="External"/><Relationship Id="rId22" Type="http://schemas.openxmlformats.org/officeDocument/2006/relationships/hyperlink" Target="http://www.toyotahermosillo.com/" TargetMode="External"/><Relationship Id="rId43" Type="http://schemas.openxmlformats.org/officeDocument/2006/relationships/hyperlink" Target="mailto:monica@toyotaguerrero.com.mx" TargetMode="External"/><Relationship Id="rId64" Type="http://schemas.openxmlformats.org/officeDocument/2006/relationships/hyperlink" Target="mailto:j10@diezfenix.com" TargetMode="External"/><Relationship Id="rId118" Type="http://schemas.openxmlformats.org/officeDocument/2006/relationships/hyperlink" Target="mailto:jarceo@toyotaxalapa.com.mx" TargetMode="External"/><Relationship Id="rId139" Type="http://schemas.openxmlformats.org/officeDocument/2006/relationships/hyperlink" Target="mailto:gbourget@toyotaoaxaca.com.mx" TargetMode="External"/><Relationship Id="rId290" Type="http://schemas.openxmlformats.org/officeDocument/2006/relationships/hyperlink" Target="mailto:j_serna@toyotaguerrero.com.mx" TargetMode="External"/><Relationship Id="rId304" Type="http://schemas.openxmlformats.org/officeDocument/2006/relationships/hyperlink" Target="mailto:gte_servicio@toyotatabasco.com.mx" TargetMode="External"/><Relationship Id="rId325" Type="http://schemas.openxmlformats.org/officeDocument/2006/relationships/hyperlink" Target="mailto:miguel.perez@toyotalomasverdes.com.mx" TargetMode="External"/><Relationship Id="rId85" Type="http://schemas.openxmlformats.org/officeDocument/2006/relationships/hyperlink" Target="mailto:mpadillal@toyotamonterrey.com.mx" TargetMode="External"/><Relationship Id="rId150" Type="http://schemas.openxmlformats.org/officeDocument/2006/relationships/hyperlink" Target="mailto:cvazquez@toyotaxalapa.com.mx" TargetMode="External"/><Relationship Id="rId171" Type="http://schemas.openxmlformats.org/officeDocument/2006/relationships/hyperlink" Target="mailto:chinojosa@toyotacountry.com.mx" TargetMode="External"/><Relationship Id="rId192" Type="http://schemas.openxmlformats.org/officeDocument/2006/relationships/hyperlink" Target="mailto:carlos.diaz@toyotainnova.com.mx" TargetMode="External"/><Relationship Id="rId206" Type="http://schemas.openxmlformats.org/officeDocument/2006/relationships/hyperlink" Target="mailto:mnunez@dalton.com.mx" TargetMode="External"/><Relationship Id="rId227" Type="http://schemas.openxmlformats.org/officeDocument/2006/relationships/hyperlink" Target="mailto:javier.marina@soniautos.com.mx" TargetMode="External"/><Relationship Id="rId248" Type="http://schemas.openxmlformats.org/officeDocument/2006/relationships/hyperlink" Target="mailto:mvazquez@toyotaaeropuerto.com.mx" TargetMode="External"/><Relationship Id="rId269" Type="http://schemas.openxmlformats.org/officeDocument/2006/relationships/hyperlink" Target="mailto:ernesto@autopasion.com.mx" TargetMode="External"/><Relationship Id="rId12" Type="http://schemas.openxmlformats.org/officeDocument/2006/relationships/hyperlink" Target="http://www.toyotatoluca.com.mx/" TargetMode="External"/><Relationship Id="rId33" Type="http://schemas.openxmlformats.org/officeDocument/2006/relationships/hyperlink" Target="http://www.toyotamochis.com.mx/" TargetMode="External"/><Relationship Id="rId108" Type="http://schemas.openxmlformats.org/officeDocument/2006/relationships/hyperlink" Target="mailto:jreyes@toyotajuarez.com.mx" TargetMode="External"/><Relationship Id="rId129" Type="http://schemas.openxmlformats.org/officeDocument/2006/relationships/hyperlink" Target="mailto:jreyes@toyotajuarez.com.mx" TargetMode="External"/><Relationship Id="rId280" Type="http://schemas.openxmlformats.org/officeDocument/2006/relationships/hyperlink" Target="mailto:mpadillal@toyotamonterrey.com.mx" TargetMode="External"/><Relationship Id="rId315" Type="http://schemas.openxmlformats.org/officeDocument/2006/relationships/hyperlink" Target="mailto:lgonzalez@toyotaxalapa.com.mx" TargetMode="External"/><Relationship Id="rId336" Type="http://schemas.openxmlformats.org/officeDocument/2006/relationships/hyperlink" Target="mailto:enrique.pineda@toyotatoluca.com.mx" TargetMode="External"/><Relationship Id="rId54" Type="http://schemas.openxmlformats.org/officeDocument/2006/relationships/hyperlink" Target="http://www.toyotacountry.com.mx/" TargetMode="External"/><Relationship Id="rId75" Type="http://schemas.openxmlformats.org/officeDocument/2006/relationships/hyperlink" Target="mailto:rodrigo.solana@toyotahermosillo.com" TargetMode="External"/><Relationship Id="rId96" Type="http://schemas.openxmlformats.org/officeDocument/2006/relationships/hyperlink" Target="mailto:vmillan@toyotaoaxaca.com.mx" TargetMode="External"/><Relationship Id="rId140" Type="http://schemas.openxmlformats.org/officeDocument/2006/relationships/hyperlink" Target="mailto:jcordoba@toyotadeaguascalientes.com.mx" TargetMode="External"/><Relationship Id="rId161" Type="http://schemas.openxmlformats.org/officeDocument/2006/relationships/hyperlink" Target="mailto:rdelamora@toyotasatelite.com.mx" TargetMode="External"/><Relationship Id="rId182" Type="http://schemas.openxmlformats.org/officeDocument/2006/relationships/hyperlink" Target="mailto:francisco.campos@toyotainnova.com.mx" TargetMode="External"/><Relationship Id="rId217" Type="http://schemas.openxmlformats.org/officeDocument/2006/relationships/hyperlink" Target="mailto:rcarro@toyotasatelite.com.mx" TargetMode="External"/><Relationship Id="rId6" Type="http://schemas.openxmlformats.org/officeDocument/2006/relationships/hyperlink" Target="http://www.toyotainterlomas.com.mx/" TargetMode="External"/><Relationship Id="rId238" Type="http://schemas.openxmlformats.org/officeDocument/2006/relationships/hyperlink" Target="mailto:jladrondeguevara@dalton.com.mx" TargetMode="External"/><Relationship Id="rId259" Type="http://schemas.openxmlformats.org/officeDocument/2006/relationships/hyperlink" Target="mailto:david.salas@gfarrera.com.mx" TargetMode="External"/><Relationship Id="rId23" Type="http://schemas.openxmlformats.org/officeDocument/2006/relationships/hyperlink" Target="http://www.toyotatampico.com.mx/" TargetMode="External"/><Relationship Id="rId119" Type="http://schemas.openxmlformats.org/officeDocument/2006/relationships/hyperlink" Target="mailto:fgoitia@toyotacuernavaca.com.mx" TargetMode="External"/><Relationship Id="rId270" Type="http://schemas.openxmlformats.org/officeDocument/2006/relationships/hyperlink" Target="mailto:marco.reyes@toyotadelbajio.com.mx" TargetMode="External"/><Relationship Id="rId291" Type="http://schemas.openxmlformats.org/officeDocument/2006/relationships/hyperlink" Target="mailto:chernandez@toyotauni.com.mx" TargetMode="External"/><Relationship Id="rId305" Type="http://schemas.openxmlformats.org/officeDocument/2006/relationships/hyperlink" Target="mailto:bcallejas@toyotavallejo.com.mx" TargetMode="External"/><Relationship Id="rId326" Type="http://schemas.openxmlformats.org/officeDocument/2006/relationships/hyperlink" Target="mailto:gpostventa@toyotainterlomas.com.mx" TargetMode="External"/><Relationship Id="rId44" Type="http://schemas.openxmlformats.org/officeDocument/2006/relationships/hyperlink" Target="http://www.toyotacampeche.com.mx/" TargetMode="External"/><Relationship Id="rId65" Type="http://schemas.openxmlformats.org/officeDocument/2006/relationships/hyperlink" Target="mailto:gte_gral@toyotatabasco.com.mx" TargetMode="External"/><Relationship Id="rId86" Type="http://schemas.openxmlformats.org/officeDocument/2006/relationships/hyperlink" Target="mailto:ufeldman@sunroadenterprises.com" TargetMode="External"/><Relationship Id="rId130" Type="http://schemas.openxmlformats.org/officeDocument/2006/relationships/hyperlink" Target="mailto:jmdiaz@toyotacordoba.com.mx" TargetMode="External"/><Relationship Id="rId151" Type="http://schemas.openxmlformats.org/officeDocument/2006/relationships/hyperlink" Target="mailto:edgar.lozano@toyotainnova.com.mx" TargetMode="External"/><Relationship Id="rId172" Type="http://schemas.openxmlformats.org/officeDocument/2006/relationships/hyperlink" Target="mailto:gdiaz@toyotamochis.com.mx" TargetMode="External"/><Relationship Id="rId193" Type="http://schemas.openxmlformats.org/officeDocument/2006/relationships/hyperlink" Target="mailto:acolin@toyotadurango.com" TargetMode="External"/><Relationship Id="rId207" Type="http://schemas.openxmlformats.org/officeDocument/2006/relationships/hyperlink" Target="mailto:cvelazquez@toyotairapuato.com.mx" TargetMode="External"/><Relationship Id="rId228" Type="http://schemas.openxmlformats.org/officeDocument/2006/relationships/hyperlink" Target="mailto:efuentes@grupotampico.com" TargetMode="External"/><Relationship Id="rId249" Type="http://schemas.openxmlformats.org/officeDocument/2006/relationships/hyperlink" Target="mailto:fjlopez@toyotauni.com.mx" TargetMode="External"/><Relationship Id="rId13" Type="http://schemas.openxmlformats.org/officeDocument/2006/relationships/hyperlink" Target="http://www.toyotasantafe.com.mx/" TargetMode="External"/><Relationship Id="rId109" Type="http://schemas.openxmlformats.org/officeDocument/2006/relationships/hyperlink" Target="mailto:luisalberto.gutierrez@toyotaobregon.com" TargetMode="External"/><Relationship Id="rId260" Type="http://schemas.openxmlformats.org/officeDocument/2006/relationships/hyperlink" Target="mailto:cgarcia@toyotaculiacan.com.mx" TargetMode="External"/><Relationship Id="rId281" Type="http://schemas.openxmlformats.org/officeDocument/2006/relationships/hyperlink" Target="mailto:aochoa@toyotacolima.com.mx" TargetMode="External"/><Relationship Id="rId316" Type="http://schemas.openxmlformats.org/officeDocument/2006/relationships/hyperlink" Target="mailto:mreyes@toyotamonterrey.com.mx" TargetMode="External"/><Relationship Id="rId337" Type="http://schemas.openxmlformats.org/officeDocument/2006/relationships/hyperlink" Target="mailto:ventas@fameperisur.com" TargetMode="External"/><Relationship Id="rId34" Type="http://schemas.openxmlformats.org/officeDocument/2006/relationships/hyperlink" Target="http://www.toyotacuernavaca.com.mx/" TargetMode="External"/><Relationship Id="rId55" Type="http://schemas.openxmlformats.org/officeDocument/2006/relationships/hyperlink" Target="http://www.toyotalosfuertes.com.mx/" TargetMode="External"/><Relationship Id="rId76" Type="http://schemas.openxmlformats.org/officeDocument/2006/relationships/hyperlink" Target="mailto:gnavarro@dalton.com.mx" TargetMode="External"/><Relationship Id="rId97" Type="http://schemas.openxmlformats.org/officeDocument/2006/relationships/hyperlink" Target="mailto:manuel@toyotaguerrero.com.mx" TargetMode="External"/><Relationship Id="rId120" Type="http://schemas.openxmlformats.org/officeDocument/2006/relationships/hyperlink" Target="mailto:rveytia@toyotasantafe.com.mx" TargetMode="External"/><Relationship Id="rId141" Type="http://schemas.openxmlformats.org/officeDocument/2006/relationships/hyperlink" Target="mailto:rplascencia@dalton.com.mx" TargetMode="External"/><Relationship Id="rId7" Type="http://schemas.openxmlformats.org/officeDocument/2006/relationships/hyperlink" Target="http://www.toyotasatelite.com.mx/" TargetMode="External"/><Relationship Id="rId162" Type="http://schemas.openxmlformats.org/officeDocument/2006/relationships/hyperlink" Target="mailto:fortino_gonzalez@toyotaangelopolis.com.mx" TargetMode="External"/><Relationship Id="rId183" Type="http://schemas.openxmlformats.org/officeDocument/2006/relationships/hyperlink" Target="mailto:bsolis@toyotapachuca.com.mx" TargetMode="External"/><Relationship Id="rId218" Type="http://schemas.openxmlformats.org/officeDocument/2006/relationships/hyperlink" Target="mailto:alejandro.moreno@toyotapolanco.com.mx" TargetMode="External"/><Relationship Id="rId239" Type="http://schemas.openxmlformats.org/officeDocument/2006/relationships/hyperlink" Target="mailto:sgarcia@toyotacountry.com.mx" TargetMode="External"/><Relationship Id="rId250" Type="http://schemas.openxmlformats.org/officeDocument/2006/relationships/hyperlink" Target="mailto:paolier@toyotacoacalco.com.mx" TargetMode="External"/><Relationship Id="rId271" Type="http://schemas.openxmlformats.org/officeDocument/2006/relationships/hyperlink" Target="mailto:dcgventas@diezfenix.com" TargetMode="External"/><Relationship Id="rId292" Type="http://schemas.openxmlformats.org/officeDocument/2006/relationships/hyperlink" Target="mailto:gservicio@toyotacalifornia.com.mx" TargetMode="External"/><Relationship Id="rId306" Type="http://schemas.openxmlformats.org/officeDocument/2006/relationships/hyperlink" Target="mailto:joaquin.rodriguez@toyotainnova.com.mx" TargetMode="External"/><Relationship Id="rId24" Type="http://schemas.openxmlformats.org/officeDocument/2006/relationships/hyperlink" Target="http://www.toyotachiapas.com/" TargetMode="External"/><Relationship Id="rId45" Type="http://schemas.openxmlformats.org/officeDocument/2006/relationships/hyperlink" Target="http://www.toyotalindavista.com.mx/" TargetMode="External"/><Relationship Id="rId66" Type="http://schemas.openxmlformats.org/officeDocument/2006/relationships/hyperlink" Target="mailto:sgaxiola@premierchevrolet.com.mx" TargetMode="External"/><Relationship Id="rId87" Type="http://schemas.openxmlformats.org/officeDocument/2006/relationships/hyperlink" Target="mailto:marcelo.prestamo@toyotainnova.com.mx" TargetMode="External"/><Relationship Id="rId110" Type="http://schemas.openxmlformats.org/officeDocument/2006/relationships/hyperlink" Target="mailto:rromero@toyotacelaya.com.mx" TargetMode="External"/><Relationship Id="rId131" Type="http://schemas.openxmlformats.org/officeDocument/2006/relationships/hyperlink" Target="mailto:ghaddad@toyotachihuahua.com" TargetMode="External"/><Relationship Id="rId327" Type="http://schemas.openxmlformats.org/officeDocument/2006/relationships/hyperlink" Target="mailto:cverdes@cever.com.mx" TargetMode="External"/><Relationship Id="rId152" Type="http://schemas.openxmlformats.org/officeDocument/2006/relationships/hyperlink" Target="mailto:e_fodor@toyotacancun.com.mx" TargetMode="External"/><Relationship Id="rId173" Type="http://schemas.openxmlformats.org/officeDocument/2006/relationships/hyperlink" Target="mailto:sagomez@dalton.com.mx" TargetMode="External"/><Relationship Id="rId194" Type="http://schemas.openxmlformats.org/officeDocument/2006/relationships/hyperlink" Target="mailto:carlos_lara@toyotacoapa.com.mx" TargetMode="External"/><Relationship Id="rId208" Type="http://schemas.openxmlformats.org/officeDocument/2006/relationships/hyperlink" Target="mailto:america.gil@toyotaobregon.com" TargetMode="External"/><Relationship Id="rId229" Type="http://schemas.openxmlformats.org/officeDocument/2006/relationships/hyperlink" Target="mailto:g_murrat@toyotatorreon.com" TargetMode="External"/><Relationship Id="rId240" Type="http://schemas.openxmlformats.org/officeDocument/2006/relationships/hyperlink" Target="mailto:apalacio@toyotasalinacruz.com.mx" TargetMode="External"/><Relationship Id="rId261" Type="http://schemas.openxmlformats.org/officeDocument/2006/relationships/hyperlink" Target="mailto:ivan.rosas@toyotanogales.com" TargetMode="External"/><Relationship Id="rId14" Type="http://schemas.openxmlformats.org/officeDocument/2006/relationships/hyperlink" Target="http://www.famevalladolid.com/" TargetMode="External"/><Relationship Id="rId35" Type="http://schemas.openxmlformats.org/officeDocument/2006/relationships/hyperlink" Target="http://www.toyotacelaya.com.mx/" TargetMode="External"/><Relationship Id="rId56" Type="http://schemas.openxmlformats.org/officeDocument/2006/relationships/hyperlink" Target="http://www.toyotarivieramaya.com.mx/" TargetMode="External"/><Relationship Id="rId77" Type="http://schemas.openxmlformats.org/officeDocument/2006/relationships/hyperlink" Target="mailto:rodrigo.solana@toyotahermosillo.com" TargetMode="External"/><Relationship Id="rId100" Type="http://schemas.openxmlformats.org/officeDocument/2006/relationships/hyperlink" Target="mailto:cpadilla@toyotapuertovallarta.com.mx" TargetMode="External"/><Relationship Id="rId282" Type="http://schemas.openxmlformats.org/officeDocument/2006/relationships/hyperlink" Target="mailto:dcservicio@diezfenix.com" TargetMode="External"/><Relationship Id="rId317" Type="http://schemas.openxmlformats.org/officeDocument/2006/relationships/hyperlink" Target="mailto:msuarez@toyotamonterrey.com.mx," TargetMode="External"/><Relationship Id="rId338" Type="http://schemas.openxmlformats.org/officeDocument/2006/relationships/hyperlink" Target="mailto:jlalvarez@toyotaqueretaro.com.mx" TargetMode="External"/><Relationship Id="rId8" Type="http://schemas.openxmlformats.org/officeDocument/2006/relationships/hyperlink" Target="http://www.toyotaangelopolis.com.mx/" TargetMode="External"/><Relationship Id="rId98" Type="http://schemas.openxmlformats.org/officeDocument/2006/relationships/hyperlink" Target="mailto:chchamlati@toyotauni.com.mx" TargetMode="External"/><Relationship Id="rId121" Type="http://schemas.openxmlformats.org/officeDocument/2006/relationships/hyperlink" Target="mailto:gaston.gonzalez@toyotatoluca.com.mx" TargetMode="External"/><Relationship Id="rId142" Type="http://schemas.openxmlformats.org/officeDocument/2006/relationships/hyperlink" Target="mailto:marco.loustaunau@toyotahermosillo.com" TargetMode="External"/><Relationship Id="rId163" Type="http://schemas.openxmlformats.org/officeDocument/2006/relationships/hyperlink" Target="mailto:f_tolentino@toyotatorreon.com" TargetMode="External"/><Relationship Id="rId184" Type="http://schemas.openxmlformats.org/officeDocument/2006/relationships/hyperlink" Target="mailto:bsolis@toyotapachuca.com.mx" TargetMode="External"/><Relationship Id="rId219" Type="http://schemas.openxmlformats.org/officeDocument/2006/relationships/hyperlink" Target="mailto:mberrueta@toyotairapuato.com.mx" TargetMode="External"/><Relationship Id="rId230" Type="http://schemas.openxmlformats.org/officeDocument/2006/relationships/hyperlink" Target="mailto:jsv@consan.com.mx" TargetMode="External"/><Relationship Id="rId251" Type="http://schemas.openxmlformats.org/officeDocument/2006/relationships/hyperlink" Target="mailto:gbrande@toyotatampico.com.mx" TargetMode="External"/><Relationship Id="rId25" Type="http://schemas.openxmlformats.org/officeDocument/2006/relationships/hyperlink" Target="http://www.toyotaoaxaca.com.mx/" TargetMode="External"/><Relationship Id="rId46" Type="http://schemas.openxmlformats.org/officeDocument/2006/relationships/hyperlink" Target="http://www.toyotanogales.com/" TargetMode="External"/><Relationship Id="rId67" Type="http://schemas.openxmlformats.org/officeDocument/2006/relationships/hyperlink" Target="mailto:gpofarrera@gfarrera.com.mx" TargetMode="External"/><Relationship Id="rId116" Type="http://schemas.openxmlformats.org/officeDocument/2006/relationships/hyperlink" Target="mailto:mguzman@toyotadeaguascalientes.com.mx" TargetMode="External"/><Relationship Id="rId137" Type="http://schemas.openxmlformats.org/officeDocument/2006/relationships/hyperlink" Target="mailto:efraire@toyotachihuahua.com" TargetMode="External"/><Relationship Id="rId158" Type="http://schemas.openxmlformats.org/officeDocument/2006/relationships/hyperlink" Target="mailto:s_gomez@toyotaguerrero.com.mx" TargetMode="External"/><Relationship Id="rId272" Type="http://schemas.openxmlformats.org/officeDocument/2006/relationships/hyperlink" Target="mailto:igallo@dalton.com.mx," TargetMode="External"/><Relationship Id="rId293" Type="http://schemas.openxmlformats.org/officeDocument/2006/relationships/hyperlink" Target="mailto:gg.arriaga@toyotasaltillo.com" TargetMode="External"/><Relationship Id="rId302" Type="http://schemas.openxmlformats.org/officeDocument/2006/relationships/hyperlink" Target="mailto:fcruz@toyotatampico.com.mx" TargetMode="External"/><Relationship Id="rId307" Type="http://schemas.openxmlformats.org/officeDocument/2006/relationships/hyperlink" Target="mailto:mdelarosa@toyotadeaguascalientes.com.mx" TargetMode="External"/><Relationship Id="rId323" Type="http://schemas.openxmlformats.org/officeDocument/2006/relationships/hyperlink" Target="mailto:mbecerril@toyotalomasverdes.com.mx" TargetMode="External"/><Relationship Id="rId328" Type="http://schemas.openxmlformats.org/officeDocument/2006/relationships/hyperlink" Target="mailto:cverdes@cever.com.mx" TargetMode="External"/><Relationship Id="rId344" Type="http://schemas.openxmlformats.org/officeDocument/2006/relationships/printerSettings" Target="../printerSettings/printerSettings5.bin"/><Relationship Id="rId20" Type="http://schemas.openxmlformats.org/officeDocument/2006/relationships/hyperlink" Target="http://www.toyotapachuca.com.mx/" TargetMode="External"/><Relationship Id="rId41" Type="http://schemas.openxmlformats.org/officeDocument/2006/relationships/hyperlink" Target="http://www.toyotairapuato.com.mx/" TargetMode="External"/><Relationship Id="rId62" Type="http://schemas.openxmlformats.org/officeDocument/2006/relationships/hyperlink" Target="mailto:mpadillal@toyotamonterrey.com.mx" TargetMode="External"/><Relationship Id="rId83" Type="http://schemas.openxmlformats.org/officeDocument/2006/relationships/hyperlink" Target="mailto:gaston.gonzalez@toyotatoluca.com.mx" TargetMode="External"/><Relationship Id="rId88" Type="http://schemas.openxmlformats.org/officeDocument/2006/relationships/hyperlink" Target="mailto:alejandro_avelar@toyotaangelopolis.com.mx" TargetMode="External"/><Relationship Id="rId111" Type="http://schemas.openxmlformats.org/officeDocument/2006/relationships/hyperlink" Target="mailto:gerencia@fameperisur.com" TargetMode="External"/><Relationship Id="rId132" Type="http://schemas.openxmlformats.org/officeDocument/2006/relationships/hyperlink" Target="mailto:erojas@toyotagdl.com.mx" TargetMode="External"/><Relationship Id="rId153" Type="http://schemas.openxmlformats.org/officeDocument/2006/relationships/hyperlink" Target="mailto:adominguezr@toyotapozarica.com.mx" TargetMode="External"/><Relationship Id="rId174" Type="http://schemas.openxmlformats.org/officeDocument/2006/relationships/hyperlink" Target="mailto:ffarfan@toyotauni.com.mx,glguevara@toyotauni.com.mx" TargetMode="External"/><Relationship Id="rId179" Type="http://schemas.openxmlformats.org/officeDocument/2006/relationships/hyperlink" Target="mailto:etoral@toyotasantafe.com.mx" TargetMode="External"/><Relationship Id="rId195" Type="http://schemas.openxmlformats.org/officeDocument/2006/relationships/hyperlink" Target="mailto:epuerta@toyotaculiacan.com.mx" TargetMode="External"/><Relationship Id="rId209" Type="http://schemas.openxmlformats.org/officeDocument/2006/relationships/hyperlink" Target="mailto:nidia.mendoza@autopassion.com.mx" TargetMode="External"/><Relationship Id="rId190" Type="http://schemas.openxmlformats.org/officeDocument/2006/relationships/hyperlink" Target="mailto:mlopez@toyotamazatlan.com.mx" TargetMode="External"/><Relationship Id="rId204" Type="http://schemas.openxmlformats.org/officeDocument/2006/relationships/hyperlink" Target="mailto:j.corpus@toyotasaltillo.com" TargetMode="External"/><Relationship Id="rId220" Type="http://schemas.openxmlformats.org/officeDocument/2006/relationships/hyperlink" Target="mailto:rtorres@dalton.com.mx" TargetMode="External"/><Relationship Id="rId225" Type="http://schemas.openxmlformats.org/officeDocument/2006/relationships/hyperlink" Target="mailto:fguerra@toyotagdl.com.mx" TargetMode="External"/><Relationship Id="rId241" Type="http://schemas.openxmlformats.org/officeDocument/2006/relationships/hyperlink" Target="mailto:maelena_ibarra@toyotalosfuertes.com.mx" TargetMode="External"/><Relationship Id="rId246" Type="http://schemas.openxmlformats.org/officeDocument/2006/relationships/hyperlink" Target="mailto:lwallace@toyotasantafe.com.mx" TargetMode="External"/><Relationship Id="rId267" Type="http://schemas.openxmlformats.org/officeDocument/2006/relationships/hyperlink" Target="mailto:ernesto@autopasion.com.mx" TargetMode="External"/><Relationship Id="rId288" Type="http://schemas.openxmlformats.org/officeDocument/2006/relationships/hyperlink" Target="mailto:aalfaro@toyotacuernavaca.com.mx" TargetMode="External"/><Relationship Id="rId15" Type="http://schemas.openxmlformats.org/officeDocument/2006/relationships/hyperlink" Target="http://www.toyotamerida.com.mx/" TargetMode="External"/><Relationship Id="rId36" Type="http://schemas.openxmlformats.org/officeDocument/2006/relationships/hyperlink" Target="http://www.toyotavallejo.com.mx/" TargetMode="External"/><Relationship Id="rId57" Type="http://schemas.openxmlformats.org/officeDocument/2006/relationships/hyperlink" Target="http://www.toyotaobregon.com/" TargetMode="External"/><Relationship Id="rId106" Type="http://schemas.openxmlformats.org/officeDocument/2006/relationships/hyperlink" Target="mailto:roberto.tamariz@toyotapolanco.com.mx" TargetMode="External"/><Relationship Id="rId127" Type="http://schemas.openxmlformats.org/officeDocument/2006/relationships/hyperlink" Target="mailto:roberto.tamariz@toyotapolanco.com.mx" TargetMode="External"/><Relationship Id="rId262" Type="http://schemas.openxmlformats.org/officeDocument/2006/relationships/hyperlink" Target="mailto:gerencia@fameperisur.com" TargetMode="External"/><Relationship Id="rId283" Type="http://schemas.openxmlformats.org/officeDocument/2006/relationships/hyperlink" Target="mailto:cvazquez@dalton.com.mx" TargetMode="External"/><Relationship Id="rId313" Type="http://schemas.openxmlformats.org/officeDocument/2006/relationships/hyperlink" Target="mailto:jonathan.ramirez@gfarrera.com.mx" TargetMode="External"/><Relationship Id="rId318" Type="http://schemas.openxmlformats.org/officeDocument/2006/relationships/hyperlink" Target="mailto:alfonso.carrillo@toyotainnova.com.mx" TargetMode="External"/><Relationship Id="rId339" Type="http://schemas.openxmlformats.org/officeDocument/2006/relationships/hyperlink" Target="mailto:jlalvarez@toyotaqueretaro.com.mx" TargetMode="External"/><Relationship Id="rId10" Type="http://schemas.openxmlformats.org/officeDocument/2006/relationships/hyperlink" Target="http://www.toyotadelbajio.com.mx/" TargetMode="External"/><Relationship Id="rId31" Type="http://schemas.openxmlformats.org/officeDocument/2006/relationships/hyperlink" Target="http://www.toyotacoatzacoalcos.com.mx/" TargetMode="External"/><Relationship Id="rId52" Type="http://schemas.openxmlformats.org/officeDocument/2006/relationships/hyperlink" Target="http://www.toyotasalinacruz.com.mx/" TargetMode="External"/><Relationship Id="rId73" Type="http://schemas.openxmlformats.org/officeDocument/2006/relationships/hyperlink" Target="mailto:j10@diezfenix.com" TargetMode="External"/><Relationship Id="rId78" Type="http://schemas.openxmlformats.org/officeDocument/2006/relationships/hyperlink" Target="mailto:rodrigo.solana@toyotahermosillo.com" TargetMode="External"/><Relationship Id="rId94" Type="http://schemas.openxmlformats.org/officeDocument/2006/relationships/hyperlink" Target="mailto:fgoitia@toyotacuernavaca.com.mx" TargetMode="External"/><Relationship Id="rId99" Type="http://schemas.openxmlformats.org/officeDocument/2006/relationships/hyperlink" Target="mailto:ctalamas@toyotadurango.com" TargetMode="External"/><Relationship Id="rId101" Type="http://schemas.openxmlformats.org/officeDocument/2006/relationships/hyperlink" Target="mailto:c_gomez@toyotacancun.com.mx" TargetMode="External"/><Relationship Id="rId122" Type="http://schemas.openxmlformats.org/officeDocument/2006/relationships/hyperlink" Target="mailto:manuel@toyotaguerrero.com.mx" TargetMode="External"/><Relationship Id="rId143" Type="http://schemas.openxmlformats.org/officeDocument/2006/relationships/hyperlink" Target="mailto:lcecena@toyotacalifornia.com.mx" TargetMode="External"/><Relationship Id="rId148" Type="http://schemas.openxmlformats.org/officeDocument/2006/relationships/hyperlink" Target="mailto:rpagaza@toyotadurango.com" TargetMode="External"/><Relationship Id="rId164" Type="http://schemas.openxmlformats.org/officeDocument/2006/relationships/hyperlink" Target="mailto:francisco.gonzalez@toyotadelbajio.com.mx" TargetMode="External"/><Relationship Id="rId169" Type="http://schemas.openxmlformats.org/officeDocument/2006/relationships/hyperlink" Target="mailto:bjimenez@toyotachihuahua.com" TargetMode="External"/><Relationship Id="rId185" Type="http://schemas.openxmlformats.org/officeDocument/2006/relationships/hyperlink" Target="mailto:luis.elias@toyotahermosillo.com" TargetMode="External"/><Relationship Id="rId334" Type="http://schemas.openxmlformats.org/officeDocument/2006/relationships/hyperlink" Target="mailto:kmejiag@toyotapozarica.com.mx" TargetMode="External"/><Relationship Id="rId4" Type="http://schemas.openxmlformats.org/officeDocument/2006/relationships/hyperlink" Target="http://www.daltontoyota.com.mx/" TargetMode="External"/><Relationship Id="rId9" Type="http://schemas.openxmlformats.org/officeDocument/2006/relationships/hyperlink" Target="http://www.toyotachihuahua.com/" TargetMode="External"/><Relationship Id="rId180" Type="http://schemas.openxmlformats.org/officeDocument/2006/relationships/hyperlink" Target="mailto:e_pavia@toyotamerida.com.mx" TargetMode="External"/><Relationship Id="rId210" Type="http://schemas.openxmlformats.org/officeDocument/2006/relationships/hyperlink" Target="mailto:otilio.gopar@toyotainnova.com.mx" TargetMode="External"/><Relationship Id="rId215" Type="http://schemas.openxmlformats.org/officeDocument/2006/relationships/hyperlink" Target="mailto:jmedina@dalton.com.mx" TargetMode="External"/><Relationship Id="rId236" Type="http://schemas.openxmlformats.org/officeDocument/2006/relationships/hyperlink" Target="mailto:ivan.rosas@toyotanogales.com" TargetMode="External"/><Relationship Id="rId257" Type="http://schemas.openxmlformats.org/officeDocument/2006/relationships/hyperlink" Target="mailto:mflores@toyotamonterrey.com.mx" TargetMode="External"/><Relationship Id="rId278" Type="http://schemas.openxmlformats.org/officeDocument/2006/relationships/hyperlink" Target="mailto:ulopez@toyotacuernavaca.com.mx" TargetMode="External"/><Relationship Id="rId26" Type="http://schemas.openxmlformats.org/officeDocument/2006/relationships/hyperlink" Target="http://www.toyotacolima.com.mx/" TargetMode="External"/><Relationship Id="rId231" Type="http://schemas.openxmlformats.org/officeDocument/2006/relationships/hyperlink" Target="mailto:xavier@purdymo.com" TargetMode="External"/><Relationship Id="rId252" Type="http://schemas.openxmlformats.org/officeDocument/2006/relationships/hyperlink" Target="mailto:cgarcia@toyotaculiacan.com.mx" TargetMode="External"/><Relationship Id="rId273" Type="http://schemas.openxmlformats.org/officeDocument/2006/relationships/hyperlink" Target="mailto:luisalberto.gutierrez@toyotaobregon.com" TargetMode="External"/><Relationship Id="rId294" Type="http://schemas.openxmlformats.org/officeDocument/2006/relationships/hyperlink" Target="mailto:mperezg@toyotapozarica.com.mx" TargetMode="External"/><Relationship Id="rId308" Type="http://schemas.openxmlformats.org/officeDocument/2006/relationships/hyperlink" Target="mailto:mdelarosa@toyotadeaguascalientes.com.mx" TargetMode="External"/><Relationship Id="rId329" Type="http://schemas.openxmlformats.org/officeDocument/2006/relationships/hyperlink" Target="mailto:admon@toyotainterlomas.com.mx" TargetMode="External"/><Relationship Id="rId47" Type="http://schemas.openxmlformats.org/officeDocument/2006/relationships/hyperlink" Target="http://www.toyotaxalapa.com.mx/" TargetMode="External"/><Relationship Id="rId68" Type="http://schemas.openxmlformats.org/officeDocument/2006/relationships/hyperlink" Target="mailto:r_delapena@toyotamerida.com.mx" TargetMode="External"/><Relationship Id="rId89" Type="http://schemas.openxmlformats.org/officeDocument/2006/relationships/hyperlink" Target="mailto:mpadillal@toyotamonterrey.com.mx" TargetMode="External"/><Relationship Id="rId112" Type="http://schemas.openxmlformats.org/officeDocument/2006/relationships/hyperlink" Target="mailto:alejandro_avelar@toyotaangelopolis.com.mx" TargetMode="External"/><Relationship Id="rId133" Type="http://schemas.openxmlformats.org/officeDocument/2006/relationships/hyperlink" Target="mailto:adiaz@dalton.com.mx" TargetMode="External"/><Relationship Id="rId154" Type="http://schemas.openxmlformats.org/officeDocument/2006/relationships/hyperlink" Target="mailto:mescamilla@toyotapuertovallarta.com.mx" TargetMode="External"/><Relationship Id="rId175" Type="http://schemas.openxmlformats.org/officeDocument/2006/relationships/hyperlink" Target="mailto:rgalvan@toyotasatelite.com.mx" TargetMode="External"/><Relationship Id="rId340" Type="http://schemas.openxmlformats.org/officeDocument/2006/relationships/hyperlink" Target="mailto:ventas@geisha.com.mx" TargetMode="External"/><Relationship Id="rId196" Type="http://schemas.openxmlformats.org/officeDocument/2006/relationships/hyperlink" Target="mailto:r_silva@toyotaguerrero.com.mx" TargetMode="External"/><Relationship Id="rId200" Type="http://schemas.openxmlformats.org/officeDocument/2006/relationships/hyperlink" Target="mailto:gte.admon@toyotacampeche.com.mx" TargetMode="External"/><Relationship Id="rId16" Type="http://schemas.openxmlformats.org/officeDocument/2006/relationships/hyperlink" Target="http://www.toyotaveracruz.com.mx/" TargetMode="External"/><Relationship Id="rId221" Type="http://schemas.openxmlformats.org/officeDocument/2006/relationships/hyperlink" Target="http://www.toyotauni.com.mx/" TargetMode="External"/><Relationship Id="rId242" Type="http://schemas.openxmlformats.org/officeDocument/2006/relationships/hyperlink" Target="mailto:chernandez@toyotauni.com.mx" TargetMode="External"/><Relationship Id="rId263" Type="http://schemas.openxmlformats.org/officeDocument/2006/relationships/hyperlink" Target="mailto:jhernandez@toyotacoacalco.com.mx" TargetMode="External"/><Relationship Id="rId284" Type="http://schemas.openxmlformats.org/officeDocument/2006/relationships/hyperlink" Target="mailto:rlopez@toyotaaeropuerto.com.mx" TargetMode="External"/><Relationship Id="rId319" Type="http://schemas.openxmlformats.org/officeDocument/2006/relationships/hyperlink" Target="mailto:gderbez@toyotalindavista.com.mx" TargetMode="External"/><Relationship Id="rId37" Type="http://schemas.openxmlformats.org/officeDocument/2006/relationships/hyperlink" Target="http://www.toyotacoapa.com.mx/" TargetMode="External"/><Relationship Id="rId58" Type="http://schemas.openxmlformats.org/officeDocument/2006/relationships/hyperlink" Target="http://www.toyotademexicali.com/" TargetMode="External"/><Relationship Id="rId79" Type="http://schemas.openxmlformats.org/officeDocument/2006/relationships/hyperlink" Target="mailto:ruben_contreras@toyotaangelopolis.com.mx" TargetMode="External"/><Relationship Id="rId102" Type="http://schemas.openxmlformats.org/officeDocument/2006/relationships/hyperlink" Target="mailto:m_arjona@toyotamerida.com.mx" TargetMode="External"/><Relationship Id="rId123" Type="http://schemas.openxmlformats.org/officeDocument/2006/relationships/hyperlink" Target="mailto:vmillan@toyotaoaxaca.com.mx" TargetMode="External"/><Relationship Id="rId144" Type="http://schemas.openxmlformats.org/officeDocument/2006/relationships/hyperlink" Target="mailto:jibarra@toyotamochis.com.mx" TargetMode="External"/><Relationship Id="rId330" Type="http://schemas.openxmlformats.org/officeDocument/2006/relationships/hyperlink" Target="mailto:gampudia@toyotairapuato.com.mx" TargetMode="External"/><Relationship Id="rId90" Type="http://schemas.openxmlformats.org/officeDocument/2006/relationships/hyperlink" Target="mailto:g_murrat@toyotatorreon.com" TargetMode="External"/><Relationship Id="rId165" Type="http://schemas.openxmlformats.org/officeDocument/2006/relationships/hyperlink" Target="mailto:amoreno@toyotagdl.com.mx" TargetMode="External"/><Relationship Id="rId186" Type="http://schemas.openxmlformats.org/officeDocument/2006/relationships/hyperlink" Target="mailto:cramirezg@grupotampico.com" TargetMode="External"/><Relationship Id="rId211" Type="http://schemas.openxmlformats.org/officeDocument/2006/relationships/hyperlink" Target="mailto:carlos_lastra@toyotaangelopolis.com.mx" TargetMode="External"/><Relationship Id="rId232" Type="http://schemas.openxmlformats.org/officeDocument/2006/relationships/hyperlink" Target="mailto:alfredo@chedraui.com.mx" TargetMode="External"/><Relationship Id="rId253" Type="http://schemas.openxmlformats.org/officeDocument/2006/relationships/hyperlink" Target="mailto:cgarcia@toyotaculiacan.com.mx" TargetMode="External"/><Relationship Id="rId274" Type="http://schemas.openxmlformats.org/officeDocument/2006/relationships/hyperlink" Target="mailto:luisalberto.gutierrez@toyotaobregon.com" TargetMode="External"/><Relationship Id="rId295" Type="http://schemas.openxmlformats.org/officeDocument/2006/relationships/hyperlink" Target="mailto:fperales@toyotapuertovallarta.com.mx" TargetMode="External"/><Relationship Id="rId309" Type="http://schemas.openxmlformats.org/officeDocument/2006/relationships/hyperlink" Target="mailto:m_bonilla@toyotacancun.com.mx" TargetMode="External"/><Relationship Id="rId27" Type="http://schemas.openxmlformats.org/officeDocument/2006/relationships/hyperlink" Target="http://www.toyotadetijuana.com/" TargetMode="External"/><Relationship Id="rId48" Type="http://schemas.openxmlformats.org/officeDocument/2006/relationships/hyperlink" Target="http://www.toyotapozarica.com.mx/" TargetMode="External"/><Relationship Id="rId69" Type="http://schemas.openxmlformats.org/officeDocument/2006/relationships/hyperlink" Target="mailto:g_murrat@toyotatorreon.com" TargetMode="External"/><Relationship Id="rId113" Type="http://schemas.openxmlformats.org/officeDocument/2006/relationships/hyperlink" Target="mailto:dvgeneral@diezfenix.com" TargetMode="External"/><Relationship Id="rId134" Type="http://schemas.openxmlformats.org/officeDocument/2006/relationships/hyperlink" Target="mailto:arenapadilla@gfarrera.com.mx" TargetMode="External"/><Relationship Id="rId320" Type="http://schemas.openxmlformats.org/officeDocument/2006/relationships/hyperlink" Target="http://www.toyotalomasverdes.com.mx/" TargetMode="External"/><Relationship Id="rId80" Type="http://schemas.openxmlformats.org/officeDocument/2006/relationships/hyperlink" Target="mailto:cpadilla@toyotapuertovallarta.com.mx" TargetMode="External"/><Relationship Id="rId155" Type="http://schemas.openxmlformats.org/officeDocument/2006/relationships/hyperlink" Target="mailto:eleazar_fernandez@toyotaangelopolis.com.mx" TargetMode="External"/><Relationship Id="rId176" Type="http://schemas.openxmlformats.org/officeDocument/2006/relationships/hyperlink" Target="mailto:angel_flores@toyotaangelopolis.com.mx" TargetMode="External"/><Relationship Id="rId197" Type="http://schemas.openxmlformats.org/officeDocument/2006/relationships/hyperlink" Target="mailto:dora.mayoral@toyotanogales.com" TargetMode="External"/><Relationship Id="rId341" Type="http://schemas.openxmlformats.org/officeDocument/2006/relationships/hyperlink" Target="mailto:fm@grupofame.com" TargetMode="External"/><Relationship Id="rId201" Type="http://schemas.openxmlformats.org/officeDocument/2006/relationships/hyperlink" Target="mailto:hlgaray@toyotadeaguascalientes.com.mx" TargetMode="External"/><Relationship Id="rId222" Type="http://schemas.openxmlformats.org/officeDocument/2006/relationships/hyperlink" Target="mailto:alfonso.collada@fordcamsa.com.mx" TargetMode="External"/><Relationship Id="rId243" Type="http://schemas.openxmlformats.org/officeDocument/2006/relationships/hyperlink" Target="mailto:rhernandez@toyotaoaxaca.com.mx" TargetMode="External"/><Relationship Id="rId264" Type="http://schemas.openxmlformats.org/officeDocument/2006/relationships/hyperlink" Target="mailto:schidan@dalton.com.mx" TargetMode="External"/><Relationship Id="rId285" Type="http://schemas.openxmlformats.org/officeDocument/2006/relationships/hyperlink" Target="mailto:jblopez@toyotacordoba.com.mx" TargetMode="External"/><Relationship Id="rId17" Type="http://schemas.openxmlformats.org/officeDocument/2006/relationships/hyperlink" Target="http://www.toyotadeaguascalientes.com.mx/" TargetMode="External"/><Relationship Id="rId38" Type="http://schemas.openxmlformats.org/officeDocument/2006/relationships/hyperlink" Target="http://www.toyotaguerrero.com.mx/" TargetMode="External"/><Relationship Id="rId59" Type="http://schemas.openxmlformats.org/officeDocument/2006/relationships/hyperlink" Target="http://www.toyotaaeropuerto.com.mx/" TargetMode="External"/><Relationship Id="rId103" Type="http://schemas.openxmlformats.org/officeDocument/2006/relationships/hyperlink" Target="mailto:alejandro_avelar@toyotaangelopolis.com.mx" TargetMode="External"/><Relationship Id="rId124" Type="http://schemas.openxmlformats.org/officeDocument/2006/relationships/hyperlink" Target="mailto:cpadilla@toyotapuertovallarta.com.mx" TargetMode="External"/><Relationship Id="rId310" Type="http://schemas.openxmlformats.org/officeDocument/2006/relationships/hyperlink" Target="mailto:mmeza@toyotapuertovallarta.com.mx" TargetMode="External"/><Relationship Id="rId70" Type="http://schemas.openxmlformats.org/officeDocument/2006/relationships/hyperlink" Target="mailto:sgaxiola@premierchevrolet.com.mx" TargetMode="External"/><Relationship Id="rId91" Type="http://schemas.openxmlformats.org/officeDocument/2006/relationships/hyperlink" Target="mailto:rodrigo.solana@toyotahermosillo.com" TargetMode="External"/><Relationship Id="rId145" Type="http://schemas.openxmlformats.org/officeDocument/2006/relationships/hyperlink" Target="mailto:drodriguez@toyotacuernavaca.com.mx" TargetMode="External"/><Relationship Id="rId166" Type="http://schemas.openxmlformats.org/officeDocument/2006/relationships/hyperlink" Target="mailto:f_castro@toyotamerida.com.mx" TargetMode="External"/><Relationship Id="rId187" Type="http://schemas.openxmlformats.org/officeDocument/2006/relationships/hyperlink" Target="mailto:rhernandez@toyotaoaxaca.com.mx" TargetMode="External"/><Relationship Id="rId331" Type="http://schemas.openxmlformats.org/officeDocument/2006/relationships/hyperlink" Target="mailto:enrique.consuegra@toyotapolanco.com.mx" TargetMode="External"/><Relationship Id="rId1" Type="http://schemas.openxmlformats.org/officeDocument/2006/relationships/hyperlink" Target="http://www.toyotaperisur.com.mx/" TargetMode="External"/><Relationship Id="rId212" Type="http://schemas.openxmlformats.org/officeDocument/2006/relationships/hyperlink" Target="mailto:lalcaraz@toyotacolima.com.mx" TargetMode="External"/><Relationship Id="rId233" Type="http://schemas.openxmlformats.org/officeDocument/2006/relationships/hyperlink" Target="mailto:lflores@dalton.com.mx" TargetMode="External"/><Relationship Id="rId254" Type="http://schemas.openxmlformats.org/officeDocument/2006/relationships/hyperlink" Target="mailto:hcalderon@toyotamazatlan.com.mx" TargetMode="External"/><Relationship Id="rId28" Type="http://schemas.openxmlformats.org/officeDocument/2006/relationships/hyperlink" Target="http://www.toyotacordoba.com.mx/" TargetMode="External"/><Relationship Id="rId49" Type="http://schemas.openxmlformats.org/officeDocument/2006/relationships/hyperlink" Target="http://www.daltontoyotapatria.com.mx/" TargetMode="External"/><Relationship Id="rId114" Type="http://schemas.openxmlformats.org/officeDocument/2006/relationships/hyperlink" Target="mailto:rherrera@toyotacalifornia.com.mx" TargetMode="External"/><Relationship Id="rId275" Type="http://schemas.openxmlformats.org/officeDocument/2006/relationships/hyperlink" Target="mailto:fernando.familiar@toyotapolanco.com.mx" TargetMode="External"/><Relationship Id="rId296" Type="http://schemas.openxmlformats.org/officeDocument/2006/relationships/hyperlink" Target="mailto:gte.servicio@toyotacampeche.com.mx" TargetMode="External"/><Relationship Id="rId300" Type="http://schemas.openxmlformats.org/officeDocument/2006/relationships/hyperlink" Target="mailto:mserrano@toyotaoaxaca.com.mx" TargetMode="External"/><Relationship Id="rId60" Type="http://schemas.openxmlformats.org/officeDocument/2006/relationships/hyperlink" Target="http://www.daltontoyotaslp.com.mx/" TargetMode="External"/><Relationship Id="rId81" Type="http://schemas.openxmlformats.org/officeDocument/2006/relationships/hyperlink" Target="mailto:gil10@dchrysler.com.mx" TargetMode="External"/><Relationship Id="rId135" Type="http://schemas.openxmlformats.org/officeDocument/2006/relationships/hyperlink" Target="mailto:rlira@toyotamonterrey.com.mx" TargetMode="External"/><Relationship Id="rId156" Type="http://schemas.openxmlformats.org/officeDocument/2006/relationships/hyperlink" Target="mailto:agonzalez@toyotatorreon.com" TargetMode="External"/><Relationship Id="rId177" Type="http://schemas.openxmlformats.org/officeDocument/2006/relationships/hyperlink" Target="mailto:rfierro@toyotachihuahua.com" TargetMode="External"/><Relationship Id="rId198" Type="http://schemas.openxmlformats.org/officeDocument/2006/relationships/hyperlink" Target="mailto:dvadministracion@diezfenix.com" TargetMode="External"/><Relationship Id="rId321" Type="http://schemas.openxmlformats.org/officeDocument/2006/relationships/hyperlink" Target="mailto:framos@toyotalomasverdes.com.mx" TargetMode="External"/><Relationship Id="rId342" Type="http://schemas.openxmlformats.org/officeDocument/2006/relationships/hyperlink" Target="mailto:jcrodriguez@dalton.com.mx" TargetMode="External"/><Relationship Id="rId202" Type="http://schemas.openxmlformats.org/officeDocument/2006/relationships/hyperlink" Target="mailto:udedios@toyotagdl.com.mx" TargetMode="External"/><Relationship Id="rId223" Type="http://schemas.openxmlformats.org/officeDocument/2006/relationships/hyperlink" Target="http://www.toyotacoacalco.com.mx/" TargetMode="External"/><Relationship Id="rId244" Type="http://schemas.openxmlformats.org/officeDocument/2006/relationships/hyperlink" Target="mailto:dvgventas@diezfenix.com" TargetMode="External"/><Relationship Id="rId18" Type="http://schemas.openxmlformats.org/officeDocument/2006/relationships/hyperlink" Target="http://www.toyotainnova.com.mx/" TargetMode="External"/><Relationship Id="rId39" Type="http://schemas.openxmlformats.org/officeDocument/2006/relationships/hyperlink" Target="http://www.toyotamazatlan.com.mx/" TargetMode="External"/><Relationship Id="rId265" Type="http://schemas.openxmlformats.org/officeDocument/2006/relationships/hyperlink" Target="mailto:msnm@toyotaaeropuerto.com.mx" TargetMode="External"/><Relationship Id="rId286" Type="http://schemas.openxmlformats.org/officeDocument/2006/relationships/hyperlink" Target="mailto:jverdugo@toyotaculiacan.com.mx" TargetMode="External"/><Relationship Id="rId50" Type="http://schemas.openxmlformats.org/officeDocument/2006/relationships/hyperlink" Target="http://www.toyotapolanco.com/" TargetMode="External"/><Relationship Id="rId104" Type="http://schemas.openxmlformats.org/officeDocument/2006/relationships/hyperlink" Target="mailto:rmonasterio@toyotavallejo.com.mx" TargetMode="External"/><Relationship Id="rId125" Type="http://schemas.openxmlformats.org/officeDocument/2006/relationships/hyperlink" Target="mailto:ctalamas@toyotadurango.com" TargetMode="External"/><Relationship Id="rId146" Type="http://schemas.openxmlformats.org/officeDocument/2006/relationships/hyperlink" Target="mailto:ycisneros@toyotapachuca.com.mx" TargetMode="External"/><Relationship Id="rId167" Type="http://schemas.openxmlformats.org/officeDocument/2006/relationships/hyperlink" Target="mailto:dvservicio@diezfenix.com" TargetMode="External"/><Relationship Id="rId188" Type="http://schemas.openxmlformats.org/officeDocument/2006/relationships/hyperlink" Target="mailto:marroyo@toyotajuarez.com.mx" TargetMode="External"/><Relationship Id="rId311" Type="http://schemas.openxmlformats.org/officeDocument/2006/relationships/hyperlink" Target="mailto:msr@toyotavallejo.com.mx" TargetMode="External"/><Relationship Id="rId332" Type="http://schemas.openxmlformats.org/officeDocument/2006/relationships/hyperlink" Target="mailto:admon@fameperisur.com" TargetMode="External"/><Relationship Id="rId71" Type="http://schemas.openxmlformats.org/officeDocument/2006/relationships/hyperlink" Target="mailto:mpadillal@toyotamonterrey.com.mx" TargetMode="External"/><Relationship Id="rId92" Type="http://schemas.openxmlformats.org/officeDocument/2006/relationships/hyperlink" Target="mailto:marcelo.prestamo@toyotainnova.com.mx" TargetMode="External"/><Relationship Id="rId213" Type="http://schemas.openxmlformats.org/officeDocument/2006/relationships/hyperlink" Target="mailto:carlos.diazinfante@toyotadelbajio.com.mx" TargetMode="External"/><Relationship Id="rId234" Type="http://schemas.openxmlformats.org/officeDocument/2006/relationships/hyperlink" Target="mailto:m_rubalcaba@toyotamerida.com.mx" TargetMode="External"/><Relationship Id="rId2" Type="http://schemas.openxmlformats.org/officeDocument/2006/relationships/hyperlink" Target="http://www.toyotamonterrey.com.mx/" TargetMode="External"/><Relationship Id="rId29" Type="http://schemas.openxmlformats.org/officeDocument/2006/relationships/hyperlink" Target="http://www.toyotajuarez.com.mx/" TargetMode="External"/><Relationship Id="rId255" Type="http://schemas.openxmlformats.org/officeDocument/2006/relationships/hyperlink" Target="mailto:hcalderon@toyotamazatlan.com.mx" TargetMode="External"/><Relationship Id="rId276" Type="http://schemas.openxmlformats.org/officeDocument/2006/relationships/hyperlink" Target="mailto:sgarcia@toyotacountry.com.mx" TargetMode="External"/><Relationship Id="rId297" Type="http://schemas.openxmlformats.org/officeDocument/2006/relationships/hyperlink" Target="mailto:ecastro@toyotadurango.com" TargetMode="External"/><Relationship Id="rId40" Type="http://schemas.openxmlformats.org/officeDocument/2006/relationships/hyperlink" Target="mailto:monica@toyotaguerrero.com.mx" TargetMode="External"/><Relationship Id="rId115" Type="http://schemas.openxmlformats.org/officeDocument/2006/relationships/hyperlink" Target="mailto:g_murram@toyotatorreon.com" TargetMode="External"/><Relationship Id="rId136" Type="http://schemas.openxmlformats.org/officeDocument/2006/relationships/hyperlink" Target="mailto:pmartinez@toyotasatelite.com.mx" TargetMode="External"/><Relationship Id="rId157" Type="http://schemas.openxmlformats.org/officeDocument/2006/relationships/hyperlink" Target="mailto:gbarcenas@toyotaloscabos.com.mx" TargetMode="External"/><Relationship Id="rId178" Type="http://schemas.openxmlformats.org/officeDocument/2006/relationships/hyperlink" Target="mailto:fmorales@toyotagdl.com.mx" TargetMode="External"/><Relationship Id="rId301" Type="http://schemas.openxmlformats.org/officeDocument/2006/relationships/hyperlink" Target="mailto:manuel.portillo@gfarrera.com.mx" TargetMode="External"/><Relationship Id="rId322" Type="http://schemas.openxmlformats.org/officeDocument/2006/relationships/hyperlink" Target="mailto:framos@toyotalomasverdes.com.mx" TargetMode="External"/><Relationship Id="rId343" Type="http://schemas.openxmlformats.org/officeDocument/2006/relationships/hyperlink" Target="mailto:jcrodriguez@dalton.com.mx" TargetMode="External"/><Relationship Id="rId61" Type="http://schemas.openxmlformats.org/officeDocument/2006/relationships/hyperlink" Target="mailto:gnavarro@dalton.com.mx" TargetMode="External"/><Relationship Id="rId82" Type="http://schemas.openxmlformats.org/officeDocument/2006/relationships/hyperlink" Target="mailto:jcrodriguez@dalton.com.mx" TargetMode="External"/><Relationship Id="rId199" Type="http://schemas.openxmlformats.org/officeDocument/2006/relationships/hyperlink" Target="mailto:gtovar@toyotavallejo.com.mx" TargetMode="External"/><Relationship Id="rId203" Type="http://schemas.openxmlformats.org/officeDocument/2006/relationships/hyperlink" Target="mailto:ffarfan@toyotauni.com.mx,glguevara@toyotauni.com.mx" TargetMode="External"/><Relationship Id="rId19" Type="http://schemas.openxmlformats.org/officeDocument/2006/relationships/hyperlink" Target="http://www.toyotatabasco.com.mx/" TargetMode="External"/><Relationship Id="rId224" Type="http://schemas.openxmlformats.org/officeDocument/2006/relationships/hyperlink" Target="mailto:fernandovazquez@gfarrera.com.mx" TargetMode="External"/><Relationship Id="rId245" Type="http://schemas.openxmlformats.org/officeDocument/2006/relationships/hyperlink" Target="mailto:cramirezg@grupotampico.com" TargetMode="External"/><Relationship Id="rId266" Type="http://schemas.openxmlformats.org/officeDocument/2006/relationships/hyperlink" Target="mailto:caln@alden.com.mx" TargetMode="External"/><Relationship Id="rId287" Type="http://schemas.openxmlformats.org/officeDocument/2006/relationships/hyperlink" Target="mailto:gabriel.soto@toyotaobregon.com" TargetMode="External"/><Relationship Id="rId30" Type="http://schemas.openxmlformats.org/officeDocument/2006/relationships/hyperlink" Target="http://www.toyotasaltillo.com/" TargetMode="External"/><Relationship Id="rId105" Type="http://schemas.openxmlformats.org/officeDocument/2006/relationships/hyperlink" Target="mailto:vmillan@toyotaoaxaca.com.mx" TargetMode="External"/><Relationship Id="rId126" Type="http://schemas.openxmlformats.org/officeDocument/2006/relationships/hyperlink" Target="mailto:c_gomez@toyotacancun.com.mx" TargetMode="External"/><Relationship Id="rId147" Type="http://schemas.openxmlformats.org/officeDocument/2006/relationships/hyperlink" Target="mailto:iotero@toyotairapuato.com.mx" TargetMode="External"/><Relationship Id="rId168" Type="http://schemas.openxmlformats.org/officeDocument/2006/relationships/hyperlink" Target="mailto:jpena@toyotasantafe.com.mx" TargetMode="External"/><Relationship Id="rId312" Type="http://schemas.openxmlformats.org/officeDocument/2006/relationships/hyperlink" Target="mailto:jantoniolm@gmindustrial.com.mx" TargetMode="External"/><Relationship Id="rId333" Type="http://schemas.openxmlformats.org/officeDocument/2006/relationships/hyperlink" Target="mailto:apriegom@grupocruces.com.mx" TargetMode="External"/><Relationship Id="rId51" Type="http://schemas.openxmlformats.org/officeDocument/2006/relationships/hyperlink" Target="http://www.toyotapuertovallarta.com.mx/" TargetMode="External"/><Relationship Id="rId72" Type="http://schemas.openxmlformats.org/officeDocument/2006/relationships/hyperlink" Target="mailto:gil10@dchrysler.com.mx" TargetMode="External"/><Relationship Id="rId93" Type="http://schemas.openxmlformats.org/officeDocument/2006/relationships/hyperlink" Target="mailto:jarceo@toyotaxalapa.com.mx" TargetMode="External"/><Relationship Id="rId189" Type="http://schemas.openxmlformats.org/officeDocument/2006/relationships/hyperlink" Target="mailto:dcadministracion@diezfenix.com" TargetMode="External"/><Relationship Id="rId3" Type="http://schemas.openxmlformats.org/officeDocument/2006/relationships/hyperlink" Target="http://www.toyotatorreon.com.mx/" TargetMode="External"/><Relationship Id="rId214" Type="http://schemas.openxmlformats.org/officeDocument/2006/relationships/hyperlink" Target="mailto:jmacias@toyotagdl.com.mx" TargetMode="External"/><Relationship Id="rId235" Type="http://schemas.openxmlformats.org/officeDocument/2006/relationships/hyperlink" Target="mailto:jibarra@toyotamochis.com.mx" TargetMode="External"/><Relationship Id="rId256" Type="http://schemas.openxmlformats.org/officeDocument/2006/relationships/hyperlink" Target="mailto:hcalderon@toyotamazatlan.com.mx" TargetMode="External"/><Relationship Id="rId277" Type="http://schemas.openxmlformats.org/officeDocument/2006/relationships/hyperlink" Target="mailto:apalacio@toyotasalinacruz.com.mx" TargetMode="External"/><Relationship Id="rId298" Type="http://schemas.openxmlformats.org/officeDocument/2006/relationships/hyperlink" Target="mailto:jpantoja@toyotajuarez.com.mx"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6"/>
  <sheetViews>
    <sheetView showGridLines="0" tabSelected="1" view="pageBreakPreview" zoomScaleNormal="50" zoomScaleSheetLayoutView="100" workbookViewId="0">
      <selection activeCell="G14" sqref="G14"/>
    </sheetView>
  </sheetViews>
  <sheetFormatPr baseColWidth="10" defaultColWidth="9.140625" defaultRowHeight="14.25" x14ac:dyDescent="0.2"/>
  <cols>
    <col min="1" max="1" width="41.42578125" style="184" customWidth="1"/>
    <col min="2" max="2" width="13.7109375" style="184" customWidth="1"/>
    <col min="3" max="3" width="10.85546875" style="3" bestFit="1" customWidth="1"/>
    <col min="4" max="4" width="132.42578125" style="184" customWidth="1"/>
    <col min="5" max="5" width="20.28515625" style="184" customWidth="1"/>
    <col min="6" max="6" width="8.85546875" style="184" customWidth="1"/>
    <col min="7" max="7" width="8.5703125" style="184" customWidth="1"/>
    <col min="8" max="8" width="9.85546875" style="184" customWidth="1"/>
    <col min="9" max="16384" width="9.140625" style="184"/>
  </cols>
  <sheetData>
    <row r="1" spans="1:44" ht="39.950000000000003" customHeight="1" x14ac:dyDescent="0.2"/>
    <row r="2" spans="1:44" ht="39.950000000000003" customHeight="1" x14ac:dyDescent="0.2"/>
    <row r="3" spans="1:44" ht="39.950000000000003" customHeight="1" x14ac:dyDescent="0.2"/>
    <row r="4" spans="1:44" s="1" customFormat="1" ht="32.25" customHeight="1" x14ac:dyDescent="0.2">
      <c r="A4" s="21" t="s">
        <v>534</v>
      </c>
      <c r="B4" s="21"/>
      <c r="C4" s="21"/>
      <c r="D4" s="21"/>
      <c r="E4" s="46" t="s">
        <v>603</v>
      </c>
      <c r="F4" s="21"/>
      <c r="G4" s="21"/>
      <c r="H4" s="21"/>
      <c r="I4" s="21"/>
      <c r="J4" s="21"/>
      <c r="L4" s="21"/>
      <c r="M4" s="21"/>
      <c r="O4" s="21"/>
      <c r="P4" s="21"/>
    </row>
    <row r="5" spans="1:44" s="1" customFormat="1" ht="9.75" customHeight="1" x14ac:dyDescent="0.2">
      <c r="A5" s="21"/>
      <c r="B5" s="21"/>
      <c r="C5" s="21"/>
      <c r="D5" s="21"/>
      <c r="E5" s="21"/>
      <c r="F5" s="21"/>
      <c r="G5" s="21"/>
      <c r="H5" s="21"/>
      <c r="I5" s="21"/>
      <c r="J5" s="21"/>
      <c r="L5" s="21"/>
      <c r="M5" s="21"/>
      <c r="N5" s="46"/>
      <c r="O5" s="21"/>
      <c r="P5" s="21"/>
    </row>
    <row r="6" spans="1:44" s="1" customFormat="1" ht="25.5" customHeight="1" x14ac:dyDescent="0.25">
      <c r="A6" s="441" t="s">
        <v>1691</v>
      </c>
      <c r="B6" s="442"/>
      <c r="C6" s="443"/>
      <c r="D6" s="443"/>
      <c r="E6" s="443"/>
      <c r="F6" s="443"/>
      <c r="G6" s="443" t="s">
        <v>1690</v>
      </c>
      <c r="H6" s="444"/>
      <c r="I6" s="47"/>
      <c r="J6" s="47"/>
      <c r="K6" s="47"/>
      <c r="L6" s="47"/>
      <c r="M6" s="48"/>
      <c r="N6" s="2"/>
      <c r="V6" s="44"/>
      <c r="W6" s="44"/>
      <c r="X6" s="45"/>
      <c r="Y6" s="44"/>
      <c r="Z6" s="44"/>
    </row>
    <row r="7" spans="1:44" s="183" customFormat="1" ht="9" customHeight="1" x14ac:dyDescent="0.25">
      <c r="A7" s="8"/>
      <c r="B7" s="9"/>
      <c r="C7" s="13"/>
      <c r="D7" s="9"/>
      <c r="E7" s="9"/>
      <c r="F7" s="9"/>
      <c r="G7" s="9"/>
      <c r="H7" s="8"/>
      <c r="I7" s="19"/>
      <c r="J7" s="1"/>
      <c r="K7" s="1"/>
      <c r="L7" s="1"/>
      <c r="M7" s="1"/>
      <c r="O7" s="1"/>
      <c r="P7" s="1"/>
      <c r="R7" s="1"/>
      <c r="S7" s="1"/>
      <c r="T7" s="1"/>
      <c r="U7" s="1"/>
      <c r="V7" s="1"/>
      <c r="W7" s="1"/>
      <c r="X7" s="1"/>
      <c r="Y7" s="1"/>
      <c r="Z7" s="1"/>
      <c r="AA7" s="1"/>
      <c r="AB7" s="1"/>
      <c r="AC7" s="1"/>
      <c r="AD7" s="1"/>
      <c r="AE7" s="1"/>
      <c r="AF7" s="1"/>
      <c r="AG7" s="1"/>
      <c r="AH7" s="1"/>
      <c r="AI7" s="1"/>
      <c r="AJ7" s="1"/>
      <c r="AK7" s="1"/>
      <c r="AL7" s="1"/>
      <c r="AM7" s="1"/>
      <c r="AN7" s="1"/>
      <c r="AO7" s="1"/>
      <c r="AP7" s="1"/>
      <c r="AQ7" s="1"/>
    </row>
    <row r="8" spans="1:44" s="183" customFormat="1" x14ac:dyDescent="0.2">
      <c r="A8" s="12"/>
      <c r="B8" s="10"/>
      <c r="C8" s="11"/>
      <c r="D8" s="7"/>
      <c r="E8" s="7"/>
      <c r="F8" s="7"/>
      <c r="G8" s="7"/>
      <c r="H8" s="7"/>
      <c r="I8" s="7"/>
      <c r="J8" s="7"/>
      <c r="K8" s="4"/>
      <c r="L8" s="5"/>
      <c r="M8" s="7"/>
      <c r="N8" s="6"/>
      <c r="O8" s="5"/>
      <c r="P8" s="7"/>
      <c r="Q8" s="6"/>
      <c r="R8" s="5"/>
      <c r="S8" s="2"/>
      <c r="T8" s="2"/>
      <c r="U8" s="2"/>
      <c r="V8" s="2"/>
      <c r="W8" s="2"/>
      <c r="X8" s="2"/>
      <c r="Y8" s="2"/>
      <c r="Z8" s="2"/>
      <c r="AA8" s="2"/>
      <c r="AB8" s="2"/>
      <c r="AC8" s="2"/>
      <c r="AD8" s="2"/>
      <c r="AE8" s="2"/>
      <c r="AF8" s="2"/>
      <c r="AG8" s="2"/>
      <c r="AH8" s="2"/>
      <c r="AI8" s="2"/>
      <c r="AJ8" s="2"/>
      <c r="AK8" s="2"/>
      <c r="AL8" s="2"/>
      <c r="AM8" s="2"/>
      <c r="AN8" s="2"/>
      <c r="AO8" s="2"/>
      <c r="AP8" s="2"/>
      <c r="AQ8" s="2"/>
      <c r="AR8" s="4"/>
    </row>
    <row r="9" spans="1:44" ht="27.75" customHeight="1" x14ac:dyDescent="0.2">
      <c r="A9" s="22" t="s">
        <v>579</v>
      </c>
      <c r="B9" s="22" t="s">
        <v>684</v>
      </c>
      <c r="C9" s="22" t="s">
        <v>686</v>
      </c>
      <c r="D9" s="185" t="s">
        <v>685</v>
      </c>
      <c r="E9" s="22" t="s">
        <v>580</v>
      </c>
      <c r="F9" s="23" t="s">
        <v>535</v>
      </c>
      <c r="G9" s="24" t="s">
        <v>536</v>
      </c>
      <c r="H9" s="23" t="s">
        <v>577</v>
      </c>
    </row>
    <row r="10" spans="1:44" ht="17.100000000000001" customHeight="1" x14ac:dyDescent="0.2">
      <c r="A10" s="448" t="s">
        <v>1539</v>
      </c>
      <c r="B10" s="436" t="s">
        <v>533</v>
      </c>
      <c r="C10" s="241">
        <v>1.1000000000000001</v>
      </c>
      <c r="D10" s="261" t="s">
        <v>1540</v>
      </c>
      <c r="E10" s="262" t="s">
        <v>581</v>
      </c>
      <c r="F10" s="374"/>
      <c r="G10" s="375" t="s">
        <v>536</v>
      </c>
      <c r="H10" s="242"/>
    </row>
    <row r="11" spans="1:44" ht="17.100000000000001" customHeight="1" x14ac:dyDescent="0.2">
      <c r="A11" s="449"/>
      <c r="B11" s="437"/>
      <c r="C11" s="243">
        <v>1.2</v>
      </c>
      <c r="D11" s="263" t="s">
        <v>582</v>
      </c>
      <c r="E11" s="262" t="s">
        <v>581</v>
      </c>
      <c r="F11" s="374"/>
      <c r="G11" s="375" t="s">
        <v>536</v>
      </c>
      <c r="H11" s="219"/>
    </row>
    <row r="12" spans="1:44" ht="35.1" customHeight="1" x14ac:dyDescent="0.2">
      <c r="A12" s="449"/>
      <c r="B12" s="437"/>
      <c r="C12" s="243">
        <v>1.3</v>
      </c>
      <c r="D12" s="263" t="s">
        <v>1541</v>
      </c>
      <c r="E12" s="262" t="s">
        <v>581</v>
      </c>
      <c r="F12" s="374"/>
      <c r="G12" s="375" t="s">
        <v>536</v>
      </c>
      <c r="H12" s="219"/>
    </row>
    <row r="13" spans="1:44" ht="35.1" customHeight="1" x14ac:dyDescent="0.2">
      <c r="A13" s="449"/>
      <c r="B13" s="437"/>
      <c r="C13" s="243">
        <v>1.4</v>
      </c>
      <c r="D13" s="263" t="s">
        <v>1542</v>
      </c>
      <c r="E13" s="262" t="s">
        <v>583</v>
      </c>
      <c r="F13" s="374"/>
      <c r="G13" s="375" t="s">
        <v>536</v>
      </c>
      <c r="H13" s="219"/>
    </row>
    <row r="14" spans="1:44" ht="35.1" customHeight="1" x14ac:dyDescent="0.2">
      <c r="A14" s="449"/>
      <c r="B14" s="437"/>
      <c r="C14" s="243">
        <v>1.5</v>
      </c>
      <c r="D14" s="263" t="s">
        <v>1543</v>
      </c>
      <c r="E14" s="262" t="s">
        <v>581</v>
      </c>
      <c r="F14" s="374"/>
      <c r="G14" s="375" t="s">
        <v>536</v>
      </c>
      <c r="H14" s="219"/>
    </row>
    <row r="15" spans="1:44" ht="17.100000000000001" customHeight="1" x14ac:dyDescent="0.2">
      <c r="A15" s="449"/>
      <c r="B15" s="437"/>
      <c r="C15" s="243">
        <v>1.6</v>
      </c>
      <c r="D15" s="263" t="s">
        <v>1482</v>
      </c>
      <c r="E15" s="262" t="s">
        <v>583</v>
      </c>
      <c r="F15" s="376"/>
      <c r="G15" s="377" t="s">
        <v>536</v>
      </c>
      <c r="H15" s="219"/>
    </row>
    <row r="16" spans="1:44" ht="35.1" customHeight="1" x14ac:dyDescent="0.2">
      <c r="A16" s="449"/>
      <c r="B16" s="437"/>
      <c r="C16" s="243">
        <v>1.7</v>
      </c>
      <c r="D16" s="263" t="s">
        <v>1483</v>
      </c>
      <c r="E16" s="262" t="s">
        <v>583</v>
      </c>
      <c r="F16" s="376"/>
      <c r="G16" s="377" t="s">
        <v>536</v>
      </c>
      <c r="H16" s="219"/>
    </row>
    <row r="17" spans="1:8" ht="50.1" customHeight="1" x14ac:dyDescent="0.2">
      <c r="A17" s="450"/>
      <c r="B17" s="438"/>
      <c r="C17" s="243">
        <v>1.8</v>
      </c>
      <c r="D17" s="263" t="s">
        <v>1484</v>
      </c>
      <c r="E17" s="262" t="s">
        <v>583</v>
      </c>
      <c r="F17" s="376"/>
      <c r="G17" s="377" t="s">
        <v>536</v>
      </c>
      <c r="H17" s="219"/>
    </row>
    <row r="18" spans="1:8" ht="17.100000000000001" customHeight="1" x14ac:dyDescent="0.2">
      <c r="A18" s="451" t="s">
        <v>1485</v>
      </c>
      <c r="B18" s="445" t="s">
        <v>533</v>
      </c>
      <c r="C18" s="245">
        <v>2.1</v>
      </c>
      <c r="D18" s="264" t="s">
        <v>1486</v>
      </c>
      <c r="E18" s="265" t="s">
        <v>581</v>
      </c>
      <c r="F18" s="378" t="s">
        <v>535</v>
      </c>
      <c r="G18" s="379"/>
      <c r="H18" s="380"/>
    </row>
    <row r="19" spans="1:8" ht="18" customHeight="1" x14ac:dyDescent="0.2">
      <c r="A19" s="451"/>
      <c r="B19" s="446"/>
      <c r="C19" s="245">
        <v>2.2000000000000002</v>
      </c>
      <c r="D19" s="264" t="s">
        <v>1487</v>
      </c>
      <c r="E19" s="265" t="s">
        <v>581</v>
      </c>
      <c r="F19" s="378" t="s">
        <v>535</v>
      </c>
      <c r="G19" s="379"/>
      <c r="H19" s="380"/>
    </row>
    <row r="20" spans="1:8" ht="17.100000000000001" customHeight="1" x14ac:dyDescent="0.2">
      <c r="A20" s="451"/>
      <c r="B20" s="446"/>
      <c r="C20" s="245">
        <v>2.2999999999999998</v>
      </c>
      <c r="D20" s="264" t="s">
        <v>594</v>
      </c>
      <c r="E20" s="265" t="s">
        <v>581</v>
      </c>
      <c r="F20" s="378" t="s">
        <v>535</v>
      </c>
      <c r="G20" s="381"/>
      <c r="H20" s="380"/>
    </row>
    <row r="21" spans="1:8" ht="35.1" customHeight="1" x14ac:dyDescent="0.2">
      <c r="A21" s="451"/>
      <c r="B21" s="446"/>
      <c r="C21" s="245">
        <v>2.4</v>
      </c>
      <c r="D21" s="264" t="s">
        <v>584</v>
      </c>
      <c r="E21" s="265" t="s">
        <v>581</v>
      </c>
      <c r="F21" s="378"/>
      <c r="G21" s="379" t="s">
        <v>536</v>
      </c>
      <c r="H21" s="380"/>
    </row>
    <row r="22" spans="1:8" ht="18.75" customHeight="1" x14ac:dyDescent="0.2">
      <c r="A22" s="451"/>
      <c r="B22" s="446"/>
      <c r="C22" s="245">
        <v>2.5</v>
      </c>
      <c r="D22" s="264" t="s">
        <v>585</v>
      </c>
      <c r="E22" s="265" t="s">
        <v>581</v>
      </c>
      <c r="F22" s="378" t="s">
        <v>535</v>
      </c>
      <c r="G22" s="381"/>
      <c r="H22" s="380"/>
    </row>
    <row r="23" spans="1:8" ht="18.75" customHeight="1" x14ac:dyDescent="0.2">
      <c r="A23" s="451"/>
      <c r="B23" s="446"/>
      <c r="C23" s="245">
        <v>2.6</v>
      </c>
      <c r="D23" s="264" t="s">
        <v>586</v>
      </c>
      <c r="E23" s="265" t="s">
        <v>581</v>
      </c>
      <c r="F23" s="382" t="s">
        <v>535</v>
      </c>
      <c r="G23" s="383"/>
      <c r="H23" s="380"/>
    </row>
    <row r="24" spans="1:8" ht="17.100000000000001" customHeight="1" x14ac:dyDescent="0.2">
      <c r="A24" s="451"/>
      <c r="B24" s="446"/>
      <c r="C24" s="245">
        <v>2.7</v>
      </c>
      <c r="D24" s="264" t="s">
        <v>595</v>
      </c>
      <c r="E24" s="265" t="s">
        <v>581</v>
      </c>
      <c r="F24" s="382" t="s">
        <v>535</v>
      </c>
      <c r="G24" s="383"/>
      <c r="H24" s="380"/>
    </row>
    <row r="25" spans="1:8" ht="17.100000000000001" customHeight="1" x14ac:dyDescent="0.2">
      <c r="A25" s="451"/>
      <c r="B25" s="446"/>
      <c r="C25" s="245">
        <v>2.8</v>
      </c>
      <c r="D25" s="264" t="s">
        <v>593</v>
      </c>
      <c r="E25" s="265" t="s">
        <v>581</v>
      </c>
      <c r="F25" s="382" t="s">
        <v>535</v>
      </c>
      <c r="G25" s="383"/>
      <c r="H25" s="380"/>
    </row>
    <row r="26" spans="1:8" ht="35.1" customHeight="1" x14ac:dyDescent="0.2">
      <c r="A26" s="445" t="s">
        <v>1544</v>
      </c>
      <c r="B26" s="446"/>
      <c r="C26" s="245">
        <v>2.9</v>
      </c>
      <c r="D26" s="264" t="s">
        <v>587</v>
      </c>
      <c r="E26" s="265" t="s">
        <v>581</v>
      </c>
      <c r="F26" s="378"/>
      <c r="G26" s="381" t="s">
        <v>536</v>
      </c>
      <c r="H26" s="380"/>
    </row>
    <row r="27" spans="1:8" ht="17.100000000000001" customHeight="1" x14ac:dyDescent="0.2">
      <c r="A27" s="446"/>
      <c r="B27" s="446"/>
      <c r="C27" s="246">
        <v>2.1</v>
      </c>
      <c r="D27" s="264" t="s">
        <v>592</v>
      </c>
      <c r="E27" s="265" t="s">
        <v>581</v>
      </c>
      <c r="F27" s="378" t="s">
        <v>535</v>
      </c>
      <c r="G27" s="379"/>
      <c r="H27" s="380"/>
    </row>
    <row r="28" spans="1:8" ht="17.100000000000001" customHeight="1" x14ac:dyDescent="0.2">
      <c r="A28" s="446"/>
      <c r="B28" s="446"/>
      <c r="C28" s="246">
        <v>2.11</v>
      </c>
      <c r="D28" s="264" t="s">
        <v>588</v>
      </c>
      <c r="E28" s="265" t="s">
        <v>581</v>
      </c>
      <c r="F28" s="378" t="s">
        <v>535</v>
      </c>
      <c r="G28" s="379"/>
      <c r="H28" s="380"/>
    </row>
    <row r="29" spans="1:8" ht="35.1" customHeight="1" x14ac:dyDescent="0.2">
      <c r="A29" s="446"/>
      <c r="B29" s="446"/>
      <c r="C29" s="246">
        <v>2.12</v>
      </c>
      <c r="D29" s="264" t="s">
        <v>589</v>
      </c>
      <c r="E29" s="265" t="s">
        <v>581</v>
      </c>
      <c r="F29" s="382"/>
      <c r="G29" s="381" t="s">
        <v>1692</v>
      </c>
      <c r="H29" s="384"/>
    </row>
    <row r="30" spans="1:8" ht="17.100000000000001" customHeight="1" x14ac:dyDescent="0.2">
      <c r="A30" s="446"/>
      <c r="B30" s="446"/>
      <c r="C30" s="246">
        <v>2.13</v>
      </c>
      <c r="D30" s="264" t="s">
        <v>590</v>
      </c>
      <c r="E30" s="265" t="s">
        <v>581</v>
      </c>
      <c r="F30" s="382" t="s">
        <v>535</v>
      </c>
      <c r="G30" s="383"/>
      <c r="H30" s="380"/>
    </row>
    <row r="31" spans="1:8" ht="17.100000000000001" customHeight="1" x14ac:dyDescent="0.2">
      <c r="A31" s="446"/>
      <c r="B31" s="446"/>
      <c r="C31" s="246">
        <v>2.14</v>
      </c>
      <c r="D31" s="264" t="s">
        <v>1488</v>
      </c>
      <c r="E31" s="265"/>
      <c r="F31" s="382" t="s">
        <v>535</v>
      </c>
      <c r="G31" s="385"/>
      <c r="H31" s="384"/>
    </row>
    <row r="32" spans="1:8" ht="35.1" customHeight="1" x14ac:dyDescent="0.2">
      <c r="A32" s="446"/>
      <c r="B32" s="446"/>
      <c r="C32" s="246">
        <v>2.15</v>
      </c>
      <c r="D32" s="264" t="s">
        <v>505</v>
      </c>
      <c r="E32" s="265" t="s">
        <v>581</v>
      </c>
      <c r="F32" s="378"/>
      <c r="G32" s="379" t="s">
        <v>536</v>
      </c>
      <c r="H32" s="381"/>
    </row>
    <row r="33" spans="1:11" ht="48.75" customHeight="1" x14ac:dyDescent="0.2">
      <c r="A33" s="446"/>
      <c r="B33" s="446"/>
      <c r="C33" s="246">
        <v>2.16</v>
      </c>
      <c r="D33" s="264" t="s">
        <v>1490</v>
      </c>
      <c r="E33" s="265" t="s">
        <v>581</v>
      </c>
      <c r="F33" s="382"/>
      <c r="G33" s="383" t="s">
        <v>536</v>
      </c>
      <c r="H33" s="381"/>
    </row>
    <row r="34" spans="1:11" ht="31.5" customHeight="1" x14ac:dyDescent="0.2">
      <c r="A34" s="447"/>
      <c r="B34" s="446"/>
      <c r="C34" s="246">
        <v>2.17</v>
      </c>
      <c r="D34" s="264" t="s">
        <v>1491</v>
      </c>
      <c r="E34" s="265" t="s">
        <v>581</v>
      </c>
      <c r="F34" s="382"/>
      <c r="G34" s="383" t="s">
        <v>536</v>
      </c>
      <c r="H34" s="381"/>
    </row>
    <row r="35" spans="1:11" ht="35.1" customHeight="1" x14ac:dyDescent="0.2">
      <c r="A35" s="445" t="s">
        <v>1545</v>
      </c>
      <c r="B35" s="446"/>
      <c r="C35" s="246">
        <v>2.1800000000000002</v>
      </c>
      <c r="D35" s="264" t="s">
        <v>506</v>
      </c>
      <c r="E35" s="265" t="s">
        <v>581</v>
      </c>
      <c r="F35" s="382" t="s">
        <v>535</v>
      </c>
      <c r="G35" s="383"/>
      <c r="H35" s="381"/>
    </row>
    <row r="36" spans="1:11" ht="30.75" customHeight="1" x14ac:dyDescent="0.2">
      <c r="A36" s="446"/>
      <c r="B36" s="447"/>
      <c r="C36" s="246">
        <v>2.19</v>
      </c>
      <c r="D36" s="264" t="s">
        <v>1489</v>
      </c>
      <c r="E36" s="265" t="s">
        <v>581</v>
      </c>
      <c r="F36" s="382"/>
      <c r="G36" s="383" t="s">
        <v>536</v>
      </c>
      <c r="H36" s="381"/>
    </row>
    <row r="37" spans="1:11" ht="17.100000000000001" customHeight="1" x14ac:dyDescent="0.2">
      <c r="A37" s="439" t="s">
        <v>507</v>
      </c>
      <c r="B37" s="440" t="s">
        <v>533</v>
      </c>
      <c r="C37" s="247">
        <v>3.1</v>
      </c>
      <c r="D37" s="266" t="s">
        <v>509</v>
      </c>
      <c r="E37" s="222" t="s">
        <v>581</v>
      </c>
      <c r="F37" s="374"/>
      <c r="G37" s="387" t="s">
        <v>536</v>
      </c>
      <c r="H37" s="375"/>
    </row>
    <row r="38" spans="1:11" ht="35.1" customHeight="1" x14ac:dyDescent="0.2">
      <c r="A38" s="439"/>
      <c r="B38" s="440"/>
      <c r="C38" s="247">
        <v>3.2</v>
      </c>
      <c r="D38" s="266" t="s">
        <v>591</v>
      </c>
      <c r="E38" s="222" t="s">
        <v>581</v>
      </c>
      <c r="F38" s="374"/>
      <c r="G38" s="390" t="s">
        <v>536</v>
      </c>
      <c r="H38" s="391"/>
    </row>
    <row r="39" spans="1:11" ht="35.1" customHeight="1" x14ac:dyDescent="0.2">
      <c r="A39" s="439"/>
      <c r="B39" s="440"/>
      <c r="C39" s="248">
        <v>3.3</v>
      </c>
      <c r="D39" s="266" t="s">
        <v>510</v>
      </c>
      <c r="E39" s="222" t="s">
        <v>581</v>
      </c>
      <c r="F39" s="374"/>
      <c r="G39" s="390" t="s">
        <v>536</v>
      </c>
      <c r="H39" s="391"/>
    </row>
    <row r="40" spans="1:11" ht="35.1" customHeight="1" x14ac:dyDescent="0.2">
      <c r="A40" s="445" t="s">
        <v>511</v>
      </c>
      <c r="B40" s="445" t="s">
        <v>508</v>
      </c>
      <c r="C40" s="245">
        <v>4.0999999999999996</v>
      </c>
      <c r="D40" s="264" t="s">
        <v>1546</v>
      </c>
      <c r="E40" s="265" t="s">
        <v>581</v>
      </c>
      <c r="F40" s="382"/>
      <c r="G40" s="384" t="s">
        <v>536</v>
      </c>
      <c r="H40" s="380"/>
    </row>
    <row r="41" spans="1:11" ht="18" customHeight="1" x14ac:dyDescent="0.2">
      <c r="A41" s="446"/>
      <c r="B41" s="446"/>
      <c r="C41" s="245">
        <v>4.2</v>
      </c>
      <c r="D41" s="264" t="s">
        <v>1547</v>
      </c>
      <c r="E41" s="265" t="s">
        <v>581</v>
      </c>
      <c r="F41" s="382"/>
      <c r="G41" s="384" t="s">
        <v>536</v>
      </c>
      <c r="H41" s="380"/>
    </row>
    <row r="42" spans="1:11" ht="20.25" customHeight="1" x14ac:dyDescent="0.2">
      <c r="A42" s="446"/>
      <c r="B42" s="446"/>
      <c r="C42" s="245">
        <v>4.3</v>
      </c>
      <c r="D42" s="264" t="s">
        <v>1548</v>
      </c>
      <c r="E42" s="265" t="s">
        <v>581</v>
      </c>
      <c r="F42" s="382"/>
      <c r="G42" s="384" t="s">
        <v>536</v>
      </c>
      <c r="H42" s="380"/>
    </row>
    <row r="43" spans="1:11" ht="34.5" customHeight="1" x14ac:dyDescent="0.25">
      <c r="A43" s="446"/>
      <c r="B43" s="446"/>
      <c r="C43" s="245">
        <v>4.4000000000000004</v>
      </c>
      <c r="D43" s="264" t="s">
        <v>1549</v>
      </c>
      <c r="E43" s="265" t="s">
        <v>581</v>
      </c>
      <c r="F43" s="382"/>
      <c r="G43" s="384" t="s">
        <v>536</v>
      </c>
      <c r="H43" s="380"/>
      <c r="K43" s="18"/>
    </row>
    <row r="44" spans="1:11" ht="22.5" customHeight="1" x14ac:dyDescent="0.25">
      <c r="A44" s="446"/>
      <c r="B44" s="446"/>
      <c r="C44" s="245">
        <v>4.5</v>
      </c>
      <c r="D44" s="264" t="s">
        <v>1492</v>
      </c>
      <c r="E44" s="265" t="s">
        <v>581</v>
      </c>
      <c r="F44" s="382"/>
      <c r="G44" s="384" t="s">
        <v>536</v>
      </c>
      <c r="H44" s="380"/>
      <c r="K44" s="18"/>
    </row>
    <row r="45" spans="1:11" ht="50.1" customHeight="1" x14ac:dyDescent="0.25">
      <c r="A45" s="447"/>
      <c r="B45" s="447"/>
      <c r="C45" s="245">
        <v>4.5999999999999996</v>
      </c>
      <c r="D45" s="264" t="s">
        <v>1493</v>
      </c>
      <c r="E45" s="265" t="s">
        <v>581</v>
      </c>
      <c r="F45" s="382"/>
      <c r="G45" s="384" t="s">
        <v>536</v>
      </c>
      <c r="H45" s="380"/>
      <c r="K45" s="18"/>
    </row>
    <row r="46" spans="1:11" ht="17.100000000000001" customHeight="1" x14ac:dyDescent="0.2">
      <c r="A46" s="249" t="s">
        <v>512</v>
      </c>
      <c r="B46" s="203" t="s">
        <v>508</v>
      </c>
      <c r="C46" s="250">
        <v>5.0999999999999996</v>
      </c>
      <c r="D46" s="266" t="s">
        <v>513</v>
      </c>
      <c r="E46" s="222" t="s">
        <v>581</v>
      </c>
      <c r="F46" s="376"/>
      <c r="G46" s="392" t="s">
        <v>536</v>
      </c>
      <c r="H46" s="391"/>
    </row>
    <row r="47" spans="1:11" ht="29.25" customHeight="1" x14ac:dyDescent="0.25">
      <c r="A47" s="251" t="s">
        <v>548</v>
      </c>
      <c r="B47" s="252"/>
      <c r="C47" s="253"/>
      <c r="D47" s="267"/>
      <c r="E47" s="254"/>
      <c r="F47" s="388"/>
      <c r="G47" s="393"/>
      <c r="H47" s="394"/>
    </row>
    <row r="48" spans="1:11" ht="50.1" customHeight="1" x14ac:dyDescent="0.2">
      <c r="A48" s="255" t="s">
        <v>539</v>
      </c>
      <c r="B48" s="256" t="s">
        <v>514</v>
      </c>
      <c r="C48" s="257">
        <v>6.1</v>
      </c>
      <c r="D48" s="268" t="s">
        <v>515</v>
      </c>
      <c r="E48" s="223" t="s">
        <v>581</v>
      </c>
      <c r="F48" s="378"/>
      <c r="G48" s="381" t="s">
        <v>536</v>
      </c>
      <c r="H48" s="381"/>
    </row>
    <row r="49" spans="1:8" ht="34.5" customHeight="1" x14ac:dyDescent="0.2">
      <c r="A49" s="255" t="s">
        <v>540</v>
      </c>
      <c r="B49" s="256" t="s">
        <v>514</v>
      </c>
      <c r="C49" s="257">
        <v>6.2</v>
      </c>
      <c r="D49" s="268" t="s">
        <v>596</v>
      </c>
      <c r="E49" s="223" t="s">
        <v>581</v>
      </c>
      <c r="F49" s="386"/>
      <c r="G49" s="381" t="s">
        <v>536</v>
      </c>
      <c r="H49" s="395"/>
    </row>
    <row r="50" spans="1:8" ht="15.75" x14ac:dyDescent="0.25">
      <c r="A50" s="258"/>
      <c r="B50" s="258"/>
      <c r="C50" s="258"/>
      <c r="D50" s="269"/>
      <c r="E50" s="259"/>
      <c r="F50" s="376"/>
      <c r="G50" s="396"/>
      <c r="H50" s="396"/>
    </row>
    <row r="51" spans="1:8" ht="27.75" customHeight="1" x14ac:dyDescent="0.2">
      <c r="A51" s="203" t="s">
        <v>579</v>
      </c>
      <c r="B51" s="203" t="s">
        <v>684</v>
      </c>
      <c r="C51" s="203" t="s">
        <v>686</v>
      </c>
      <c r="D51" s="266" t="s">
        <v>685</v>
      </c>
      <c r="E51" s="270" t="s">
        <v>580</v>
      </c>
      <c r="F51" s="376"/>
      <c r="G51" s="396"/>
      <c r="H51" s="391"/>
    </row>
    <row r="52" spans="1:8" ht="18" customHeight="1" x14ac:dyDescent="0.2">
      <c r="A52" s="436" t="s">
        <v>1472</v>
      </c>
      <c r="B52" s="436" t="s">
        <v>619</v>
      </c>
      <c r="C52" s="247"/>
      <c r="D52" s="214" t="s">
        <v>1126</v>
      </c>
      <c r="E52" s="222"/>
      <c r="F52" s="389"/>
      <c r="G52" s="390"/>
      <c r="H52" s="392"/>
    </row>
    <row r="53" spans="1:8" ht="17.100000000000001" customHeight="1" x14ac:dyDescent="0.2">
      <c r="A53" s="437"/>
      <c r="B53" s="437"/>
      <c r="C53" s="260">
        <v>7.1</v>
      </c>
      <c r="D53" s="266" t="s">
        <v>1473</v>
      </c>
      <c r="E53" s="433" t="s">
        <v>1127</v>
      </c>
      <c r="F53" s="376"/>
      <c r="G53" s="390"/>
      <c r="H53" s="392" t="s">
        <v>1692</v>
      </c>
    </row>
    <row r="54" spans="1:8" ht="35.1" customHeight="1" x14ac:dyDescent="0.2">
      <c r="A54" s="437"/>
      <c r="B54" s="437"/>
      <c r="C54" s="260">
        <v>7.2</v>
      </c>
      <c r="D54" s="266" t="s">
        <v>1474</v>
      </c>
      <c r="E54" s="434"/>
      <c r="F54" s="396"/>
      <c r="G54" s="390"/>
      <c r="H54" s="392" t="s">
        <v>1692</v>
      </c>
    </row>
    <row r="55" spans="1:8" ht="35.1" customHeight="1" x14ac:dyDescent="0.2">
      <c r="A55" s="437"/>
      <c r="B55" s="437"/>
      <c r="C55" s="260">
        <v>7.3</v>
      </c>
      <c r="D55" s="266" t="s">
        <v>658</v>
      </c>
      <c r="E55" s="434"/>
      <c r="F55" s="396"/>
      <c r="G55" s="390"/>
      <c r="H55" s="392" t="s">
        <v>1692</v>
      </c>
    </row>
    <row r="56" spans="1:8" ht="17.100000000000001" customHeight="1" x14ac:dyDescent="0.2">
      <c r="A56" s="437"/>
      <c r="B56" s="437"/>
      <c r="C56" s="244">
        <v>7.4</v>
      </c>
      <c r="D56" s="271" t="s">
        <v>1131</v>
      </c>
      <c r="E56" s="434"/>
      <c r="F56" s="396"/>
      <c r="G56" s="390"/>
      <c r="H56" s="392" t="s">
        <v>1692</v>
      </c>
    </row>
    <row r="57" spans="1:8" ht="17.100000000000001" customHeight="1" x14ac:dyDescent="0.2">
      <c r="A57" s="437"/>
      <c r="B57" s="437"/>
      <c r="C57" s="244">
        <v>7.5</v>
      </c>
      <c r="D57" s="271" t="s">
        <v>670</v>
      </c>
      <c r="E57" s="434"/>
      <c r="F57" s="396"/>
      <c r="G57" s="390"/>
      <c r="H57" s="392" t="s">
        <v>1692</v>
      </c>
    </row>
    <row r="58" spans="1:8" ht="50.1" customHeight="1" x14ac:dyDescent="0.2">
      <c r="A58" s="437"/>
      <c r="B58" s="437"/>
      <c r="C58" s="244">
        <v>7.6</v>
      </c>
      <c r="D58" s="266" t="s">
        <v>1631</v>
      </c>
      <c r="E58" s="435"/>
      <c r="F58" s="396"/>
      <c r="G58" s="390"/>
      <c r="H58" s="392" t="s">
        <v>1692</v>
      </c>
    </row>
    <row r="59" spans="1:8" ht="19.5" customHeight="1" x14ac:dyDescent="0.2">
      <c r="A59" s="437"/>
      <c r="B59" s="437"/>
      <c r="C59" s="260"/>
      <c r="D59" s="214" t="s">
        <v>1475</v>
      </c>
      <c r="E59" s="222"/>
      <c r="F59" s="396"/>
      <c r="G59" s="396"/>
      <c r="H59" s="396"/>
    </row>
    <row r="60" spans="1:8" ht="57.75" customHeight="1" x14ac:dyDescent="0.2">
      <c r="A60" s="437"/>
      <c r="B60" s="437"/>
      <c r="C60" s="260">
        <v>8.1</v>
      </c>
      <c r="D60" s="266" t="s">
        <v>1476</v>
      </c>
      <c r="E60" s="222" t="s">
        <v>1477</v>
      </c>
      <c r="F60" s="396"/>
      <c r="G60" s="377"/>
      <c r="H60" s="396" t="s">
        <v>1692</v>
      </c>
    </row>
    <row r="61" spans="1:8" ht="74.25" customHeight="1" x14ac:dyDescent="0.2">
      <c r="A61" s="437"/>
      <c r="B61" s="437"/>
      <c r="C61" s="260">
        <v>8.1999999999999993</v>
      </c>
      <c r="D61" s="266" t="s">
        <v>1478</v>
      </c>
      <c r="E61" s="222" t="s">
        <v>1479</v>
      </c>
      <c r="F61" s="396"/>
      <c r="G61" s="377"/>
      <c r="H61" s="396" t="s">
        <v>1692</v>
      </c>
    </row>
    <row r="62" spans="1:8" ht="21" customHeight="1" x14ac:dyDescent="0.2">
      <c r="A62" s="437"/>
      <c r="B62" s="437"/>
      <c r="C62" s="260"/>
      <c r="D62" s="214" t="s">
        <v>1480</v>
      </c>
      <c r="E62" s="222"/>
      <c r="F62" s="396"/>
      <c r="G62" s="397"/>
      <c r="H62" s="391"/>
    </row>
    <row r="63" spans="1:8" ht="17.100000000000001" customHeight="1" x14ac:dyDescent="0.2">
      <c r="A63" s="437"/>
      <c r="B63" s="437"/>
      <c r="C63" s="260">
        <v>9.1</v>
      </c>
      <c r="D63" s="266" t="s">
        <v>671</v>
      </c>
      <c r="E63" s="222" t="s">
        <v>1128</v>
      </c>
      <c r="F63" s="396"/>
      <c r="G63" s="397"/>
      <c r="H63" s="392" t="s">
        <v>1692</v>
      </c>
    </row>
    <row r="64" spans="1:8" ht="23.25" customHeight="1" x14ac:dyDescent="0.2">
      <c r="A64" s="437"/>
      <c r="B64" s="437"/>
      <c r="C64" s="260"/>
      <c r="D64" s="214" t="s">
        <v>1630</v>
      </c>
      <c r="E64" s="222"/>
      <c r="F64" s="396"/>
      <c r="G64" s="396"/>
      <c r="H64" s="391"/>
    </row>
    <row r="65" spans="1:8" ht="35.1" customHeight="1" x14ac:dyDescent="0.2">
      <c r="A65" s="438"/>
      <c r="B65" s="438"/>
      <c r="C65" s="260">
        <v>10.1</v>
      </c>
      <c r="D65" s="266" t="s">
        <v>1481</v>
      </c>
      <c r="E65" s="222" t="s">
        <v>1128</v>
      </c>
      <c r="F65" s="396"/>
      <c r="G65" s="392"/>
      <c r="H65" s="396" t="s">
        <v>1692</v>
      </c>
    </row>
    <row r="66" spans="1:8" ht="15.75" x14ac:dyDescent="0.25">
      <c r="A66" s="215" t="s">
        <v>537</v>
      </c>
      <c r="B66" s="200"/>
      <c r="C66" s="201"/>
      <c r="D66" s="204"/>
      <c r="E66" s="200"/>
      <c r="F66" s="202"/>
      <c r="G66" s="202"/>
      <c r="H66" s="205"/>
    </row>
    <row r="67" spans="1:8" ht="18" customHeight="1" x14ac:dyDescent="0.25">
      <c r="A67" s="206"/>
      <c r="B67" s="207"/>
      <c r="C67" s="207"/>
      <c r="D67" s="204"/>
      <c r="E67" s="207"/>
      <c r="F67" s="208"/>
      <c r="G67" s="208"/>
      <c r="H67" s="205"/>
    </row>
    <row r="68" spans="1:8" ht="18" customHeight="1" x14ac:dyDescent="0.25">
      <c r="A68" s="206"/>
      <c r="B68" s="207"/>
      <c r="C68" s="207"/>
      <c r="D68" s="209"/>
      <c r="E68" s="207"/>
      <c r="F68" s="208"/>
      <c r="G68" s="208"/>
      <c r="H68" s="205"/>
    </row>
    <row r="69" spans="1:8" ht="18" customHeight="1" x14ac:dyDescent="0.25">
      <c r="A69" s="206"/>
      <c r="B69" s="207"/>
      <c r="C69" s="207"/>
      <c r="D69" s="209"/>
      <c r="E69" s="207"/>
      <c r="F69" s="208"/>
      <c r="G69" s="208"/>
      <c r="H69" s="205"/>
    </row>
    <row r="70" spans="1:8" ht="18" customHeight="1" x14ac:dyDescent="0.25">
      <c r="A70" s="206"/>
      <c r="B70" s="207"/>
      <c r="C70" s="207"/>
      <c r="D70" s="209"/>
      <c r="E70" s="207"/>
      <c r="F70" s="208"/>
      <c r="G70" s="208"/>
      <c r="H70" s="205"/>
    </row>
    <row r="71" spans="1:8" ht="18" customHeight="1" x14ac:dyDescent="0.25">
      <c r="A71" s="206"/>
      <c r="B71" s="207"/>
      <c r="C71" s="207"/>
      <c r="D71" s="209"/>
      <c r="E71" s="207"/>
      <c r="F71" s="208"/>
      <c r="G71" s="208"/>
      <c r="H71" s="205"/>
    </row>
    <row r="72" spans="1:8" ht="18" customHeight="1" x14ac:dyDescent="0.25">
      <c r="A72" s="206"/>
      <c r="B72" s="207"/>
      <c r="C72" s="207"/>
      <c r="D72" s="209"/>
      <c r="E72" s="207"/>
      <c r="F72" s="208"/>
      <c r="G72" s="208"/>
      <c r="H72" s="205"/>
    </row>
    <row r="73" spans="1:8" ht="18" customHeight="1" x14ac:dyDescent="0.25">
      <c r="A73" s="206"/>
      <c r="B73" s="207"/>
      <c r="C73" s="207"/>
      <c r="D73" s="209"/>
      <c r="E73" s="207"/>
      <c r="F73" s="208"/>
      <c r="G73" s="208"/>
      <c r="H73" s="205"/>
    </row>
    <row r="74" spans="1:8" ht="18" customHeight="1" x14ac:dyDescent="0.25">
      <c r="A74" s="206"/>
      <c r="B74" s="207"/>
      <c r="C74" s="207"/>
      <c r="D74" s="209"/>
      <c r="E74" s="207"/>
      <c r="F74" s="208"/>
      <c r="G74" s="208"/>
      <c r="H74" s="205"/>
    </row>
    <row r="75" spans="1:8" ht="18" customHeight="1" x14ac:dyDescent="0.25">
      <c r="A75" s="206"/>
      <c r="B75" s="207"/>
      <c r="C75" s="207"/>
      <c r="D75" s="209"/>
      <c r="E75" s="207"/>
      <c r="F75" s="208"/>
      <c r="G75" s="208"/>
      <c r="H75" s="205"/>
    </row>
    <row r="76" spans="1:8" x14ac:dyDescent="0.2">
      <c r="A76" s="199"/>
      <c r="B76" s="199"/>
      <c r="D76" s="199"/>
      <c r="E76" s="199"/>
      <c r="F76" s="199"/>
      <c r="G76" s="199"/>
      <c r="H76" s="199"/>
    </row>
  </sheetData>
  <mergeCells count="17">
    <mergeCell ref="A6:B6"/>
    <mergeCell ref="C6:D6"/>
    <mergeCell ref="E6:F6"/>
    <mergeCell ref="G6:H6"/>
    <mergeCell ref="A40:A45"/>
    <mergeCell ref="A35:A36"/>
    <mergeCell ref="A26:A34"/>
    <mergeCell ref="B18:B36"/>
    <mergeCell ref="B10:B17"/>
    <mergeCell ref="A10:A17"/>
    <mergeCell ref="B40:B45"/>
    <mergeCell ref="A18:A25"/>
    <mergeCell ref="E53:E58"/>
    <mergeCell ref="A52:A65"/>
    <mergeCell ref="B52:B65"/>
    <mergeCell ref="A37:A39"/>
    <mergeCell ref="B37:B39"/>
  </mergeCells>
  <phoneticPr fontId="0" type="noConversion"/>
  <printOptions horizontalCentered="1"/>
  <pageMargins left="0.39370078740157483" right="0.23622047244094491" top="0.39370078740157483" bottom="0.39370078740157483" header="0" footer="0"/>
  <pageSetup scale="50" orientation="landscape" horizontalDpi="300" verticalDpi="300" r:id="rId1"/>
  <headerFooter alignWithMargins="0">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44"/>
  <sheetViews>
    <sheetView showGridLines="0" view="pageBreakPreview" zoomScale="60" zoomScaleNormal="60" workbookViewId="0">
      <selection activeCell="M3" sqref="M3"/>
    </sheetView>
  </sheetViews>
  <sheetFormatPr baseColWidth="10" defaultColWidth="9.140625" defaultRowHeight="14.25" x14ac:dyDescent="0.2"/>
  <cols>
    <col min="1" max="1" width="36.42578125" style="41" customWidth="1"/>
    <col min="2" max="2" width="17.28515625" style="41" customWidth="1"/>
    <col min="3" max="3" width="11.85546875" style="3" customWidth="1"/>
    <col min="4" max="4" width="47.42578125" style="3" customWidth="1"/>
    <col min="5" max="5" width="38.5703125" style="3" customWidth="1"/>
    <col min="6" max="6" width="15.28515625" style="41" customWidth="1"/>
    <col min="7" max="8" width="7.7109375" style="3" customWidth="1"/>
    <col min="9" max="9" width="10.140625" style="41" customWidth="1"/>
    <col min="10" max="16384" width="9.140625" style="41"/>
  </cols>
  <sheetData>
    <row r="1" spans="1:45" ht="39.950000000000003" customHeight="1" x14ac:dyDescent="0.2"/>
    <row r="2" spans="1:45" ht="39.950000000000003" customHeight="1" x14ac:dyDescent="0.2"/>
    <row r="3" spans="1:45" ht="39.950000000000003" customHeight="1" x14ac:dyDescent="0.2"/>
    <row r="4" spans="1:45" s="1" customFormat="1" ht="32.25" customHeight="1" x14ac:dyDescent="0.2">
      <c r="A4" s="21" t="s">
        <v>534</v>
      </c>
      <c r="B4" s="21"/>
      <c r="C4" s="21"/>
      <c r="E4" s="46" t="s">
        <v>604</v>
      </c>
      <c r="F4" s="21"/>
      <c r="G4" s="21"/>
      <c r="H4" s="21"/>
      <c r="I4" s="21"/>
      <c r="J4" s="21"/>
      <c r="K4" s="21"/>
      <c r="M4" s="21"/>
      <c r="N4" s="21"/>
      <c r="P4" s="21"/>
      <c r="Q4" s="21"/>
    </row>
    <row r="5" spans="1:45" s="1" customFormat="1" ht="9.75" customHeight="1" x14ac:dyDescent="0.2">
      <c r="A5" s="21"/>
      <c r="B5" s="21"/>
      <c r="C5" s="21"/>
      <c r="D5" s="21"/>
      <c r="E5" s="21"/>
      <c r="F5" s="21"/>
      <c r="G5" s="21"/>
      <c r="H5" s="21"/>
      <c r="I5" s="21"/>
      <c r="J5" s="21"/>
      <c r="K5" s="21"/>
      <c r="M5" s="21"/>
      <c r="N5" s="21"/>
      <c r="O5" s="46"/>
      <c r="P5" s="21"/>
      <c r="Q5" s="21"/>
    </row>
    <row r="6" spans="1:45" s="1" customFormat="1" ht="25.5" customHeight="1" x14ac:dyDescent="0.25">
      <c r="A6" s="441" t="s">
        <v>1691</v>
      </c>
      <c r="B6" s="442"/>
      <c r="C6" s="424"/>
      <c r="D6" s="424"/>
      <c r="E6" s="424"/>
      <c r="F6" s="424"/>
      <c r="G6" s="424"/>
      <c r="H6" s="443" t="s">
        <v>1690</v>
      </c>
      <c r="I6" s="444"/>
      <c r="J6" s="51"/>
      <c r="K6" s="51"/>
      <c r="L6" s="51"/>
      <c r="M6" s="51"/>
      <c r="N6" s="52"/>
      <c r="O6" s="2"/>
      <c r="W6" s="44"/>
      <c r="X6" s="44"/>
      <c r="Y6" s="45"/>
      <c r="Z6" s="44"/>
      <c r="AA6" s="44"/>
    </row>
    <row r="7" spans="1:45" s="20" customFormat="1" ht="9" customHeight="1" x14ac:dyDescent="0.25">
      <c r="A7" s="8"/>
      <c r="B7" s="9"/>
      <c r="C7" s="13"/>
      <c r="D7" s="9"/>
      <c r="E7" s="9"/>
      <c r="F7" s="9"/>
      <c r="G7" s="9"/>
      <c r="H7" s="9"/>
      <c r="I7" s="8"/>
      <c r="J7" s="19"/>
      <c r="K7" s="1"/>
      <c r="L7" s="1"/>
      <c r="M7" s="1"/>
      <c r="N7" s="1"/>
      <c r="P7" s="1"/>
      <c r="Q7" s="1"/>
      <c r="S7" s="1"/>
      <c r="T7" s="1"/>
      <c r="U7" s="1"/>
      <c r="V7" s="1"/>
      <c r="W7" s="1"/>
      <c r="X7" s="1"/>
      <c r="Y7" s="1"/>
      <c r="Z7" s="1"/>
      <c r="AA7" s="1"/>
      <c r="AB7" s="1"/>
      <c r="AC7" s="1"/>
      <c r="AD7" s="1"/>
      <c r="AE7" s="1"/>
      <c r="AF7" s="1"/>
      <c r="AG7" s="1"/>
      <c r="AH7" s="1"/>
      <c r="AI7" s="1"/>
      <c r="AJ7" s="1"/>
      <c r="AK7" s="1"/>
      <c r="AL7" s="1"/>
      <c r="AM7" s="1"/>
      <c r="AN7" s="1"/>
      <c r="AO7" s="1"/>
      <c r="AP7" s="1"/>
      <c r="AQ7" s="1"/>
      <c r="AR7" s="1"/>
    </row>
    <row r="8" spans="1:45" s="20" customFormat="1" x14ac:dyDescent="0.2">
      <c r="A8" s="12"/>
      <c r="B8" s="10"/>
      <c r="C8" s="11"/>
      <c r="D8" s="7"/>
      <c r="E8" s="7"/>
      <c r="F8" s="7"/>
      <c r="G8" s="7"/>
      <c r="H8" s="7"/>
      <c r="I8" s="7"/>
      <c r="J8" s="7"/>
      <c r="K8" s="7"/>
      <c r="L8" s="4"/>
      <c r="M8" s="5"/>
      <c r="N8" s="7"/>
      <c r="O8" s="6"/>
      <c r="P8" s="5"/>
      <c r="Q8" s="7"/>
      <c r="R8" s="6"/>
      <c r="S8" s="5"/>
      <c r="T8" s="2"/>
      <c r="U8" s="2"/>
      <c r="V8" s="2"/>
      <c r="W8" s="2"/>
      <c r="X8" s="2"/>
      <c r="Y8" s="2"/>
      <c r="Z8" s="2"/>
      <c r="AA8" s="2"/>
      <c r="AB8" s="2"/>
      <c r="AC8" s="2"/>
      <c r="AD8" s="2"/>
      <c r="AE8" s="2"/>
      <c r="AF8" s="2"/>
      <c r="AG8" s="2"/>
      <c r="AH8" s="2"/>
      <c r="AI8" s="2"/>
      <c r="AJ8" s="2"/>
      <c r="AK8" s="2"/>
      <c r="AL8" s="2"/>
      <c r="AM8" s="2"/>
      <c r="AN8" s="2"/>
      <c r="AO8" s="2"/>
      <c r="AP8" s="2"/>
      <c r="AQ8" s="2"/>
      <c r="AR8" s="2"/>
      <c r="AS8" s="4"/>
    </row>
    <row r="9" spans="1:45" s="53" customFormat="1" ht="15.75" x14ac:dyDescent="0.2">
      <c r="A9" s="49" t="s">
        <v>687</v>
      </c>
      <c r="B9" s="22" t="s">
        <v>684</v>
      </c>
      <c r="C9" s="22" t="s">
        <v>686</v>
      </c>
      <c r="D9" s="49" t="s">
        <v>685</v>
      </c>
      <c r="E9" s="50"/>
      <c r="F9" s="22" t="s">
        <v>580</v>
      </c>
      <c r="G9" s="23" t="s">
        <v>535</v>
      </c>
      <c r="H9" s="23" t="s">
        <v>536</v>
      </c>
      <c r="I9" s="23" t="s">
        <v>577</v>
      </c>
    </row>
    <row r="10" spans="1:45" ht="39.75" customHeight="1" x14ac:dyDescent="0.2">
      <c r="A10" s="456" t="s">
        <v>620</v>
      </c>
      <c r="B10" s="460" t="s">
        <v>619</v>
      </c>
      <c r="C10" s="272">
        <v>1.1000000000000001</v>
      </c>
      <c r="D10" s="459" t="s">
        <v>605</v>
      </c>
      <c r="E10" s="459"/>
      <c r="F10" s="273" t="s">
        <v>581</v>
      </c>
      <c r="G10" s="274"/>
      <c r="H10" s="25"/>
      <c r="I10" s="36"/>
    </row>
    <row r="11" spans="1:45" ht="30.75" customHeight="1" x14ac:dyDescent="0.2">
      <c r="A11" s="457"/>
      <c r="B11" s="461"/>
      <c r="C11" s="275">
        <v>1.2</v>
      </c>
      <c r="D11" s="459" t="s">
        <v>606</v>
      </c>
      <c r="E11" s="459"/>
      <c r="F11" s="276" t="s">
        <v>581</v>
      </c>
      <c r="G11" s="277"/>
      <c r="H11" s="26"/>
      <c r="I11" s="42"/>
    </row>
    <row r="12" spans="1:45" ht="30" customHeight="1" x14ac:dyDescent="0.2">
      <c r="A12" s="457"/>
      <c r="B12" s="461"/>
      <c r="C12" s="275">
        <v>1.3</v>
      </c>
      <c r="D12" s="459" t="s">
        <v>607</v>
      </c>
      <c r="E12" s="459"/>
      <c r="F12" s="276" t="s">
        <v>581</v>
      </c>
      <c r="G12" s="277"/>
      <c r="H12" s="26"/>
      <c r="I12" s="42"/>
    </row>
    <row r="13" spans="1:45" ht="15" customHeight="1" x14ac:dyDescent="0.2">
      <c r="A13" s="457"/>
      <c r="B13" s="461"/>
      <c r="C13" s="278">
        <v>1.4</v>
      </c>
      <c r="D13" s="459" t="s">
        <v>608</v>
      </c>
      <c r="E13" s="459"/>
      <c r="F13" s="276" t="s">
        <v>581</v>
      </c>
      <c r="G13" s="277"/>
      <c r="H13" s="35"/>
      <c r="I13" s="42"/>
    </row>
    <row r="14" spans="1:45" ht="15" customHeight="1" x14ac:dyDescent="0.2">
      <c r="A14" s="457"/>
      <c r="B14" s="461"/>
      <c r="C14" s="278">
        <v>1.5</v>
      </c>
      <c r="D14" s="459" t="s">
        <v>609</v>
      </c>
      <c r="E14" s="459"/>
      <c r="F14" s="276" t="s">
        <v>581</v>
      </c>
      <c r="G14" s="277"/>
      <c r="H14" s="26"/>
      <c r="I14" s="42"/>
    </row>
    <row r="15" spans="1:45" ht="15" customHeight="1" x14ac:dyDescent="0.2">
      <c r="A15" s="457"/>
      <c r="B15" s="461"/>
      <c r="C15" s="278">
        <v>1.6</v>
      </c>
      <c r="D15" s="459" t="s">
        <v>610</v>
      </c>
      <c r="E15" s="459"/>
      <c r="F15" s="276" t="s">
        <v>581</v>
      </c>
      <c r="G15" s="277"/>
      <c r="H15" s="35"/>
      <c r="I15" s="42"/>
    </row>
    <row r="16" spans="1:45" ht="15" customHeight="1" x14ac:dyDescent="0.2">
      <c r="A16" s="457"/>
      <c r="B16" s="461"/>
      <c r="C16" s="279">
        <v>1.7</v>
      </c>
      <c r="D16" s="459" t="s">
        <v>611</v>
      </c>
      <c r="E16" s="459"/>
      <c r="F16" s="276" t="s">
        <v>581</v>
      </c>
      <c r="G16" s="277"/>
      <c r="H16" s="26"/>
      <c r="I16" s="42"/>
    </row>
    <row r="17" spans="1:9" ht="15" customHeight="1" x14ac:dyDescent="0.2">
      <c r="A17" s="457"/>
      <c r="B17" s="461"/>
      <c r="C17" s="279">
        <v>1.8</v>
      </c>
      <c r="D17" s="463" t="s">
        <v>1130</v>
      </c>
      <c r="E17" s="463"/>
      <c r="F17" s="276" t="s">
        <v>581</v>
      </c>
      <c r="G17" s="277"/>
      <c r="H17" s="35"/>
      <c r="I17" s="42"/>
    </row>
    <row r="18" spans="1:9" ht="15" customHeight="1" x14ac:dyDescent="0.2">
      <c r="A18" s="457"/>
      <c r="B18" s="461"/>
      <c r="C18" s="279">
        <v>1.9</v>
      </c>
      <c r="D18" s="459" t="s">
        <v>612</v>
      </c>
      <c r="E18" s="459"/>
      <c r="F18" s="276" t="s">
        <v>581</v>
      </c>
      <c r="G18" s="277"/>
      <c r="H18" s="35"/>
      <c r="I18" s="42"/>
    </row>
    <row r="19" spans="1:9" ht="15" customHeight="1" x14ac:dyDescent="0.2">
      <c r="A19" s="457"/>
      <c r="B19" s="461"/>
      <c r="C19" s="280">
        <v>1.1000000000000001</v>
      </c>
      <c r="D19" s="459" t="s">
        <v>613</v>
      </c>
      <c r="E19" s="459"/>
      <c r="F19" s="276" t="s">
        <v>581</v>
      </c>
      <c r="G19" s="277"/>
      <c r="H19" s="35"/>
      <c r="I19" s="42"/>
    </row>
    <row r="20" spans="1:9" ht="29.25" customHeight="1" x14ac:dyDescent="0.2">
      <c r="A20" s="457"/>
      <c r="B20" s="461"/>
      <c r="C20" s="280">
        <v>1.1100000000000001</v>
      </c>
      <c r="D20" s="459" t="s">
        <v>614</v>
      </c>
      <c r="E20" s="459"/>
      <c r="F20" s="276" t="s">
        <v>581</v>
      </c>
      <c r="G20" s="277"/>
      <c r="H20" s="26"/>
      <c r="I20" s="42"/>
    </row>
    <row r="21" spans="1:9" ht="33.75" customHeight="1" x14ac:dyDescent="0.2">
      <c r="A21" s="457"/>
      <c r="B21" s="461"/>
      <c r="C21" s="280">
        <v>1.1200000000000001</v>
      </c>
      <c r="D21" s="459" t="s">
        <v>615</v>
      </c>
      <c r="E21" s="459"/>
      <c r="F21" s="276" t="s">
        <v>581</v>
      </c>
      <c r="G21" s="277"/>
      <c r="H21" s="26"/>
      <c r="I21" s="42"/>
    </row>
    <row r="22" spans="1:9" ht="34.5" customHeight="1" x14ac:dyDescent="0.2">
      <c r="A22" s="457"/>
      <c r="B22" s="461"/>
      <c r="C22" s="280">
        <v>1.1299999999999999</v>
      </c>
      <c r="D22" s="459" t="s">
        <v>616</v>
      </c>
      <c r="E22" s="459"/>
      <c r="F22" s="276" t="s">
        <v>581</v>
      </c>
      <c r="G22" s="277"/>
      <c r="H22" s="35"/>
      <c r="I22" s="42"/>
    </row>
    <row r="23" spans="1:9" ht="15.75" x14ac:dyDescent="0.2">
      <c r="A23" s="457"/>
      <c r="B23" s="461"/>
      <c r="C23" s="280">
        <v>1.1399999999999999</v>
      </c>
      <c r="D23" s="459" t="s">
        <v>617</v>
      </c>
      <c r="E23" s="459"/>
      <c r="F23" s="276" t="s">
        <v>538</v>
      </c>
      <c r="G23" s="277"/>
      <c r="H23" s="35"/>
      <c r="I23" s="42"/>
    </row>
    <row r="24" spans="1:9" ht="15.75" x14ac:dyDescent="0.2">
      <c r="A24" s="457"/>
      <c r="B24" s="461"/>
      <c r="C24" s="281">
        <v>1.1499999999999999</v>
      </c>
      <c r="D24" s="459" t="s">
        <v>618</v>
      </c>
      <c r="E24" s="459"/>
      <c r="F24" s="282"/>
      <c r="G24" s="283"/>
      <c r="H24" s="54"/>
      <c r="I24" s="55"/>
    </row>
    <row r="25" spans="1:9" ht="15.75" x14ac:dyDescent="0.2">
      <c r="A25" s="457"/>
      <c r="B25" s="461"/>
      <c r="C25" s="281">
        <v>1.1599999999999999</v>
      </c>
      <c r="D25" s="452" t="s">
        <v>1129</v>
      </c>
      <c r="E25" s="453"/>
      <c r="F25" s="282" t="s">
        <v>581</v>
      </c>
      <c r="G25" s="283"/>
      <c r="H25" s="54"/>
      <c r="I25" s="55"/>
    </row>
    <row r="26" spans="1:9" ht="15.75" x14ac:dyDescent="0.2">
      <c r="A26" s="458"/>
      <c r="B26" s="462"/>
      <c r="C26" s="284"/>
      <c r="D26" s="454"/>
      <c r="E26" s="455"/>
      <c r="F26" s="282"/>
      <c r="G26" s="283"/>
      <c r="H26" s="54"/>
      <c r="I26" s="55"/>
    </row>
    <row r="27" spans="1:9" ht="15.75" x14ac:dyDescent="0.2">
      <c r="A27" s="210"/>
      <c r="B27" s="211"/>
      <c r="C27" s="43"/>
      <c r="D27" s="43"/>
      <c r="E27" s="43"/>
      <c r="F27" s="212"/>
      <c r="G27" s="213"/>
      <c r="H27" s="213"/>
      <c r="I27" s="43"/>
    </row>
    <row r="28" spans="1:9" ht="15" x14ac:dyDescent="0.25">
      <c r="A28" s="27" t="s">
        <v>537</v>
      </c>
      <c r="B28" s="178"/>
      <c r="C28" s="17"/>
      <c r="D28" s="17"/>
      <c r="E28" s="17"/>
      <c r="F28" s="56"/>
      <c r="G28" s="17"/>
      <c r="H28" s="17"/>
      <c r="I28" s="57"/>
    </row>
    <row r="29" spans="1:9" ht="15" x14ac:dyDescent="0.25">
      <c r="A29" s="37"/>
      <c r="B29" s="179"/>
      <c r="C29" s="15"/>
      <c r="D29" s="15"/>
      <c r="E29" s="15"/>
      <c r="F29" s="43"/>
      <c r="G29" s="15"/>
      <c r="H29" s="15"/>
      <c r="I29" s="58"/>
    </row>
    <row r="30" spans="1:9" ht="15" x14ac:dyDescent="0.25">
      <c r="A30" s="37"/>
      <c r="B30" s="179"/>
      <c r="C30" s="15"/>
      <c r="D30" s="15"/>
      <c r="E30" s="15"/>
      <c r="F30" s="43"/>
      <c r="G30" s="15"/>
      <c r="H30" s="15"/>
      <c r="I30" s="58"/>
    </row>
    <row r="31" spans="1:9" ht="15" x14ac:dyDescent="0.25">
      <c r="A31" s="37"/>
      <c r="B31" s="179"/>
      <c r="C31" s="15"/>
      <c r="D31" s="15"/>
      <c r="E31" s="15"/>
      <c r="F31" s="43"/>
      <c r="G31" s="15"/>
      <c r="H31" s="15"/>
      <c r="I31" s="58"/>
    </row>
    <row r="32" spans="1:9" ht="15" x14ac:dyDescent="0.25">
      <c r="A32" s="37"/>
      <c r="B32" s="179"/>
      <c r="C32" s="15"/>
      <c r="D32" s="15"/>
      <c r="E32" s="15"/>
      <c r="F32" s="43"/>
      <c r="G32" s="15"/>
      <c r="H32" s="15"/>
      <c r="I32" s="58"/>
    </row>
    <row r="33" spans="1:9" ht="15" x14ac:dyDescent="0.25">
      <c r="A33" s="37"/>
      <c r="B33" s="179"/>
      <c r="C33" s="15"/>
      <c r="D33" s="15"/>
      <c r="E33" s="15"/>
      <c r="F33" s="43"/>
      <c r="G33" s="15"/>
      <c r="H33" s="15"/>
      <c r="I33" s="58"/>
    </row>
    <row r="34" spans="1:9" ht="15" x14ac:dyDescent="0.25">
      <c r="A34" s="37"/>
      <c r="B34" s="179"/>
      <c r="C34" s="15"/>
      <c r="D34" s="15"/>
      <c r="E34" s="15"/>
      <c r="F34" s="43"/>
      <c r="G34" s="15"/>
      <c r="H34" s="15"/>
      <c r="I34" s="58"/>
    </row>
    <row r="35" spans="1:9" ht="15" x14ac:dyDescent="0.25">
      <c r="A35" s="37"/>
      <c r="B35" s="179"/>
      <c r="C35" s="15"/>
      <c r="D35" s="15"/>
      <c r="E35" s="15"/>
      <c r="F35" s="43"/>
      <c r="G35" s="15"/>
      <c r="H35" s="15"/>
      <c r="I35" s="58"/>
    </row>
    <row r="36" spans="1:9" ht="15" x14ac:dyDescent="0.25">
      <c r="A36" s="37"/>
      <c r="B36" s="179"/>
      <c r="C36" s="15"/>
      <c r="D36" s="15"/>
      <c r="E36" s="15"/>
      <c r="F36" s="43"/>
      <c r="G36" s="15"/>
      <c r="H36" s="15"/>
      <c r="I36" s="58"/>
    </row>
    <row r="37" spans="1:9" ht="15" x14ac:dyDescent="0.25">
      <c r="A37" s="37"/>
      <c r="B37" s="179"/>
      <c r="C37" s="15"/>
      <c r="D37" s="15"/>
      <c r="E37" s="15"/>
      <c r="F37" s="43"/>
      <c r="G37" s="15"/>
      <c r="H37" s="15"/>
      <c r="I37" s="58"/>
    </row>
    <row r="38" spans="1:9" ht="15" x14ac:dyDescent="0.25">
      <c r="A38" s="37"/>
      <c r="B38" s="179"/>
      <c r="C38" s="15"/>
      <c r="D38" s="15"/>
      <c r="E38" s="15"/>
      <c r="F38" s="43"/>
      <c r="G38" s="15"/>
      <c r="H38" s="15"/>
      <c r="I38" s="58"/>
    </row>
    <row r="39" spans="1:9" ht="15" x14ac:dyDescent="0.25">
      <c r="A39" s="37"/>
      <c r="B39" s="179"/>
      <c r="C39" s="15"/>
      <c r="D39" s="15"/>
      <c r="E39" s="15"/>
      <c r="F39" s="43"/>
      <c r="G39" s="15"/>
      <c r="H39" s="15"/>
      <c r="I39" s="58"/>
    </row>
    <row r="40" spans="1:9" ht="15" x14ac:dyDescent="0.25">
      <c r="A40" s="37"/>
      <c r="B40" s="179"/>
      <c r="C40" s="15"/>
      <c r="D40" s="15"/>
      <c r="E40" s="15"/>
      <c r="F40" s="43"/>
      <c r="G40" s="15"/>
      <c r="H40" s="15"/>
      <c r="I40" s="58"/>
    </row>
    <row r="41" spans="1:9" ht="15" x14ac:dyDescent="0.25">
      <c r="A41" s="37"/>
      <c r="B41" s="179"/>
      <c r="C41" s="15"/>
      <c r="D41" s="15"/>
      <c r="E41" s="15"/>
      <c r="F41" s="43"/>
      <c r="G41" s="15"/>
      <c r="H41" s="15"/>
      <c r="I41" s="58"/>
    </row>
    <row r="42" spans="1:9" ht="15" x14ac:dyDescent="0.25">
      <c r="A42" s="37"/>
      <c r="B42" s="179"/>
      <c r="C42" s="15"/>
      <c r="D42" s="15"/>
      <c r="E42" s="15"/>
      <c r="F42" s="43"/>
      <c r="G42" s="15"/>
      <c r="H42" s="15"/>
      <c r="I42" s="58"/>
    </row>
    <row r="43" spans="1:9" ht="15" x14ac:dyDescent="0.25">
      <c r="A43" s="37"/>
      <c r="B43" s="179"/>
      <c r="C43" s="15"/>
      <c r="D43" s="15"/>
      <c r="E43" s="15"/>
      <c r="F43" s="43"/>
      <c r="G43" s="15"/>
      <c r="H43" s="15"/>
      <c r="I43" s="58"/>
    </row>
    <row r="44" spans="1:9" ht="15" x14ac:dyDescent="0.25">
      <c r="A44" s="37"/>
      <c r="B44" s="179"/>
      <c r="C44" s="15"/>
      <c r="D44" s="15"/>
      <c r="E44" s="15"/>
      <c r="F44" s="43"/>
      <c r="G44" s="15"/>
      <c r="H44" s="15"/>
      <c r="I44" s="58"/>
    </row>
  </sheetData>
  <mergeCells count="21">
    <mergeCell ref="D20:E20"/>
    <mergeCell ref="D16:E16"/>
    <mergeCell ref="D17:E17"/>
    <mergeCell ref="D18:E18"/>
    <mergeCell ref="D12:E12"/>
    <mergeCell ref="A6:B6"/>
    <mergeCell ref="H6:I6"/>
    <mergeCell ref="D25:E25"/>
    <mergeCell ref="D26:E26"/>
    <mergeCell ref="A10:A26"/>
    <mergeCell ref="D13:E13"/>
    <mergeCell ref="D22:E22"/>
    <mergeCell ref="D14:E14"/>
    <mergeCell ref="D15:E15"/>
    <mergeCell ref="D21:E21"/>
    <mergeCell ref="D19:E19"/>
    <mergeCell ref="B10:B26"/>
    <mergeCell ref="D24:E24"/>
    <mergeCell ref="D10:E10"/>
    <mergeCell ref="D11:E11"/>
    <mergeCell ref="D23:E23"/>
  </mergeCells>
  <phoneticPr fontId="0" type="noConversion"/>
  <printOptions horizontalCentered="1"/>
  <pageMargins left="0.9055118110236221" right="0.51181102362204722" top="0.39370078740157483" bottom="0.39370078740157483" header="0" footer="0"/>
  <pageSetup scale="63" orientation="landscape"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S149"/>
  <sheetViews>
    <sheetView showGridLines="0" view="pageBreakPreview" zoomScale="60" zoomScaleNormal="70" workbookViewId="0">
      <selection activeCell="A13" sqref="A13:A17"/>
    </sheetView>
  </sheetViews>
  <sheetFormatPr baseColWidth="10" defaultColWidth="9.140625" defaultRowHeight="12.75" x14ac:dyDescent="0.2"/>
  <cols>
    <col min="1" max="1" width="53.85546875" style="3" customWidth="1"/>
    <col min="2" max="2" width="14.42578125" style="3" customWidth="1"/>
    <col min="3" max="3" width="13.28515625" style="16" customWidth="1"/>
    <col min="4" max="4" width="108" style="3" customWidth="1"/>
    <col min="5" max="5" width="16" style="3" customWidth="1"/>
    <col min="6" max="7" width="9.42578125" style="3" customWidth="1"/>
    <col min="8" max="8" width="9.28515625" style="3" bestFit="1" customWidth="1"/>
    <col min="9" max="16384" width="9.140625" style="3"/>
  </cols>
  <sheetData>
    <row r="1" spans="1:8" ht="39.950000000000003" customHeight="1" x14ac:dyDescent="0.2"/>
    <row r="2" spans="1:8" ht="39.950000000000003" customHeight="1" x14ac:dyDescent="0.2"/>
    <row r="3" spans="1:8" ht="39.950000000000003" customHeight="1" x14ac:dyDescent="0.2"/>
    <row r="4" spans="1:8" s="2" customFormat="1" ht="32.25" customHeight="1" x14ac:dyDescent="0.2">
      <c r="A4" s="21" t="s">
        <v>534</v>
      </c>
      <c r="B4" s="21"/>
      <c r="C4" s="21"/>
      <c r="D4" s="46" t="s">
        <v>1550</v>
      </c>
      <c r="E4" s="21"/>
      <c r="F4" s="21"/>
      <c r="G4" s="21"/>
      <c r="H4" s="21"/>
    </row>
    <row r="5" spans="1:8" s="1" customFormat="1" ht="9.75" customHeight="1" x14ac:dyDescent="0.2">
      <c r="A5" s="21"/>
      <c r="B5" s="21"/>
      <c r="C5" s="21"/>
      <c r="D5" s="21"/>
      <c r="E5" s="21"/>
      <c r="F5" s="21"/>
      <c r="G5" s="21"/>
      <c r="H5" s="21"/>
    </row>
    <row r="6" spans="1:8" s="1" customFormat="1" ht="25.5" customHeight="1" x14ac:dyDescent="0.2">
      <c r="A6" s="441" t="s">
        <v>1691</v>
      </c>
      <c r="B6" s="442"/>
      <c r="C6" s="421"/>
      <c r="D6" s="422"/>
      <c r="E6" s="423"/>
      <c r="F6" s="423"/>
      <c r="G6" s="443" t="s">
        <v>1690</v>
      </c>
      <c r="H6" s="444"/>
    </row>
    <row r="7" spans="1:8" s="183" customFormat="1" ht="9" customHeight="1" x14ac:dyDescent="0.25">
      <c r="A7" s="8"/>
      <c r="B7" s="9"/>
      <c r="C7" s="13"/>
      <c r="D7" s="9"/>
      <c r="E7" s="9"/>
      <c r="F7" s="9"/>
      <c r="G7" s="9"/>
      <c r="H7" s="8"/>
    </row>
    <row r="8" spans="1:8" s="183" customFormat="1" ht="14.25" x14ac:dyDescent="0.25">
      <c r="A8" s="12"/>
      <c r="B8" s="10"/>
      <c r="C8" s="11"/>
      <c r="D8" s="7"/>
      <c r="E8" s="7"/>
      <c r="F8" s="7"/>
      <c r="G8" s="7"/>
      <c r="H8" s="7"/>
    </row>
    <row r="9" spans="1:8" ht="20.25" x14ac:dyDescent="0.2">
      <c r="A9" s="28" t="s">
        <v>688</v>
      </c>
      <c r="B9" s="22" t="s">
        <v>684</v>
      </c>
      <c r="C9" s="59" t="s">
        <v>686</v>
      </c>
      <c r="D9" s="39" t="s">
        <v>685</v>
      </c>
      <c r="E9" s="22" t="s">
        <v>543</v>
      </c>
      <c r="F9" s="23" t="s">
        <v>535</v>
      </c>
      <c r="G9" s="24" t="s">
        <v>536</v>
      </c>
      <c r="H9" s="23" t="s">
        <v>577</v>
      </c>
    </row>
    <row r="10" spans="1:8" ht="30" x14ac:dyDescent="0.2">
      <c r="A10" s="477" t="s">
        <v>626</v>
      </c>
      <c r="B10" s="478" t="s">
        <v>533</v>
      </c>
      <c r="C10" s="187">
        <v>1.1000000000000001</v>
      </c>
      <c r="D10" s="216" t="s">
        <v>621</v>
      </c>
      <c r="E10" s="222" t="s">
        <v>581</v>
      </c>
      <c r="F10" s="188"/>
      <c r="G10" s="371"/>
      <c r="H10" s="190"/>
    </row>
    <row r="11" spans="1:8" ht="15" x14ac:dyDescent="0.2">
      <c r="A11" s="477"/>
      <c r="B11" s="478"/>
      <c r="C11" s="187">
        <v>1.2</v>
      </c>
      <c r="D11" s="216" t="s">
        <v>622</v>
      </c>
      <c r="E11" s="222" t="s">
        <v>581</v>
      </c>
      <c r="F11" s="188"/>
      <c r="G11" s="371"/>
      <c r="H11" s="190"/>
    </row>
    <row r="12" spans="1:8" ht="15" customHeight="1" x14ac:dyDescent="0.25">
      <c r="A12" s="477"/>
      <c r="B12" s="478"/>
      <c r="C12" s="357">
        <v>1.3</v>
      </c>
      <c r="D12" s="358" t="s">
        <v>623</v>
      </c>
      <c r="E12" s="359" t="s">
        <v>581</v>
      </c>
      <c r="F12" s="360"/>
      <c r="G12" s="371"/>
      <c r="H12" s="361"/>
    </row>
    <row r="13" spans="1:8" ht="21" customHeight="1" x14ac:dyDescent="0.2">
      <c r="A13" s="467" t="s">
        <v>1494</v>
      </c>
      <c r="B13" s="473" t="s">
        <v>533</v>
      </c>
      <c r="C13" s="192">
        <v>2.1</v>
      </c>
      <c r="D13" s="217" t="s">
        <v>1495</v>
      </c>
      <c r="E13" s="223" t="s">
        <v>581</v>
      </c>
      <c r="F13" s="193"/>
      <c r="G13" s="194"/>
      <c r="H13" s="195"/>
    </row>
    <row r="14" spans="1:8" ht="45.75" customHeight="1" x14ac:dyDescent="0.2">
      <c r="A14" s="468"/>
      <c r="B14" s="473"/>
      <c r="C14" s="192">
        <v>2.2000000000000002</v>
      </c>
      <c r="D14" s="217" t="s">
        <v>1496</v>
      </c>
      <c r="E14" s="223" t="s">
        <v>581</v>
      </c>
      <c r="F14" s="193"/>
      <c r="G14" s="194"/>
      <c r="H14" s="195"/>
    </row>
    <row r="15" spans="1:8" ht="31.5" customHeight="1" x14ac:dyDescent="0.2">
      <c r="A15" s="468"/>
      <c r="B15" s="473"/>
      <c r="C15" s="192">
        <v>2.2999999999999998</v>
      </c>
      <c r="D15" s="217" t="s">
        <v>1497</v>
      </c>
      <c r="E15" s="223" t="s">
        <v>581</v>
      </c>
      <c r="F15" s="193"/>
      <c r="G15" s="194"/>
      <c r="H15" s="195"/>
    </row>
    <row r="16" spans="1:8" ht="51" customHeight="1" x14ac:dyDescent="0.2">
      <c r="A16" s="468"/>
      <c r="B16" s="473"/>
      <c r="C16" s="192">
        <v>2.4</v>
      </c>
      <c r="D16" s="217" t="s">
        <v>1498</v>
      </c>
      <c r="E16" s="223" t="s">
        <v>581</v>
      </c>
      <c r="F16" s="193"/>
      <c r="G16" s="194"/>
      <c r="H16" s="195"/>
    </row>
    <row r="17" spans="1:8" ht="64.5" customHeight="1" x14ac:dyDescent="0.25">
      <c r="A17" s="469"/>
      <c r="B17" s="473"/>
      <c r="C17" s="192">
        <v>2.5</v>
      </c>
      <c r="D17" s="217" t="s">
        <v>1499</v>
      </c>
      <c r="E17" s="223" t="s">
        <v>581</v>
      </c>
      <c r="F17" s="193"/>
      <c r="G17" s="194"/>
      <c r="H17" s="196"/>
    </row>
    <row r="18" spans="1:8" s="186" customFormat="1" ht="30" x14ac:dyDescent="0.2">
      <c r="A18" s="474" t="s">
        <v>640</v>
      </c>
      <c r="B18" s="476" t="s">
        <v>533</v>
      </c>
      <c r="C18" s="187">
        <v>3.1</v>
      </c>
      <c r="D18" s="216" t="s">
        <v>641</v>
      </c>
      <c r="E18" s="222" t="s">
        <v>581</v>
      </c>
      <c r="F18" s="188"/>
      <c r="G18" s="197"/>
      <c r="H18" s="190"/>
    </row>
    <row r="19" spans="1:8" s="186" customFormat="1" ht="65.25" customHeight="1" x14ac:dyDescent="0.2">
      <c r="A19" s="475"/>
      <c r="B19" s="476"/>
      <c r="C19" s="187">
        <v>3.2</v>
      </c>
      <c r="D19" s="216" t="s">
        <v>642</v>
      </c>
      <c r="E19" s="222" t="s">
        <v>581</v>
      </c>
      <c r="F19" s="188"/>
      <c r="G19" s="197"/>
      <c r="H19" s="190"/>
    </row>
    <row r="20" spans="1:8" s="186" customFormat="1" ht="18" customHeight="1" x14ac:dyDescent="0.2">
      <c r="A20" s="475"/>
      <c r="B20" s="476"/>
      <c r="C20" s="187">
        <v>3.3</v>
      </c>
      <c r="D20" s="216" t="s">
        <v>643</v>
      </c>
      <c r="E20" s="222" t="s">
        <v>581</v>
      </c>
      <c r="F20" s="188"/>
      <c r="G20" s="197"/>
      <c r="H20" s="190"/>
    </row>
    <row r="21" spans="1:8" s="186" customFormat="1" ht="15" x14ac:dyDescent="0.2">
      <c r="A21" s="475"/>
      <c r="B21" s="476"/>
      <c r="C21" s="187">
        <v>3.4</v>
      </c>
      <c r="D21" s="216" t="s">
        <v>644</v>
      </c>
      <c r="E21" s="222" t="s">
        <v>581</v>
      </c>
      <c r="F21" s="188"/>
      <c r="G21" s="197"/>
      <c r="H21" s="190"/>
    </row>
    <row r="22" spans="1:8" s="186" customFormat="1" ht="15" x14ac:dyDescent="0.2">
      <c r="A22" s="475"/>
      <c r="B22" s="476"/>
      <c r="C22" s="187">
        <v>3.5</v>
      </c>
      <c r="D22" s="216" t="s">
        <v>645</v>
      </c>
      <c r="E22" s="222" t="s">
        <v>637</v>
      </c>
      <c r="F22" s="188"/>
      <c r="G22" s="197"/>
      <c r="H22" s="190"/>
    </row>
    <row r="23" spans="1:8" s="186" customFormat="1" ht="33.75" customHeight="1" x14ac:dyDescent="0.2">
      <c r="A23" s="475"/>
      <c r="B23" s="476"/>
      <c r="C23" s="187">
        <v>3.6</v>
      </c>
      <c r="D23" s="216" t="s">
        <v>646</v>
      </c>
      <c r="E23" s="225" t="s">
        <v>638</v>
      </c>
      <c r="F23" s="188"/>
      <c r="G23" s="197"/>
      <c r="H23" s="190"/>
    </row>
    <row r="24" spans="1:8" s="186" customFormat="1" ht="15" x14ac:dyDescent="0.2">
      <c r="A24" s="475"/>
      <c r="B24" s="476"/>
      <c r="C24" s="187">
        <v>3.7</v>
      </c>
      <c r="D24" s="216" t="s">
        <v>647</v>
      </c>
      <c r="E24" s="222" t="s">
        <v>637</v>
      </c>
      <c r="F24" s="188"/>
      <c r="G24" s="197"/>
      <c r="H24" s="190"/>
    </row>
    <row r="25" spans="1:8" s="186" customFormat="1" ht="30" x14ac:dyDescent="0.2">
      <c r="A25" s="475"/>
      <c r="B25" s="476"/>
      <c r="C25" s="187">
        <v>3.8</v>
      </c>
      <c r="D25" s="216" t="s">
        <v>648</v>
      </c>
      <c r="E25" s="222"/>
      <c r="F25" s="188"/>
      <c r="G25" s="197"/>
      <c r="H25" s="190"/>
    </row>
    <row r="26" spans="1:8" s="186" customFormat="1" ht="15" x14ac:dyDescent="0.2">
      <c r="A26" s="475"/>
      <c r="B26" s="476"/>
      <c r="C26" s="187">
        <v>3.9</v>
      </c>
      <c r="D26" s="216" t="s">
        <v>1661</v>
      </c>
      <c r="E26" s="222" t="s">
        <v>581</v>
      </c>
      <c r="F26" s="188"/>
      <c r="G26" s="197"/>
      <c r="H26" s="190"/>
    </row>
    <row r="27" spans="1:8" s="186" customFormat="1" ht="30" x14ac:dyDescent="0.2">
      <c r="A27" s="475"/>
      <c r="B27" s="476"/>
      <c r="C27" s="362">
        <v>3.1</v>
      </c>
      <c r="D27" s="218" t="s">
        <v>2</v>
      </c>
      <c r="E27" s="222" t="s">
        <v>581</v>
      </c>
      <c r="F27" s="188"/>
      <c r="G27" s="197"/>
      <c r="H27" s="190"/>
    </row>
    <row r="28" spans="1:8" s="186" customFormat="1" ht="15" x14ac:dyDescent="0.2">
      <c r="A28" s="475"/>
      <c r="B28" s="476"/>
      <c r="C28" s="187">
        <v>3.11</v>
      </c>
      <c r="D28" s="216" t="s">
        <v>649</v>
      </c>
      <c r="E28" s="222" t="s">
        <v>637</v>
      </c>
      <c r="F28" s="188"/>
      <c r="G28" s="197"/>
      <c r="H28" s="190"/>
    </row>
    <row r="29" spans="1:8" s="186" customFormat="1" ht="30" x14ac:dyDescent="0.2">
      <c r="A29" s="475"/>
      <c r="B29" s="476"/>
      <c r="C29" s="362">
        <v>3.12</v>
      </c>
      <c r="D29" s="218" t="s">
        <v>3</v>
      </c>
      <c r="E29" s="222" t="s">
        <v>637</v>
      </c>
      <c r="F29" s="188"/>
      <c r="G29" s="197"/>
      <c r="H29" s="190"/>
    </row>
    <row r="30" spans="1:8" s="186" customFormat="1" ht="18" x14ac:dyDescent="0.2">
      <c r="A30" s="475"/>
      <c r="B30" s="476"/>
      <c r="C30" s="187">
        <v>3.13</v>
      </c>
      <c r="D30" s="220" t="s">
        <v>1551</v>
      </c>
      <c r="E30" s="222" t="s">
        <v>637</v>
      </c>
      <c r="F30" s="188"/>
      <c r="G30" s="197"/>
      <c r="H30" s="190"/>
    </row>
    <row r="31" spans="1:8" s="186" customFormat="1" ht="36.75" customHeight="1" x14ac:dyDescent="0.2">
      <c r="A31" s="475"/>
      <c r="B31" s="476"/>
      <c r="C31" s="362">
        <v>3.14</v>
      </c>
      <c r="D31" s="236" t="s">
        <v>4</v>
      </c>
      <c r="E31" s="222" t="s">
        <v>637</v>
      </c>
      <c r="F31" s="188"/>
      <c r="G31" s="197"/>
      <c r="H31" s="190"/>
    </row>
    <row r="32" spans="1:8" s="186" customFormat="1" ht="61.5" customHeight="1" x14ac:dyDescent="0.2">
      <c r="A32" s="475"/>
      <c r="B32" s="476"/>
      <c r="C32" s="187">
        <v>3.15</v>
      </c>
      <c r="D32" s="236" t="s">
        <v>651</v>
      </c>
      <c r="E32" s="222" t="s">
        <v>637</v>
      </c>
      <c r="F32" s="188"/>
      <c r="G32" s="197"/>
      <c r="H32" s="198" t="s">
        <v>639</v>
      </c>
    </row>
    <row r="33" spans="1:8" ht="30" x14ac:dyDescent="0.25">
      <c r="A33" s="467" t="s">
        <v>627</v>
      </c>
      <c r="B33" s="470" t="s">
        <v>533</v>
      </c>
      <c r="C33" s="192">
        <v>4.0999999999999996</v>
      </c>
      <c r="D33" s="237" t="s">
        <v>628</v>
      </c>
      <c r="E33" s="223" t="s">
        <v>581</v>
      </c>
      <c r="F33" s="193"/>
      <c r="G33" s="194"/>
      <c r="H33" s="196"/>
    </row>
    <row r="34" spans="1:8" ht="30" x14ac:dyDescent="0.25">
      <c r="A34" s="468"/>
      <c r="B34" s="471"/>
      <c r="C34" s="192">
        <v>4.2</v>
      </c>
      <c r="D34" s="237" t="s">
        <v>629</v>
      </c>
      <c r="E34" s="223" t="s">
        <v>581</v>
      </c>
      <c r="F34" s="193"/>
      <c r="G34" s="194"/>
      <c r="H34" s="196"/>
    </row>
    <row r="35" spans="1:8" ht="15" x14ac:dyDescent="0.2">
      <c r="A35" s="468"/>
      <c r="B35" s="471"/>
      <c r="C35" s="192">
        <v>4.3</v>
      </c>
      <c r="D35" s="237" t="s">
        <v>630</v>
      </c>
      <c r="E35" s="223" t="s">
        <v>581</v>
      </c>
      <c r="F35" s="193"/>
      <c r="G35" s="194"/>
      <c r="H35" s="195"/>
    </row>
    <row r="36" spans="1:8" ht="15" x14ac:dyDescent="0.2">
      <c r="A36" s="468"/>
      <c r="B36" s="471"/>
      <c r="C36" s="398">
        <v>4.4000000000000004</v>
      </c>
      <c r="D36" s="237" t="s">
        <v>1662</v>
      </c>
      <c r="E36" s="366" t="s">
        <v>581</v>
      </c>
      <c r="F36" s="351"/>
      <c r="G36" s="352"/>
      <c r="H36" s="353"/>
    </row>
    <row r="37" spans="1:8" ht="30" x14ac:dyDescent="0.2">
      <c r="A37" s="469"/>
      <c r="B37" s="472"/>
      <c r="C37" s="398">
        <v>4.5</v>
      </c>
      <c r="D37" s="237" t="s">
        <v>1663</v>
      </c>
      <c r="E37" s="366" t="s">
        <v>581</v>
      </c>
      <c r="F37" s="351"/>
      <c r="G37" s="352"/>
      <c r="H37" s="353"/>
    </row>
    <row r="38" spans="1:8" ht="19.5" customHeight="1" x14ac:dyDescent="0.2">
      <c r="A38" s="479" t="s">
        <v>1500</v>
      </c>
      <c r="B38" s="478" t="s">
        <v>533</v>
      </c>
      <c r="C38" s="187">
        <v>5.0999999999999996</v>
      </c>
      <c r="D38" s="236" t="s">
        <v>1106</v>
      </c>
      <c r="E38" s="222" t="s">
        <v>581</v>
      </c>
      <c r="F38" s="188"/>
      <c r="G38" s="189"/>
      <c r="H38" s="190"/>
    </row>
    <row r="39" spans="1:8" ht="30" x14ac:dyDescent="0.2">
      <c r="A39" s="480"/>
      <c r="B39" s="478"/>
      <c r="C39" s="187">
        <v>5.2</v>
      </c>
      <c r="D39" s="236" t="s">
        <v>1107</v>
      </c>
      <c r="E39" s="222" t="s">
        <v>581</v>
      </c>
      <c r="F39" s="188"/>
      <c r="G39" s="189"/>
      <c r="H39" s="190"/>
    </row>
    <row r="40" spans="1:8" ht="31.5" customHeight="1" x14ac:dyDescent="0.2">
      <c r="A40" s="481" t="s">
        <v>1553</v>
      </c>
      <c r="B40" s="478" t="s">
        <v>533</v>
      </c>
      <c r="C40" s="187">
        <v>5.3</v>
      </c>
      <c r="D40" s="238" t="s">
        <v>14</v>
      </c>
      <c r="E40" s="222" t="s">
        <v>581</v>
      </c>
      <c r="F40" s="188"/>
      <c r="G40" s="189"/>
      <c r="H40" s="190"/>
    </row>
    <row r="41" spans="1:8" ht="30.75" customHeight="1" x14ac:dyDescent="0.2">
      <c r="A41" s="482"/>
      <c r="B41" s="478"/>
      <c r="C41" s="187">
        <v>5.4</v>
      </c>
      <c r="D41" s="238" t="s">
        <v>15</v>
      </c>
      <c r="E41" s="222" t="s">
        <v>581</v>
      </c>
      <c r="F41" s="188"/>
      <c r="G41" s="189"/>
      <c r="H41" s="190"/>
    </row>
    <row r="42" spans="1:8" ht="21" customHeight="1" x14ac:dyDescent="0.2">
      <c r="A42" s="482"/>
      <c r="B42" s="478"/>
      <c r="C42" s="187">
        <v>5.5</v>
      </c>
      <c r="D42" s="236" t="s">
        <v>1465</v>
      </c>
      <c r="E42" s="222" t="s">
        <v>581</v>
      </c>
      <c r="F42" s="188"/>
      <c r="G42" s="189"/>
      <c r="H42" s="190"/>
    </row>
    <row r="43" spans="1:8" ht="34.5" customHeight="1" x14ac:dyDescent="0.2">
      <c r="A43" s="482"/>
      <c r="B43" s="478"/>
      <c r="C43" s="187">
        <v>5.6</v>
      </c>
      <c r="D43" s="238" t="s">
        <v>1466</v>
      </c>
      <c r="E43" s="222" t="s">
        <v>581</v>
      </c>
      <c r="F43" s="188"/>
      <c r="G43" s="189"/>
      <c r="H43" s="190"/>
    </row>
    <row r="44" spans="1:8" ht="29.25" customHeight="1" x14ac:dyDescent="0.2">
      <c r="A44" s="482"/>
      <c r="B44" s="478"/>
      <c r="C44" s="187">
        <v>5.7</v>
      </c>
      <c r="D44" s="238" t="s">
        <v>1467</v>
      </c>
      <c r="E44" s="222" t="s">
        <v>581</v>
      </c>
      <c r="F44" s="188"/>
      <c r="G44" s="189"/>
      <c r="H44" s="190"/>
    </row>
    <row r="45" spans="1:8" ht="30" x14ac:dyDescent="0.2">
      <c r="A45" s="482"/>
      <c r="B45" s="478"/>
      <c r="C45" s="187">
        <v>5.8</v>
      </c>
      <c r="D45" s="238" t="s">
        <v>1468</v>
      </c>
      <c r="E45" s="222" t="s">
        <v>581</v>
      </c>
      <c r="F45" s="188"/>
      <c r="G45" s="189"/>
      <c r="H45" s="190"/>
    </row>
    <row r="46" spans="1:8" ht="30" x14ac:dyDescent="0.2">
      <c r="A46" s="482"/>
      <c r="B46" s="478"/>
      <c r="C46" s="187">
        <v>5.9</v>
      </c>
      <c r="D46" s="238" t="s">
        <v>1469</v>
      </c>
      <c r="E46" s="222" t="s">
        <v>581</v>
      </c>
      <c r="F46" s="188"/>
      <c r="G46" s="189"/>
      <c r="H46" s="190"/>
    </row>
    <row r="47" spans="1:8" ht="30.75" customHeight="1" x14ac:dyDescent="0.2">
      <c r="A47" s="482"/>
      <c r="B47" s="478"/>
      <c r="C47" s="362">
        <v>5.0999999999999996</v>
      </c>
      <c r="D47" s="238" t="s">
        <v>1470</v>
      </c>
      <c r="E47" s="222" t="s">
        <v>581</v>
      </c>
      <c r="F47" s="188"/>
      <c r="G47" s="189"/>
      <c r="H47" s="190"/>
    </row>
    <row r="48" spans="1:8" ht="30" x14ac:dyDescent="0.2">
      <c r="A48" s="482"/>
      <c r="B48" s="478"/>
      <c r="C48" s="187">
        <v>5.1100000000000003</v>
      </c>
      <c r="D48" s="238" t="s">
        <v>1471</v>
      </c>
      <c r="E48" s="222" t="s">
        <v>581</v>
      </c>
      <c r="F48" s="188"/>
      <c r="G48" s="189"/>
      <c r="H48" s="190"/>
    </row>
    <row r="49" spans="1:8" ht="30" x14ac:dyDescent="0.2">
      <c r="A49" s="482"/>
      <c r="B49" s="478"/>
      <c r="C49" s="362">
        <v>5.12</v>
      </c>
      <c r="D49" s="238" t="s">
        <v>0</v>
      </c>
      <c r="E49" s="222" t="s">
        <v>581</v>
      </c>
      <c r="F49" s="188"/>
      <c r="G49" s="189"/>
      <c r="H49" s="190"/>
    </row>
    <row r="50" spans="1:8" ht="34.5" customHeight="1" x14ac:dyDescent="0.25">
      <c r="A50" s="483"/>
      <c r="B50" s="478"/>
      <c r="C50" s="187">
        <v>5.13</v>
      </c>
      <c r="D50" s="236" t="s">
        <v>1</v>
      </c>
      <c r="E50" s="222" t="s">
        <v>581</v>
      </c>
      <c r="F50" s="188"/>
      <c r="G50" s="189"/>
      <c r="H50" s="191"/>
    </row>
    <row r="51" spans="1:8" ht="45" x14ac:dyDescent="0.2">
      <c r="A51" s="228" t="s">
        <v>1501</v>
      </c>
      <c r="B51" s="350" t="s">
        <v>533</v>
      </c>
      <c r="C51" s="192">
        <v>6.1</v>
      </c>
      <c r="D51" s="237" t="s">
        <v>656</v>
      </c>
      <c r="E51" s="223" t="s">
        <v>581</v>
      </c>
      <c r="F51" s="193"/>
      <c r="G51" s="194"/>
      <c r="H51" s="195"/>
    </row>
    <row r="52" spans="1:8" ht="48.75" customHeight="1" x14ac:dyDescent="0.2">
      <c r="A52" s="484" t="s">
        <v>1502</v>
      </c>
      <c r="B52" s="478" t="s">
        <v>533</v>
      </c>
      <c r="C52" s="187">
        <v>7.1</v>
      </c>
      <c r="D52" s="236" t="s">
        <v>1503</v>
      </c>
      <c r="E52" s="222" t="s">
        <v>581</v>
      </c>
      <c r="F52" s="188"/>
      <c r="G52" s="189"/>
      <c r="H52" s="190"/>
    </row>
    <row r="53" spans="1:8" ht="45" x14ac:dyDescent="0.2">
      <c r="A53" s="485"/>
      <c r="B53" s="478"/>
      <c r="C53" s="187">
        <v>7.2</v>
      </c>
      <c r="D53" s="236" t="s">
        <v>1504</v>
      </c>
      <c r="E53" s="222" t="s">
        <v>581</v>
      </c>
      <c r="F53" s="188"/>
      <c r="G53" s="189"/>
      <c r="H53" s="190"/>
    </row>
    <row r="54" spans="1:8" ht="30" x14ac:dyDescent="0.2">
      <c r="A54" s="485"/>
      <c r="B54" s="478"/>
      <c r="C54" s="187">
        <v>7.3</v>
      </c>
      <c r="D54" s="236" t="s">
        <v>1505</v>
      </c>
      <c r="E54" s="222" t="s">
        <v>581</v>
      </c>
      <c r="F54" s="188"/>
      <c r="G54" s="189"/>
      <c r="H54" s="190"/>
    </row>
    <row r="55" spans="1:8" ht="30" x14ac:dyDescent="0.2">
      <c r="A55" s="485"/>
      <c r="B55" s="478"/>
      <c r="C55" s="187">
        <v>7.4</v>
      </c>
      <c r="D55" s="236" t="s">
        <v>1506</v>
      </c>
      <c r="E55" s="222" t="s">
        <v>581</v>
      </c>
      <c r="F55" s="188"/>
      <c r="G55" s="189"/>
      <c r="H55" s="190"/>
    </row>
    <row r="56" spans="1:8" ht="30" x14ac:dyDescent="0.2">
      <c r="A56" s="485"/>
      <c r="B56" s="478"/>
      <c r="C56" s="187">
        <v>7.5</v>
      </c>
      <c r="D56" s="238" t="s">
        <v>1507</v>
      </c>
      <c r="E56" s="222" t="s">
        <v>581</v>
      </c>
      <c r="F56" s="188"/>
      <c r="G56" s="189"/>
      <c r="H56" s="190"/>
    </row>
    <row r="57" spans="1:8" ht="30" x14ac:dyDescent="0.2">
      <c r="A57" s="486"/>
      <c r="B57" s="478"/>
      <c r="C57" s="187">
        <v>7.6</v>
      </c>
      <c r="D57" s="236" t="s">
        <v>1508</v>
      </c>
      <c r="E57" s="222" t="s">
        <v>581</v>
      </c>
      <c r="F57" s="188"/>
      <c r="G57" s="189"/>
      <c r="H57" s="190"/>
    </row>
    <row r="58" spans="1:8" ht="30" x14ac:dyDescent="0.2">
      <c r="A58" s="487" t="s">
        <v>631</v>
      </c>
      <c r="B58" s="473" t="s">
        <v>533</v>
      </c>
      <c r="C58" s="192">
        <v>9.1</v>
      </c>
      <c r="D58" s="237" t="s">
        <v>632</v>
      </c>
      <c r="E58" s="223" t="s">
        <v>581</v>
      </c>
      <c r="F58" s="193"/>
      <c r="G58" s="194"/>
      <c r="H58" s="195"/>
    </row>
    <row r="59" spans="1:8" ht="30" x14ac:dyDescent="0.2">
      <c r="A59" s="487"/>
      <c r="B59" s="473"/>
      <c r="C59" s="192">
        <v>9.1999999999999993</v>
      </c>
      <c r="D59" s="237" t="s">
        <v>633</v>
      </c>
      <c r="E59" s="223" t="s">
        <v>581</v>
      </c>
      <c r="F59" s="193"/>
      <c r="G59" s="194"/>
      <c r="H59" s="195"/>
    </row>
    <row r="60" spans="1:8" ht="30" x14ac:dyDescent="0.2">
      <c r="A60" s="487"/>
      <c r="B60" s="473"/>
      <c r="C60" s="192">
        <v>9.3000000000000007</v>
      </c>
      <c r="D60" s="237" t="s">
        <v>634</v>
      </c>
      <c r="E60" s="223" t="s">
        <v>581</v>
      </c>
      <c r="F60" s="193"/>
      <c r="G60" s="194"/>
      <c r="H60" s="195"/>
    </row>
    <row r="61" spans="1:8" ht="30" x14ac:dyDescent="0.2">
      <c r="A61" s="487"/>
      <c r="B61" s="473"/>
      <c r="C61" s="192">
        <v>9.4</v>
      </c>
      <c r="D61" s="237" t="s">
        <v>635</v>
      </c>
      <c r="E61" s="223" t="s">
        <v>581</v>
      </c>
      <c r="F61" s="193"/>
      <c r="G61" s="194"/>
      <c r="H61" s="195"/>
    </row>
    <row r="62" spans="1:8" ht="30" x14ac:dyDescent="0.2">
      <c r="A62" s="487"/>
      <c r="B62" s="473"/>
      <c r="C62" s="192">
        <v>9.5</v>
      </c>
      <c r="D62" s="237" t="s">
        <v>636</v>
      </c>
      <c r="E62" s="223" t="s">
        <v>581</v>
      </c>
      <c r="F62" s="193"/>
      <c r="G62" s="194"/>
      <c r="H62" s="195"/>
    </row>
    <row r="63" spans="1:8" ht="15" x14ac:dyDescent="0.2">
      <c r="A63" s="488" t="s">
        <v>650</v>
      </c>
      <c r="B63" s="478" t="s">
        <v>533</v>
      </c>
      <c r="C63" s="363">
        <v>10.1</v>
      </c>
      <c r="D63" s="236" t="s">
        <v>5</v>
      </c>
      <c r="E63" s="222" t="s">
        <v>581</v>
      </c>
      <c r="F63" s="188"/>
      <c r="G63" s="189"/>
      <c r="H63" s="190"/>
    </row>
    <row r="64" spans="1:8" ht="51" customHeight="1" x14ac:dyDescent="0.2">
      <c r="A64" s="489"/>
      <c r="B64" s="478"/>
      <c r="C64" s="363">
        <v>10.199999999999999</v>
      </c>
      <c r="D64" s="238" t="s">
        <v>6</v>
      </c>
      <c r="E64" s="222" t="s">
        <v>581</v>
      </c>
      <c r="F64" s="188"/>
      <c r="G64" s="189"/>
      <c r="H64" s="190"/>
    </row>
    <row r="65" spans="1:8" ht="30" x14ac:dyDescent="0.25">
      <c r="A65" s="489"/>
      <c r="B65" s="478"/>
      <c r="C65" s="187">
        <v>10.3</v>
      </c>
      <c r="D65" s="236" t="s">
        <v>657</v>
      </c>
      <c r="E65" s="222" t="s">
        <v>581</v>
      </c>
      <c r="F65" s="188"/>
      <c r="G65" s="189"/>
      <c r="H65" s="191"/>
    </row>
    <row r="66" spans="1:8" ht="15" x14ac:dyDescent="0.2">
      <c r="A66" s="489"/>
      <c r="B66" s="478"/>
      <c r="C66" s="363">
        <v>10.4</v>
      </c>
      <c r="D66" s="236" t="s">
        <v>7</v>
      </c>
      <c r="E66" s="222" t="s">
        <v>581</v>
      </c>
      <c r="F66" s="188"/>
      <c r="G66" s="189"/>
      <c r="H66" s="190"/>
    </row>
    <row r="67" spans="1:8" ht="15" x14ac:dyDescent="0.2">
      <c r="A67" s="489"/>
      <c r="B67" s="478"/>
      <c r="C67" s="400">
        <v>10.5</v>
      </c>
      <c r="D67" s="236" t="s">
        <v>1509</v>
      </c>
      <c r="E67" s="222" t="s">
        <v>581</v>
      </c>
      <c r="F67" s="188"/>
      <c r="G67" s="189"/>
      <c r="H67" s="190"/>
    </row>
    <row r="68" spans="1:8" ht="43.5" customHeight="1" x14ac:dyDescent="0.2">
      <c r="A68" s="490" t="s">
        <v>1510</v>
      </c>
      <c r="B68" s="473" t="s">
        <v>533</v>
      </c>
      <c r="C68" s="399">
        <v>11.1</v>
      </c>
      <c r="D68" s="365" t="s">
        <v>1511</v>
      </c>
      <c r="E68" s="366" t="s">
        <v>581</v>
      </c>
      <c r="F68" s="367"/>
      <c r="G68" s="368"/>
      <c r="H68" s="369"/>
    </row>
    <row r="69" spans="1:8" ht="18.75" customHeight="1" x14ac:dyDescent="0.2">
      <c r="A69" s="491"/>
      <c r="B69" s="473"/>
      <c r="C69" s="399">
        <v>11.2</v>
      </c>
      <c r="D69" s="237" t="s">
        <v>1512</v>
      </c>
      <c r="E69" s="366" t="s">
        <v>581</v>
      </c>
      <c r="F69" s="367"/>
      <c r="G69" s="368"/>
      <c r="H69" s="369"/>
    </row>
    <row r="70" spans="1:8" ht="15" customHeight="1" x14ac:dyDescent="0.2">
      <c r="A70" s="474" t="s">
        <v>659</v>
      </c>
      <c r="B70" s="478" t="s">
        <v>533</v>
      </c>
      <c r="C70" s="187">
        <v>12.1</v>
      </c>
      <c r="D70" s="236" t="s">
        <v>1664</v>
      </c>
      <c r="E70" s="222" t="s">
        <v>581</v>
      </c>
      <c r="F70" s="188"/>
      <c r="G70" s="189"/>
      <c r="H70" s="190"/>
    </row>
    <row r="71" spans="1:8" ht="15" x14ac:dyDescent="0.2">
      <c r="A71" s="475"/>
      <c r="B71" s="478"/>
      <c r="C71" s="187">
        <v>12.2</v>
      </c>
      <c r="D71" s="236" t="s">
        <v>1665</v>
      </c>
      <c r="E71" s="222" t="s">
        <v>581</v>
      </c>
      <c r="F71" s="188"/>
      <c r="G71" s="189"/>
      <c r="H71" s="190"/>
    </row>
    <row r="72" spans="1:8" ht="15" x14ac:dyDescent="0.2">
      <c r="A72" s="475"/>
      <c r="B72" s="478"/>
      <c r="C72" s="187">
        <v>12.3</v>
      </c>
      <c r="D72" s="236" t="s">
        <v>1666</v>
      </c>
      <c r="E72" s="222" t="s">
        <v>581</v>
      </c>
      <c r="F72" s="188"/>
      <c r="G72" s="189"/>
      <c r="H72" s="190"/>
    </row>
    <row r="73" spans="1:8" ht="15" x14ac:dyDescent="0.2">
      <c r="A73" s="475"/>
      <c r="B73" s="478"/>
      <c r="C73" s="187">
        <v>12.4</v>
      </c>
      <c r="D73" s="236" t="s">
        <v>660</v>
      </c>
      <c r="E73" s="222" t="s">
        <v>581</v>
      </c>
      <c r="F73" s="188"/>
      <c r="G73" s="189"/>
      <c r="H73" s="190"/>
    </row>
    <row r="74" spans="1:8" ht="35.25" customHeight="1" x14ac:dyDescent="0.2">
      <c r="A74" s="475"/>
      <c r="B74" s="478"/>
      <c r="C74" s="187">
        <v>12.5</v>
      </c>
      <c r="D74" s="238" t="s">
        <v>661</v>
      </c>
      <c r="E74" s="222" t="s">
        <v>581</v>
      </c>
      <c r="F74" s="188"/>
      <c r="G74" s="189"/>
      <c r="H74" s="190"/>
    </row>
    <row r="75" spans="1:8" ht="30" x14ac:dyDescent="0.2">
      <c r="A75" s="475"/>
      <c r="B75" s="478"/>
      <c r="C75" s="187">
        <v>12.6</v>
      </c>
      <c r="D75" s="238" t="s">
        <v>662</v>
      </c>
      <c r="E75" s="222" t="s">
        <v>581</v>
      </c>
      <c r="F75" s="188"/>
      <c r="G75" s="189"/>
      <c r="H75" s="190"/>
    </row>
    <row r="76" spans="1:8" ht="31.5" customHeight="1" x14ac:dyDescent="0.2">
      <c r="A76" s="475"/>
      <c r="B76" s="478"/>
      <c r="C76" s="187">
        <v>12.7</v>
      </c>
      <c r="D76" s="238" t="s">
        <v>669</v>
      </c>
      <c r="E76" s="222" t="s">
        <v>581</v>
      </c>
      <c r="F76" s="188"/>
      <c r="G76" s="189"/>
      <c r="H76" s="190"/>
    </row>
    <row r="77" spans="1:8" ht="30" x14ac:dyDescent="0.2">
      <c r="A77" s="475"/>
      <c r="B77" s="478"/>
      <c r="C77" s="187">
        <v>12.8</v>
      </c>
      <c r="D77" s="238" t="s">
        <v>663</v>
      </c>
      <c r="E77" s="222" t="s">
        <v>581</v>
      </c>
      <c r="F77" s="188"/>
      <c r="G77" s="189"/>
      <c r="H77" s="190"/>
    </row>
    <row r="78" spans="1:8" ht="33" customHeight="1" x14ac:dyDescent="0.2">
      <c r="A78" s="475"/>
      <c r="B78" s="478"/>
      <c r="C78" s="187">
        <v>12.9</v>
      </c>
      <c r="D78" s="238" t="s">
        <v>664</v>
      </c>
      <c r="E78" s="222" t="s">
        <v>581</v>
      </c>
      <c r="F78" s="188"/>
      <c r="G78" s="189"/>
      <c r="H78" s="190"/>
    </row>
    <row r="79" spans="1:8" ht="48" customHeight="1" x14ac:dyDescent="0.2">
      <c r="A79" s="475"/>
      <c r="B79" s="478"/>
      <c r="C79" s="362">
        <v>12.1</v>
      </c>
      <c r="D79" s="238" t="s">
        <v>665</v>
      </c>
      <c r="E79" s="222" t="s">
        <v>637</v>
      </c>
      <c r="F79" s="188"/>
      <c r="G79" s="189"/>
      <c r="H79" s="190"/>
    </row>
    <row r="80" spans="1:8" ht="18" customHeight="1" x14ac:dyDescent="0.2">
      <c r="A80" s="475"/>
      <c r="B80" s="478"/>
      <c r="C80" s="187">
        <v>12.11</v>
      </c>
      <c r="D80" s="236" t="s">
        <v>666</v>
      </c>
      <c r="E80" s="222" t="s">
        <v>581</v>
      </c>
      <c r="F80" s="188"/>
      <c r="G80" s="189"/>
      <c r="H80" s="190"/>
    </row>
    <row r="81" spans="1:8" ht="45.75" customHeight="1" x14ac:dyDescent="0.2">
      <c r="A81" s="475"/>
      <c r="B81" s="478"/>
      <c r="C81" s="187">
        <v>12.12</v>
      </c>
      <c r="D81" s="238" t="s">
        <v>667</v>
      </c>
      <c r="E81" s="222" t="s">
        <v>581</v>
      </c>
      <c r="F81" s="188"/>
      <c r="G81" s="189"/>
      <c r="H81" s="190"/>
    </row>
    <row r="82" spans="1:8" ht="21.75" customHeight="1" x14ac:dyDescent="0.2">
      <c r="A82" s="492"/>
      <c r="B82" s="478"/>
      <c r="C82" s="187">
        <v>12.13</v>
      </c>
      <c r="D82" s="236" t="s">
        <v>668</v>
      </c>
      <c r="E82" s="222" t="s">
        <v>581</v>
      </c>
      <c r="F82" s="188"/>
      <c r="G82" s="189"/>
      <c r="H82" s="190"/>
    </row>
    <row r="83" spans="1:8" ht="45" hidden="1" x14ac:dyDescent="0.2">
      <c r="A83" s="227"/>
      <c r="B83" s="473" t="s">
        <v>533</v>
      </c>
      <c r="C83" s="192">
        <v>13.1</v>
      </c>
      <c r="D83" s="239" t="s">
        <v>1513</v>
      </c>
      <c r="E83" s="223" t="s">
        <v>581</v>
      </c>
      <c r="F83" s="193"/>
      <c r="G83" s="194"/>
      <c r="H83" s="195"/>
    </row>
    <row r="84" spans="1:8" ht="15" hidden="1" customHeight="1" x14ac:dyDescent="0.2">
      <c r="A84" s="227"/>
      <c r="B84" s="473"/>
      <c r="C84" s="493">
        <v>13.2</v>
      </c>
      <c r="D84" s="494" t="s">
        <v>1514</v>
      </c>
      <c r="E84" s="495" t="s">
        <v>581</v>
      </c>
      <c r="F84" s="496"/>
      <c r="G84" s="497"/>
      <c r="H84" s="498"/>
    </row>
    <row r="85" spans="1:8" ht="15" hidden="1" customHeight="1" x14ac:dyDescent="0.2">
      <c r="A85" s="227"/>
      <c r="B85" s="473"/>
      <c r="C85" s="493"/>
      <c r="D85" s="494"/>
      <c r="E85" s="495"/>
      <c r="F85" s="496"/>
      <c r="G85" s="497"/>
      <c r="H85" s="498"/>
    </row>
    <row r="86" spans="1:8" ht="33" hidden="1" customHeight="1" x14ac:dyDescent="0.2">
      <c r="A86" s="227" t="s">
        <v>1515</v>
      </c>
      <c r="B86" s="473"/>
      <c r="C86" s="192">
        <v>13.3</v>
      </c>
      <c r="D86" s="239" t="s">
        <v>1516</v>
      </c>
      <c r="E86" s="223" t="s">
        <v>581</v>
      </c>
      <c r="F86" s="193"/>
      <c r="G86" s="194"/>
      <c r="H86" s="195"/>
    </row>
    <row r="87" spans="1:8" ht="30" hidden="1" x14ac:dyDescent="0.2">
      <c r="A87" s="227"/>
      <c r="B87" s="473"/>
      <c r="C87" s="192">
        <v>13.4</v>
      </c>
      <c r="D87" s="239" t="s">
        <v>1517</v>
      </c>
      <c r="E87" s="223" t="s">
        <v>581</v>
      </c>
      <c r="F87" s="193"/>
      <c r="G87" s="194"/>
      <c r="H87" s="195"/>
    </row>
    <row r="88" spans="1:8" ht="45" hidden="1" x14ac:dyDescent="0.2">
      <c r="A88" s="227"/>
      <c r="B88" s="473"/>
      <c r="C88" s="192">
        <v>13.5</v>
      </c>
      <c r="D88" s="239" t="s">
        <v>1518</v>
      </c>
      <c r="E88" s="223" t="s">
        <v>581</v>
      </c>
      <c r="F88" s="193"/>
      <c r="G88" s="194"/>
      <c r="H88" s="195"/>
    </row>
    <row r="89" spans="1:8" ht="48" hidden="1" customHeight="1" x14ac:dyDescent="0.2">
      <c r="A89" s="474" t="s">
        <v>1519</v>
      </c>
      <c r="B89" s="478" t="s">
        <v>533</v>
      </c>
      <c r="C89" s="187">
        <v>14.1</v>
      </c>
      <c r="D89" s="238" t="s">
        <v>1520</v>
      </c>
      <c r="E89" s="224" t="s">
        <v>625</v>
      </c>
      <c r="F89" s="188"/>
      <c r="G89" s="189"/>
      <c r="H89" s="190"/>
    </row>
    <row r="90" spans="1:8" ht="30.75" hidden="1" customHeight="1" x14ac:dyDescent="0.2">
      <c r="A90" s="475"/>
      <c r="B90" s="478"/>
      <c r="C90" s="187">
        <v>14.2</v>
      </c>
      <c r="D90" s="238" t="s">
        <v>1521</v>
      </c>
      <c r="E90" s="224" t="s">
        <v>625</v>
      </c>
      <c r="F90" s="188"/>
      <c r="G90" s="189"/>
      <c r="H90" s="190"/>
    </row>
    <row r="91" spans="1:8" ht="30" hidden="1" x14ac:dyDescent="0.2">
      <c r="A91" s="475"/>
      <c r="B91" s="478"/>
      <c r="C91" s="187">
        <v>14.3</v>
      </c>
      <c r="D91" s="238" t="s">
        <v>1522</v>
      </c>
      <c r="E91" s="224" t="s">
        <v>625</v>
      </c>
      <c r="F91" s="188"/>
      <c r="G91" s="189"/>
      <c r="H91" s="190"/>
    </row>
    <row r="92" spans="1:8" ht="45" hidden="1" x14ac:dyDescent="0.2">
      <c r="A92" s="475"/>
      <c r="B92" s="478"/>
      <c r="C92" s="187">
        <v>14.4</v>
      </c>
      <c r="D92" s="238" t="s">
        <v>1523</v>
      </c>
      <c r="E92" s="224" t="s">
        <v>625</v>
      </c>
      <c r="F92" s="188"/>
      <c r="G92" s="189"/>
      <c r="H92" s="190"/>
    </row>
    <row r="93" spans="1:8" ht="29.25" hidden="1" customHeight="1" x14ac:dyDescent="0.2">
      <c r="A93" s="475"/>
      <c r="B93" s="478"/>
      <c r="C93" s="187">
        <v>14.5</v>
      </c>
      <c r="D93" s="238" t="s">
        <v>1524</v>
      </c>
      <c r="E93" s="224" t="s">
        <v>625</v>
      </c>
      <c r="F93" s="188"/>
      <c r="G93" s="189"/>
      <c r="H93" s="190"/>
    </row>
    <row r="94" spans="1:8" ht="45" hidden="1" x14ac:dyDescent="0.2">
      <c r="A94" s="475"/>
      <c r="B94" s="478"/>
      <c r="C94" s="187">
        <v>14.6</v>
      </c>
      <c r="D94" s="238" t="s">
        <v>1525</v>
      </c>
      <c r="E94" s="224" t="s">
        <v>625</v>
      </c>
      <c r="F94" s="188"/>
      <c r="G94" s="189"/>
      <c r="H94" s="190"/>
    </row>
    <row r="95" spans="1:8" ht="48.75" hidden="1" customHeight="1" x14ac:dyDescent="0.2">
      <c r="A95" s="475"/>
      <c r="B95" s="478"/>
      <c r="C95" s="187">
        <v>14.7</v>
      </c>
      <c r="D95" s="238" t="s">
        <v>1526</v>
      </c>
      <c r="E95" s="224" t="s">
        <v>625</v>
      </c>
      <c r="F95" s="188"/>
      <c r="G95" s="189"/>
      <c r="H95" s="190"/>
    </row>
    <row r="96" spans="1:8" ht="45" hidden="1" x14ac:dyDescent="0.2">
      <c r="A96" s="475"/>
      <c r="B96" s="478"/>
      <c r="C96" s="187">
        <v>14.8</v>
      </c>
      <c r="D96" s="238" t="s">
        <v>1527</v>
      </c>
      <c r="E96" s="224" t="s">
        <v>625</v>
      </c>
      <c r="F96" s="188"/>
      <c r="G96" s="189"/>
      <c r="H96" s="190"/>
    </row>
    <row r="97" spans="1:201" ht="30" hidden="1" x14ac:dyDescent="0.2">
      <c r="A97" s="475"/>
      <c r="B97" s="478"/>
      <c r="C97" s="187">
        <v>14.9</v>
      </c>
      <c r="D97" s="238" t="s">
        <v>1528</v>
      </c>
      <c r="E97" s="224" t="s">
        <v>625</v>
      </c>
      <c r="F97" s="188"/>
      <c r="G97" s="189"/>
      <c r="H97" s="190"/>
    </row>
    <row r="98" spans="1:201" ht="30" hidden="1" x14ac:dyDescent="0.2">
      <c r="A98" s="475"/>
      <c r="B98" s="478"/>
      <c r="C98" s="362">
        <v>14.1</v>
      </c>
      <c r="D98" s="238" t="s">
        <v>1529</v>
      </c>
      <c r="E98" s="224" t="s">
        <v>625</v>
      </c>
      <c r="F98" s="188"/>
      <c r="G98" s="189"/>
      <c r="H98" s="190"/>
    </row>
    <row r="99" spans="1:201" ht="15" hidden="1" x14ac:dyDescent="0.2">
      <c r="A99" s="492"/>
      <c r="B99" s="478"/>
      <c r="C99" s="187">
        <v>14.11</v>
      </c>
      <c r="D99" s="238" t="s">
        <v>1530</v>
      </c>
      <c r="E99" s="224" t="s">
        <v>625</v>
      </c>
      <c r="F99" s="188"/>
      <c r="G99" s="189"/>
      <c r="H99" s="190"/>
    </row>
    <row r="100" spans="1:201" s="373" customFormat="1" ht="45" x14ac:dyDescent="0.2">
      <c r="A100" s="500" t="s">
        <v>1515</v>
      </c>
      <c r="B100" s="503" t="s">
        <v>533</v>
      </c>
      <c r="C100" s="401">
        <v>13.1</v>
      </c>
      <c r="D100" s="402" t="s">
        <v>1513</v>
      </c>
      <c r="E100" s="403" t="s">
        <v>581</v>
      </c>
      <c r="F100" s="382"/>
      <c r="G100" s="404"/>
      <c r="H100" s="405"/>
      <c r="I100" s="372"/>
      <c r="J100" s="372"/>
      <c r="K100" s="372"/>
      <c r="L100" s="372"/>
      <c r="M100" s="372"/>
      <c r="N100" s="372"/>
      <c r="O100" s="372"/>
      <c r="P100" s="372"/>
      <c r="Q100" s="372"/>
      <c r="R100" s="372"/>
      <c r="S100" s="372"/>
      <c r="T100" s="372"/>
      <c r="U100" s="372"/>
      <c r="V100" s="372"/>
      <c r="W100" s="372"/>
      <c r="X100" s="372"/>
      <c r="Y100" s="372"/>
      <c r="Z100" s="372"/>
      <c r="AA100" s="372"/>
      <c r="AB100" s="372"/>
      <c r="AC100" s="372"/>
      <c r="AD100" s="372"/>
      <c r="AE100" s="372"/>
      <c r="AF100" s="372"/>
      <c r="AG100" s="372"/>
      <c r="AH100" s="372"/>
      <c r="AI100" s="372"/>
      <c r="AJ100" s="372"/>
      <c r="AK100" s="372"/>
      <c r="AL100" s="372"/>
      <c r="AM100" s="372"/>
      <c r="AN100" s="372"/>
      <c r="AO100" s="372"/>
      <c r="AP100" s="372"/>
      <c r="AQ100" s="372"/>
      <c r="AR100" s="372"/>
      <c r="AS100" s="372"/>
      <c r="AT100" s="372"/>
      <c r="AU100" s="372"/>
      <c r="AV100" s="372"/>
      <c r="AW100" s="372"/>
      <c r="AX100" s="372"/>
      <c r="AY100" s="372"/>
      <c r="AZ100" s="372"/>
      <c r="BA100" s="372"/>
      <c r="BB100" s="372"/>
      <c r="BC100" s="372"/>
      <c r="BD100" s="372"/>
      <c r="BE100" s="372"/>
      <c r="BF100" s="372"/>
      <c r="BG100" s="372"/>
      <c r="BH100" s="372"/>
      <c r="BI100" s="372"/>
      <c r="BJ100" s="372"/>
      <c r="BK100" s="372"/>
      <c r="BL100" s="372"/>
      <c r="BM100" s="372"/>
      <c r="BN100" s="372"/>
      <c r="BO100" s="372"/>
      <c r="BP100" s="372"/>
      <c r="BQ100" s="372"/>
      <c r="BR100" s="372"/>
      <c r="BS100" s="372"/>
      <c r="BT100" s="372"/>
      <c r="BU100" s="372"/>
      <c r="BV100" s="372"/>
      <c r="BW100" s="372"/>
      <c r="BX100" s="372"/>
      <c r="BY100" s="372"/>
      <c r="BZ100" s="372"/>
      <c r="CA100" s="372"/>
      <c r="CB100" s="372"/>
      <c r="CC100" s="372"/>
      <c r="CD100" s="372"/>
      <c r="CE100" s="372"/>
      <c r="CF100" s="372"/>
      <c r="CG100" s="372"/>
      <c r="CH100" s="372"/>
      <c r="CI100" s="372"/>
      <c r="CJ100" s="372"/>
      <c r="CK100" s="372"/>
      <c r="CL100" s="372"/>
      <c r="CM100" s="372"/>
      <c r="CN100" s="372"/>
      <c r="CO100" s="372"/>
      <c r="CP100" s="372"/>
      <c r="CQ100" s="372"/>
      <c r="CR100" s="372"/>
      <c r="CS100" s="372"/>
      <c r="CT100" s="372"/>
      <c r="CU100" s="372"/>
      <c r="CV100" s="372"/>
      <c r="CW100" s="372"/>
      <c r="CX100" s="372"/>
      <c r="CY100" s="372"/>
      <c r="CZ100" s="372"/>
      <c r="DA100" s="372"/>
      <c r="DB100" s="372"/>
      <c r="DC100" s="372"/>
      <c r="DD100" s="372"/>
      <c r="DE100" s="372"/>
      <c r="DF100" s="372"/>
      <c r="DG100" s="372"/>
      <c r="DH100" s="372"/>
      <c r="DI100" s="372"/>
      <c r="DJ100" s="372"/>
      <c r="DK100" s="372"/>
      <c r="DL100" s="372"/>
      <c r="DM100" s="372"/>
      <c r="DN100" s="372"/>
      <c r="DO100" s="372"/>
      <c r="DP100" s="372"/>
      <c r="DQ100" s="372"/>
      <c r="DR100" s="372"/>
      <c r="DS100" s="372"/>
      <c r="DT100" s="372"/>
      <c r="DU100" s="372"/>
      <c r="DV100" s="372"/>
      <c r="DW100" s="372"/>
      <c r="DX100" s="372"/>
      <c r="DY100" s="372"/>
      <c r="DZ100" s="372"/>
      <c r="EA100" s="372"/>
      <c r="EB100" s="372"/>
      <c r="EC100" s="372"/>
      <c r="ED100" s="372"/>
      <c r="EE100" s="372"/>
      <c r="EF100" s="372"/>
      <c r="EG100" s="372"/>
      <c r="EH100" s="372"/>
      <c r="EI100" s="372"/>
      <c r="EJ100" s="372"/>
      <c r="EK100" s="372"/>
      <c r="EL100" s="372"/>
      <c r="EM100" s="372"/>
      <c r="EN100" s="372"/>
      <c r="EO100" s="372"/>
      <c r="EP100" s="372"/>
      <c r="EQ100" s="372"/>
      <c r="ER100" s="372"/>
      <c r="ES100" s="372"/>
      <c r="ET100" s="372"/>
      <c r="EU100" s="372"/>
      <c r="EV100" s="372"/>
      <c r="EW100" s="372"/>
      <c r="EX100" s="372"/>
      <c r="EY100" s="372"/>
      <c r="EZ100" s="372"/>
      <c r="FA100" s="372"/>
      <c r="FB100" s="372"/>
      <c r="FC100" s="372"/>
      <c r="FD100" s="372"/>
      <c r="FE100" s="372"/>
      <c r="FF100" s="372"/>
      <c r="FG100" s="372"/>
      <c r="FH100" s="372"/>
      <c r="FI100" s="372"/>
      <c r="FJ100" s="372"/>
      <c r="FK100" s="372"/>
      <c r="FL100" s="372"/>
      <c r="FM100" s="372"/>
      <c r="FN100" s="372"/>
      <c r="FO100" s="372"/>
      <c r="FP100" s="372"/>
      <c r="FQ100" s="372"/>
      <c r="FR100" s="372"/>
      <c r="FS100" s="372"/>
      <c r="FT100" s="372"/>
      <c r="FU100" s="372"/>
      <c r="FV100" s="372"/>
      <c r="FW100" s="372"/>
      <c r="FX100" s="372"/>
      <c r="FY100" s="372"/>
      <c r="FZ100" s="372"/>
      <c r="GA100" s="372"/>
      <c r="GB100" s="372"/>
      <c r="GC100" s="372"/>
      <c r="GD100" s="372"/>
      <c r="GE100" s="372"/>
      <c r="GF100" s="372"/>
      <c r="GG100" s="372"/>
      <c r="GH100" s="372"/>
      <c r="GI100" s="372"/>
      <c r="GJ100" s="372"/>
      <c r="GK100" s="372"/>
      <c r="GL100" s="372"/>
      <c r="GM100" s="372"/>
      <c r="GN100" s="372"/>
      <c r="GO100" s="372"/>
      <c r="GP100" s="372"/>
      <c r="GQ100" s="372"/>
      <c r="GR100" s="372"/>
      <c r="GS100" s="372"/>
    </row>
    <row r="101" spans="1:201" s="373" customFormat="1" ht="30" x14ac:dyDescent="0.2">
      <c r="A101" s="501"/>
      <c r="B101" s="504"/>
      <c r="C101" s="401">
        <v>13.2</v>
      </c>
      <c r="D101" s="402" t="s">
        <v>1514</v>
      </c>
      <c r="E101" s="403" t="s">
        <v>581</v>
      </c>
      <c r="F101" s="406"/>
      <c r="G101" s="404"/>
      <c r="H101" s="405"/>
      <c r="I101" s="372"/>
      <c r="J101" s="372"/>
      <c r="K101" s="372"/>
      <c r="L101" s="372"/>
      <c r="M101" s="372"/>
      <c r="N101" s="372"/>
      <c r="O101" s="372"/>
      <c r="P101" s="372"/>
      <c r="Q101" s="372"/>
      <c r="R101" s="372"/>
      <c r="S101" s="372"/>
      <c r="T101" s="372"/>
      <c r="U101" s="372"/>
      <c r="V101" s="372"/>
      <c r="W101" s="372"/>
      <c r="X101" s="372"/>
      <c r="Y101" s="372"/>
      <c r="Z101" s="372"/>
      <c r="AA101" s="372"/>
      <c r="AB101" s="372"/>
      <c r="AC101" s="372"/>
      <c r="AD101" s="372"/>
      <c r="AE101" s="372"/>
      <c r="AF101" s="372"/>
      <c r="AG101" s="372"/>
      <c r="AH101" s="372"/>
      <c r="AI101" s="372"/>
      <c r="AJ101" s="372"/>
      <c r="AK101" s="372"/>
      <c r="AL101" s="372"/>
      <c r="AM101" s="372"/>
      <c r="AN101" s="372"/>
      <c r="AO101" s="372"/>
      <c r="AP101" s="372"/>
      <c r="AQ101" s="372"/>
      <c r="AR101" s="372"/>
      <c r="AS101" s="372"/>
      <c r="AT101" s="372"/>
      <c r="AU101" s="372"/>
      <c r="AV101" s="372"/>
      <c r="AW101" s="372"/>
      <c r="AX101" s="372"/>
      <c r="AY101" s="372"/>
      <c r="AZ101" s="372"/>
      <c r="BA101" s="372"/>
      <c r="BB101" s="372"/>
      <c r="BC101" s="372"/>
      <c r="BD101" s="372"/>
      <c r="BE101" s="372"/>
      <c r="BF101" s="372"/>
      <c r="BG101" s="372"/>
      <c r="BH101" s="372"/>
      <c r="BI101" s="372"/>
      <c r="BJ101" s="372"/>
      <c r="BK101" s="372"/>
      <c r="BL101" s="372"/>
      <c r="BM101" s="372"/>
      <c r="BN101" s="372"/>
      <c r="BO101" s="372"/>
      <c r="BP101" s="372"/>
      <c r="BQ101" s="372"/>
      <c r="BR101" s="372"/>
      <c r="BS101" s="372"/>
      <c r="BT101" s="372"/>
      <c r="BU101" s="372"/>
      <c r="BV101" s="372"/>
      <c r="BW101" s="372"/>
      <c r="BX101" s="372"/>
      <c r="BY101" s="372"/>
      <c r="BZ101" s="372"/>
      <c r="CA101" s="372"/>
      <c r="CB101" s="372"/>
      <c r="CC101" s="372"/>
      <c r="CD101" s="372"/>
      <c r="CE101" s="372"/>
      <c r="CF101" s="372"/>
      <c r="CG101" s="372"/>
      <c r="CH101" s="372"/>
      <c r="CI101" s="372"/>
      <c r="CJ101" s="372"/>
      <c r="CK101" s="372"/>
      <c r="CL101" s="372"/>
      <c r="CM101" s="372"/>
      <c r="CN101" s="372"/>
      <c r="CO101" s="372"/>
      <c r="CP101" s="372"/>
      <c r="CQ101" s="372"/>
      <c r="CR101" s="372"/>
      <c r="CS101" s="372"/>
      <c r="CT101" s="372"/>
      <c r="CU101" s="372"/>
      <c r="CV101" s="372"/>
      <c r="CW101" s="372"/>
      <c r="CX101" s="372"/>
      <c r="CY101" s="372"/>
      <c r="CZ101" s="372"/>
      <c r="DA101" s="372"/>
      <c r="DB101" s="372"/>
      <c r="DC101" s="372"/>
      <c r="DD101" s="372"/>
      <c r="DE101" s="372"/>
      <c r="DF101" s="372"/>
      <c r="DG101" s="372"/>
      <c r="DH101" s="372"/>
      <c r="DI101" s="372"/>
      <c r="DJ101" s="372"/>
      <c r="DK101" s="372"/>
      <c r="DL101" s="372"/>
      <c r="DM101" s="372"/>
      <c r="DN101" s="372"/>
      <c r="DO101" s="372"/>
      <c r="DP101" s="372"/>
      <c r="DQ101" s="372"/>
      <c r="DR101" s="372"/>
      <c r="DS101" s="372"/>
      <c r="DT101" s="372"/>
      <c r="DU101" s="372"/>
      <c r="DV101" s="372"/>
      <c r="DW101" s="372"/>
      <c r="DX101" s="372"/>
      <c r="DY101" s="372"/>
      <c r="DZ101" s="372"/>
      <c r="EA101" s="372"/>
      <c r="EB101" s="372"/>
      <c r="EC101" s="372"/>
      <c r="ED101" s="372"/>
      <c r="EE101" s="372"/>
      <c r="EF101" s="372"/>
      <c r="EG101" s="372"/>
      <c r="EH101" s="372"/>
      <c r="EI101" s="372"/>
      <c r="EJ101" s="372"/>
      <c r="EK101" s="372"/>
      <c r="EL101" s="372"/>
      <c r="EM101" s="372"/>
      <c r="EN101" s="372"/>
      <c r="EO101" s="372"/>
      <c r="EP101" s="372"/>
      <c r="EQ101" s="372"/>
      <c r="ER101" s="372"/>
      <c r="ES101" s="372"/>
      <c r="ET101" s="372"/>
      <c r="EU101" s="372"/>
      <c r="EV101" s="372"/>
      <c r="EW101" s="372"/>
      <c r="EX101" s="372"/>
      <c r="EY101" s="372"/>
      <c r="EZ101" s="372"/>
      <c r="FA101" s="372"/>
      <c r="FB101" s="372"/>
      <c r="FC101" s="372"/>
      <c r="FD101" s="372"/>
      <c r="FE101" s="372"/>
      <c r="FF101" s="372"/>
      <c r="FG101" s="372"/>
      <c r="FH101" s="372"/>
      <c r="FI101" s="372"/>
      <c r="FJ101" s="372"/>
      <c r="FK101" s="372"/>
      <c r="FL101" s="372"/>
      <c r="FM101" s="372"/>
      <c r="FN101" s="372"/>
      <c r="FO101" s="372"/>
      <c r="FP101" s="372"/>
      <c r="FQ101" s="372"/>
      <c r="FR101" s="372"/>
      <c r="FS101" s="372"/>
      <c r="FT101" s="372"/>
      <c r="FU101" s="372"/>
      <c r="FV101" s="372"/>
      <c r="FW101" s="372"/>
      <c r="FX101" s="372"/>
      <c r="FY101" s="372"/>
      <c r="FZ101" s="372"/>
      <c r="GA101" s="372"/>
      <c r="GB101" s="372"/>
      <c r="GC101" s="372"/>
      <c r="GD101" s="372"/>
      <c r="GE101" s="372"/>
      <c r="GF101" s="372"/>
      <c r="GG101" s="372"/>
      <c r="GH101" s="372"/>
      <c r="GI101" s="372"/>
      <c r="GJ101" s="372"/>
      <c r="GK101" s="372"/>
      <c r="GL101" s="372"/>
      <c r="GM101" s="372"/>
      <c r="GN101" s="372"/>
      <c r="GO101" s="372"/>
      <c r="GP101" s="372"/>
      <c r="GQ101" s="372"/>
      <c r="GR101" s="372"/>
      <c r="GS101" s="372"/>
    </row>
    <row r="102" spans="1:201" s="373" customFormat="1" ht="34.5" customHeight="1" x14ac:dyDescent="0.2">
      <c r="A102" s="501"/>
      <c r="B102" s="504"/>
      <c r="C102" s="401">
        <v>13.3</v>
      </c>
      <c r="D102" s="402" t="s">
        <v>1516</v>
      </c>
      <c r="E102" s="403" t="s">
        <v>581</v>
      </c>
      <c r="F102" s="407"/>
      <c r="G102" s="404"/>
      <c r="H102" s="405"/>
      <c r="I102" s="372"/>
      <c r="J102" s="372"/>
      <c r="K102" s="372"/>
      <c r="L102" s="372"/>
      <c r="M102" s="372"/>
      <c r="N102" s="372"/>
      <c r="O102" s="372"/>
      <c r="P102" s="372"/>
      <c r="Q102" s="372"/>
      <c r="R102" s="372"/>
      <c r="S102" s="372"/>
      <c r="T102" s="372"/>
      <c r="U102" s="372"/>
      <c r="V102" s="372"/>
      <c r="W102" s="372"/>
      <c r="X102" s="372"/>
      <c r="Y102" s="372"/>
      <c r="Z102" s="372"/>
      <c r="AA102" s="372"/>
      <c r="AB102" s="372"/>
      <c r="AC102" s="372"/>
      <c r="AD102" s="372"/>
      <c r="AE102" s="372"/>
      <c r="AF102" s="372"/>
      <c r="AG102" s="372"/>
      <c r="AH102" s="372"/>
      <c r="AI102" s="372"/>
      <c r="AJ102" s="372"/>
      <c r="AK102" s="372"/>
      <c r="AL102" s="372"/>
      <c r="AM102" s="372"/>
      <c r="AN102" s="372"/>
      <c r="AO102" s="372"/>
      <c r="AP102" s="372"/>
      <c r="AQ102" s="372"/>
      <c r="AR102" s="372"/>
      <c r="AS102" s="372"/>
      <c r="AT102" s="372"/>
      <c r="AU102" s="372"/>
      <c r="AV102" s="372"/>
      <c r="AW102" s="372"/>
      <c r="AX102" s="372"/>
      <c r="AY102" s="372"/>
      <c r="AZ102" s="372"/>
      <c r="BA102" s="372"/>
      <c r="BB102" s="372"/>
      <c r="BC102" s="372"/>
      <c r="BD102" s="372"/>
      <c r="BE102" s="372"/>
      <c r="BF102" s="372"/>
      <c r="BG102" s="372"/>
      <c r="BH102" s="372"/>
      <c r="BI102" s="372"/>
      <c r="BJ102" s="372"/>
      <c r="BK102" s="372"/>
      <c r="BL102" s="372"/>
      <c r="BM102" s="372"/>
      <c r="BN102" s="372"/>
      <c r="BO102" s="372"/>
      <c r="BP102" s="372"/>
      <c r="BQ102" s="372"/>
      <c r="BR102" s="372"/>
      <c r="BS102" s="372"/>
      <c r="BT102" s="372"/>
      <c r="BU102" s="372"/>
      <c r="BV102" s="372"/>
      <c r="BW102" s="372"/>
      <c r="BX102" s="372"/>
      <c r="BY102" s="372"/>
      <c r="BZ102" s="372"/>
      <c r="CA102" s="372"/>
      <c r="CB102" s="372"/>
      <c r="CC102" s="372"/>
      <c r="CD102" s="372"/>
      <c r="CE102" s="372"/>
      <c r="CF102" s="372"/>
      <c r="CG102" s="372"/>
      <c r="CH102" s="372"/>
      <c r="CI102" s="372"/>
      <c r="CJ102" s="372"/>
      <c r="CK102" s="372"/>
      <c r="CL102" s="372"/>
      <c r="CM102" s="372"/>
      <c r="CN102" s="372"/>
      <c r="CO102" s="372"/>
      <c r="CP102" s="372"/>
      <c r="CQ102" s="372"/>
      <c r="CR102" s="372"/>
      <c r="CS102" s="372"/>
      <c r="CT102" s="372"/>
      <c r="CU102" s="372"/>
      <c r="CV102" s="372"/>
      <c r="CW102" s="372"/>
      <c r="CX102" s="372"/>
      <c r="CY102" s="372"/>
      <c r="CZ102" s="372"/>
      <c r="DA102" s="372"/>
      <c r="DB102" s="372"/>
      <c r="DC102" s="372"/>
      <c r="DD102" s="372"/>
      <c r="DE102" s="372"/>
      <c r="DF102" s="372"/>
      <c r="DG102" s="372"/>
      <c r="DH102" s="372"/>
      <c r="DI102" s="372"/>
      <c r="DJ102" s="372"/>
      <c r="DK102" s="372"/>
      <c r="DL102" s="372"/>
      <c r="DM102" s="372"/>
      <c r="DN102" s="372"/>
      <c r="DO102" s="372"/>
      <c r="DP102" s="372"/>
      <c r="DQ102" s="372"/>
      <c r="DR102" s="372"/>
      <c r="DS102" s="372"/>
      <c r="DT102" s="372"/>
      <c r="DU102" s="372"/>
      <c r="DV102" s="372"/>
      <c r="DW102" s="372"/>
      <c r="DX102" s="372"/>
      <c r="DY102" s="372"/>
      <c r="DZ102" s="372"/>
      <c r="EA102" s="372"/>
      <c r="EB102" s="372"/>
      <c r="EC102" s="372"/>
      <c r="ED102" s="372"/>
      <c r="EE102" s="372"/>
      <c r="EF102" s="372"/>
      <c r="EG102" s="372"/>
      <c r="EH102" s="372"/>
      <c r="EI102" s="372"/>
      <c r="EJ102" s="372"/>
      <c r="EK102" s="372"/>
      <c r="EL102" s="372"/>
      <c r="EM102" s="372"/>
      <c r="EN102" s="372"/>
      <c r="EO102" s="372"/>
      <c r="EP102" s="372"/>
      <c r="EQ102" s="372"/>
      <c r="ER102" s="372"/>
      <c r="ES102" s="372"/>
      <c r="ET102" s="372"/>
      <c r="EU102" s="372"/>
      <c r="EV102" s="372"/>
      <c r="EW102" s="372"/>
      <c r="EX102" s="372"/>
      <c r="EY102" s="372"/>
      <c r="EZ102" s="372"/>
      <c r="FA102" s="372"/>
      <c r="FB102" s="372"/>
      <c r="FC102" s="372"/>
      <c r="FD102" s="372"/>
      <c r="FE102" s="372"/>
      <c r="FF102" s="372"/>
      <c r="FG102" s="372"/>
      <c r="FH102" s="372"/>
      <c r="FI102" s="372"/>
      <c r="FJ102" s="372"/>
      <c r="FK102" s="372"/>
      <c r="FL102" s="372"/>
      <c r="FM102" s="372"/>
      <c r="FN102" s="372"/>
      <c r="FO102" s="372"/>
      <c r="FP102" s="372"/>
      <c r="FQ102" s="372"/>
      <c r="FR102" s="372"/>
      <c r="FS102" s="372"/>
      <c r="FT102" s="372"/>
      <c r="FU102" s="372"/>
      <c r="FV102" s="372"/>
      <c r="FW102" s="372"/>
      <c r="FX102" s="372"/>
      <c r="FY102" s="372"/>
      <c r="FZ102" s="372"/>
      <c r="GA102" s="372"/>
      <c r="GB102" s="372"/>
      <c r="GC102" s="372"/>
      <c r="GD102" s="372"/>
      <c r="GE102" s="372"/>
      <c r="GF102" s="372"/>
      <c r="GG102" s="372"/>
      <c r="GH102" s="372"/>
      <c r="GI102" s="372"/>
      <c r="GJ102" s="372"/>
      <c r="GK102" s="372"/>
      <c r="GL102" s="372"/>
      <c r="GM102" s="372"/>
      <c r="GN102" s="372"/>
      <c r="GO102" s="372"/>
      <c r="GP102" s="372"/>
      <c r="GQ102" s="372"/>
      <c r="GR102" s="372"/>
      <c r="GS102" s="372"/>
    </row>
    <row r="103" spans="1:201" s="373" customFormat="1" ht="30" x14ac:dyDescent="0.2">
      <c r="A103" s="501"/>
      <c r="B103" s="504"/>
      <c r="C103" s="401">
        <v>13.4</v>
      </c>
      <c r="D103" s="402" t="s">
        <v>1517</v>
      </c>
      <c r="E103" s="403" t="s">
        <v>581</v>
      </c>
      <c r="F103" s="382"/>
      <c r="G103" s="404"/>
      <c r="H103" s="405"/>
      <c r="I103" s="372"/>
      <c r="J103" s="372"/>
      <c r="K103" s="372"/>
      <c r="L103" s="372"/>
      <c r="M103" s="372"/>
      <c r="N103" s="372"/>
      <c r="O103" s="372"/>
      <c r="P103" s="372"/>
      <c r="Q103" s="372"/>
      <c r="R103" s="372"/>
      <c r="S103" s="372"/>
      <c r="T103" s="372"/>
      <c r="U103" s="372"/>
      <c r="V103" s="372"/>
      <c r="W103" s="372"/>
      <c r="X103" s="372"/>
      <c r="Y103" s="372"/>
      <c r="Z103" s="372"/>
      <c r="AA103" s="372"/>
      <c r="AB103" s="372"/>
      <c r="AC103" s="372"/>
      <c r="AD103" s="372"/>
      <c r="AE103" s="372"/>
      <c r="AF103" s="372"/>
      <c r="AG103" s="372"/>
      <c r="AH103" s="372"/>
      <c r="AI103" s="372"/>
      <c r="AJ103" s="372"/>
      <c r="AK103" s="372"/>
      <c r="AL103" s="372"/>
      <c r="AM103" s="372"/>
      <c r="AN103" s="372"/>
      <c r="AO103" s="372"/>
      <c r="AP103" s="372"/>
      <c r="AQ103" s="372"/>
      <c r="AR103" s="372"/>
      <c r="AS103" s="372"/>
      <c r="AT103" s="372"/>
      <c r="AU103" s="372"/>
      <c r="AV103" s="372"/>
      <c r="AW103" s="372"/>
      <c r="AX103" s="372"/>
      <c r="AY103" s="372"/>
      <c r="AZ103" s="372"/>
      <c r="BA103" s="372"/>
      <c r="BB103" s="372"/>
      <c r="BC103" s="372"/>
      <c r="BD103" s="372"/>
      <c r="BE103" s="372"/>
      <c r="BF103" s="372"/>
      <c r="BG103" s="372"/>
      <c r="BH103" s="372"/>
      <c r="BI103" s="372"/>
      <c r="BJ103" s="372"/>
      <c r="BK103" s="372"/>
      <c r="BL103" s="372"/>
      <c r="BM103" s="372"/>
      <c r="BN103" s="372"/>
      <c r="BO103" s="372"/>
      <c r="BP103" s="372"/>
      <c r="BQ103" s="372"/>
      <c r="BR103" s="372"/>
      <c r="BS103" s="372"/>
      <c r="BT103" s="372"/>
      <c r="BU103" s="372"/>
      <c r="BV103" s="372"/>
      <c r="BW103" s="372"/>
      <c r="BX103" s="372"/>
      <c r="BY103" s="372"/>
      <c r="BZ103" s="372"/>
      <c r="CA103" s="372"/>
      <c r="CB103" s="372"/>
      <c r="CC103" s="372"/>
      <c r="CD103" s="372"/>
      <c r="CE103" s="372"/>
      <c r="CF103" s="372"/>
      <c r="CG103" s="372"/>
      <c r="CH103" s="372"/>
      <c r="CI103" s="372"/>
      <c r="CJ103" s="372"/>
      <c r="CK103" s="372"/>
      <c r="CL103" s="372"/>
      <c r="CM103" s="372"/>
      <c r="CN103" s="372"/>
      <c r="CO103" s="372"/>
      <c r="CP103" s="372"/>
      <c r="CQ103" s="372"/>
      <c r="CR103" s="372"/>
      <c r="CS103" s="372"/>
      <c r="CT103" s="372"/>
      <c r="CU103" s="372"/>
      <c r="CV103" s="372"/>
      <c r="CW103" s="372"/>
      <c r="CX103" s="372"/>
      <c r="CY103" s="372"/>
      <c r="CZ103" s="372"/>
      <c r="DA103" s="372"/>
      <c r="DB103" s="372"/>
      <c r="DC103" s="372"/>
      <c r="DD103" s="372"/>
      <c r="DE103" s="372"/>
      <c r="DF103" s="372"/>
      <c r="DG103" s="372"/>
      <c r="DH103" s="372"/>
      <c r="DI103" s="372"/>
      <c r="DJ103" s="372"/>
      <c r="DK103" s="372"/>
      <c r="DL103" s="372"/>
      <c r="DM103" s="372"/>
      <c r="DN103" s="372"/>
      <c r="DO103" s="372"/>
      <c r="DP103" s="372"/>
      <c r="DQ103" s="372"/>
      <c r="DR103" s="372"/>
      <c r="DS103" s="372"/>
      <c r="DT103" s="372"/>
      <c r="DU103" s="372"/>
      <c r="DV103" s="372"/>
      <c r="DW103" s="372"/>
      <c r="DX103" s="372"/>
      <c r="DY103" s="372"/>
      <c r="DZ103" s="372"/>
      <c r="EA103" s="372"/>
      <c r="EB103" s="372"/>
      <c r="EC103" s="372"/>
      <c r="ED103" s="372"/>
      <c r="EE103" s="372"/>
      <c r="EF103" s="372"/>
      <c r="EG103" s="372"/>
      <c r="EH103" s="372"/>
      <c r="EI103" s="372"/>
      <c r="EJ103" s="372"/>
      <c r="EK103" s="372"/>
      <c r="EL103" s="372"/>
      <c r="EM103" s="372"/>
      <c r="EN103" s="372"/>
      <c r="EO103" s="372"/>
      <c r="EP103" s="372"/>
      <c r="EQ103" s="372"/>
      <c r="ER103" s="372"/>
      <c r="ES103" s="372"/>
      <c r="ET103" s="372"/>
      <c r="EU103" s="372"/>
      <c r="EV103" s="372"/>
      <c r="EW103" s="372"/>
      <c r="EX103" s="372"/>
      <c r="EY103" s="372"/>
      <c r="EZ103" s="372"/>
      <c r="FA103" s="372"/>
      <c r="FB103" s="372"/>
      <c r="FC103" s="372"/>
      <c r="FD103" s="372"/>
      <c r="FE103" s="372"/>
      <c r="FF103" s="372"/>
      <c r="FG103" s="372"/>
      <c r="FH103" s="372"/>
      <c r="FI103" s="372"/>
      <c r="FJ103" s="372"/>
      <c r="FK103" s="372"/>
      <c r="FL103" s="372"/>
      <c r="FM103" s="372"/>
      <c r="FN103" s="372"/>
      <c r="FO103" s="372"/>
      <c r="FP103" s="372"/>
      <c r="FQ103" s="372"/>
      <c r="FR103" s="372"/>
      <c r="FS103" s="372"/>
      <c r="FT103" s="372"/>
      <c r="FU103" s="372"/>
      <c r="FV103" s="372"/>
      <c r="FW103" s="372"/>
      <c r="FX103" s="372"/>
      <c r="FY103" s="372"/>
      <c r="FZ103" s="372"/>
      <c r="GA103" s="372"/>
      <c r="GB103" s="372"/>
      <c r="GC103" s="372"/>
      <c r="GD103" s="372"/>
      <c r="GE103" s="372"/>
      <c r="GF103" s="372"/>
      <c r="GG103" s="372"/>
      <c r="GH103" s="372"/>
      <c r="GI103" s="372"/>
      <c r="GJ103" s="372"/>
      <c r="GK103" s="372"/>
      <c r="GL103" s="372"/>
      <c r="GM103" s="372"/>
      <c r="GN103" s="372"/>
      <c r="GO103" s="372"/>
      <c r="GP103" s="372"/>
      <c r="GQ103" s="372"/>
      <c r="GR103" s="372"/>
      <c r="GS103" s="372"/>
    </row>
    <row r="104" spans="1:201" s="373" customFormat="1" ht="45" x14ac:dyDescent="0.2">
      <c r="A104" s="502"/>
      <c r="B104" s="505"/>
      <c r="C104" s="401">
        <v>13.5</v>
      </c>
      <c r="D104" s="402" t="s">
        <v>1518</v>
      </c>
      <c r="E104" s="403" t="s">
        <v>581</v>
      </c>
      <c r="F104" s="382"/>
      <c r="G104" s="404"/>
      <c r="H104" s="405"/>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K104" s="372"/>
      <c r="AL104" s="372"/>
      <c r="AM104" s="372"/>
      <c r="AN104" s="372"/>
      <c r="AO104" s="372"/>
      <c r="AP104" s="372"/>
      <c r="AQ104" s="372"/>
      <c r="AR104" s="372"/>
      <c r="AS104" s="372"/>
      <c r="AT104" s="372"/>
      <c r="AU104" s="372"/>
      <c r="AV104" s="372"/>
      <c r="AW104" s="372"/>
      <c r="AX104" s="372"/>
      <c r="AY104" s="372"/>
      <c r="AZ104" s="372"/>
      <c r="BA104" s="372"/>
      <c r="BB104" s="372"/>
      <c r="BC104" s="372"/>
      <c r="BD104" s="372"/>
      <c r="BE104" s="372"/>
      <c r="BF104" s="372"/>
      <c r="BG104" s="372"/>
      <c r="BH104" s="372"/>
      <c r="BI104" s="372"/>
      <c r="BJ104" s="372"/>
      <c r="BK104" s="372"/>
      <c r="BL104" s="372"/>
      <c r="BM104" s="372"/>
      <c r="BN104" s="372"/>
      <c r="BO104" s="372"/>
      <c r="BP104" s="372"/>
      <c r="BQ104" s="372"/>
      <c r="BR104" s="372"/>
      <c r="BS104" s="372"/>
      <c r="BT104" s="372"/>
      <c r="BU104" s="372"/>
      <c r="BV104" s="372"/>
      <c r="BW104" s="372"/>
      <c r="BX104" s="372"/>
      <c r="BY104" s="372"/>
      <c r="BZ104" s="372"/>
      <c r="CA104" s="372"/>
      <c r="CB104" s="372"/>
      <c r="CC104" s="372"/>
      <c r="CD104" s="372"/>
      <c r="CE104" s="372"/>
      <c r="CF104" s="372"/>
      <c r="CG104" s="372"/>
      <c r="CH104" s="372"/>
      <c r="CI104" s="372"/>
      <c r="CJ104" s="372"/>
      <c r="CK104" s="372"/>
      <c r="CL104" s="372"/>
      <c r="CM104" s="372"/>
      <c r="CN104" s="372"/>
      <c r="CO104" s="372"/>
      <c r="CP104" s="372"/>
      <c r="CQ104" s="372"/>
      <c r="CR104" s="372"/>
      <c r="CS104" s="372"/>
      <c r="CT104" s="372"/>
      <c r="CU104" s="372"/>
      <c r="CV104" s="372"/>
      <c r="CW104" s="372"/>
      <c r="CX104" s="372"/>
      <c r="CY104" s="372"/>
      <c r="CZ104" s="372"/>
      <c r="DA104" s="372"/>
      <c r="DB104" s="372"/>
      <c r="DC104" s="372"/>
      <c r="DD104" s="372"/>
      <c r="DE104" s="372"/>
      <c r="DF104" s="372"/>
      <c r="DG104" s="372"/>
      <c r="DH104" s="372"/>
      <c r="DI104" s="372"/>
      <c r="DJ104" s="372"/>
      <c r="DK104" s="372"/>
      <c r="DL104" s="372"/>
      <c r="DM104" s="372"/>
      <c r="DN104" s="372"/>
      <c r="DO104" s="372"/>
      <c r="DP104" s="372"/>
      <c r="DQ104" s="372"/>
      <c r="DR104" s="372"/>
      <c r="DS104" s="372"/>
      <c r="DT104" s="372"/>
      <c r="DU104" s="372"/>
      <c r="DV104" s="372"/>
      <c r="DW104" s="372"/>
      <c r="DX104" s="372"/>
      <c r="DY104" s="372"/>
      <c r="DZ104" s="372"/>
      <c r="EA104" s="372"/>
      <c r="EB104" s="372"/>
      <c r="EC104" s="372"/>
      <c r="ED104" s="372"/>
      <c r="EE104" s="372"/>
      <c r="EF104" s="372"/>
      <c r="EG104" s="372"/>
      <c r="EH104" s="372"/>
      <c r="EI104" s="372"/>
      <c r="EJ104" s="372"/>
      <c r="EK104" s="372"/>
      <c r="EL104" s="372"/>
      <c r="EM104" s="372"/>
      <c r="EN104" s="372"/>
      <c r="EO104" s="372"/>
      <c r="EP104" s="372"/>
      <c r="EQ104" s="372"/>
      <c r="ER104" s="372"/>
      <c r="ES104" s="372"/>
      <c r="ET104" s="372"/>
      <c r="EU104" s="372"/>
      <c r="EV104" s="372"/>
      <c r="EW104" s="372"/>
      <c r="EX104" s="372"/>
      <c r="EY104" s="372"/>
      <c r="EZ104" s="372"/>
      <c r="FA104" s="372"/>
      <c r="FB104" s="372"/>
      <c r="FC104" s="372"/>
      <c r="FD104" s="372"/>
      <c r="FE104" s="372"/>
      <c r="FF104" s="372"/>
      <c r="FG104" s="372"/>
      <c r="FH104" s="372"/>
      <c r="FI104" s="372"/>
      <c r="FJ104" s="372"/>
      <c r="FK104" s="372"/>
      <c r="FL104" s="372"/>
      <c r="FM104" s="372"/>
      <c r="FN104" s="372"/>
      <c r="FO104" s="372"/>
      <c r="FP104" s="372"/>
      <c r="FQ104" s="372"/>
      <c r="FR104" s="372"/>
      <c r="FS104" s="372"/>
      <c r="FT104" s="372"/>
      <c r="FU104" s="372"/>
      <c r="FV104" s="372"/>
      <c r="FW104" s="372"/>
      <c r="FX104" s="372"/>
      <c r="FY104" s="372"/>
      <c r="FZ104" s="372"/>
      <c r="GA104" s="372"/>
      <c r="GB104" s="372"/>
      <c r="GC104" s="372"/>
      <c r="GD104" s="372"/>
      <c r="GE104" s="372"/>
      <c r="GF104" s="372"/>
      <c r="GG104" s="372"/>
      <c r="GH104" s="372"/>
      <c r="GI104" s="372"/>
      <c r="GJ104" s="372"/>
      <c r="GK104" s="372"/>
      <c r="GL104" s="372"/>
      <c r="GM104" s="372"/>
      <c r="GN104" s="372"/>
      <c r="GO104" s="372"/>
      <c r="GP104" s="372"/>
      <c r="GQ104" s="372"/>
      <c r="GR104" s="372"/>
      <c r="GS104" s="372"/>
    </row>
    <row r="105" spans="1:201" s="373" customFormat="1" ht="45" x14ac:dyDescent="0.25">
      <c r="A105" s="506" t="s">
        <v>1519</v>
      </c>
      <c r="B105" s="464" t="s">
        <v>533</v>
      </c>
      <c r="C105" s="408">
        <v>14.1</v>
      </c>
      <c r="D105" s="409" t="s">
        <v>1520</v>
      </c>
      <c r="E105" s="410" t="s">
        <v>625</v>
      </c>
      <c r="F105" s="376"/>
      <c r="G105" s="411"/>
      <c r="H105" s="412"/>
      <c r="I105" s="372"/>
      <c r="J105" s="372"/>
      <c r="K105" s="372"/>
      <c r="L105" s="372"/>
      <c r="M105" s="372"/>
      <c r="N105" s="372"/>
      <c r="O105" s="372"/>
      <c r="P105" s="372"/>
      <c r="Q105" s="372"/>
      <c r="R105" s="372"/>
      <c r="S105" s="372"/>
      <c r="T105" s="372"/>
      <c r="U105" s="372"/>
      <c r="V105" s="372"/>
      <c r="W105" s="372"/>
      <c r="X105" s="372"/>
      <c r="Y105" s="372"/>
      <c r="Z105" s="372"/>
      <c r="AA105" s="372"/>
      <c r="AB105" s="372"/>
      <c r="AC105" s="372"/>
      <c r="AD105" s="372"/>
      <c r="AE105" s="372"/>
      <c r="AF105" s="372"/>
      <c r="AG105" s="372"/>
      <c r="AH105" s="372"/>
      <c r="AI105" s="372"/>
      <c r="AJ105" s="372"/>
      <c r="AK105" s="372"/>
      <c r="AL105" s="372"/>
      <c r="AM105" s="372"/>
      <c r="AN105" s="372"/>
      <c r="AO105" s="372"/>
      <c r="AP105" s="372"/>
      <c r="AQ105" s="372"/>
      <c r="AR105" s="372"/>
      <c r="AS105" s="372"/>
      <c r="AT105" s="372"/>
      <c r="AU105" s="372"/>
      <c r="AV105" s="372"/>
      <c r="AW105" s="372"/>
      <c r="AX105" s="372"/>
      <c r="AY105" s="372"/>
      <c r="AZ105" s="372"/>
      <c r="BA105" s="372"/>
      <c r="BB105" s="372"/>
      <c r="BC105" s="372"/>
      <c r="BD105" s="372"/>
      <c r="BE105" s="372"/>
      <c r="BF105" s="372"/>
      <c r="BG105" s="372"/>
      <c r="BH105" s="372"/>
      <c r="BI105" s="372"/>
      <c r="BJ105" s="372"/>
      <c r="BK105" s="372"/>
      <c r="BL105" s="372"/>
      <c r="BM105" s="372"/>
      <c r="BN105" s="372"/>
      <c r="BO105" s="372"/>
      <c r="BP105" s="372"/>
      <c r="BQ105" s="372"/>
      <c r="BR105" s="372"/>
      <c r="BS105" s="372"/>
      <c r="BT105" s="372"/>
      <c r="BU105" s="372"/>
      <c r="BV105" s="372"/>
      <c r="BW105" s="372"/>
      <c r="BX105" s="372"/>
      <c r="BY105" s="372"/>
      <c r="BZ105" s="372"/>
      <c r="CA105" s="372"/>
      <c r="CB105" s="372"/>
      <c r="CC105" s="372"/>
      <c r="CD105" s="372"/>
      <c r="CE105" s="372"/>
      <c r="CF105" s="372"/>
      <c r="CG105" s="372"/>
      <c r="CH105" s="372"/>
      <c r="CI105" s="372"/>
      <c r="CJ105" s="372"/>
      <c r="CK105" s="372"/>
      <c r="CL105" s="372"/>
      <c r="CM105" s="372"/>
      <c r="CN105" s="372"/>
      <c r="CO105" s="372"/>
      <c r="CP105" s="372"/>
      <c r="CQ105" s="372"/>
      <c r="CR105" s="372"/>
      <c r="CS105" s="372"/>
      <c r="CT105" s="372"/>
      <c r="CU105" s="372"/>
      <c r="CV105" s="372"/>
      <c r="CW105" s="372"/>
      <c r="CX105" s="372"/>
      <c r="CY105" s="372"/>
      <c r="CZ105" s="372"/>
      <c r="DA105" s="372"/>
      <c r="DB105" s="372"/>
      <c r="DC105" s="372"/>
      <c r="DD105" s="372"/>
      <c r="DE105" s="372"/>
      <c r="DF105" s="372"/>
      <c r="DG105" s="372"/>
      <c r="DH105" s="372"/>
      <c r="DI105" s="372"/>
      <c r="DJ105" s="372"/>
      <c r="DK105" s="372"/>
      <c r="DL105" s="372"/>
      <c r="DM105" s="372"/>
      <c r="DN105" s="372"/>
      <c r="DO105" s="372"/>
      <c r="DP105" s="372"/>
      <c r="DQ105" s="372"/>
      <c r="DR105" s="372"/>
      <c r="DS105" s="372"/>
      <c r="DT105" s="372"/>
      <c r="DU105" s="372"/>
      <c r="DV105" s="372"/>
      <c r="DW105" s="372"/>
      <c r="DX105" s="372"/>
      <c r="DY105" s="372"/>
      <c r="DZ105" s="372"/>
      <c r="EA105" s="372"/>
      <c r="EB105" s="372"/>
      <c r="EC105" s="372"/>
      <c r="ED105" s="372"/>
      <c r="EE105" s="372"/>
      <c r="EF105" s="372"/>
      <c r="EG105" s="372"/>
      <c r="EH105" s="372"/>
      <c r="EI105" s="372"/>
      <c r="EJ105" s="372"/>
      <c r="EK105" s="372"/>
      <c r="EL105" s="372"/>
      <c r="EM105" s="372"/>
      <c r="EN105" s="372"/>
      <c r="EO105" s="372"/>
      <c r="EP105" s="372"/>
      <c r="EQ105" s="372"/>
      <c r="ER105" s="372"/>
      <c r="ES105" s="372"/>
      <c r="ET105" s="372"/>
      <c r="EU105" s="372"/>
      <c r="EV105" s="372"/>
      <c r="EW105" s="372"/>
      <c r="EX105" s="372"/>
      <c r="EY105" s="372"/>
      <c r="EZ105" s="372"/>
      <c r="FA105" s="372"/>
      <c r="FB105" s="372"/>
      <c r="FC105" s="372"/>
      <c r="FD105" s="372"/>
      <c r="FE105" s="372"/>
      <c r="FF105" s="372"/>
      <c r="FG105" s="372"/>
      <c r="FH105" s="372"/>
      <c r="FI105" s="372"/>
      <c r="FJ105" s="372"/>
      <c r="FK105" s="372"/>
      <c r="FL105" s="372"/>
      <c r="FM105" s="372"/>
      <c r="FN105" s="372"/>
      <c r="FO105" s="372"/>
      <c r="FP105" s="372"/>
      <c r="FQ105" s="372"/>
      <c r="FR105" s="372"/>
      <c r="FS105" s="372"/>
      <c r="FT105" s="372"/>
      <c r="FU105" s="372"/>
      <c r="FV105" s="372"/>
      <c r="FW105" s="372"/>
      <c r="FX105" s="372"/>
      <c r="FY105" s="372"/>
      <c r="FZ105" s="372"/>
      <c r="GA105" s="372"/>
      <c r="GB105" s="372"/>
      <c r="GC105" s="372"/>
      <c r="GD105" s="372"/>
      <c r="GE105" s="372"/>
      <c r="GF105" s="372"/>
      <c r="GG105" s="372"/>
      <c r="GH105" s="372"/>
      <c r="GI105" s="372"/>
      <c r="GJ105" s="372"/>
      <c r="GK105" s="372"/>
      <c r="GL105" s="372"/>
      <c r="GM105" s="372"/>
      <c r="GN105" s="372"/>
      <c r="GO105" s="372"/>
      <c r="GP105" s="372"/>
      <c r="GQ105" s="372"/>
      <c r="GR105" s="372"/>
      <c r="GS105" s="372"/>
    </row>
    <row r="106" spans="1:201" s="373" customFormat="1" ht="30" x14ac:dyDescent="0.2">
      <c r="A106" s="507"/>
      <c r="B106" s="465"/>
      <c r="C106" s="408">
        <v>14.2</v>
      </c>
      <c r="D106" s="409" t="s">
        <v>1521</v>
      </c>
      <c r="E106" s="410" t="s">
        <v>625</v>
      </c>
      <c r="F106" s="413"/>
      <c r="G106" s="411"/>
      <c r="H106" s="412"/>
      <c r="I106" s="372"/>
      <c r="J106" s="372"/>
      <c r="K106" s="372"/>
      <c r="L106" s="372"/>
      <c r="M106" s="372"/>
      <c r="N106" s="372"/>
      <c r="O106" s="372"/>
      <c r="P106" s="372"/>
      <c r="Q106" s="372"/>
      <c r="R106" s="372"/>
      <c r="S106" s="372"/>
      <c r="T106" s="372"/>
      <c r="U106" s="372"/>
      <c r="V106" s="372"/>
      <c r="W106" s="372"/>
      <c r="X106" s="372"/>
      <c r="Y106" s="372"/>
      <c r="Z106" s="372"/>
      <c r="AA106" s="372"/>
      <c r="AB106" s="372"/>
      <c r="AC106" s="372"/>
      <c r="AD106" s="372"/>
      <c r="AE106" s="372"/>
      <c r="AF106" s="372"/>
      <c r="AG106" s="372"/>
      <c r="AH106" s="372"/>
      <c r="AI106" s="372"/>
      <c r="AJ106" s="372"/>
      <c r="AK106" s="372"/>
      <c r="AL106" s="372"/>
      <c r="AM106" s="372"/>
      <c r="AN106" s="372"/>
      <c r="AO106" s="372"/>
      <c r="AP106" s="372"/>
      <c r="AQ106" s="372"/>
      <c r="AR106" s="372"/>
      <c r="AS106" s="372"/>
      <c r="AT106" s="372"/>
      <c r="AU106" s="372"/>
      <c r="AV106" s="372"/>
      <c r="AW106" s="372"/>
      <c r="AX106" s="372"/>
      <c r="AY106" s="372"/>
      <c r="AZ106" s="372"/>
      <c r="BA106" s="372"/>
      <c r="BB106" s="372"/>
      <c r="BC106" s="372"/>
      <c r="BD106" s="372"/>
      <c r="BE106" s="372"/>
      <c r="BF106" s="372"/>
      <c r="BG106" s="372"/>
      <c r="BH106" s="372"/>
      <c r="BI106" s="372"/>
      <c r="BJ106" s="372"/>
      <c r="BK106" s="372"/>
      <c r="BL106" s="372"/>
      <c r="BM106" s="372"/>
      <c r="BN106" s="372"/>
      <c r="BO106" s="372"/>
      <c r="BP106" s="372"/>
      <c r="BQ106" s="372"/>
      <c r="BR106" s="372"/>
      <c r="BS106" s="372"/>
      <c r="BT106" s="372"/>
      <c r="BU106" s="372"/>
      <c r="BV106" s="372"/>
      <c r="BW106" s="372"/>
      <c r="BX106" s="372"/>
      <c r="BY106" s="372"/>
      <c r="BZ106" s="372"/>
      <c r="CA106" s="372"/>
      <c r="CB106" s="372"/>
      <c r="CC106" s="372"/>
      <c r="CD106" s="372"/>
      <c r="CE106" s="372"/>
      <c r="CF106" s="372"/>
      <c r="CG106" s="372"/>
      <c r="CH106" s="372"/>
      <c r="CI106" s="372"/>
      <c r="CJ106" s="372"/>
      <c r="CK106" s="372"/>
      <c r="CL106" s="372"/>
      <c r="CM106" s="372"/>
      <c r="CN106" s="372"/>
      <c r="CO106" s="372"/>
      <c r="CP106" s="372"/>
      <c r="CQ106" s="372"/>
      <c r="CR106" s="372"/>
      <c r="CS106" s="372"/>
      <c r="CT106" s="372"/>
      <c r="CU106" s="372"/>
      <c r="CV106" s="372"/>
      <c r="CW106" s="372"/>
      <c r="CX106" s="372"/>
      <c r="CY106" s="372"/>
      <c r="CZ106" s="372"/>
      <c r="DA106" s="372"/>
      <c r="DB106" s="372"/>
      <c r="DC106" s="372"/>
      <c r="DD106" s="372"/>
      <c r="DE106" s="372"/>
      <c r="DF106" s="372"/>
      <c r="DG106" s="372"/>
      <c r="DH106" s="372"/>
      <c r="DI106" s="372"/>
      <c r="DJ106" s="372"/>
      <c r="DK106" s="372"/>
      <c r="DL106" s="372"/>
      <c r="DM106" s="372"/>
      <c r="DN106" s="372"/>
      <c r="DO106" s="372"/>
      <c r="DP106" s="372"/>
      <c r="DQ106" s="372"/>
      <c r="DR106" s="372"/>
      <c r="DS106" s="372"/>
      <c r="DT106" s="372"/>
      <c r="DU106" s="372"/>
      <c r="DV106" s="372"/>
      <c r="DW106" s="372"/>
      <c r="DX106" s="372"/>
      <c r="DY106" s="372"/>
      <c r="DZ106" s="372"/>
      <c r="EA106" s="372"/>
      <c r="EB106" s="372"/>
      <c r="EC106" s="372"/>
      <c r="ED106" s="372"/>
      <c r="EE106" s="372"/>
      <c r="EF106" s="372"/>
      <c r="EG106" s="372"/>
      <c r="EH106" s="372"/>
      <c r="EI106" s="372"/>
      <c r="EJ106" s="372"/>
      <c r="EK106" s="372"/>
      <c r="EL106" s="372"/>
      <c r="EM106" s="372"/>
      <c r="EN106" s="372"/>
      <c r="EO106" s="372"/>
      <c r="EP106" s="372"/>
      <c r="EQ106" s="372"/>
      <c r="ER106" s="372"/>
      <c r="ES106" s="372"/>
      <c r="ET106" s="372"/>
      <c r="EU106" s="372"/>
      <c r="EV106" s="372"/>
      <c r="EW106" s="372"/>
      <c r="EX106" s="372"/>
      <c r="EY106" s="372"/>
      <c r="EZ106" s="372"/>
      <c r="FA106" s="372"/>
      <c r="FB106" s="372"/>
      <c r="FC106" s="372"/>
      <c r="FD106" s="372"/>
      <c r="FE106" s="372"/>
      <c r="FF106" s="372"/>
      <c r="FG106" s="372"/>
      <c r="FH106" s="372"/>
      <c r="FI106" s="372"/>
      <c r="FJ106" s="372"/>
      <c r="FK106" s="372"/>
      <c r="FL106" s="372"/>
      <c r="FM106" s="372"/>
      <c r="FN106" s="372"/>
      <c r="FO106" s="372"/>
      <c r="FP106" s="372"/>
      <c r="FQ106" s="372"/>
      <c r="FR106" s="372"/>
      <c r="FS106" s="372"/>
      <c r="FT106" s="372"/>
      <c r="FU106" s="372"/>
      <c r="FV106" s="372"/>
      <c r="FW106" s="372"/>
      <c r="FX106" s="372"/>
      <c r="FY106" s="372"/>
      <c r="FZ106" s="372"/>
      <c r="GA106" s="372"/>
      <c r="GB106" s="372"/>
      <c r="GC106" s="372"/>
      <c r="GD106" s="372"/>
      <c r="GE106" s="372"/>
      <c r="GF106" s="372"/>
      <c r="GG106" s="372"/>
      <c r="GH106" s="372"/>
      <c r="GI106" s="372"/>
      <c r="GJ106" s="372"/>
      <c r="GK106" s="372"/>
      <c r="GL106" s="372"/>
      <c r="GM106" s="372"/>
      <c r="GN106" s="372"/>
      <c r="GO106" s="372"/>
      <c r="GP106" s="372"/>
      <c r="GQ106" s="372"/>
      <c r="GR106" s="372"/>
      <c r="GS106" s="372"/>
    </row>
    <row r="107" spans="1:201" s="373" customFormat="1" ht="30" x14ac:dyDescent="0.2">
      <c r="A107" s="507"/>
      <c r="B107" s="465"/>
      <c r="C107" s="408">
        <v>14.3</v>
      </c>
      <c r="D107" s="409" t="s">
        <v>1522</v>
      </c>
      <c r="E107" s="410" t="s">
        <v>625</v>
      </c>
      <c r="F107" s="413"/>
      <c r="G107" s="411"/>
      <c r="H107" s="412"/>
      <c r="I107" s="372"/>
      <c r="J107" s="372"/>
      <c r="K107" s="372"/>
      <c r="L107" s="372"/>
      <c r="M107" s="372"/>
      <c r="N107" s="372"/>
      <c r="O107" s="372"/>
      <c r="P107" s="372"/>
      <c r="Q107" s="372"/>
      <c r="R107" s="372"/>
      <c r="S107" s="372"/>
      <c r="T107" s="372"/>
      <c r="U107" s="372"/>
      <c r="V107" s="372"/>
      <c r="W107" s="372"/>
      <c r="X107" s="372"/>
      <c r="Y107" s="372"/>
      <c r="Z107" s="372"/>
      <c r="AA107" s="372"/>
      <c r="AB107" s="372"/>
      <c r="AC107" s="372"/>
      <c r="AD107" s="372"/>
      <c r="AE107" s="372"/>
      <c r="AF107" s="372"/>
      <c r="AG107" s="372"/>
      <c r="AH107" s="372"/>
      <c r="AI107" s="372"/>
      <c r="AJ107" s="372"/>
      <c r="AK107" s="372"/>
      <c r="AL107" s="372"/>
      <c r="AM107" s="372"/>
      <c r="AN107" s="372"/>
      <c r="AO107" s="372"/>
      <c r="AP107" s="372"/>
      <c r="AQ107" s="372"/>
      <c r="AR107" s="372"/>
      <c r="AS107" s="372"/>
      <c r="AT107" s="372"/>
      <c r="AU107" s="372"/>
      <c r="AV107" s="372"/>
      <c r="AW107" s="372"/>
      <c r="AX107" s="372"/>
      <c r="AY107" s="372"/>
      <c r="AZ107" s="372"/>
      <c r="BA107" s="372"/>
      <c r="BB107" s="372"/>
      <c r="BC107" s="372"/>
      <c r="BD107" s="372"/>
      <c r="BE107" s="372"/>
      <c r="BF107" s="372"/>
      <c r="BG107" s="372"/>
      <c r="BH107" s="372"/>
      <c r="BI107" s="372"/>
      <c r="BJ107" s="372"/>
      <c r="BK107" s="372"/>
      <c r="BL107" s="372"/>
      <c r="BM107" s="372"/>
      <c r="BN107" s="372"/>
      <c r="BO107" s="372"/>
      <c r="BP107" s="372"/>
      <c r="BQ107" s="372"/>
      <c r="BR107" s="372"/>
      <c r="BS107" s="372"/>
      <c r="BT107" s="372"/>
      <c r="BU107" s="372"/>
      <c r="BV107" s="372"/>
      <c r="BW107" s="372"/>
      <c r="BX107" s="372"/>
      <c r="BY107" s="372"/>
      <c r="BZ107" s="372"/>
      <c r="CA107" s="372"/>
      <c r="CB107" s="372"/>
      <c r="CC107" s="372"/>
      <c r="CD107" s="372"/>
      <c r="CE107" s="372"/>
      <c r="CF107" s="372"/>
      <c r="CG107" s="372"/>
      <c r="CH107" s="372"/>
      <c r="CI107" s="372"/>
      <c r="CJ107" s="372"/>
      <c r="CK107" s="372"/>
      <c r="CL107" s="372"/>
      <c r="CM107" s="372"/>
      <c r="CN107" s="372"/>
      <c r="CO107" s="372"/>
      <c r="CP107" s="372"/>
      <c r="CQ107" s="372"/>
      <c r="CR107" s="372"/>
      <c r="CS107" s="372"/>
      <c r="CT107" s="372"/>
      <c r="CU107" s="372"/>
      <c r="CV107" s="372"/>
      <c r="CW107" s="372"/>
      <c r="CX107" s="372"/>
      <c r="CY107" s="372"/>
      <c r="CZ107" s="372"/>
      <c r="DA107" s="372"/>
      <c r="DB107" s="372"/>
      <c r="DC107" s="372"/>
      <c r="DD107" s="372"/>
      <c r="DE107" s="372"/>
      <c r="DF107" s="372"/>
      <c r="DG107" s="372"/>
      <c r="DH107" s="372"/>
      <c r="DI107" s="372"/>
      <c r="DJ107" s="372"/>
      <c r="DK107" s="372"/>
      <c r="DL107" s="372"/>
      <c r="DM107" s="372"/>
      <c r="DN107" s="372"/>
      <c r="DO107" s="372"/>
      <c r="DP107" s="372"/>
      <c r="DQ107" s="372"/>
      <c r="DR107" s="372"/>
      <c r="DS107" s="372"/>
      <c r="DT107" s="372"/>
      <c r="DU107" s="372"/>
      <c r="DV107" s="372"/>
      <c r="DW107" s="372"/>
      <c r="DX107" s="372"/>
      <c r="DY107" s="372"/>
      <c r="DZ107" s="372"/>
      <c r="EA107" s="372"/>
      <c r="EB107" s="372"/>
      <c r="EC107" s="372"/>
      <c r="ED107" s="372"/>
      <c r="EE107" s="372"/>
      <c r="EF107" s="372"/>
      <c r="EG107" s="372"/>
      <c r="EH107" s="372"/>
      <c r="EI107" s="372"/>
      <c r="EJ107" s="372"/>
      <c r="EK107" s="372"/>
      <c r="EL107" s="372"/>
      <c r="EM107" s="372"/>
      <c r="EN107" s="372"/>
      <c r="EO107" s="372"/>
      <c r="EP107" s="372"/>
      <c r="EQ107" s="372"/>
      <c r="ER107" s="372"/>
      <c r="ES107" s="372"/>
      <c r="ET107" s="372"/>
      <c r="EU107" s="372"/>
      <c r="EV107" s="372"/>
      <c r="EW107" s="372"/>
      <c r="EX107" s="372"/>
      <c r="EY107" s="372"/>
      <c r="EZ107" s="372"/>
      <c r="FA107" s="372"/>
      <c r="FB107" s="372"/>
      <c r="FC107" s="372"/>
      <c r="FD107" s="372"/>
      <c r="FE107" s="372"/>
      <c r="FF107" s="372"/>
      <c r="FG107" s="372"/>
      <c r="FH107" s="372"/>
      <c r="FI107" s="372"/>
      <c r="FJ107" s="372"/>
      <c r="FK107" s="372"/>
      <c r="FL107" s="372"/>
      <c r="FM107" s="372"/>
      <c r="FN107" s="372"/>
      <c r="FO107" s="372"/>
      <c r="FP107" s="372"/>
      <c r="FQ107" s="372"/>
      <c r="FR107" s="372"/>
      <c r="FS107" s="372"/>
      <c r="FT107" s="372"/>
      <c r="FU107" s="372"/>
      <c r="FV107" s="372"/>
      <c r="FW107" s="372"/>
      <c r="FX107" s="372"/>
      <c r="FY107" s="372"/>
      <c r="FZ107" s="372"/>
      <c r="GA107" s="372"/>
      <c r="GB107" s="372"/>
      <c r="GC107" s="372"/>
      <c r="GD107" s="372"/>
      <c r="GE107" s="372"/>
      <c r="GF107" s="372"/>
      <c r="GG107" s="372"/>
      <c r="GH107" s="372"/>
      <c r="GI107" s="372"/>
      <c r="GJ107" s="372"/>
      <c r="GK107" s="372"/>
      <c r="GL107" s="372"/>
      <c r="GM107" s="372"/>
      <c r="GN107" s="372"/>
      <c r="GO107" s="372"/>
      <c r="GP107" s="372"/>
      <c r="GQ107" s="372"/>
      <c r="GR107" s="372"/>
      <c r="GS107" s="372"/>
    </row>
    <row r="108" spans="1:201" s="373" customFormat="1" ht="45" x14ac:dyDescent="0.2">
      <c r="A108" s="507"/>
      <c r="B108" s="465"/>
      <c r="C108" s="408">
        <v>14.4</v>
      </c>
      <c r="D108" s="409" t="s">
        <v>1523</v>
      </c>
      <c r="E108" s="410" t="s">
        <v>625</v>
      </c>
      <c r="F108" s="413"/>
      <c r="G108" s="411"/>
      <c r="H108" s="412"/>
      <c r="I108" s="372"/>
      <c r="J108" s="372"/>
      <c r="K108" s="372"/>
      <c r="L108" s="372"/>
      <c r="M108" s="372"/>
      <c r="N108" s="372"/>
      <c r="O108" s="372"/>
      <c r="P108" s="372"/>
      <c r="Q108" s="372"/>
      <c r="R108" s="372"/>
      <c r="S108" s="372"/>
      <c r="T108" s="372"/>
      <c r="U108" s="372"/>
      <c r="V108" s="372"/>
      <c r="W108" s="372"/>
      <c r="X108" s="372"/>
      <c r="Y108" s="372"/>
      <c r="Z108" s="372"/>
      <c r="AA108" s="372"/>
      <c r="AB108" s="372"/>
      <c r="AC108" s="372"/>
      <c r="AD108" s="372"/>
      <c r="AE108" s="372"/>
      <c r="AF108" s="372"/>
      <c r="AG108" s="372"/>
      <c r="AH108" s="372"/>
      <c r="AI108" s="372"/>
      <c r="AJ108" s="372"/>
      <c r="AK108" s="372"/>
      <c r="AL108" s="372"/>
      <c r="AM108" s="372"/>
      <c r="AN108" s="372"/>
      <c r="AO108" s="372"/>
      <c r="AP108" s="372"/>
      <c r="AQ108" s="372"/>
      <c r="AR108" s="372"/>
      <c r="AS108" s="372"/>
      <c r="AT108" s="372"/>
      <c r="AU108" s="372"/>
      <c r="AV108" s="372"/>
      <c r="AW108" s="372"/>
      <c r="AX108" s="372"/>
      <c r="AY108" s="372"/>
      <c r="AZ108" s="372"/>
      <c r="BA108" s="372"/>
      <c r="BB108" s="372"/>
      <c r="BC108" s="372"/>
      <c r="BD108" s="372"/>
      <c r="BE108" s="372"/>
      <c r="BF108" s="372"/>
      <c r="BG108" s="372"/>
      <c r="BH108" s="372"/>
      <c r="BI108" s="372"/>
      <c r="BJ108" s="372"/>
      <c r="BK108" s="372"/>
      <c r="BL108" s="372"/>
      <c r="BM108" s="372"/>
      <c r="BN108" s="372"/>
      <c r="BO108" s="372"/>
      <c r="BP108" s="372"/>
      <c r="BQ108" s="372"/>
      <c r="BR108" s="372"/>
      <c r="BS108" s="372"/>
      <c r="BT108" s="372"/>
      <c r="BU108" s="372"/>
      <c r="BV108" s="372"/>
      <c r="BW108" s="372"/>
      <c r="BX108" s="372"/>
      <c r="BY108" s="372"/>
      <c r="BZ108" s="372"/>
      <c r="CA108" s="372"/>
      <c r="CB108" s="372"/>
      <c r="CC108" s="372"/>
      <c r="CD108" s="372"/>
      <c r="CE108" s="372"/>
      <c r="CF108" s="372"/>
      <c r="CG108" s="372"/>
      <c r="CH108" s="372"/>
      <c r="CI108" s="372"/>
      <c r="CJ108" s="372"/>
      <c r="CK108" s="372"/>
      <c r="CL108" s="372"/>
      <c r="CM108" s="372"/>
      <c r="CN108" s="372"/>
      <c r="CO108" s="372"/>
      <c r="CP108" s="372"/>
      <c r="CQ108" s="372"/>
      <c r="CR108" s="372"/>
      <c r="CS108" s="372"/>
      <c r="CT108" s="372"/>
      <c r="CU108" s="372"/>
      <c r="CV108" s="372"/>
      <c r="CW108" s="372"/>
      <c r="CX108" s="372"/>
      <c r="CY108" s="372"/>
      <c r="CZ108" s="372"/>
      <c r="DA108" s="372"/>
      <c r="DB108" s="372"/>
      <c r="DC108" s="372"/>
      <c r="DD108" s="372"/>
      <c r="DE108" s="372"/>
      <c r="DF108" s="372"/>
      <c r="DG108" s="372"/>
      <c r="DH108" s="372"/>
      <c r="DI108" s="372"/>
      <c r="DJ108" s="372"/>
      <c r="DK108" s="372"/>
      <c r="DL108" s="372"/>
      <c r="DM108" s="372"/>
      <c r="DN108" s="372"/>
      <c r="DO108" s="372"/>
      <c r="DP108" s="372"/>
      <c r="DQ108" s="372"/>
      <c r="DR108" s="372"/>
      <c r="DS108" s="372"/>
      <c r="DT108" s="372"/>
      <c r="DU108" s="372"/>
      <c r="DV108" s="372"/>
      <c r="DW108" s="372"/>
      <c r="DX108" s="372"/>
      <c r="DY108" s="372"/>
      <c r="DZ108" s="372"/>
      <c r="EA108" s="372"/>
      <c r="EB108" s="372"/>
      <c r="EC108" s="372"/>
      <c r="ED108" s="372"/>
      <c r="EE108" s="372"/>
      <c r="EF108" s="372"/>
      <c r="EG108" s="372"/>
      <c r="EH108" s="372"/>
      <c r="EI108" s="372"/>
      <c r="EJ108" s="372"/>
      <c r="EK108" s="372"/>
      <c r="EL108" s="372"/>
      <c r="EM108" s="372"/>
      <c r="EN108" s="372"/>
      <c r="EO108" s="372"/>
      <c r="EP108" s="372"/>
      <c r="EQ108" s="372"/>
      <c r="ER108" s="372"/>
      <c r="ES108" s="372"/>
      <c r="ET108" s="372"/>
      <c r="EU108" s="372"/>
      <c r="EV108" s="372"/>
      <c r="EW108" s="372"/>
      <c r="EX108" s="372"/>
      <c r="EY108" s="372"/>
      <c r="EZ108" s="372"/>
      <c r="FA108" s="372"/>
      <c r="FB108" s="372"/>
      <c r="FC108" s="372"/>
      <c r="FD108" s="372"/>
      <c r="FE108" s="372"/>
      <c r="FF108" s="372"/>
      <c r="FG108" s="372"/>
      <c r="FH108" s="372"/>
      <c r="FI108" s="372"/>
      <c r="FJ108" s="372"/>
      <c r="FK108" s="372"/>
      <c r="FL108" s="372"/>
      <c r="FM108" s="372"/>
      <c r="FN108" s="372"/>
      <c r="FO108" s="372"/>
      <c r="FP108" s="372"/>
      <c r="FQ108" s="372"/>
      <c r="FR108" s="372"/>
      <c r="FS108" s="372"/>
      <c r="FT108" s="372"/>
      <c r="FU108" s="372"/>
      <c r="FV108" s="372"/>
      <c r="FW108" s="372"/>
      <c r="FX108" s="372"/>
      <c r="FY108" s="372"/>
      <c r="FZ108" s="372"/>
      <c r="GA108" s="372"/>
      <c r="GB108" s="372"/>
      <c r="GC108" s="372"/>
      <c r="GD108" s="372"/>
      <c r="GE108" s="372"/>
      <c r="GF108" s="372"/>
      <c r="GG108" s="372"/>
      <c r="GH108" s="372"/>
      <c r="GI108" s="372"/>
      <c r="GJ108" s="372"/>
      <c r="GK108" s="372"/>
      <c r="GL108" s="372"/>
      <c r="GM108" s="372"/>
      <c r="GN108" s="372"/>
      <c r="GO108" s="372"/>
      <c r="GP108" s="372"/>
      <c r="GQ108" s="372"/>
      <c r="GR108" s="372"/>
      <c r="GS108" s="372"/>
    </row>
    <row r="109" spans="1:201" s="373" customFormat="1" ht="30" x14ac:dyDescent="0.2">
      <c r="A109" s="507"/>
      <c r="B109" s="465"/>
      <c r="C109" s="408">
        <v>14.5</v>
      </c>
      <c r="D109" s="409" t="s">
        <v>1685</v>
      </c>
      <c r="E109" s="410" t="s">
        <v>625</v>
      </c>
      <c r="F109" s="413"/>
      <c r="G109" s="411"/>
      <c r="H109" s="412"/>
      <c r="I109" s="372"/>
      <c r="J109" s="372"/>
      <c r="K109" s="372"/>
      <c r="L109" s="372"/>
      <c r="M109" s="372"/>
      <c r="N109" s="372"/>
      <c r="O109" s="372"/>
      <c r="P109" s="372"/>
      <c r="Q109" s="372"/>
      <c r="R109" s="372"/>
      <c r="S109" s="372"/>
      <c r="T109" s="372"/>
      <c r="U109" s="372"/>
      <c r="V109" s="372"/>
      <c r="W109" s="372"/>
      <c r="X109" s="372"/>
      <c r="Y109" s="372"/>
      <c r="Z109" s="372"/>
      <c r="AA109" s="372"/>
      <c r="AB109" s="372"/>
      <c r="AC109" s="372"/>
      <c r="AD109" s="372"/>
      <c r="AE109" s="372"/>
      <c r="AF109" s="372"/>
      <c r="AG109" s="372"/>
      <c r="AH109" s="372"/>
      <c r="AI109" s="372"/>
      <c r="AJ109" s="372"/>
      <c r="AK109" s="372"/>
      <c r="AL109" s="372"/>
      <c r="AM109" s="372"/>
      <c r="AN109" s="372"/>
      <c r="AO109" s="372"/>
      <c r="AP109" s="372"/>
      <c r="AQ109" s="372"/>
      <c r="AR109" s="372"/>
      <c r="AS109" s="372"/>
      <c r="AT109" s="372"/>
      <c r="AU109" s="372"/>
      <c r="AV109" s="372"/>
      <c r="AW109" s="372"/>
      <c r="AX109" s="372"/>
      <c r="AY109" s="372"/>
      <c r="AZ109" s="372"/>
      <c r="BA109" s="372"/>
      <c r="BB109" s="372"/>
      <c r="BC109" s="372"/>
      <c r="BD109" s="372"/>
      <c r="BE109" s="372"/>
      <c r="BF109" s="372"/>
      <c r="BG109" s="372"/>
      <c r="BH109" s="372"/>
      <c r="BI109" s="372"/>
      <c r="BJ109" s="372"/>
      <c r="BK109" s="372"/>
      <c r="BL109" s="372"/>
      <c r="BM109" s="372"/>
      <c r="BN109" s="372"/>
      <c r="BO109" s="372"/>
      <c r="BP109" s="372"/>
      <c r="BQ109" s="372"/>
      <c r="BR109" s="372"/>
      <c r="BS109" s="372"/>
      <c r="BT109" s="372"/>
      <c r="BU109" s="372"/>
      <c r="BV109" s="372"/>
      <c r="BW109" s="372"/>
      <c r="BX109" s="372"/>
      <c r="BY109" s="372"/>
      <c r="BZ109" s="372"/>
      <c r="CA109" s="372"/>
      <c r="CB109" s="372"/>
      <c r="CC109" s="372"/>
      <c r="CD109" s="372"/>
      <c r="CE109" s="372"/>
      <c r="CF109" s="372"/>
      <c r="CG109" s="372"/>
      <c r="CH109" s="372"/>
      <c r="CI109" s="372"/>
      <c r="CJ109" s="372"/>
      <c r="CK109" s="372"/>
      <c r="CL109" s="372"/>
      <c r="CM109" s="372"/>
      <c r="CN109" s="372"/>
      <c r="CO109" s="372"/>
      <c r="CP109" s="372"/>
      <c r="CQ109" s="372"/>
      <c r="CR109" s="372"/>
      <c r="CS109" s="372"/>
      <c r="CT109" s="372"/>
      <c r="CU109" s="372"/>
      <c r="CV109" s="372"/>
      <c r="CW109" s="372"/>
      <c r="CX109" s="372"/>
      <c r="CY109" s="372"/>
      <c r="CZ109" s="372"/>
      <c r="DA109" s="372"/>
      <c r="DB109" s="372"/>
      <c r="DC109" s="372"/>
      <c r="DD109" s="372"/>
      <c r="DE109" s="372"/>
      <c r="DF109" s="372"/>
      <c r="DG109" s="372"/>
      <c r="DH109" s="372"/>
      <c r="DI109" s="372"/>
      <c r="DJ109" s="372"/>
      <c r="DK109" s="372"/>
      <c r="DL109" s="372"/>
      <c r="DM109" s="372"/>
      <c r="DN109" s="372"/>
      <c r="DO109" s="372"/>
      <c r="DP109" s="372"/>
      <c r="DQ109" s="372"/>
      <c r="DR109" s="372"/>
      <c r="DS109" s="372"/>
      <c r="DT109" s="372"/>
      <c r="DU109" s="372"/>
      <c r="DV109" s="372"/>
      <c r="DW109" s="372"/>
      <c r="DX109" s="372"/>
      <c r="DY109" s="372"/>
      <c r="DZ109" s="372"/>
      <c r="EA109" s="372"/>
      <c r="EB109" s="372"/>
      <c r="EC109" s="372"/>
      <c r="ED109" s="372"/>
      <c r="EE109" s="372"/>
      <c r="EF109" s="372"/>
      <c r="EG109" s="372"/>
      <c r="EH109" s="372"/>
      <c r="EI109" s="372"/>
      <c r="EJ109" s="372"/>
      <c r="EK109" s="372"/>
      <c r="EL109" s="372"/>
      <c r="EM109" s="372"/>
      <c r="EN109" s="372"/>
      <c r="EO109" s="372"/>
      <c r="EP109" s="372"/>
      <c r="EQ109" s="372"/>
      <c r="ER109" s="372"/>
      <c r="ES109" s="372"/>
      <c r="ET109" s="372"/>
      <c r="EU109" s="372"/>
      <c r="EV109" s="372"/>
      <c r="EW109" s="372"/>
      <c r="EX109" s="372"/>
      <c r="EY109" s="372"/>
      <c r="EZ109" s="372"/>
      <c r="FA109" s="372"/>
      <c r="FB109" s="372"/>
      <c r="FC109" s="372"/>
      <c r="FD109" s="372"/>
      <c r="FE109" s="372"/>
      <c r="FF109" s="372"/>
      <c r="FG109" s="372"/>
      <c r="FH109" s="372"/>
      <c r="FI109" s="372"/>
      <c r="FJ109" s="372"/>
      <c r="FK109" s="372"/>
      <c r="FL109" s="372"/>
      <c r="FM109" s="372"/>
      <c r="FN109" s="372"/>
      <c r="FO109" s="372"/>
      <c r="FP109" s="372"/>
      <c r="FQ109" s="372"/>
      <c r="FR109" s="372"/>
      <c r="FS109" s="372"/>
      <c r="FT109" s="372"/>
      <c r="FU109" s="372"/>
      <c r="FV109" s="372"/>
      <c r="FW109" s="372"/>
      <c r="FX109" s="372"/>
      <c r="FY109" s="372"/>
      <c r="FZ109" s="372"/>
      <c r="GA109" s="372"/>
      <c r="GB109" s="372"/>
      <c r="GC109" s="372"/>
      <c r="GD109" s="372"/>
      <c r="GE109" s="372"/>
      <c r="GF109" s="372"/>
      <c r="GG109" s="372"/>
      <c r="GH109" s="372"/>
      <c r="GI109" s="372"/>
      <c r="GJ109" s="372"/>
      <c r="GK109" s="372"/>
      <c r="GL109" s="372"/>
      <c r="GM109" s="372"/>
      <c r="GN109" s="372"/>
      <c r="GO109" s="372"/>
      <c r="GP109" s="372"/>
      <c r="GQ109" s="372"/>
      <c r="GR109" s="372"/>
      <c r="GS109" s="372"/>
    </row>
    <row r="110" spans="1:201" s="373" customFormat="1" ht="45" x14ac:dyDescent="0.2">
      <c r="A110" s="507"/>
      <c r="B110" s="465"/>
      <c r="C110" s="408">
        <v>14.6</v>
      </c>
      <c r="D110" s="409" t="s">
        <v>1686</v>
      </c>
      <c r="E110" s="410" t="s">
        <v>625</v>
      </c>
      <c r="F110" s="413"/>
      <c r="G110" s="411"/>
      <c r="H110" s="412"/>
      <c r="I110" s="372"/>
      <c r="J110" s="372"/>
      <c r="K110" s="372"/>
      <c r="L110" s="372"/>
      <c r="M110" s="372"/>
      <c r="N110" s="372"/>
      <c r="O110" s="372"/>
      <c r="P110" s="372"/>
      <c r="Q110" s="372"/>
      <c r="R110" s="372"/>
      <c r="S110" s="372"/>
      <c r="T110" s="372"/>
      <c r="U110" s="372"/>
      <c r="V110" s="372"/>
      <c r="W110" s="372"/>
      <c r="X110" s="372"/>
      <c r="Y110" s="372"/>
      <c r="Z110" s="372"/>
      <c r="AA110" s="372"/>
      <c r="AB110" s="372"/>
      <c r="AC110" s="372"/>
      <c r="AD110" s="372"/>
      <c r="AE110" s="372"/>
      <c r="AF110" s="372"/>
      <c r="AG110" s="372"/>
      <c r="AH110" s="372"/>
      <c r="AI110" s="372"/>
      <c r="AJ110" s="372"/>
      <c r="AK110" s="372"/>
      <c r="AL110" s="372"/>
      <c r="AM110" s="372"/>
      <c r="AN110" s="372"/>
      <c r="AO110" s="372"/>
      <c r="AP110" s="372"/>
      <c r="AQ110" s="372"/>
      <c r="AR110" s="372"/>
      <c r="AS110" s="372"/>
      <c r="AT110" s="372"/>
      <c r="AU110" s="372"/>
      <c r="AV110" s="372"/>
      <c r="AW110" s="372"/>
      <c r="AX110" s="372"/>
      <c r="AY110" s="372"/>
      <c r="AZ110" s="372"/>
      <c r="BA110" s="372"/>
      <c r="BB110" s="372"/>
      <c r="BC110" s="372"/>
      <c r="BD110" s="372"/>
      <c r="BE110" s="372"/>
      <c r="BF110" s="372"/>
      <c r="BG110" s="372"/>
      <c r="BH110" s="372"/>
      <c r="BI110" s="372"/>
      <c r="BJ110" s="372"/>
      <c r="BK110" s="372"/>
      <c r="BL110" s="372"/>
      <c r="BM110" s="372"/>
      <c r="BN110" s="372"/>
      <c r="BO110" s="372"/>
      <c r="BP110" s="372"/>
      <c r="BQ110" s="372"/>
      <c r="BR110" s="372"/>
      <c r="BS110" s="372"/>
      <c r="BT110" s="372"/>
      <c r="BU110" s="372"/>
      <c r="BV110" s="372"/>
      <c r="BW110" s="372"/>
      <c r="BX110" s="372"/>
      <c r="BY110" s="372"/>
      <c r="BZ110" s="372"/>
      <c r="CA110" s="372"/>
      <c r="CB110" s="372"/>
      <c r="CC110" s="372"/>
      <c r="CD110" s="372"/>
      <c r="CE110" s="372"/>
      <c r="CF110" s="372"/>
      <c r="CG110" s="372"/>
      <c r="CH110" s="372"/>
      <c r="CI110" s="372"/>
      <c r="CJ110" s="372"/>
      <c r="CK110" s="372"/>
      <c r="CL110" s="372"/>
      <c r="CM110" s="372"/>
      <c r="CN110" s="372"/>
      <c r="CO110" s="372"/>
      <c r="CP110" s="372"/>
      <c r="CQ110" s="372"/>
      <c r="CR110" s="372"/>
      <c r="CS110" s="372"/>
      <c r="CT110" s="372"/>
      <c r="CU110" s="372"/>
      <c r="CV110" s="372"/>
      <c r="CW110" s="372"/>
      <c r="CX110" s="372"/>
      <c r="CY110" s="372"/>
      <c r="CZ110" s="372"/>
      <c r="DA110" s="372"/>
      <c r="DB110" s="372"/>
      <c r="DC110" s="372"/>
      <c r="DD110" s="372"/>
      <c r="DE110" s="372"/>
      <c r="DF110" s="372"/>
      <c r="DG110" s="372"/>
      <c r="DH110" s="372"/>
      <c r="DI110" s="372"/>
      <c r="DJ110" s="372"/>
      <c r="DK110" s="372"/>
      <c r="DL110" s="372"/>
      <c r="DM110" s="372"/>
      <c r="DN110" s="372"/>
      <c r="DO110" s="372"/>
      <c r="DP110" s="372"/>
      <c r="DQ110" s="372"/>
      <c r="DR110" s="372"/>
      <c r="DS110" s="372"/>
      <c r="DT110" s="372"/>
      <c r="DU110" s="372"/>
      <c r="DV110" s="372"/>
      <c r="DW110" s="372"/>
      <c r="DX110" s="372"/>
      <c r="DY110" s="372"/>
      <c r="DZ110" s="372"/>
      <c r="EA110" s="372"/>
      <c r="EB110" s="372"/>
      <c r="EC110" s="372"/>
      <c r="ED110" s="372"/>
      <c r="EE110" s="372"/>
      <c r="EF110" s="372"/>
      <c r="EG110" s="372"/>
      <c r="EH110" s="372"/>
      <c r="EI110" s="372"/>
      <c r="EJ110" s="372"/>
      <c r="EK110" s="372"/>
      <c r="EL110" s="372"/>
      <c r="EM110" s="372"/>
      <c r="EN110" s="372"/>
      <c r="EO110" s="372"/>
      <c r="EP110" s="372"/>
      <c r="EQ110" s="372"/>
      <c r="ER110" s="372"/>
      <c r="ES110" s="372"/>
      <c r="ET110" s="372"/>
      <c r="EU110" s="372"/>
      <c r="EV110" s="372"/>
      <c r="EW110" s="372"/>
      <c r="EX110" s="372"/>
      <c r="EY110" s="372"/>
      <c r="EZ110" s="372"/>
      <c r="FA110" s="372"/>
      <c r="FB110" s="372"/>
      <c r="FC110" s="372"/>
      <c r="FD110" s="372"/>
      <c r="FE110" s="372"/>
      <c r="FF110" s="372"/>
      <c r="FG110" s="372"/>
      <c r="FH110" s="372"/>
      <c r="FI110" s="372"/>
      <c r="FJ110" s="372"/>
      <c r="FK110" s="372"/>
      <c r="FL110" s="372"/>
      <c r="FM110" s="372"/>
      <c r="FN110" s="372"/>
      <c r="FO110" s="372"/>
      <c r="FP110" s="372"/>
      <c r="FQ110" s="372"/>
      <c r="FR110" s="372"/>
      <c r="FS110" s="372"/>
      <c r="FT110" s="372"/>
      <c r="FU110" s="372"/>
      <c r="FV110" s="372"/>
      <c r="FW110" s="372"/>
      <c r="FX110" s="372"/>
      <c r="FY110" s="372"/>
      <c r="FZ110" s="372"/>
      <c r="GA110" s="372"/>
      <c r="GB110" s="372"/>
      <c r="GC110" s="372"/>
      <c r="GD110" s="372"/>
      <c r="GE110" s="372"/>
      <c r="GF110" s="372"/>
      <c r="GG110" s="372"/>
      <c r="GH110" s="372"/>
      <c r="GI110" s="372"/>
      <c r="GJ110" s="372"/>
      <c r="GK110" s="372"/>
      <c r="GL110" s="372"/>
      <c r="GM110" s="372"/>
      <c r="GN110" s="372"/>
      <c r="GO110" s="372"/>
      <c r="GP110" s="372"/>
      <c r="GQ110" s="372"/>
      <c r="GR110" s="372"/>
      <c r="GS110" s="372"/>
    </row>
    <row r="111" spans="1:201" s="373" customFormat="1" ht="45" x14ac:dyDescent="0.2">
      <c r="A111" s="507"/>
      <c r="B111" s="465"/>
      <c r="C111" s="408">
        <v>14.7</v>
      </c>
      <c r="D111" s="409" t="s">
        <v>1687</v>
      </c>
      <c r="E111" s="410" t="s">
        <v>625</v>
      </c>
      <c r="F111" s="413"/>
      <c r="G111" s="411"/>
      <c r="H111" s="412"/>
      <c r="I111" s="372"/>
      <c r="J111" s="372"/>
      <c r="K111" s="372"/>
      <c r="L111" s="372"/>
      <c r="M111" s="372"/>
      <c r="N111" s="372"/>
      <c r="O111" s="372"/>
      <c r="P111" s="372"/>
      <c r="Q111" s="372"/>
      <c r="R111" s="372"/>
      <c r="S111" s="372"/>
      <c r="T111" s="372"/>
      <c r="U111" s="372"/>
      <c r="V111" s="372"/>
      <c r="W111" s="372"/>
      <c r="X111" s="372"/>
      <c r="Y111" s="372"/>
      <c r="Z111" s="372"/>
      <c r="AA111" s="372"/>
      <c r="AB111" s="372"/>
      <c r="AC111" s="372"/>
      <c r="AD111" s="372"/>
      <c r="AE111" s="372"/>
      <c r="AF111" s="372"/>
      <c r="AG111" s="372"/>
      <c r="AH111" s="372"/>
      <c r="AI111" s="372"/>
      <c r="AJ111" s="372"/>
      <c r="AK111" s="372"/>
      <c r="AL111" s="372"/>
      <c r="AM111" s="372"/>
      <c r="AN111" s="372"/>
      <c r="AO111" s="372"/>
      <c r="AP111" s="372"/>
      <c r="AQ111" s="372"/>
      <c r="AR111" s="372"/>
      <c r="AS111" s="372"/>
      <c r="AT111" s="372"/>
      <c r="AU111" s="372"/>
      <c r="AV111" s="372"/>
      <c r="AW111" s="372"/>
      <c r="AX111" s="372"/>
      <c r="AY111" s="372"/>
      <c r="AZ111" s="372"/>
      <c r="BA111" s="372"/>
      <c r="BB111" s="372"/>
      <c r="BC111" s="372"/>
      <c r="BD111" s="372"/>
      <c r="BE111" s="372"/>
      <c r="BF111" s="372"/>
      <c r="BG111" s="372"/>
      <c r="BH111" s="372"/>
      <c r="BI111" s="372"/>
      <c r="BJ111" s="372"/>
      <c r="BK111" s="372"/>
      <c r="BL111" s="372"/>
      <c r="BM111" s="372"/>
      <c r="BN111" s="372"/>
      <c r="BO111" s="372"/>
      <c r="BP111" s="372"/>
      <c r="BQ111" s="372"/>
      <c r="BR111" s="372"/>
      <c r="BS111" s="372"/>
      <c r="BT111" s="372"/>
      <c r="BU111" s="372"/>
      <c r="BV111" s="372"/>
      <c r="BW111" s="372"/>
      <c r="BX111" s="372"/>
      <c r="BY111" s="372"/>
      <c r="BZ111" s="372"/>
      <c r="CA111" s="372"/>
      <c r="CB111" s="372"/>
      <c r="CC111" s="372"/>
      <c r="CD111" s="372"/>
      <c r="CE111" s="372"/>
      <c r="CF111" s="372"/>
      <c r="CG111" s="372"/>
      <c r="CH111" s="372"/>
      <c r="CI111" s="372"/>
      <c r="CJ111" s="372"/>
      <c r="CK111" s="372"/>
      <c r="CL111" s="372"/>
      <c r="CM111" s="372"/>
      <c r="CN111" s="372"/>
      <c r="CO111" s="372"/>
      <c r="CP111" s="372"/>
      <c r="CQ111" s="372"/>
      <c r="CR111" s="372"/>
      <c r="CS111" s="372"/>
      <c r="CT111" s="372"/>
      <c r="CU111" s="372"/>
      <c r="CV111" s="372"/>
      <c r="CW111" s="372"/>
      <c r="CX111" s="372"/>
      <c r="CY111" s="372"/>
      <c r="CZ111" s="372"/>
      <c r="DA111" s="372"/>
      <c r="DB111" s="372"/>
      <c r="DC111" s="372"/>
      <c r="DD111" s="372"/>
      <c r="DE111" s="372"/>
      <c r="DF111" s="372"/>
      <c r="DG111" s="372"/>
      <c r="DH111" s="372"/>
      <c r="DI111" s="372"/>
      <c r="DJ111" s="372"/>
      <c r="DK111" s="372"/>
      <c r="DL111" s="372"/>
      <c r="DM111" s="372"/>
      <c r="DN111" s="372"/>
      <c r="DO111" s="372"/>
      <c r="DP111" s="372"/>
      <c r="DQ111" s="372"/>
      <c r="DR111" s="372"/>
      <c r="DS111" s="372"/>
      <c r="DT111" s="372"/>
      <c r="DU111" s="372"/>
      <c r="DV111" s="372"/>
      <c r="DW111" s="372"/>
      <c r="DX111" s="372"/>
      <c r="DY111" s="372"/>
      <c r="DZ111" s="372"/>
      <c r="EA111" s="372"/>
      <c r="EB111" s="372"/>
      <c r="EC111" s="372"/>
      <c r="ED111" s="372"/>
      <c r="EE111" s="372"/>
      <c r="EF111" s="372"/>
      <c r="EG111" s="372"/>
      <c r="EH111" s="372"/>
      <c r="EI111" s="372"/>
      <c r="EJ111" s="372"/>
      <c r="EK111" s="372"/>
      <c r="EL111" s="372"/>
      <c r="EM111" s="372"/>
      <c r="EN111" s="372"/>
      <c r="EO111" s="372"/>
      <c r="EP111" s="372"/>
      <c r="EQ111" s="372"/>
      <c r="ER111" s="372"/>
      <c r="ES111" s="372"/>
      <c r="ET111" s="372"/>
      <c r="EU111" s="372"/>
      <c r="EV111" s="372"/>
      <c r="EW111" s="372"/>
      <c r="EX111" s="372"/>
      <c r="EY111" s="372"/>
      <c r="EZ111" s="372"/>
      <c r="FA111" s="372"/>
      <c r="FB111" s="372"/>
      <c r="FC111" s="372"/>
      <c r="FD111" s="372"/>
      <c r="FE111" s="372"/>
      <c r="FF111" s="372"/>
      <c r="FG111" s="372"/>
      <c r="FH111" s="372"/>
      <c r="FI111" s="372"/>
      <c r="FJ111" s="372"/>
      <c r="FK111" s="372"/>
      <c r="FL111" s="372"/>
      <c r="FM111" s="372"/>
      <c r="FN111" s="372"/>
      <c r="FO111" s="372"/>
      <c r="FP111" s="372"/>
      <c r="FQ111" s="372"/>
      <c r="FR111" s="372"/>
      <c r="FS111" s="372"/>
      <c r="FT111" s="372"/>
      <c r="FU111" s="372"/>
      <c r="FV111" s="372"/>
      <c r="FW111" s="372"/>
      <c r="FX111" s="372"/>
      <c r="FY111" s="372"/>
      <c r="FZ111" s="372"/>
      <c r="GA111" s="372"/>
      <c r="GB111" s="372"/>
      <c r="GC111" s="372"/>
      <c r="GD111" s="372"/>
      <c r="GE111" s="372"/>
      <c r="GF111" s="372"/>
      <c r="GG111" s="372"/>
      <c r="GH111" s="372"/>
      <c r="GI111" s="372"/>
      <c r="GJ111" s="372"/>
      <c r="GK111" s="372"/>
      <c r="GL111" s="372"/>
      <c r="GM111" s="372"/>
      <c r="GN111" s="372"/>
      <c r="GO111" s="372"/>
      <c r="GP111" s="372"/>
      <c r="GQ111" s="372"/>
      <c r="GR111" s="372"/>
      <c r="GS111" s="372"/>
    </row>
    <row r="112" spans="1:201" s="373" customFormat="1" ht="32.25" customHeight="1" x14ac:dyDescent="0.2">
      <c r="A112" s="507"/>
      <c r="B112" s="465"/>
      <c r="C112" s="408">
        <v>14.8</v>
      </c>
      <c r="D112" s="409" t="s">
        <v>1688</v>
      </c>
      <c r="E112" s="410" t="s">
        <v>625</v>
      </c>
      <c r="F112" s="413"/>
      <c r="G112" s="411"/>
      <c r="H112" s="412"/>
      <c r="I112" s="372"/>
      <c r="J112" s="372"/>
      <c r="K112" s="372"/>
      <c r="L112" s="372"/>
      <c r="M112" s="372"/>
      <c r="N112" s="372"/>
      <c r="O112" s="372"/>
      <c r="P112" s="372"/>
      <c r="Q112" s="372"/>
      <c r="R112" s="372"/>
      <c r="S112" s="372"/>
      <c r="T112" s="372"/>
      <c r="U112" s="372"/>
      <c r="V112" s="372"/>
      <c r="W112" s="372"/>
      <c r="X112" s="372"/>
      <c r="Y112" s="372"/>
      <c r="Z112" s="372"/>
      <c r="AA112" s="372"/>
      <c r="AB112" s="372"/>
      <c r="AC112" s="372"/>
      <c r="AD112" s="372"/>
      <c r="AE112" s="372"/>
      <c r="AF112" s="372"/>
      <c r="AG112" s="372"/>
      <c r="AH112" s="372"/>
      <c r="AI112" s="372"/>
      <c r="AJ112" s="372"/>
      <c r="AK112" s="372"/>
      <c r="AL112" s="372"/>
      <c r="AM112" s="372"/>
      <c r="AN112" s="372"/>
      <c r="AO112" s="372"/>
      <c r="AP112" s="372"/>
      <c r="AQ112" s="372"/>
      <c r="AR112" s="372"/>
      <c r="AS112" s="372"/>
      <c r="AT112" s="372"/>
      <c r="AU112" s="372"/>
      <c r="AV112" s="372"/>
      <c r="AW112" s="372"/>
      <c r="AX112" s="372"/>
      <c r="AY112" s="372"/>
      <c r="AZ112" s="372"/>
      <c r="BA112" s="372"/>
      <c r="BB112" s="372"/>
      <c r="BC112" s="372"/>
      <c r="BD112" s="372"/>
      <c r="BE112" s="372"/>
      <c r="BF112" s="372"/>
      <c r="BG112" s="372"/>
      <c r="BH112" s="372"/>
      <c r="BI112" s="372"/>
      <c r="BJ112" s="372"/>
      <c r="BK112" s="372"/>
      <c r="BL112" s="372"/>
      <c r="BM112" s="372"/>
      <c r="BN112" s="372"/>
      <c r="BO112" s="372"/>
      <c r="BP112" s="372"/>
      <c r="BQ112" s="372"/>
      <c r="BR112" s="372"/>
      <c r="BS112" s="372"/>
      <c r="BT112" s="372"/>
      <c r="BU112" s="372"/>
      <c r="BV112" s="372"/>
      <c r="BW112" s="372"/>
      <c r="BX112" s="372"/>
      <c r="BY112" s="372"/>
      <c r="BZ112" s="372"/>
      <c r="CA112" s="372"/>
      <c r="CB112" s="372"/>
      <c r="CC112" s="372"/>
      <c r="CD112" s="372"/>
      <c r="CE112" s="372"/>
      <c r="CF112" s="372"/>
      <c r="CG112" s="372"/>
      <c r="CH112" s="372"/>
      <c r="CI112" s="372"/>
      <c r="CJ112" s="372"/>
      <c r="CK112" s="372"/>
      <c r="CL112" s="372"/>
      <c r="CM112" s="372"/>
      <c r="CN112" s="372"/>
      <c r="CO112" s="372"/>
      <c r="CP112" s="372"/>
      <c r="CQ112" s="372"/>
      <c r="CR112" s="372"/>
      <c r="CS112" s="372"/>
      <c r="CT112" s="372"/>
      <c r="CU112" s="372"/>
      <c r="CV112" s="372"/>
      <c r="CW112" s="372"/>
      <c r="CX112" s="372"/>
      <c r="CY112" s="372"/>
      <c r="CZ112" s="372"/>
      <c r="DA112" s="372"/>
      <c r="DB112" s="372"/>
      <c r="DC112" s="372"/>
      <c r="DD112" s="372"/>
      <c r="DE112" s="372"/>
      <c r="DF112" s="372"/>
      <c r="DG112" s="372"/>
      <c r="DH112" s="372"/>
      <c r="DI112" s="372"/>
      <c r="DJ112" s="372"/>
      <c r="DK112" s="372"/>
      <c r="DL112" s="372"/>
      <c r="DM112" s="372"/>
      <c r="DN112" s="372"/>
      <c r="DO112" s="372"/>
      <c r="DP112" s="372"/>
      <c r="DQ112" s="372"/>
      <c r="DR112" s="372"/>
      <c r="DS112" s="372"/>
      <c r="DT112" s="372"/>
      <c r="DU112" s="372"/>
      <c r="DV112" s="372"/>
      <c r="DW112" s="372"/>
      <c r="DX112" s="372"/>
      <c r="DY112" s="372"/>
      <c r="DZ112" s="372"/>
      <c r="EA112" s="372"/>
      <c r="EB112" s="372"/>
      <c r="EC112" s="372"/>
      <c r="ED112" s="372"/>
      <c r="EE112" s="372"/>
      <c r="EF112" s="372"/>
      <c r="EG112" s="372"/>
      <c r="EH112" s="372"/>
      <c r="EI112" s="372"/>
      <c r="EJ112" s="372"/>
      <c r="EK112" s="372"/>
      <c r="EL112" s="372"/>
      <c r="EM112" s="372"/>
      <c r="EN112" s="372"/>
      <c r="EO112" s="372"/>
      <c r="EP112" s="372"/>
      <c r="EQ112" s="372"/>
      <c r="ER112" s="372"/>
      <c r="ES112" s="372"/>
      <c r="ET112" s="372"/>
      <c r="EU112" s="372"/>
      <c r="EV112" s="372"/>
      <c r="EW112" s="372"/>
      <c r="EX112" s="372"/>
      <c r="EY112" s="372"/>
      <c r="EZ112" s="372"/>
      <c r="FA112" s="372"/>
      <c r="FB112" s="372"/>
      <c r="FC112" s="372"/>
      <c r="FD112" s="372"/>
      <c r="FE112" s="372"/>
      <c r="FF112" s="372"/>
      <c r="FG112" s="372"/>
      <c r="FH112" s="372"/>
      <c r="FI112" s="372"/>
      <c r="FJ112" s="372"/>
      <c r="FK112" s="372"/>
      <c r="FL112" s="372"/>
      <c r="FM112" s="372"/>
      <c r="FN112" s="372"/>
      <c r="FO112" s="372"/>
      <c r="FP112" s="372"/>
      <c r="FQ112" s="372"/>
      <c r="FR112" s="372"/>
      <c r="FS112" s="372"/>
      <c r="FT112" s="372"/>
      <c r="FU112" s="372"/>
      <c r="FV112" s="372"/>
      <c r="FW112" s="372"/>
      <c r="FX112" s="372"/>
      <c r="FY112" s="372"/>
      <c r="FZ112" s="372"/>
      <c r="GA112" s="372"/>
      <c r="GB112" s="372"/>
      <c r="GC112" s="372"/>
      <c r="GD112" s="372"/>
      <c r="GE112" s="372"/>
      <c r="GF112" s="372"/>
      <c r="GG112" s="372"/>
      <c r="GH112" s="372"/>
      <c r="GI112" s="372"/>
      <c r="GJ112" s="372"/>
      <c r="GK112" s="372"/>
      <c r="GL112" s="372"/>
      <c r="GM112" s="372"/>
      <c r="GN112" s="372"/>
      <c r="GO112" s="372"/>
      <c r="GP112" s="372"/>
      <c r="GQ112" s="372"/>
      <c r="GR112" s="372"/>
      <c r="GS112" s="372"/>
    </row>
    <row r="113" spans="1:201" s="373" customFormat="1" ht="30" x14ac:dyDescent="0.2">
      <c r="A113" s="507"/>
      <c r="B113" s="465"/>
      <c r="C113" s="408">
        <v>14.9</v>
      </c>
      <c r="D113" s="409" t="s">
        <v>1528</v>
      </c>
      <c r="E113" s="410" t="s">
        <v>625</v>
      </c>
      <c r="F113" s="413"/>
      <c r="G113" s="411"/>
      <c r="H113" s="412"/>
      <c r="I113" s="372"/>
      <c r="J113" s="372"/>
      <c r="K113" s="372"/>
      <c r="L113" s="372"/>
      <c r="M113" s="372"/>
      <c r="N113" s="372"/>
      <c r="O113" s="372"/>
      <c r="P113" s="372"/>
      <c r="Q113" s="372"/>
      <c r="R113" s="372"/>
      <c r="S113" s="372"/>
      <c r="T113" s="372"/>
      <c r="U113" s="372"/>
      <c r="V113" s="372"/>
      <c r="W113" s="372"/>
      <c r="X113" s="372"/>
      <c r="Y113" s="372"/>
      <c r="Z113" s="372"/>
      <c r="AA113" s="372"/>
      <c r="AB113" s="372"/>
      <c r="AC113" s="372"/>
      <c r="AD113" s="372"/>
      <c r="AE113" s="372"/>
      <c r="AF113" s="372"/>
      <c r="AG113" s="372"/>
      <c r="AH113" s="372"/>
      <c r="AI113" s="372"/>
      <c r="AJ113" s="372"/>
      <c r="AK113" s="372"/>
      <c r="AL113" s="372"/>
      <c r="AM113" s="372"/>
      <c r="AN113" s="372"/>
      <c r="AO113" s="372"/>
      <c r="AP113" s="372"/>
      <c r="AQ113" s="372"/>
      <c r="AR113" s="372"/>
      <c r="AS113" s="372"/>
      <c r="AT113" s="372"/>
      <c r="AU113" s="372"/>
      <c r="AV113" s="372"/>
      <c r="AW113" s="372"/>
      <c r="AX113" s="372"/>
      <c r="AY113" s="372"/>
      <c r="AZ113" s="372"/>
      <c r="BA113" s="372"/>
      <c r="BB113" s="372"/>
      <c r="BC113" s="372"/>
      <c r="BD113" s="372"/>
      <c r="BE113" s="372"/>
      <c r="BF113" s="372"/>
      <c r="BG113" s="372"/>
      <c r="BH113" s="372"/>
      <c r="BI113" s="372"/>
      <c r="BJ113" s="372"/>
      <c r="BK113" s="372"/>
      <c r="BL113" s="372"/>
      <c r="BM113" s="372"/>
      <c r="BN113" s="372"/>
      <c r="BO113" s="372"/>
      <c r="BP113" s="372"/>
      <c r="BQ113" s="372"/>
      <c r="BR113" s="372"/>
      <c r="BS113" s="372"/>
      <c r="BT113" s="372"/>
      <c r="BU113" s="372"/>
      <c r="BV113" s="372"/>
      <c r="BW113" s="372"/>
      <c r="BX113" s="372"/>
      <c r="BY113" s="372"/>
      <c r="BZ113" s="372"/>
      <c r="CA113" s="372"/>
      <c r="CB113" s="372"/>
      <c r="CC113" s="372"/>
      <c r="CD113" s="372"/>
      <c r="CE113" s="372"/>
      <c r="CF113" s="372"/>
      <c r="CG113" s="372"/>
      <c r="CH113" s="372"/>
      <c r="CI113" s="372"/>
      <c r="CJ113" s="372"/>
      <c r="CK113" s="372"/>
      <c r="CL113" s="372"/>
      <c r="CM113" s="372"/>
      <c r="CN113" s="372"/>
      <c r="CO113" s="372"/>
      <c r="CP113" s="372"/>
      <c r="CQ113" s="372"/>
      <c r="CR113" s="372"/>
      <c r="CS113" s="372"/>
      <c r="CT113" s="372"/>
      <c r="CU113" s="372"/>
      <c r="CV113" s="372"/>
      <c r="CW113" s="372"/>
      <c r="CX113" s="372"/>
      <c r="CY113" s="372"/>
      <c r="CZ113" s="372"/>
      <c r="DA113" s="372"/>
      <c r="DB113" s="372"/>
      <c r="DC113" s="372"/>
      <c r="DD113" s="372"/>
      <c r="DE113" s="372"/>
      <c r="DF113" s="372"/>
      <c r="DG113" s="372"/>
      <c r="DH113" s="372"/>
      <c r="DI113" s="372"/>
      <c r="DJ113" s="372"/>
      <c r="DK113" s="372"/>
      <c r="DL113" s="372"/>
      <c r="DM113" s="372"/>
      <c r="DN113" s="372"/>
      <c r="DO113" s="372"/>
      <c r="DP113" s="372"/>
      <c r="DQ113" s="372"/>
      <c r="DR113" s="372"/>
      <c r="DS113" s="372"/>
      <c r="DT113" s="372"/>
      <c r="DU113" s="372"/>
      <c r="DV113" s="372"/>
      <c r="DW113" s="372"/>
      <c r="DX113" s="372"/>
      <c r="DY113" s="372"/>
      <c r="DZ113" s="372"/>
      <c r="EA113" s="372"/>
      <c r="EB113" s="372"/>
      <c r="EC113" s="372"/>
      <c r="ED113" s="372"/>
      <c r="EE113" s="372"/>
      <c r="EF113" s="372"/>
      <c r="EG113" s="372"/>
      <c r="EH113" s="372"/>
      <c r="EI113" s="372"/>
      <c r="EJ113" s="372"/>
      <c r="EK113" s="372"/>
      <c r="EL113" s="372"/>
      <c r="EM113" s="372"/>
      <c r="EN113" s="372"/>
      <c r="EO113" s="372"/>
      <c r="EP113" s="372"/>
      <c r="EQ113" s="372"/>
      <c r="ER113" s="372"/>
      <c r="ES113" s="372"/>
      <c r="ET113" s="372"/>
      <c r="EU113" s="372"/>
      <c r="EV113" s="372"/>
      <c r="EW113" s="372"/>
      <c r="EX113" s="372"/>
      <c r="EY113" s="372"/>
      <c r="EZ113" s="372"/>
      <c r="FA113" s="372"/>
      <c r="FB113" s="372"/>
      <c r="FC113" s="372"/>
      <c r="FD113" s="372"/>
      <c r="FE113" s="372"/>
      <c r="FF113" s="372"/>
      <c r="FG113" s="372"/>
      <c r="FH113" s="372"/>
      <c r="FI113" s="372"/>
      <c r="FJ113" s="372"/>
      <c r="FK113" s="372"/>
      <c r="FL113" s="372"/>
      <c r="FM113" s="372"/>
      <c r="FN113" s="372"/>
      <c r="FO113" s="372"/>
      <c r="FP113" s="372"/>
      <c r="FQ113" s="372"/>
      <c r="FR113" s="372"/>
      <c r="FS113" s="372"/>
      <c r="FT113" s="372"/>
      <c r="FU113" s="372"/>
      <c r="FV113" s="372"/>
      <c r="FW113" s="372"/>
      <c r="FX113" s="372"/>
      <c r="FY113" s="372"/>
      <c r="FZ113" s="372"/>
      <c r="GA113" s="372"/>
      <c r="GB113" s="372"/>
      <c r="GC113" s="372"/>
      <c r="GD113" s="372"/>
      <c r="GE113" s="372"/>
      <c r="GF113" s="372"/>
      <c r="GG113" s="372"/>
      <c r="GH113" s="372"/>
      <c r="GI113" s="372"/>
      <c r="GJ113" s="372"/>
      <c r="GK113" s="372"/>
      <c r="GL113" s="372"/>
      <c r="GM113" s="372"/>
      <c r="GN113" s="372"/>
      <c r="GO113" s="372"/>
      <c r="GP113" s="372"/>
      <c r="GQ113" s="372"/>
      <c r="GR113" s="372"/>
      <c r="GS113" s="372"/>
    </row>
    <row r="114" spans="1:201" s="373" customFormat="1" ht="30" x14ac:dyDescent="0.2">
      <c r="A114" s="507"/>
      <c r="B114" s="465"/>
      <c r="C114" s="414">
        <v>14.1</v>
      </c>
      <c r="D114" s="409" t="s">
        <v>1689</v>
      </c>
      <c r="E114" s="410" t="s">
        <v>625</v>
      </c>
      <c r="F114" s="413"/>
      <c r="G114" s="411"/>
      <c r="H114" s="412"/>
      <c r="I114" s="372"/>
      <c r="J114" s="372"/>
      <c r="K114" s="372"/>
      <c r="L114" s="372"/>
      <c r="M114" s="372"/>
      <c r="N114" s="372"/>
      <c r="O114" s="372"/>
      <c r="P114" s="372"/>
      <c r="Q114" s="372"/>
      <c r="R114" s="372"/>
      <c r="S114" s="372"/>
      <c r="T114" s="372"/>
      <c r="U114" s="372"/>
      <c r="V114" s="372"/>
      <c r="W114" s="372"/>
      <c r="X114" s="372"/>
      <c r="Y114" s="372"/>
      <c r="Z114" s="372"/>
      <c r="AA114" s="372"/>
      <c r="AB114" s="372"/>
      <c r="AC114" s="372"/>
      <c r="AD114" s="372"/>
      <c r="AE114" s="372"/>
      <c r="AF114" s="372"/>
      <c r="AG114" s="372"/>
      <c r="AH114" s="372"/>
      <c r="AI114" s="372"/>
      <c r="AJ114" s="372"/>
      <c r="AK114" s="372"/>
      <c r="AL114" s="372"/>
      <c r="AM114" s="372"/>
      <c r="AN114" s="372"/>
      <c r="AO114" s="372"/>
      <c r="AP114" s="372"/>
      <c r="AQ114" s="372"/>
      <c r="AR114" s="372"/>
      <c r="AS114" s="372"/>
      <c r="AT114" s="372"/>
      <c r="AU114" s="372"/>
      <c r="AV114" s="372"/>
      <c r="AW114" s="372"/>
      <c r="AX114" s="372"/>
      <c r="AY114" s="372"/>
      <c r="AZ114" s="372"/>
      <c r="BA114" s="372"/>
      <c r="BB114" s="372"/>
      <c r="BC114" s="372"/>
      <c r="BD114" s="372"/>
      <c r="BE114" s="372"/>
      <c r="BF114" s="372"/>
      <c r="BG114" s="372"/>
      <c r="BH114" s="372"/>
      <c r="BI114" s="372"/>
      <c r="BJ114" s="372"/>
      <c r="BK114" s="372"/>
      <c r="BL114" s="372"/>
      <c r="BM114" s="372"/>
      <c r="BN114" s="372"/>
      <c r="BO114" s="372"/>
      <c r="BP114" s="372"/>
      <c r="BQ114" s="372"/>
      <c r="BR114" s="372"/>
      <c r="BS114" s="372"/>
      <c r="BT114" s="372"/>
      <c r="BU114" s="372"/>
      <c r="BV114" s="372"/>
      <c r="BW114" s="372"/>
      <c r="BX114" s="372"/>
      <c r="BY114" s="372"/>
      <c r="BZ114" s="372"/>
      <c r="CA114" s="372"/>
      <c r="CB114" s="372"/>
      <c r="CC114" s="372"/>
      <c r="CD114" s="372"/>
      <c r="CE114" s="372"/>
      <c r="CF114" s="372"/>
      <c r="CG114" s="372"/>
      <c r="CH114" s="372"/>
      <c r="CI114" s="372"/>
      <c r="CJ114" s="372"/>
      <c r="CK114" s="372"/>
      <c r="CL114" s="372"/>
      <c r="CM114" s="372"/>
      <c r="CN114" s="372"/>
      <c r="CO114" s="372"/>
      <c r="CP114" s="372"/>
      <c r="CQ114" s="372"/>
      <c r="CR114" s="372"/>
      <c r="CS114" s="372"/>
      <c r="CT114" s="372"/>
      <c r="CU114" s="372"/>
      <c r="CV114" s="372"/>
      <c r="CW114" s="372"/>
      <c r="CX114" s="372"/>
      <c r="CY114" s="372"/>
      <c r="CZ114" s="372"/>
      <c r="DA114" s="372"/>
      <c r="DB114" s="372"/>
      <c r="DC114" s="372"/>
      <c r="DD114" s="372"/>
      <c r="DE114" s="372"/>
      <c r="DF114" s="372"/>
      <c r="DG114" s="372"/>
      <c r="DH114" s="372"/>
      <c r="DI114" s="372"/>
      <c r="DJ114" s="372"/>
      <c r="DK114" s="372"/>
      <c r="DL114" s="372"/>
      <c r="DM114" s="372"/>
      <c r="DN114" s="372"/>
      <c r="DO114" s="372"/>
      <c r="DP114" s="372"/>
      <c r="DQ114" s="372"/>
      <c r="DR114" s="372"/>
      <c r="DS114" s="372"/>
      <c r="DT114" s="372"/>
      <c r="DU114" s="372"/>
      <c r="DV114" s="372"/>
      <c r="DW114" s="372"/>
      <c r="DX114" s="372"/>
      <c r="DY114" s="372"/>
      <c r="DZ114" s="372"/>
      <c r="EA114" s="372"/>
      <c r="EB114" s="372"/>
      <c r="EC114" s="372"/>
      <c r="ED114" s="372"/>
      <c r="EE114" s="372"/>
      <c r="EF114" s="372"/>
      <c r="EG114" s="372"/>
      <c r="EH114" s="372"/>
      <c r="EI114" s="372"/>
      <c r="EJ114" s="372"/>
      <c r="EK114" s="372"/>
      <c r="EL114" s="372"/>
      <c r="EM114" s="372"/>
      <c r="EN114" s="372"/>
      <c r="EO114" s="372"/>
      <c r="EP114" s="372"/>
      <c r="EQ114" s="372"/>
      <c r="ER114" s="372"/>
      <c r="ES114" s="372"/>
      <c r="ET114" s="372"/>
      <c r="EU114" s="372"/>
      <c r="EV114" s="372"/>
      <c r="EW114" s="372"/>
      <c r="EX114" s="372"/>
      <c r="EY114" s="372"/>
      <c r="EZ114" s="372"/>
      <c r="FA114" s="372"/>
      <c r="FB114" s="372"/>
      <c r="FC114" s="372"/>
      <c r="FD114" s="372"/>
      <c r="FE114" s="372"/>
      <c r="FF114" s="372"/>
      <c r="FG114" s="372"/>
      <c r="FH114" s="372"/>
      <c r="FI114" s="372"/>
      <c r="FJ114" s="372"/>
      <c r="FK114" s="372"/>
      <c r="FL114" s="372"/>
      <c r="FM114" s="372"/>
      <c r="FN114" s="372"/>
      <c r="FO114" s="372"/>
      <c r="FP114" s="372"/>
      <c r="FQ114" s="372"/>
      <c r="FR114" s="372"/>
      <c r="FS114" s="372"/>
      <c r="FT114" s="372"/>
      <c r="FU114" s="372"/>
      <c r="FV114" s="372"/>
      <c r="FW114" s="372"/>
      <c r="FX114" s="372"/>
      <c r="FY114" s="372"/>
      <c r="FZ114" s="372"/>
      <c r="GA114" s="372"/>
      <c r="GB114" s="372"/>
      <c r="GC114" s="372"/>
      <c r="GD114" s="372"/>
      <c r="GE114" s="372"/>
      <c r="GF114" s="372"/>
      <c r="GG114" s="372"/>
      <c r="GH114" s="372"/>
      <c r="GI114" s="372"/>
      <c r="GJ114" s="372"/>
      <c r="GK114" s="372"/>
      <c r="GL114" s="372"/>
      <c r="GM114" s="372"/>
      <c r="GN114" s="372"/>
      <c r="GO114" s="372"/>
      <c r="GP114" s="372"/>
      <c r="GQ114" s="372"/>
      <c r="GR114" s="372"/>
      <c r="GS114" s="372"/>
    </row>
    <row r="115" spans="1:201" s="373" customFormat="1" ht="15" x14ac:dyDescent="0.2">
      <c r="A115" s="508"/>
      <c r="B115" s="466"/>
      <c r="C115" s="408">
        <v>14.11</v>
      </c>
      <c r="D115" s="409" t="s">
        <v>1530</v>
      </c>
      <c r="E115" s="410" t="s">
        <v>625</v>
      </c>
      <c r="F115" s="413"/>
      <c r="G115" s="411"/>
      <c r="H115" s="412"/>
      <c r="I115" s="372"/>
      <c r="J115" s="372"/>
      <c r="K115" s="372"/>
      <c r="L115" s="372"/>
      <c r="M115" s="372"/>
      <c r="N115" s="372"/>
      <c r="O115" s="372"/>
      <c r="P115" s="372"/>
      <c r="Q115" s="372"/>
      <c r="R115" s="372"/>
      <c r="S115" s="372"/>
      <c r="T115" s="372"/>
      <c r="U115" s="372"/>
      <c r="V115" s="372"/>
      <c r="W115" s="372"/>
      <c r="X115" s="372"/>
      <c r="Y115" s="372"/>
      <c r="Z115" s="372"/>
      <c r="AA115" s="372"/>
      <c r="AB115" s="372"/>
      <c r="AC115" s="372"/>
      <c r="AD115" s="372"/>
      <c r="AE115" s="372"/>
      <c r="AF115" s="372"/>
      <c r="AG115" s="372"/>
      <c r="AH115" s="372"/>
      <c r="AI115" s="372"/>
      <c r="AJ115" s="372"/>
      <c r="AK115" s="372"/>
      <c r="AL115" s="372"/>
      <c r="AM115" s="372"/>
      <c r="AN115" s="372"/>
      <c r="AO115" s="372"/>
      <c r="AP115" s="372"/>
      <c r="AQ115" s="372"/>
      <c r="AR115" s="372"/>
      <c r="AS115" s="372"/>
      <c r="AT115" s="372"/>
      <c r="AU115" s="372"/>
      <c r="AV115" s="372"/>
      <c r="AW115" s="372"/>
      <c r="AX115" s="372"/>
      <c r="AY115" s="372"/>
      <c r="AZ115" s="372"/>
      <c r="BA115" s="372"/>
      <c r="BB115" s="372"/>
      <c r="BC115" s="372"/>
      <c r="BD115" s="372"/>
      <c r="BE115" s="372"/>
      <c r="BF115" s="372"/>
      <c r="BG115" s="372"/>
      <c r="BH115" s="372"/>
      <c r="BI115" s="372"/>
      <c r="BJ115" s="372"/>
      <c r="BK115" s="372"/>
      <c r="BL115" s="372"/>
      <c r="BM115" s="372"/>
      <c r="BN115" s="372"/>
      <c r="BO115" s="372"/>
      <c r="BP115" s="372"/>
      <c r="BQ115" s="372"/>
      <c r="BR115" s="372"/>
      <c r="BS115" s="372"/>
      <c r="BT115" s="372"/>
      <c r="BU115" s="372"/>
      <c r="BV115" s="372"/>
      <c r="BW115" s="372"/>
      <c r="BX115" s="372"/>
      <c r="BY115" s="372"/>
      <c r="BZ115" s="372"/>
      <c r="CA115" s="372"/>
      <c r="CB115" s="372"/>
      <c r="CC115" s="372"/>
      <c r="CD115" s="372"/>
      <c r="CE115" s="372"/>
      <c r="CF115" s="372"/>
      <c r="CG115" s="372"/>
      <c r="CH115" s="372"/>
      <c r="CI115" s="372"/>
      <c r="CJ115" s="372"/>
      <c r="CK115" s="372"/>
      <c r="CL115" s="372"/>
      <c r="CM115" s="372"/>
      <c r="CN115" s="372"/>
      <c r="CO115" s="372"/>
      <c r="CP115" s="372"/>
      <c r="CQ115" s="372"/>
      <c r="CR115" s="372"/>
      <c r="CS115" s="372"/>
      <c r="CT115" s="372"/>
      <c r="CU115" s="372"/>
      <c r="CV115" s="372"/>
      <c r="CW115" s="372"/>
      <c r="CX115" s="372"/>
      <c r="CY115" s="372"/>
      <c r="CZ115" s="372"/>
      <c r="DA115" s="372"/>
      <c r="DB115" s="372"/>
      <c r="DC115" s="372"/>
      <c r="DD115" s="372"/>
      <c r="DE115" s="372"/>
      <c r="DF115" s="372"/>
      <c r="DG115" s="372"/>
      <c r="DH115" s="372"/>
      <c r="DI115" s="372"/>
      <c r="DJ115" s="372"/>
      <c r="DK115" s="372"/>
      <c r="DL115" s="372"/>
      <c r="DM115" s="372"/>
      <c r="DN115" s="372"/>
      <c r="DO115" s="372"/>
      <c r="DP115" s="372"/>
      <c r="DQ115" s="372"/>
      <c r="DR115" s="372"/>
      <c r="DS115" s="372"/>
      <c r="DT115" s="372"/>
      <c r="DU115" s="372"/>
      <c r="DV115" s="372"/>
      <c r="DW115" s="372"/>
      <c r="DX115" s="372"/>
      <c r="DY115" s="372"/>
      <c r="DZ115" s="372"/>
      <c r="EA115" s="372"/>
      <c r="EB115" s="372"/>
      <c r="EC115" s="372"/>
      <c r="ED115" s="372"/>
      <c r="EE115" s="372"/>
      <c r="EF115" s="372"/>
      <c r="EG115" s="372"/>
      <c r="EH115" s="372"/>
      <c r="EI115" s="372"/>
      <c r="EJ115" s="372"/>
      <c r="EK115" s="372"/>
      <c r="EL115" s="372"/>
      <c r="EM115" s="372"/>
      <c r="EN115" s="372"/>
      <c r="EO115" s="372"/>
      <c r="EP115" s="372"/>
      <c r="EQ115" s="372"/>
      <c r="ER115" s="372"/>
      <c r="ES115" s="372"/>
      <c r="ET115" s="372"/>
      <c r="EU115" s="372"/>
      <c r="EV115" s="372"/>
      <c r="EW115" s="372"/>
      <c r="EX115" s="372"/>
      <c r="EY115" s="372"/>
      <c r="EZ115" s="372"/>
      <c r="FA115" s="372"/>
      <c r="FB115" s="372"/>
      <c r="FC115" s="372"/>
      <c r="FD115" s="372"/>
      <c r="FE115" s="372"/>
      <c r="FF115" s="372"/>
      <c r="FG115" s="372"/>
      <c r="FH115" s="372"/>
      <c r="FI115" s="372"/>
      <c r="FJ115" s="372"/>
      <c r="FK115" s="372"/>
      <c r="FL115" s="372"/>
      <c r="FM115" s="372"/>
      <c r="FN115" s="372"/>
      <c r="FO115" s="372"/>
      <c r="FP115" s="372"/>
      <c r="FQ115" s="372"/>
      <c r="FR115" s="372"/>
      <c r="FS115" s="372"/>
      <c r="FT115" s="372"/>
      <c r="FU115" s="372"/>
      <c r="FV115" s="372"/>
      <c r="FW115" s="372"/>
      <c r="FX115" s="372"/>
      <c r="FY115" s="372"/>
      <c r="FZ115" s="372"/>
      <c r="GA115" s="372"/>
      <c r="GB115" s="372"/>
      <c r="GC115" s="372"/>
      <c r="GD115" s="372"/>
      <c r="GE115" s="372"/>
      <c r="GF115" s="372"/>
      <c r="GG115" s="372"/>
      <c r="GH115" s="372"/>
      <c r="GI115" s="372"/>
      <c r="GJ115" s="372"/>
      <c r="GK115" s="372"/>
      <c r="GL115" s="372"/>
      <c r="GM115" s="372"/>
      <c r="GN115" s="372"/>
      <c r="GO115" s="372"/>
      <c r="GP115" s="372"/>
      <c r="GQ115" s="372"/>
      <c r="GR115" s="372"/>
      <c r="GS115" s="372"/>
    </row>
    <row r="116" spans="1:201" ht="45" x14ac:dyDescent="0.2">
      <c r="A116" s="491" t="s">
        <v>653</v>
      </c>
      <c r="B116" s="473" t="s">
        <v>533</v>
      </c>
      <c r="C116" s="192">
        <v>15.1</v>
      </c>
      <c r="D116" s="237" t="s">
        <v>672</v>
      </c>
      <c r="E116" s="223" t="s">
        <v>581</v>
      </c>
      <c r="F116" s="193"/>
      <c r="G116" s="194"/>
      <c r="H116" s="195"/>
    </row>
    <row r="117" spans="1:201" ht="45" x14ac:dyDescent="0.25">
      <c r="A117" s="499"/>
      <c r="B117" s="473"/>
      <c r="C117" s="192">
        <v>15.2</v>
      </c>
      <c r="D117" s="237" t="s">
        <v>673</v>
      </c>
      <c r="E117" s="223" t="s">
        <v>581</v>
      </c>
      <c r="F117" s="193"/>
      <c r="G117" s="194"/>
      <c r="H117" s="196"/>
    </row>
    <row r="118" spans="1:201" ht="30" x14ac:dyDescent="0.25">
      <c r="A118" s="499"/>
      <c r="B118" s="473"/>
      <c r="C118" s="192">
        <v>15.3</v>
      </c>
      <c r="D118" s="237" t="s">
        <v>652</v>
      </c>
      <c r="E118" s="223" t="s">
        <v>581</v>
      </c>
      <c r="F118" s="193"/>
      <c r="G118" s="194"/>
      <c r="H118" s="196"/>
    </row>
    <row r="119" spans="1:201" ht="15" x14ac:dyDescent="0.2">
      <c r="A119" s="230" t="s">
        <v>654</v>
      </c>
      <c r="B119" s="231" t="s">
        <v>533</v>
      </c>
      <c r="C119" s="187">
        <v>16.100000000000001</v>
      </c>
      <c r="D119" s="236" t="s">
        <v>674</v>
      </c>
      <c r="E119" s="222" t="s">
        <v>581</v>
      </c>
      <c r="F119" s="188"/>
      <c r="G119" s="189"/>
      <c r="H119" s="190"/>
    </row>
    <row r="120" spans="1:201" ht="30" x14ac:dyDescent="0.2">
      <c r="A120" s="490" t="s">
        <v>1531</v>
      </c>
      <c r="B120" s="473" t="s">
        <v>533</v>
      </c>
      <c r="C120" s="192">
        <v>17.100000000000001</v>
      </c>
      <c r="D120" s="237" t="s">
        <v>1532</v>
      </c>
      <c r="E120" s="223" t="s">
        <v>581</v>
      </c>
      <c r="F120" s="193"/>
      <c r="G120" s="194"/>
      <c r="H120" s="195"/>
    </row>
    <row r="121" spans="1:201" ht="30" x14ac:dyDescent="0.2">
      <c r="A121" s="511"/>
      <c r="B121" s="473"/>
      <c r="C121" s="192">
        <v>17.2</v>
      </c>
      <c r="D121" s="237" t="s">
        <v>1533</v>
      </c>
      <c r="E121" s="223" t="s">
        <v>581</v>
      </c>
      <c r="F121" s="193"/>
      <c r="G121" s="194"/>
      <c r="H121" s="195"/>
    </row>
    <row r="122" spans="1:201" ht="23.25" customHeight="1" x14ac:dyDescent="0.2">
      <c r="A122" s="511"/>
      <c r="B122" s="473"/>
      <c r="C122" s="192">
        <v>17.3</v>
      </c>
      <c r="D122" s="237" t="s">
        <v>1534</v>
      </c>
      <c r="E122" s="223" t="s">
        <v>1535</v>
      </c>
      <c r="F122" s="193"/>
      <c r="G122" s="194"/>
      <c r="H122" s="195"/>
    </row>
    <row r="123" spans="1:201" ht="33.75" customHeight="1" x14ac:dyDescent="0.2">
      <c r="A123" s="511"/>
      <c r="B123" s="473"/>
      <c r="C123" s="192">
        <v>17.399999999999999</v>
      </c>
      <c r="D123" s="237" t="s">
        <v>1536</v>
      </c>
      <c r="E123" s="223" t="s">
        <v>581</v>
      </c>
      <c r="F123" s="193"/>
      <c r="G123" s="194"/>
      <c r="H123" s="195"/>
    </row>
    <row r="124" spans="1:201" ht="30" x14ac:dyDescent="0.2">
      <c r="A124" s="511"/>
      <c r="B124" s="473"/>
      <c r="C124" s="192">
        <v>17.5</v>
      </c>
      <c r="D124" s="237" t="s">
        <v>1537</v>
      </c>
      <c r="E124" s="223" t="s">
        <v>581</v>
      </c>
      <c r="F124" s="193"/>
      <c r="G124" s="194"/>
      <c r="H124" s="195"/>
    </row>
    <row r="125" spans="1:201" ht="33.75" customHeight="1" x14ac:dyDescent="0.2">
      <c r="A125" s="511"/>
      <c r="B125" s="473"/>
      <c r="C125" s="192">
        <v>17.7</v>
      </c>
      <c r="D125" s="237" t="s">
        <v>1538</v>
      </c>
      <c r="E125" s="223" t="s">
        <v>581</v>
      </c>
      <c r="F125" s="193"/>
      <c r="G125" s="194"/>
      <c r="H125" s="195"/>
    </row>
    <row r="126" spans="1:201" ht="30" x14ac:dyDescent="0.2">
      <c r="A126" s="509" t="s">
        <v>1552</v>
      </c>
      <c r="B126" s="478" t="s">
        <v>533</v>
      </c>
      <c r="C126" s="187">
        <v>18.100000000000001</v>
      </c>
      <c r="D126" s="236" t="s">
        <v>655</v>
      </c>
      <c r="E126" s="222" t="s">
        <v>544</v>
      </c>
      <c r="F126" s="188"/>
      <c r="G126" s="189"/>
      <c r="H126" s="190"/>
    </row>
    <row r="127" spans="1:201" ht="30" x14ac:dyDescent="0.2">
      <c r="A127" s="509"/>
      <c r="B127" s="478"/>
      <c r="C127" s="187">
        <v>18.2</v>
      </c>
      <c r="D127" s="236" t="s">
        <v>675</v>
      </c>
      <c r="E127" s="222" t="s">
        <v>544</v>
      </c>
      <c r="F127" s="188"/>
      <c r="G127" s="189"/>
      <c r="H127" s="190"/>
    </row>
    <row r="128" spans="1:201" ht="31.5" x14ac:dyDescent="0.2">
      <c r="A128" s="509"/>
      <c r="B128" s="478"/>
      <c r="C128" s="187">
        <v>18.3</v>
      </c>
      <c r="D128" s="236" t="s">
        <v>676</v>
      </c>
      <c r="E128" s="225" t="s">
        <v>544</v>
      </c>
      <c r="F128" s="188"/>
      <c r="G128" s="189"/>
      <c r="H128" s="190"/>
    </row>
    <row r="129" spans="1:8" ht="66" customHeight="1" x14ac:dyDescent="0.2">
      <c r="A129" s="415" t="s">
        <v>677</v>
      </c>
      <c r="B129" s="229" t="s">
        <v>533</v>
      </c>
      <c r="C129" s="192">
        <v>19.100000000000001</v>
      </c>
      <c r="D129" s="237" t="s">
        <v>676</v>
      </c>
      <c r="E129" s="223" t="s">
        <v>545</v>
      </c>
      <c r="F129" s="193"/>
      <c r="G129" s="194"/>
      <c r="H129" s="195"/>
    </row>
    <row r="130" spans="1:8" ht="45" x14ac:dyDescent="0.2">
      <c r="A130" s="509" t="s">
        <v>624</v>
      </c>
      <c r="B130" s="478" t="s">
        <v>533</v>
      </c>
      <c r="C130" s="187">
        <v>20.100000000000001</v>
      </c>
      <c r="D130" s="236" t="s">
        <v>678</v>
      </c>
      <c r="E130" s="222" t="s">
        <v>581</v>
      </c>
      <c r="F130" s="188"/>
      <c r="G130" s="189"/>
      <c r="H130" s="190"/>
    </row>
    <row r="131" spans="1:8" ht="60" x14ac:dyDescent="0.25">
      <c r="A131" s="509"/>
      <c r="B131" s="478"/>
      <c r="C131" s="187">
        <v>20.2</v>
      </c>
      <c r="D131" s="236" t="s">
        <v>679</v>
      </c>
      <c r="E131" s="222" t="s">
        <v>581</v>
      </c>
      <c r="F131" s="188"/>
      <c r="G131" s="189"/>
      <c r="H131" s="191"/>
    </row>
    <row r="132" spans="1:8" ht="30" x14ac:dyDescent="0.2">
      <c r="A132" s="509"/>
      <c r="B132" s="478"/>
      <c r="C132" s="187">
        <v>20.3</v>
      </c>
      <c r="D132" s="236" t="s">
        <v>680</v>
      </c>
      <c r="E132" s="222" t="s">
        <v>581</v>
      </c>
      <c r="F132" s="188"/>
      <c r="G132" s="189"/>
      <c r="H132" s="190"/>
    </row>
    <row r="133" spans="1:8" ht="45" x14ac:dyDescent="0.2">
      <c r="A133" s="509"/>
      <c r="B133" s="478"/>
      <c r="C133" s="187">
        <v>20.399999999999999</v>
      </c>
      <c r="D133" s="236" t="s">
        <v>681</v>
      </c>
      <c r="E133" s="222" t="s">
        <v>581</v>
      </c>
      <c r="F133" s="188"/>
      <c r="G133" s="189"/>
      <c r="H133" s="190"/>
    </row>
    <row r="134" spans="1:8" ht="30" x14ac:dyDescent="0.25">
      <c r="A134" s="509"/>
      <c r="B134" s="478"/>
      <c r="C134" s="187">
        <v>20.5</v>
      </c>
      <c r="D134" s="236" t="s">
        <v>682</v>
      </c>
      <c r="E134" s="222" t="s">
        <v>581</v>
      </c>
      <c r="F134" s="188"/>
      <c r="G134" s="189"/>
      <c r="H134" s="191"/>
    </row>
    <row r="135" spans="1:8" ht="15" x14ac:dyDescent="0.25">
      <c r="A135" s="509"/>
      <c r="B135" s="478"/>
      <c r="C135" s="187">
        <v>20.6</v>
      </c>
      <c r="D135" s="236" t="s">
        <v>683</v>
      </c>
      <c r="E135" s="222" t="s">
        <v>581</v>
      </c>
      <c r="F135" s="188"/>
      <c r="G135" s="189"/>
      <c r="H135" s="191"/>
    </row>
    <row r="136" spans="1:8" ht="15" x14ac:dyDescent="0.2">
      <c r="A136" s="221"/>
      <c r="B136" s="221"/>
      <c r="C136" s="364"/>
      <c r="D136" s="240"/>
      <c r="E136" s="221"/>
      <c r="F136" s="17"/>
      <c r="G136" s="17"/>
      <c r="H136" s="17"/>
    </row>
    <row r="137" spans="1:8" ht="48.75" customHeight="1" x14ac:dyDescent="0.25">
      <c r="A137" s="509" t="s">
        <v>8</v>
      </c>
      <c r="B137" s="510" t="s">
        <v>533</v>
      </c>
      <c r="C137" s="416">
        <v>21.1</v>
      </c>
      <c r="D137" s="417" t="s">
        <v>10</v>
      </c>
      <c r="E137" s="226" t="s">
        <v>13</v>
      </c>
      <c r="F137" s="180"/>
      <c r="G137" s="181"/>
      <c r="H137" s="40"/>
    </row>
    <row r="138" spans="1:8" ht="45" x14ac:dyDescent="0.25">
      <c r="A138" s="509"/>
      <c r="B138" s="510"/>
      <c r="C138" s="416">
        <v>21.2</v>
      </c>
      <c r="D138" s="418" t="s">
        <v>9</v>
      </c>
      <c r="E138" s="226" t="s">
        <v>13</v>
      </c>
      <c r="F138" s="180"/>
      <c r="G138" s="181"/>
      <c r="H138" s="40"/>
    </row>
    <row r="139" spans="1:8" ht="45" x14ac:dyDescent="0.25">
      <c r="A139" s="509"/>
      <c r="B139" s="510"/>
      <c r="C139" s="416">
        <v>21.3</v>
      </c>
      <c r="D139" s="418" t="s">
        <v>12</v>
      </c>
      <c r="E139" s="226" t="s">
        <v>13</v>
      </c>
      <c r="F139" s="180"/>
      <c r="G139" s="181"/>
      <c r="H139" s="40"/>
    </row>
    <row r="140" spans="1:8" ht="45" x14ac:dyDescent="0.2">
      <c r="A140" s="509"/>
      <c r="B140" s="510"/>
      <c r="C140" s="416">
        <v>21.4</v>
      </c>
      <c r="D140" s="418" t="s">
        <v>11</v>
      </c>
      <c r="E140" s="226" t="s">
        <v>13</v>
      </c>
      <c r="F140" s="180"/>
      <c r="G140" s="181"/>
      <c r="H140" s="182"/>
    </row>
    <row r="141" spans="1:8" ht="15.75" x14ac:dyDescent="0.25">
      <c r="A141" s="232" t="s">
        <v>537</v>
      </c>
      <c r="B141" s="233"/>
      <c r="C141" s="30"/>
      <c r="D141" s="33"/>
      <c r="E141" s="31"/>
      <c r="F141" s="31"/>
      <c r="G141" s="31"/>
      <c r="H141" s="34"/>
    </row>
    <row r="142" spans="1:8" ht="20.100000000000001" customHeight="1" x14ac:dyDescent="0.25">
      <c r="A142" s="234"/>
      <c r="B142" s="235"/>
      <c r="C142" s="29"/>
      <c r="D142" s="32"/>
      <c r="E142" s="14"/>
      <c r="F142" s="14"/>
      <c r="G142" s="14"/>
      <c r="H142" s="34"/>
    </row>
    <row r="143" spans="1:8" ht="20.100000000000001" customHeight="1" x14ac:dyDescent="0.25">
      <c r="A143" s="234"/>
      <c r="B143" s="235"/>
      <c r="C143" s="29"/>
      <c r="D143" s="32"/>
      <c r="E143" s="14"/>
      <c r="F143" s="14"/>
      <c r="G143" s="14"/>
      <c r="H143" s="34"/>
    </row>
    <row r="144" spans="1:8" ht="20.100000000000001" customHeight="1" x14ac:dyDescent="0.25">
      <c r="A144" s="234"/>
      <c r="B144" s="235"/>
      <c r="C144" s="29"/>
      <c r="D144" s="32"/>
      <c r="E144" s="14"/>
      <c r="F144" s="14"/>
      <c r="G144" s="14"/>
      <c r="H144" s="34"/>
    </row>
    <row r="145" spans="1:8" ht="20.100000000000001" customHeight="1" x14ac:dyDescent="0.25">
      <c r="A145" s="38"/>
      <c r="B145" s="14"/>
      <c r="C145" s="29"/>
      <c r="D145" s="32"/>
      <c r="E145" s="14"/>
      <c r="F145" s="14"/>
      <c r="G145" s="14"/>
      <c r="H145" s="34"/>
    </row>
    <row r="146" spans="1:8" ht="20.100000000000001" customHeight="1" x14ac:dyDescent="0.25">
      <c r="A146" s="38"/>
      <c r="B146" s="14"/>
      <c r="C146" s="29"/>
      <c r="D146" s="32"/>
      <c r="E146" s="14"/>
      <c r="F146" s="14"/>
      <c r="G146" s="14"/>
      <c r="H146" s="34"/>
    </row>
    <row r="147" spans="1:8" ht="20.100000000000001" customHeight="1" x14ac:dyDescent="0.25">
      <c r="A147" s="38"/>
      <c r="B147" s="14"/>
      <c r="C147" s="29"/>
      <c r="D147" s="32"/>
      <c r="E147" s="14"/>
      <c r="F147" s="14"/>
      <c r="G147" s="14"/>
      <c r="H147" s="34"/>
    </row>
    <row r="148" spans="1:8" ht="20.100000000000001" customHeight="1" x14ac:dyDescent="0.25">
      <c r="A148" s="38"/>
      <c r="B148" s="14"/>
      <c r="C148" s="29"/>
      <c r="D148" s="32"/>
      <c r="E148" s="14"/>
      <c r="F148" s="14"/>
      <c r="G148" s="14"/>
      <c r="H148" s="34"/>
    </row>
    <row r="149" spans="1:8" ht="20.100000000000001" customHeight="1" x14ac:dyDescent="0.25">
      <c r="A149" s="38"/>
      <c r="B149" s="14"/>
      <c r="C149" s="29"/>
      <c r="D149" s="32"/>
      <c r="E149" s="14"/>
      <c r="F149" s="14"/>
      <c r="G149" s="14"/>
      <c r="H149" s="34"/>
    </row>
  </sheetData>
  <mergeCells count="47">
    <mergeCell ref="A137:A140"/>
    <mergeCell ref="B137:B140"/>
    <mergeCell ref="A120:A125"/>
    <mergeCell ref="B120:B125"/>
    <mergeCell ref="A126:A128"/>
    <mergeCell ref="B126:B128"/>
    <mergeCell ref="A130:A135"/>
    <mergeCell ref="B130:B135"/>
    <mergeCell ref="H84:H85"/>
    <mergeCell ref="A89:A99"/>
    <mergeCell ref="B89:B99"/>
    <mergeCell ref="A116:A118"/>
    <mergeCell ref="B116:B118"/>
    <mergeCell ref="A100:A104"/>
    <mergeCell ref="B100:B104"/>
    <mergeCell ref="A105:A115"/>
    <mergeCell ref="C84:C85"/>
    <mergeCell ref="D84:D85"/>
    <mergeCell ref="E84:E85"/>
    <mergeCell ref="F84:F85"/>
    <mergeCell ref="G84:G85"/>
    <mergeCell ref="A68:A69"/>
    <mergeCell ref="B68:B69"/>
    <mergeCell ref="A70:A82"/>
    <mergeCell ref="B70:B82"/>
    <mergeCell ref="B83:B88"/>
    <mergeCell ref="B52:B57"/>
    <mergeCell ref="A58:A62"/>
    <mergeCell ref="B58:B62"/>
    <mergeCell ref="A63:A67"/>
    <mergeCell ref="B63:B67"/>
    <mergeCell ref="A6:B6"/>
    <mergeCell ref="B105:B115"/>
    <mergeCell ref="A33:A37"/>
    <mergeCell ref="B33:B37"/>
    <mergeCell ref="G6:H6"/>
    <mergeCell ref="A13:A17"/>
    <mergeCell ref="B13:B17"/>
    <mergeCell ref="A18:A32"/>
    <mergeCell ref="B18:B32"/>
    <mergeCell ref="A10:A12"/>
    <mergeCell ref="B10:B12"/>
    <mergeCell ref="A38:A39"/>
    <mergeCell ref="B38:B39"/>
    <mergeCell ref="A40:A50"/>
    <mergeCell ref="B40:B50"/>
    <mergeCell ref="A52:A57"/>
  </mergeCells>
  <phoneticPr fontId="0" type="noConversion"/>
  <printOptions horizontalCentered="1"/>
  <pageMargins left="0.6692913385826772" right="0.35433070866141736" top="0.39370078740157483" bottom="0.39370078740157483" header="0" footer="0"/>
  <pageSetup scale="53" orientation="landscape" horizontalDpi="300" r:id="rId1"/>
  <headerFooter alignWithMargins="0">
    <oddFooter>&amp;C&amp;P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223"/>
  <sheetViews>
    <sheetView showGridLines="0" zoomScale="71" zoomScaleNormal="71" workbookViewId="0">
      <selection activeCell="F5" sqref="F5"/>
    </sheetView>
  </sheetViews>
  <sheetFormatPr baseColWidth="10" defaultColWidth="9.140625" defaultRowHeight="19.5" x14ac:dyDescent="0.25"/>
  <cols>
    <col min="1" max="1" width="0.85546875" style="67" customWidth="1"/>
    <col min="2" max="2" width="48.85546875" style="67" customWidth="1"/>
    <col min="3" max="3" width="1.140625" style="67" customWidth="1"/>
    <col min="4" max="4" width="12.85546875" style="132" customWidth="1"/>
    <col min="5" max="5" width="2.5703125" style="67" customWidth="1"/>
    <col min="6" max="6" width="65.28515625" style="67" customWidth="1"/>
    <col min="7" max="7" width="1.28515625" style="67" customWidth="1"/>
    <col min="8" max="8" width="34.42578125" style="71" customWidth="1"/>
    <col min="9" max="9" width="1.28515625" style="71" customWidth="1"/>
    <col min="10" max="10" width="65.85546875" style="71" customWidth="1"/>
    <col min="11" max="11" width="0.85546875" style="67" customWidth="1"/>
    <col min="12" max="14" width="9.140625" style="67" customWidth="1"/>
    <col min="15" max="15" width="27.85546875" style="67" bestFit="1" customWidth="1"/>
    <col min="16" max="16384" width="9.140625" style="67"/>
  </cols>
  <sheetData>
    <row r="1" spans="1:14" ht="6" customHeight="1" thickTop="1" x14ac:dyDescent="0.4">
      <c r="A1" s="60"/>
      <c r="B1" s="61"/>
      <c r="C1" s="62"/>
      <c r="D1" s="63"/>
      <c r="E1" s="61"/>
      <c r="F1" s="61"/>
      <c r="G1" s="64"/>
      <c r="H1" s="65"/>
      <c r="I1" s="65"/>
      <c r="J1" s="65"/>
      <c r="K1" s="66"/>
    </row>
    <row r="2" spans="1:14" ht="7.5" customHeight="1" x14ac:dyDescent="0.25">
      <c r="A2" s="68"/>
      <c r="B2" s="69"/>
      <c r="C2" s="70"/>
      <c r="D2" s="521" t="s">
        <v>549</v>
      </c>
      <c r="E2" s="522"/>
      <c r="F2" s="527" t="s">
        <v>572</v>
      </c>
      <c r="K2" s="72"/>
      <c r="L2" s="73"/>
    </row>
    <row r="3" spans="1:14" ht="2.25" customHeight="1" x14ac:dyDescent="0.25">
      <c r="A3" s="68"/>
      <c r="B3" s="74"/>
      <c r="C3" s="70"/>
      <c r="D3" s="523"/>
      <c r="E3" s="524"/>
      <c r="F3" s="528"/>
      <c r="G3" s="70"/>
      <c r="H3" s="75"/>
      <c r="I3" s="75"/>
      <c r="J3" s="75"/>
      <c r="K3" s="76"/>
    </row>
    <row r="4" spans="1:14" s="71" customFormat="1" ht="20.25" customHeight="1" x14ac:dyDescent="0.3">
      <c r="A4" s="77"/>
      <c r="B4" s="69"/>
      <c r="C4" s="75"/>
      <c r="D4" s="525"/>
      <c r="E4" s="526"/>
      <c r="F4" s="529"/>
      <c r="G4" s="78"/>
      <c r="H4" s="79" t="str">
        <f>+VLOOKUP($F$2,'Directorio TMEX'!$A$1:$AZ$65,4,0)</f>
        <v>Dalton Automotriz, S. de R.L. de C.V.</v>
      </c>
      <c r="I4" s="80"/>
      <c r="J4" s="81"/>
      <c r="K4" s="82"/>
      <c r="N4" s="67"/>
    </row>
    <row r="5" spans="1:14" s="71" customFormat="1" ht="4.5" customHeight="1" x14ac:dyDescent="0.3">
      <c r="A5" s="77"/>
      <c r="B5" s="74"/>
      <c r="C5" s="75"/>
      <c r="D5" s="83"/>
      <c r="E5" s="83"/>
      <c r="F5" s="83"/>
      <c r="G5" s="84"/>
      <c r="H5" s="85"/>
      <c r="I5" s="85"/>
      <c r="J5" s="85"/>
      <c r="K5" s="82"/>
      <c r="N5" s="67"/>
    </row>
    <row r="6" spans="1:14" s="71" customFormat="1" ht="20.25" x14ac:dyDescent="0.3">
      <c r="A6" s="77"/>
      <c r="B6" s="69"/>
      <c r="C6" s="75"/>
      <c r="D6" s="86">
        <f>VLOOKUP($F$2,'Directorio TMEX'!$A$1:$AZ$65,2,0)</f>
        <v>57001</v>
      </c>
      <c r="E6" s="87"/>
      <c r="F6" s="88" t="str">
        <f>+VLOOKUP($F$2,'Directorio TMEX'!$A$1:$AZ$65,3,0)</f>
        <v>PRIMARIA METRO</v>
      </c>
      <c r="G6" s="84"/>
      <c r="H6" s="89" t="s">
        <v>550</v>
      </c>
      <c r="I6" s="90"/>
      <c r="J6" s="91" t="str">
        <f>+VLOOKUP($F$2,'Directorio TMEX'!$A$1:$AZ$65,51,0)</f>
        <v xml:space="preserve">DAU-010924-2TA                     </v>
      </c>
      <c r="K6" s="82"/>
      <c r="N6" s="67"/>
    </row>
    <row r="7" spans="1:14" s="71" customFormat="1" ht="4.5" customHeight="1" x14ac:dyDescent="0.3">
      <c r="A7" s="77"/>
      <c r="B7" s="74"/>
      <c r="C7" s="75"/>
      <c r="D7" s="92"/>
      <c r="E7" s="93"/>
      <c r="F7" s="93"/>
      <c r="G7" s="75"/>
      <c r="H7" s="75"/>
      <c r="I7" s="90"/>
      <c r="J7" s="75"/>
      <c r="K7" s="94"/>
      <c r="N7" s="67"/>
    </row>
    <row r="8" spans="1:14" s="71" customFormat="1" ht="20.25" x14ac:dyDescent="0.3">
      <c r="A8" s="77"/>
      <c r="B8" s="95"/>
      <c r="C8" s="75"/>
      <c r="D8" s="96" t="s">
        <v>551</v>
      </c>
      <c r="E8" s="97"/>
      <c r="F8" s="98"/>
      <c r="G8" s="75"/>
      <c r="H8" s="99" t="s">
        <v>597</v>
      </c>
      <c r="I8" s="90"/>
      <c r="J8" s="99" t="s">
        <v>598</v>
      </c>
      <c r="K8" s="94"/>
      <c r="N8" s="67"/>
    </row>
    <row r="9" spans="1:14" s="71" customFormat="1" ht="2.25" customHeight="1" x14ac:dyDescent="0.3">
      <c r="A9" s="77"/>
      <c r="B9" s="75"/>
      <c r="C9" s="75"/>
      <c r="D9" s="100"/>
      <c r="E9" s="75"/>
      <c r="F9" s="75"/>
      <c r="G9" s="75"/>
      <c r="H9" s="75"/>
      <c r="I9" s="90"/>
      <c r="J9" s="75"/>
      <c r="K9" s="94"/>
      <c r="N9" s="67"/>
    </row>
    <row r="10" spans="1:14" s="71" customFormat="1" ht="20.25" x14ac:dyDescent="0.3">
      <c r="A10" s="77"/>
      <c r="B10" s="101" t="s">
        <v>554</v>
      </c>
      <c r="C10" s="75"/>
      <c r="D10" s="518" t="str">
        <f>+VLOOKUP($F$2,'Directorio TMEX'!$A$1:$AZ$65,5,0)</f>
        <v>Avenida López Mateos Sur 3780</v>
      </c>
      <c r="E10" s="519"/>
      <c r="F10" s="520"/>
      <c r="G10" s="102"/>
      <c r="H10" s="103" t="str">
        <f>+VLOOKUP($F$2,'Directorio TMEX'!$A$1:$AZ$65,52,0)</f>
        <v>G01 DALTON</v>
      </c>
      <c r="I10" s="90"/>
      <c r="J10" s="103">
        <f>+VLOOKUP($F$2,'Directorio TMEX'!$A$1:$AZ$65,30,0)</f>
        <v>37347</v>
      </c>
      <c r="K10" s="94"/>
      <c r="N10" s="67"/>
    </row>
    <row r="11" spans="1:14" s="71" customFormat="1" ht="2.25" customHeight="1" x14ac:dyDescent="0.25">
      <c r="A11" s="77"/>
      <c r="B11" s="104"/>
      <c r="C11" s="75"/>
      <c r="D11" s="100"/>
      <c r="E11" s="75"/>
      <c r="F11" s="75"/>
      <c r="G11" s="75"/>
      <c r="H11" s="75"/>
      <c r="I11" s="75"/>
      <c r="J11" s="75"/>
      <c r="K11" s="94"/>
      <c r="N11" s="67"/>
    </row>
    <row r="12" spans="1:14" s="71" customFormat="1" x14ac:dyDescent="0.25">
      <c r="A12" s="77"/>
      <c r="B12" s="101" t="s">
        <v>555</v>
      </c>
      <c r="C12" s="75"/>
      <c r="D12" s="518" t="str">
        <f>+VLOOKUP($F$2,'Directorio TMEX'!$A$1:$AZ$65,6,0)</f>
        <v>La Calma</v>
      </c>
      <c r="E12" s="519"/>
      <c r="F12" s="520"/>
      <c r="G12" s="105"/>
      <c r="H12" s="96" t="s">
        <v>552</v>
      </c>
      <c r="I12" s="106"/>
      <c r="J12" s="107" t="s">
        <v>553</v>
      </c>
      <c r="K12" s="94"/>
      <c r="N12" s="67"/>
    </row>
    <row r="13" spans="1:14" s="71" customFormat="1" ht="2.25" customHeight="1" x14ac:dyDescent="0.25">
      <c r="A13" s="77"/>
      <c r="B13" s="104"/>
      <c r="C13" s="75"/>
      <c r="D13" s="100"/>
      <c r="E13" s="75"/>
      <c r="F13" s="75"/>
      <c r="G13" s="75"/>
      <c r="H13" s="75"/>
      <c r="I13" s="75"/>
      <c r="J13" s="75"/>
      <c r="K13" s="94"/>
      <c r="N13" s="67"/>
    </row>
    <row r="14" spans="1:14" s="71" customFormat="1" x14ac:dyDescent="0.25">
      <c r="A14" s="77"/>
      <c r="B14" s="101" t="s">
        <v>556</v>
      </c>
      <c r="C14" s="75"/>
      <c r="D14" s="536" t="str">
        <f>+VLOOKUP($F$2,'Directorio TMEX'!$A$1:$AZ$65,7,0)</f>
        <v>-</v>
      </c>
      <c r="E14" s="537"/>
      <c r="F14" s="538"/>
      <c r="G14" s="102"/>
      <c r="H14" s="518" t="str">
        <f>+VLOOKUP($F$2,'Directorio TMEX'!$A$1:$AZ$65,31,0)</f>
        <v>-</v>
      </c>
      <c r="I14" s="519"/>
      <c r="J14" s="520"/>
      <c r="K14" s="94"/>
      <c r="N14" s="67"/>
    </row>
    <row r="15" spans="1:14" s="71" customFormat="1" ht="2.25" customHeight="1" x14ac:dyDescent="0.25">
      <c r="A15" s="77"/>
      <c r="B15" s="104"/>
      <c r="C15" s="75"/>
      <c r="D15" s="100"/>
      <c r="E15" s="75"/>
      <c r="F15" s="75"/>
      <c r="G15" s="75"/>
      <c r="H15" s="100"/>
      <c r="I15" s="75"/>
      <c r="J15" s="100"/>
      <c r="K15" s="94"/>
      <c r="N15" s="67"/>
    </row>
    <row r="16" spans="1:14" s="71" customFormat="1" x14ac:dyDescent="0.25">
      <c r="A16" s="77"/>
      <c r="B16" s="101" t="s">
        <v>557</v>
      </c>
      <c r="C16" s="75"/>
      <c r="D16" s="530" t="str">
        <f>+VLOOKUP($F$2,'Directorio TMEX'!$A$1:$AZ$65,10,0)</f>
        <v>45070</v>
      </c>
      <c r="E16" s="531"/>
      <c r="F16" s="532"/>
      <c r="G16" s="102"/>
      <c r="H16" s="518" t="str">
        <f>+VLOOKUP($F$2,'Directorio TMEX'!$A$1:$AZ$65,32,0)</f>
        <v>-</v>
      </c>
      <c r="I16" s="519"/>
      <c r="J16" s="520"/>
      <c r="K16" s="94"/>
      <c r="N16" s="67"/>
    </row>
    <row r="17" spans="1:14" s="71" customFormat="1" ht="2.25" customHeight="1" x14ac:dyDescent="0.25">
      <c r="A17" s="77"/>
      <c r="B17" s="104"/>
      <c r="C17" s="75"/>
      <c r="D17" s="100"/>
      <c r="E17" s="75"/>
      <c r="F17" s="75"/>
      <c r="G17" s="75"/>
      <c r="H17" s="100"/>
      <c r="I17" s="75"/>
      <c r="J17" s="100"/>
      <c r="K17" s="94"/>
      <c r="N17" s="67"/>
    </row>
    <row r="18" spans="1:14" s="71" customFormat="1" x14ac:dyDescent="0.25">
      <c r="A18" s="77"/>
      <c r="B18" s="101" t="s">
        <v>558</v>
      </c>
      <c r="C18" s="75"/>
      <c r="D18" s="518" t="str">
        <f>+VLOOKUP($F$2,'Directorio TMEX'!$A$1:$AZ$65,8,0)</f>
        <v>Zapopan</v>
      </c>
      <c r="E18" s="519"/>
      <c r="F18" s="520"/>
      <c r="G18" s="102"/>
      <c r="H18" s="536" t="str">
        <f>+VLOOKUP($F$2,'Directorio TMEX'!$A$1:$AZ$65,33,0)</f>
        <v>-</v>
      </c>
      <c r="I18" s="537"/>
      <c r="J18" s="538"/>
      <c r="K18" s="94"/>
      <c r="N18" s="67"/>
    </row>
    <row r="19" spans="1:14" s="71" customFormat="1" ht="2.25" customHeight="1" x14ac:dyDescent="0.25">
      <c r="A19" s="77"/>
      <c r="B19" s="104"/>
      <c r="C19" s="75"/>
      <c r="D19" s="100"/>
      <c r="E19" s="75"/>
      <c r="F19" s="75"/>
      <c r="G19" s="75"/>
      <c r="H19" s="100"/>
      <c r="I19" s="75"/>
      <c r="J19" s="100"/>
      <c r="K19" s="94"/>
      <c r="N19" s="67"/>
    </row>
    <row r="20" spans="1:14" s="71" customFormat="1" x14ac:dyDescent="0.25">
      <c r="A20" s="77"/>
      <c r="B20" s="101" t="s">
        <v>559</v>
      </c>
      <c r="C20" s="75"/>
      <c r="D20" s="518" t="str">
        <f>+VLOOKUP($F$2,'Directorio TMEX'!$A$1:$AZ$65,9,0)</f>
        <v>Jalisco</v>
      </c>
      <c r="E20" s="519"/>
      <c r="F20" s="520"/>
      <c r="G20" s="102"/>
      <c r="H20" s="530" t="str">
        <f>+VLOOKUP($F$2,'Directorio TMEX'!$A$1:$AZ$65,36,0)</f>
        <v>-</v>
      </c>
      <c r="I20" s="531"/>
      <c r="J20" s="532"/>
      <c r="K20" s="94"/>
      <c r="N20" s="67"/>
    </row>
    <row r="21" spans="1:14" s="71" customFormat="1" ht="2.25" customHeight="1" x14ac:dyDescent="0.25">
      <c r="A21" s="77"/>
      <c r="B21" s="104"/>
      <c r="C21" s="75"/>
      <c r="D21" s="100"/>
      <c r="E21" s="75"/>
      <c r="F21" s="75"/>
      <c r="G21" s="75"/>
      <c r="H21" s="100"/>
      <c r="I21" s="75"/>
      <c r="J21" s="100"/>
      <c r="K21" s="94"/>
      <c r="N21" s="67"/>
    </row>
    <row r="22" spans="1:14" s="71" customFormat="1" x14ac:dyDescent="0.25">
      <c r="A22" s="77"/>
      <c r="B22" s="101" t="s">
        <v>560</v>
      </c>
      <c r="C22" s="75"/>
      <c r="D22" s="108">
        <f>VLOOKUP($F$2,'Directorio TMEX'!$A$1:$AZ$65,11,0)</f>
        <v>33</v>
      </c>
      <c r="E22" s="109"/>
      <c r="F22" s="110" t="str">
        <f>VLOOKUP($F$2,'Directorio TMEX'!$A$1:$AZ$65,12,0)</f>
        <v>38 84 60 60</v>
      </c>
      <c r="G22" s="111"/>
      <c r="H22" s="518" t="str">
        <f>+VLOOKUP($F$2,'Directorio TMEX'!$A$1:$AZ$65,34,0)</f>
        <v>-</v>
      </c>
      <c r="I22" s="519"/>
      <c r="J22" s="520"/>
      <c r="K22" s="94"/>
      <c r="N22" s="67"/>
    </row>
    <row r="23" spans="1:14" s="71" customFormat="1" ht="2.25" customHeight="1" x14ac:dyDescent="0.25">
      <c r="A23" s="77"/>
      <c r="B23" s="104"/>
      <c r="C23" s="75"/>
      <c r="D23" s="100"/>
      <c r="E23" s="75"/>
      <c r="F23" s="75"/>
      <c r="G23" s="75"/>
      <c r="H23" s="100"/>
      <c r="I23" s="75"/>
      <c r="J23" s="100"/>
      <c r="K23" s="94"/>
      <c r="N23" s="67"/>
    </row>
    <row r="24" spans="1:14" s="71" customFormat="1" x14ac:dyDescent="0.25">
      <c r="A24" s="77"/>
      <c r="B24" s="101" t="s">
        <v>561</v>
      </c>
      <c r="C24" s="75"/>
      <c r="D24" s="515" t="str">
        <f>+VLOOKUP($F$2,'Directorio TMEX'!$A$1:$AZ$65,13,0)</f>
        <v>www.daltontoyota.com.mx</v>
      </c>
      <c r="E24" s="516"/>
      <c r="F24" s="517"/>
      <c r="G24" s="105"/>
      <c r="H24" s="518" t="str">
        <f>+VLOOKUP($F$2,'Directorio TMEX'!$A$1:$AZ$65,35,0)</f>
        <v>-</v>
      </c>
      <c r="I24" s="519"/>
      <c r="J24" s="520"/>
      <c r="K24" s="94"/>
      <c r="N24" s="67"/>
    </row>
    <row r="25" spans="1:14" s="71" customFormat="1" ht="2.25" customHeight="1" x14ac:dyDescent="0.25">
      <c r="A25" s="77"/>
      <c r="B25" s="104"/>
      <c r="C25" s="75"/>
      <c r="D25" s="100"/>
      <c r="E25" s="75"/>
      <c r="F25" s="75"/>
      <c r="G25" s="75"/>
      <c r="H25" s="75"/>
      <c r="I25" s="75"/>
      <c r="J25" s="75"/>
      <c r="K25" s="94"/>
      <c r="N25" s="67"/>
    </row>
    <row r="26" spans="1:14" s="71" customFormat="1" ht="2.25" customHeight="1" x14ac:dyDescent="0.25">
      <c r="A26" s="77"/>
      <c r="B26" s="104"/>
      <c r="C26" s="75"/>
      <c r="D26" s="116"/>
      <c r="E26" s="75"/>
      <c r="F26" s="75"/>
      <c r="G26" s="75"/>
      <c r="H26" s="75"/>
      <c r="I26" s="75"/>
      <c r="J26" s="75"/>
      <c r="K26" s="94"/>
      <c r="N26" s="67"/>
    </row>
    <row r="27" spans="1:14" s="71" customFormat="1" x14ac:dyDescent="0.25">
      <c r="A27" s="77"/>
      <c r="B27" s="117" t="s">
        <v>562</v>
      </c>
      <c r="C27" s="75"/>
      <c r="D27" s="539" t="s">
        <v>563</v>
      </c>
      <c r="E27" s="540"/>
      <c r="F27" s="541"/>
      <c r="G27" s="75"/>
      <c r="H27" s="539" t="s">
        <v>504</v>
      </c>
      <c r="I27" s="540"/>
      <c r="J27" s="541"/>
      <c r="K27" s="94"/>
      <c r="N27" s="67"/>
    </row>
    <row r="28" spans="1:14" s="115" customFormat="1" ht="2.25" customHeight="1" x14ac:dyDescent="0.25">
      <c r="A28" s="112"/>
      <c r="B28" s="113"/>
      <c r="C28" s="75"/>
      <c r="D28" s="100"/>
      <c r="E28" s="75"/>
      <c r="F28" s="75"/>
      <c r="G28" s="75"/>
      <c r="H28" s="75"/>
      <c r="I28" s="75"/>
      <c r="J28" s="75"/>
      <c r="K28" s="114"/>
      <c r="N28" s="67"/>
    </row>
    <row r="29" spans="1:14" s="71" customFormat="1" x14ac:dyDescent="0.25">
      <c r="A29" s="77"/>
      <c r="B29" s="101" t="s">
        <v>565</v>
      </c>
      <c r="C29" s="75"/>
      <c r="D29" s="533" t="str">
        <f>VLOOKUP($F$2,'Directorio TMEX'!$A$1:$AZ$65,14,0)</f>
        <v xml:space="preserve">Germán Navarro Hallal    </v>
      </c>
      <c r="E29" s="534"/>
      <c r="F29" s="535"/>
      <c r="G29" s="75"/>
      <c r="H29" s="512"/>
      <c r="I29" s="513"/>
      <c r="J29" s="514"/>
      <c r="K29" s="94"/>
      <c r="N29" s="67"/>
    </row>
    <row r="30" spans="1:14" s="115" customFormat="1" ht="2.25" customHeight="1" x14ac:dyDescent="0.25">
      <c r="A30" s="112"/>
      <c r="B30" s="113"/>
      <c r="C30" s="75"/>
      <c r="D30" s="100"/>
      <c r="E30" s="75"/>
      <c r="F30" s="75"/>
      <c r="G30" s="75"/>
      <c r="H30" s="75"/>
      <c r="I30" s="75"/>
      <c r="J30" s="75"/>
      <c r="K30" s="114"/>
      <c r="N30" s="67"/>
    </row>
    <row r="31" spans="1:14" s="71" customFormat="1" x14ac:dyDescent="0.25">
      <c r="A31" s="77"/>
      <c r="B31" s="101" t="s">
        <v>566</v>
      </c>
      <c r="C31" s="75"/>
      <c r="D31" s="512" t="str">
        <f>VLOOKUP($F$2,'Directorio TMEX'!$A$1:$AZ$65,51,0)</f>
        <v xml:space="preserve">DAU-010924-2TA                     </v>
      </c>
      <c r="E31" s="513"/>
      <c r="F31" s="514"/>
      <c r="G31" s="75"/>
      <c r="H31" s="512"/>
      <c r="I31" s="513"/>
      <c r="J31" s="514"/>
      <c r="K31" s="94"/>
      <c r="N31" s="67"/>
    </row>
    <row r="32" spans="1:14" s="115" customFormat="1" ht="2.25" customHeight="1" x14ac:dyDescent="0.25">
      <c r="A32" s="112"/>
      <c r="B32" s="113"/>
      <c r="C32" s="75"/>
      <c r="D32" s="100"/>
      <c r="E32" s="75"/>
      <c r="F32" s="75"/>
      <c r="G32" s="75"/>
      <c r="H32" s="75"/>
      <c r="I32" s="75"/>
      <c r="J32" s="75"/>
      <c r="K32" s="114"/>
      <c r="N32" s="67"/>
    </row>
    <row r="33" spans="1:68" s="71" customFormat="1" x14ac:dyDescent="0.25">
      <c r="A33" s="77"/>
      <c r="B33" s="101" t="s">
        <v>567</v>
      </c>
      <c r="C33" s="75"/>
      <c r="D33" s="512" t="str">
        <f>VLOOKUP($F$2,'Directorio TMEX'!$A$1:$AZ$65,18,0)</f>
        <v>Juan Carlos Rodríguez Covarrubias</v>
      </c>
      <c r="E33" s="513"/>
      <c r="F33" s="514"/>
      <c r="G33" s="75"/>
      <c r="H33" s="512"/>
      <c r="I33" s="513"/>
      <c r="J33" s="514"/>
      <c r="K33" s="94"/>
      <c r="N33" s="67"/>
    </row>
    <row r="34" spans="1:68" s="115" customFormat="1" ht="2.25" customHeight="1" x14ac:dyDescent="0.25">
      <c r="A34" s="112"/>
      <c r="B34" s="113"/>
      <c r="C34" s="75"/>
      <c r="D34" s="100"/>
      <c r="E34" s="75"/>
      <c r="F34" s="75"/>
      <c r="G34" s="75"/>
      <c r="H34" s="75"/>
      <c r="I34" s="75"/>
      <c r="J34" s="75"/>
      <c r="K34" s="114"/>
      <c r="N34" s="67"/>
    </row>
    <row r="35" spans="1:68" s="71" customFormat="1" x14ac:dyDescent="0.25">
      <c r="A35" s="77"/>
      <c r="B35" s="101" t="s">
        <v>568</v>
      </c>
      <c r="C35" s="75"/>
      <c r="D35" s="512" t="str">
        <f>VLOOKUP($F$2,directorio,20,0)</f>
        <v>No aplica</v>
      </c>
      <c r="E35" s="513"/>
      <c r="F35" s="514"/>
      <c r="G35" s="75"/>
      <c r="H35" s="512"/>
      <c r="I35" s="513"/>
      <c r="J35" s="514"/>
      <c r="K35" s="94"/>
      <c r="N35" s="67"/>
    </row>
    <row r="36" spans="1:68" s="115" customFormat="1" ht="2.25" customHeight="1" x14ac:dyDescent="0.25">
      <c r="A36" s="112"/>
      <c r="B36" s="113"/>
      <c r="C36" s="75"/>
      <c r="D36" s="100"/>
      <c r="E36" s="75"/>
      <c r="F36" s="75"/>
      <c r="G36" s="75"/>
      <c r="H36" s="75"/>
      <c r="I36" s="75"/>
      <c r="J36" s="75"/>
      <c r="K36" s="114"/>
      <c r="N36" s="67"/>
    </row>
    <row r="37" spans="1:68" s="71" customFormat="1" x14ac:dyDescent="0.25">
      <c r="A37" s="77"/>
      <c r="B37" s="101" t="s">
        <v>546</v>
      </c>
      <c r="C37" s="75"/>
      <c r="D37" s="512" t="str">
        <f>VLOOKUP($F$2,'Directorio TMEX'!$A$1:$AZ$65,22,0)</f>
        <v>Marcelo Michel Marti</v>
      </c>
      <c r="E37" s="513"/>
      <c r="F37" s="514"/>
      <c r="G37" s="75"/>
      <c r="H37" s="512"/>
      <c r="I37" s="513"/>
      <c r="J37" s="514"/>
      <c r="K37" s="94"/>
      <c r="N37" s="67"/>
    </row>
    <row r="38" spans="1:68" s="115" customFormat="1" ht="2.25" customHeight="1" x14ac:dyDescent="0.25">
      <c r="A38" s="112"/>
      <c r="B38" s="113"/>
      <c r="C38" s="75"/>
      <c r="D38" s="100"/>
      <c r="E38" s="75"/>
      <c r="F38" s="75"/>
      <c r="G38" s="75"/>
      <c r="H38" s="75"/>
      <c r="I38" s="75"/>
      <c r="J38" s="75"/>
      <c r="K38" s="114"/>
      <c r="N38" s="67"/>
    </row>
    <row r="39" spans="1:68" s="71" customFormat="1" x14ac:dyDescent="0.25">
      <c r="A39" s="77"/>
      <c r="B39" s="101" t="s">
        <v>569</v>
      </c>
      <c r="C39" s="75"/>
      <c r="D39" s="512" t="str">
        <f>VLOOKUP($F$2,'Directorio TMEX'!$A$1:$AZ$65,24,0)</f>
        <v>Ramiro Mora</v>
      </c>
      <c r="E39" s="513"/>
      <c r="F39" s="514"/>
      <c r="G39" s="75"/>
      <c r="H39" s="512"/>
      <c r="I39" s="513"/>
      <c r="J39" s="514"/>
      <c r="K39" s="94"/>
      <c r="N39" s="67"/>
    </row>
    <row r="40" spans="1:68" s="115" customFormat="1" ht="2.25" customHeight="1" x14ac:dyDescent="0.25">
      <c r="A40" s="112"/>
      <c r="B40" s="113"/>
      <c r="C40" s="75"/>
      <c r="D40" s="100"/>
      <c r="E40" s="75"/>
      <c r="F40" s="75"/>
      <c r="G40" s="75"/>
      <c r="H40" s="75"/>
      <c r="I40" s="75"/>
      <c r="J40" s="75"/>
      <c r="K40" s="114"/>
      <c r="N40" s="67"/>
    </row>
    <row r="41" spans="1:68" s="71" customFormat="1" x14ac:dyDescent="0.25">
      <c r="A41" s="77"/>
      <c r="B41" s="101" t="s">
        <v>547</v>
      </c>
      <c r="C41" s="75"/>
      <c r="D41" s="512" t="str">
        <f>VLOOKUP($F$2,'Directorio TMEX'!$A$1:$AZ$65,26,0)</f>
        <v>Lázaro Flores Rocha</v>
      </c>
      <c r="E41" s="513"/>
      <c r="F41" s="514"/>
      <c r="G41" s="75"/>
      <c r="H41" s="512"/>
      <c r="I41" s="513"/>
      <c r="J41" s="514"/>
      <c r="K41" s="94"/>
      <c r="N41" s="67"/>
    </row>
    <row r="42" spans="1:68" s="71" customFormat="1" ht="2.25" customHeight="1" x14ac:dyDescent="0.25">
      <c r="A42" s="77"/>
      <c r="B42" s="104"/>
      <c r="C42" s="75"/>
      <c r="D42" s="100"/>
      <c r="E42" s="75"/>
      <c r="F42" s="75"/>
      <c r="G42" s="75"/>
      <c r="H42" s="75"/>
      <c r="I42" s="75"/>
      <c r="J42" s="75"/>
      <c r="K42" s="94"/>
      <c r="N42" s="67"/>
    </row>
    <row r="43" spans="1:68" s="71" customFormat="1" x14ac:dyDescent="0.25">
      <c r="A43" s="77"/>
      <c r="B43" s="101" t="s">
        <v>570</v>
      </c>
      <c r="C43" s="75"/>
      <c r="D43" s="512" t="str">
        <f>VLOOKUP($F$2,'[2]F&amp;I TFS'!$A$2:$E$66,2,0)</f>
        <v>Gloria Sepúlveda</v>
      </c>
      <c r="E43" s="513"/>
      <c r="F43" s="514"/>
      <c r="G43" s="75"/>
      <c r="H43" s="512"/>
      <c r="I43" s="513"/>
      <c r="J43" s="514"/>
      <c r="K43" s="94"/>
      <c r="N43" s="67"/>
    </row>
    <row r="44" spans="1:68" s="71" customFormat="1" ht="2.25" customHeight="1" x14ac:dyDescent="0.25">
      <c r="A44" s="77"/>
      <c r="B44" s="104"/>
      <c r="C44" s="75"/>
      <c r="D44" s="116"/>
      <c r="E44" s="75"/>
      <c r="F44" s="75"/>
      <c r="G44" s="75"/>
      <c r="H44" s="75"/>
      <c r="I44" s="75"/>
      <c r="J44" s="75"/>
      <c r="K44" s="94"/>
      <c r="N44" s="67"/>
    </row>
    <row r="45" spans="1:68" s="118" customFormat="1" x14ac:dyDescent="0.25">
      <c r="A45" s="77"/>
      <c r="B45" s="101" t="s">
        <v>571</v>
      </c>
      <c r="C45" s="75"/>
      <c r="D45" s="512" t="str">
        <f>VLOOKUP($F$2,'Directorio TMEX'!$A$1:$AZ$65,28,0)</f>
        <v>Jonathan Medina</v>
      </c>
      <c r="E45" s="513"/>
      <c r="F45" s="514"/>
      <c r="G45" s="75"/>
      <c r="H45" s="512"/>
      <c r="I45" s="513"/>
      <c r="J45" s="514"/>
      <c r="K45" s="94"/>
      <c r="N45" s="119"/>
    </row>
    <row r="46" spans="1:68" s="115" customFormat="1" ht="2.25" customHeight="1" x14ac:dyDescent="0.25">
      <c r="A46" s="112"/>
      <c r="B46" s="120"/>
      <c r="C46" s="75"/>
      <c r="D46" s="100"/>
      <c r="E46" s="75"/>
      <c r="F46" s="75"/>
      <c r="G46" s="75"/>
      <c r="H46" s="75"/>
      <c r="I46" s="75"/>
      <c r="J46" s="75"/>
      <c r="K46" s="114"/>
      <c r="N46" s="67"/>
    </row>
    <row r="47" spans="1:68" s="126" customFormat="1" ht="2.25" customHeight="1" thickBot="1" x14ac:dyDescent="0.3">
      <c r="A47" s="121"/>
      <c r="B47" s="122"/>
      <c r="C47" s="122"/>
      <c r="D47" s="123"/>
      <c r="E47" s="122"/>
      <c r="F47" s="122"/>
      <c r="G47" s="122"/>
      <c r="H47" s="124"/>
      <c r="I47" s="124"/>
      <c r="J47" s="124"/>
      <c r="K47" s="125"/>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row>
    <row r="48" spans="1:68" s="126" customFormat="1" ht="20.25" thickTop="1" x14ac:dyDescent="0.25">
      <c r="A48" s="67"/>
      <c r="B48" s="127"/>
      <c r="C48" s="127"/>
      <c r="D48" s="128"/>
      <c r="E48" s="127"/>
      <c r="F48" s="127"/>
      <c r="G48" s="127"/>
      <c r="H48" s="129"/>
      <c r="I48" s="129"/>
      <c r="J48" s="129"/>
      <c r="K48" s="12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row>
    <row r="49" spans="1:68" s="126" customFormat="1" x14ac:dyDescent="0.25">
      <c r="A49" s="67"/>
      <c r="B49" s="130" t="s">
        <v>689</v>
      </c>
      <c r="C49" s="127"/>
      <c r="D49" s="128"/>
      <c r="E49" s="127"/>
      <c r="F49" s="127"/>
      <c r="G49" s="127"/>
      <c r="H49" s="129"/>
      <c r="I49" s="129"/>
      <c r="J49" s="129"/>
      <c r="K49" s="12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row>
    <row r="50" spans="1:68" x14ac:dyDescent="0.25">
      <c r="B50" s="130" t="s">
        <v>690</v>
      </c>
      <c r="C50" s="127"/>
      <c r="D50" s="128"/>
      <c r="E50" s="127"/>
      <c r="F50" s="127"/>
    </row>
    <row r="51" spans="1:68" x14ac:dyDescent="0.25">
      <c r="B51" s="130" t="s">
        <v>691</v>
      </c>
      <c r="C51" s="127"/>
      <c r="D51" s="128"/>
      <c r="E51" s="127"/>
      <c r="F51" s="127"/>
    </row>
    <row r="52" spans="1:68" x14ac:dyDescent="0.25">
      <c r="B52" s="130" t="s">
        <v>692</v>
      </c>
      <c r="C52" s="127"/>
      <c r="D52" s="128"/>
      <c r="E52" s="127"/>
      <c r="F52" s="127"/>
    </row>
    <row r="53" spans="1:68" x14ac:dyDescent="0.25">
      <c r="B53" s="130" t="s">
        <v>693</v>
      </c>
      <c r="C53" s="127"/>
      <c r="D53" s="128"/>
      <c r="E53" s="127"/>
      <c r="F53" s="127"/>
    </row>
    <row r="54" spans="1:68" x14ac:dyDescent="0.25">
      <c r="B54" s="130" t="s">
        <v>694</v>
      </c>
      <c r="C54" s="127"/>
      <c r="D54" s="128"/>
      <c r="E54" s="127"/>
      <c r="F54" s="127"/>
    </row>
    <row r="55" spans="1:68" x14ac:dyDescent="0.25">
      <c r="B55" s="130" t="s">
        <v>695</v>
      </c>
      <c r="C55" s="127"/>
      <c r="D55" s="128"/>
      <c r="E55" s="127"/>
      <c r="F55" s="127"/>
    </row>
    <row r="56" spans="1:68" x14ac:dyDescent="0.25">
      <c r="B56" s="130" t="s">
        <v>696</v>
      </c>
      <c r="C56" s="127"/>
      <c r="D56" s="128"/>
      <c r="E56" s="127"/>
      <c r="F56" s="127"/>
    </row>
    <row r="57" spans="1:68" x14ac:dyDescent="0.25">
      <c r="B57" s="130" t="s">
        <v>697</v>
      </c>
      <c r="C57" s="127"/>
      <c r="D57" s="128"/>
      <c r="E57" s="127"/>
      <c r="F57" s="127"/>
    </row>
    <row r="58" spans="1:68" x14ac:dyDescent="0.25">
      <c r="B58" s="130" t="s">
        <v>698</v>
      </c>
      <c r="C58" s="127"/>
      <c r="D58" s="128"/>
      <c r="E58" s="127"/>
      <c r="F58" s="127"/>
    </row>
    <row r="59" spans="1:68" x14ac:dyDescent="0.25">
      <c r="B59" s="130" t="s">
        <v>699</v>
      </c>
      <c r="C59" s="127"/>
      <c r="D59" s="128"/>
      <c r="E59" s="127"/>
      <c r="F59" s="127"/>
    </row>
    <row r="60" spans="1:68" x14ac:dyDescent="0.25">
      <c r="B60" s="130" t="s">
        <v>700</v>
      </c>
      <c r="C60" s="127"/>
      <c r="D60" s="128"/>
      <c r="E60" s="127"/>
      <c r="F60" s="127"/>
    </row>
    <row r="61" spans="1:68" x14ac:dyDescent="0.25">
      <c r="B61" s="130" t="s">
        <v>701</v>
      </c>
      <c r="C61" s="127"/>
      <c r="D61" s="128"/>
      <c r="E61" s="127"/>
      <c r="F61" s="127"/>
    </row>
    <row r="62" spans="1:68" x14ac:dyDescent="0.25">
      <c r="B62" s="130" t="s">
        <v>702</v>
      </c>
      <c r="C62" s="127"/>
      <c r="D62" s="128"/>
      <c r="E62" s="127"/>
      <c r="F62" s="127"/>
    </row>
    <row r="63" spans="1:68" x14ac:dyDescent="0.25">
      <c r="B63" s="130" t="s">
        <v>703</v>
      </c>
      <c r="C63" s="127"/>
      <c r="D63" s="128"/>
      <c r="E63" s="127"/>
      <c r="F63" s="127"/>
    </row>
    <row r="64" spans="1:68" x14ac:dyDescent="0.25">
      <c r="B64" s="130" t="s">
        <v>704</v>
      </c>
      <c r="C64" s="127"/>
      <c r="D64" s="128"/>
      <c r="E64" s="127"/>
      <c r="F64" s="127"/>
    </row>
    <row r="65" spans="2:6" x14ac:dyDescent="0.25">
      <c r="B65" s="130" t="s">
        <v>572</v>
      </c>
      <c r="C65" s="127"/>
      <c r="D65" s="128"/>
      <c r="E65" s="127"/>
      <c r="F65" s="127"/>
    </row>
    <row r="66" spans="2:6" x14ac:dyDescent="0.25">
      <c r="B66" s="131" t="s">
        <v>705</v>
      </c>
      <c r="C66" s="127"/>
      <c r="D66" s="128"/>
      <c r="E66" s="127"/>
      <c r="F66" s="127"/>
    </row>
    <row r="67" spans="2:6" x14ac:dyDescent="0.25">
      <c r="B67" s="130" t="s">
        <v>706</v>
      </c>
      <c r="C67" s="127"/>
      <c r="D67" s="128"/>
      <c r="E67" s="127"/>
      <c r="F67" s="127"/>
    </row>
    <row r="68" spans="2:6" x14ac:dyDescent="0.25">
      <c r="B68" s="130" t="s">
        <v>707</v>
      </c>
      <c r="C68" s="127"/>
      <c r="D68" s="128"/>
      <c r="E68" s="127"/>
      <c r="F68" s="127"/>
    </row>
    <row r="69" spans="2:6" x14ac:dyDescent="0.25">
      <c r="B69" s="130" t="s">
        <v>708</v>
      </c>
      <c r="C69" s="127"/>
      <c r="D69" s="128"/>
      <c r="E69" s="127"/>
      <c r="F69" s="127"/>
    </row>
    <row r="70" spans="2:6" x14ac:dyDescent="0.25">
      <c r="B70" s="130" t="s">
        <v>709</v>
      </c>
      <c r="C70" s="127"/>
      <c r="D70" s="128"/>
      <c r="E70" s="127"/>
      <c r="F70" s="127"/>
    </row>
    <row r="71" spans="2:6" x14ac:dyDescent="0.25">
      <c r="B71" s="130" t="s">
        <v>710</v>
      </c>
      <c r="C71" s="127"/>
      <c r="D71" s="128"/>
      <c r="E71" s="127"/>
      <c r="F71" s="127"/>
    </row>
    <row r="72" spans="2:6" x14ac:dyDescent="0.25">
      <c r="B72" s="130" t="s">
        <v>711</v>
      </c>
      <c r="C72" s="127"/>
      <c r="D72" s="128"/>
      <c r="E72" s="127"/>
      <c r="F72" s="127"/>
    </row>
    <row r="73" spans="2:6" x14ac:dyDescent="0.25">
      <c r="B73" s="130" t="s">
        <v>712</v>
      </c>
      <c r="C73" s="127"/>
      <c r="D73" s="128"/>
      <c r="E73" s="127"/>
      <c r="F73" s="127"/>
    </row>
    <row r="74" spans="2:6" x14ac:dyDescent="0.25">
      <c r="B74" s="130" t="s">
        <v>713</v>
      </c>
      <c r="C74" s="127"/>
      <c r="D74" s="128"/>
      <c r="E74" s="127"/>
      <c r="F74" s="127"/>
    </row>
    <row r="75" spans="2:6" x14ac:dyDescent="0.25">
      <c r="B75" s="130" t="s">
        <v>714</v>
      </c>
      <c r="C75" s="127"/>
      <c r="D75" s="128"/>
      <c r="E75" s="127"/>
      <c r="F75" s="127"/>
    </row>
    <row r="76" spans="2:6" x14ac:dyDescent="0.25">
      <c r="B76" s="130" t="s">
        <v>715</v>
      </c>
      <c r="C76" s="127"/>
      <c r="D76" s="128"/>
      <c r="E76" s="127"/>
      <c r="F76" s="127"/>
    </row>
    <row r="77" spans="2:6" x14ac:dyDescent="0.25">
      <c r="B77" s="130" t="s">
        <v>716</v>
      </c>
      <c r="C77" s="127"/>
      <c r="D77" s="128"/>
      <c r="E77" s="127"/>
      <c r="F77" s="127"/>
    </row>
    <row r="78" spans="2:6" x14ac:dyDescent="0.25">
      <c r="B78" s="130" t="s">
        <v>717</v>
      </c>
      <c r="C78" s="127"/>
      <c r="D78" s="128"/>
      <c r="E78" s="127"/>
      <c r="F78" s="127"/>
    </row>
    <row r="79" spans="2:6" x14ac:dyDescent="0.25">
      <c r="B79" s="130" t="s">
        <v>718</v>
      </c>
      <c r="C79" s="127"/>
      <c r="D79" s="128"/>
      <c r="E79" s="127"/>
      <c r="F79" s="127"/>
    </row>
    <row r="80" spans="2:6" x14ac:dyDescent="0.25">
      <c r="B80" s="130" t="s">
        <v>719</v>
      </c>
      <c r="C80" s="127"/>
      <c r="D80" s="128"/>
      <c r="E80" s="127"/>
      <c r="F80" s="127"/>
    </row>
    <row r="81" spans="2:6" x14ac:dyDescent="0.25">
      <c r="B81" s="130" t="s">
        <v>720</v>
      </c>
      <c r="C81" s="127"/>
      <c r="D81" s="128"/>
      <c r="E81" s="127"/>
      <c r="F81" s="127"/>
    </row>
    <row r="82" spans="2:6" x14ac:dyDescent="0.25">
      <c r="B82" s="130" t="s">
        <v>721</v>
      </c>
      <c r="C82" s="127"/>
      <c r="D82" s="128"/>
      <c r="E82" s="127"/>
      <c r="F82" s="127"/>
    </row>
    <row r="83" spans="2:6" x14ac:dyDescent="0.25">
      <c r="B83" s="131" t="s">
        <v>722</v>
      </c>
      <c r="C83" s="127"/>
      <c r="D83" s="128"/>
      <c r="E83" s="127"/>
      <c r="F83" s="127"/>
    </row>
    <row r="84" spans="2:6" x14ac:dyDescent="0.25">
      <c r="B84" s="130" t="s">
        <v>723</v>
      </c>
      <c r="C84" s="127"/>
      <c r="D84" s="128"/>
      <c r="E84" s="127"/>
      <c r="F84" s="127"/>
    </row>
    <row r="85" spans="2:6" x14ac:dyDescent="0.25">
      <c r="B85" s="130" t="s">
        <v>724</v>
      </c>
      <c r="C85" s="127"/>
      <c r="D85" s="128"/>
      <c r="E85" s="127"/>
      <c r="F85" s="127"/>
    </row>
    <row r="86" spans="2:6" x14ac:dyDescent="0.25">
      <c r="B86" s="130" t="s">
        <v>725</v>
      </c>
      <c r="C86" s="127"/>
      <c r="D86" s="128"/>
      <c r="E86" s="127"/>
      <c r="F86" s="127"/>
    </row>
    <row r="87" spans="2:6" x14ac:dyDescent="0.25">
      <c r="B87" s="130" t="s">
        <v>726</v>
      </c>
      <c r="C87" s="127"/>
      <c r="D87" s="128"/>
      <c r="E87" s="127"/>
      <c r="F87" s="127"/>
    </row>
    <row r="88" spans="2:6" x14ac:dyDescent="0.25">
      <c r="B88" s="130" t="s">
        <v>727</v>
      </c>
      <c r="C88" s="127"/>
      <c r="D88" s="128"/>
      <c r="E88" s="127"/>
      <c r="F88" s="127"/>
    </row>
    <row r="89" spans="2:6" x14ac:dyDescent="0.25">
      <c r="B89" s="130" t="s">
        <v>728</v>
      </c>
      <c r="C89" s="127"/>
      <c r="D89" s="128"/>
      <c r="E89" s="127"/>
      <c r="F89" s="127"/>
    </row>
    <row r="90" spans="2:6" x14ac:dyDescent="0.25">
      <c r="B90" s="130" t="s">
        <v>729</v>
      </c>
      <c r="C90" s="127"/>
      <c r="D90" s="128"/>
      <c r="E90" s="127"/>
      <c r="F90" s="127"/>
    </row>
    <row r="91" spans="2:6" x14ac:dyDescent="0.25">
      <c r="B91" s="130" t="s">
        <v>730</v>
      </c>
      <c r="C91" s="127"/>
      <c r="D91" s="128"/>
      <c r="E91" s="127"/>
      <c r="F91" s="127"/>
    </row>
    <row r="92" spans="2:6" x14ac:dyDescent="0.25">
      <c r="B92" s="130" t="s">
        <v>731</v>
      </c>
      <c r="C92" s="127"/>
      <c r="D92" s="128"/>
      <c r="E92" s="127"/>
      <c r="F92" s="127"/>
    </row>
    <row r="93" spans="2:6" x14ac:dyDescent="0.25">
      <c r="B93" s="130" t="s">
        <v>732</v>
      </c>
      <c r="C93" s="127"/>
      <c r="D93" s="128"/>
      <c r="E93" s="127"/>
      <c r="F93" s="127"/>
    </row>
    <row r="94" spans="2:6" x14ac:dyDescent="0.25">
      <c r="B94" s="130" t="s">
        <v>733</v>
      </c>
      <c r="C94" s="127"/>
      <c r="D94" s="128"/>
      <c r="E94" s="127"/>
      <c r="F94" s="127"/>
    </row>
    <row r="95" spans="2:6" x14ac:dyDescent="0.25">
      <c r="B95" s="130" t="s">
        <v>734</v>
      </c>
      <c r="C95" s="127"/>
      <c r="D95" s="128"/>
      <c r="E95" s="127"/>
      <c r="F95" s="127"/>
    </row>
    <row r="96" spans="2:6" x14ac:dyDescent="0.25">
      <c r="B96" s="130" t="s">
        <v>735</v>
      </c>
      <c r="C96" s="127"/>
      <c r="D96" s="128"/>
      <c r="E96" s="127"/>
      <c r="F96" s="127"/>
    </row>
    <row r="97" spans="2:6" x14ac:dyDescent="0.25">
      <c r="B97" s="130" t="s">
        <v>736</v>
      </c>
      <c r="C97" s="127"/>
      <c r="D97" s="128"/>
      <c r="E97" s="127"/>
      <c r="F97" s="127"/>
    </row>
    <row r="98" spans="2:6" x14ac:dyDescent="0.25">
      <c r="B98" s="130" t="s">
        <v>737</v>
      </c>
      <c r="C98" s="127"/>
      <c r="D98" s="128"/>
      <c r="E98" s="127"/>
      <c r="F98" s="127"/>
    </row>
    <row r="99" spans="2:6" x14ac:dyDescent="0.25">
      <c r="B99" s="130" t="s">
        <v>738</v>
      </c>
      <c r="C99" s="127"/>
      <c r="D99" s="128"/>
      <c r="E99" s="127"/>
      <c r="F99" s="127"/>
    </row>
    <row r="100" spans="2:6" x14ac:dyDescent="0.25">
      <c r="B100" s="130" t="s">
        <v>739</v>
      </c>
      <c r="C100" s="127"/>
      <c r="D100" s="128"/>
      <c r="E100" s="127"/>
      <c r="F100" s="127"/>
    </row>
    <row r="101" spans="2:6" x14ac:dyDescent="0.25">
      <c r="B101" s="130" t="s">
        <v>740</v>
      </c>
      <c r="C101" s="127"/>
      <c r="D101" s="128"/>
      <c r="E101" s="127"/>
      <c r="F101" s="127"/>
    </row>
    <row r="102" spans="2:6" x14ac:dyDescent="0.25">
      <c r="B102" s="130" t="s">
        <v>741</v>
      </c>
      <c r="C102" s="127"/>
      <c r="D102" s="128"/>
      <c r="E102" s="127"/>
      <c r="F102" s="127"/>
    </row>
    <row r="103" spans="2:6" x14ac:dyDescent="0.25">
      <c r="B103" s="130" t="s">
        <v>742</v>
      </c>
      <c r="C103" s="127"/>
      <c r="D103" s="128"/>
      <c r="E103" s="127"/>
      <c r="F103" s="127"/>
    </row>
    <row r="104" spans="2:6" x14ac:dyDescent="0.25">
      <c r="B104" s="130" t="s">
        <v>743</v>
      </c>
      <c r="C104" s="127"/>
      <c r="D104" s="128"/>
      <c r="E104" s="127"/>
      <c r="F104" s="127"/>
    </row>
    <row r="105" spans="2:6" x14ac:dyDescent="0.25">
      <c r="B105" s="130" t="s">
        <v>744</v>
      </c>
      <c r="C105" s="127"/>
      <c r="D105" s="128"/>
      <c r="E105" s="127"/>
      <c r="F105" s="127"/>
    </row>
    <row r="106" spans="2:6" x14ac:dyDescent="0.25">
      <c r="B106" s="130" t="s">
        <v>745</v>
      </c>
      <c r="C106" s="127"/>
      <c r="D106" s="128"/>
      <c r="E106" s="127"/>
      <c r="F106" s="127"/>
    </row>
    <row r="107" spans="2:6" x14ac:dyDescent="0.25">
      <c r="B107" s="130" t="s">
        <v>746</v>
      </c>
      <c r="C107" s="127"/>
      <c r="D107" s="128"/>
      <c r="E107" s="127"/>
      <c r="F107" s="127"/>
    </row>
    <row r="108" spans="2:6" x14ac:dyDescent="0.25">
      <c r="B108" s="130" t="s">
        <v>747</v>
      </c>
      <c r="C108" s="127"/>
      <c r="D108" s="128"/>
      <c r="E108" s="127"/>
      <c r="F108" s="127"/>
    </row>
    <row r="109" spans="2:6" x14ac:dyDescent="0.25">
      <c r="B109" s="130" t="s">
        <v>748</v>
      </c>
      <c r="C109" s="127"/>
      <c r="D109" s="128"/>
      <c r="E109" s="127"/>
      <c r="F109" s="127"/>
    </row>
    <row r="110" spans="2:6" x14ac:dyDescent="0.25">
      <c r="B110" s="130" t="s">
        <v>749</v>
      </c>
      <c r="C110" s="127"/>
      <c r="D110" s="128"/>
      <c r="E110" s="127"/>
      <c r="F110" s="127"/>
    </row>
    <row r="111" spans="2:6" x14ac:dyDescent="0.25">
      <c r="B111" s="130" t="s">
        <v>750</v>
      </c>
      <c r="C111" s="127"/>
      <c r="D111" s="128"/>
      <c r="E111" s="127"/>
      <c r="F111" s="127"/>
    </row>
    <row r="112" spans="2:6" x14ac:dyDescent="0.25">
      <c r="B112" s="130" t="s">
        <v>751</v>
      </c>
      <c r="C112" s="127"/>
      <c r="D112" s="128"/>
      <c r="E112" s="127"/>
      <c r="F112" s="127"/>
    </row>
    <row r="113" spans="2:6" x14ac:dyDescent="0.25">
      <c r="B113" s="127"/>
      <c r="C113" s="127"/>
      <c r="D113" s="128"/>
      <c r="E113" s="127"/>
      <c r="F113" s="127"/>
    </row>
    <row r="114" spans="2:6" x14ac:dyDescent="0.25">
      <c r="B114" s="127"/>
      <c r="C114" s="127"/>
      <c r="D114" s="128"/>
      <c r="E114" s="127"/>
      <c r="F114" s="127"/>
    </row>
    <row r="115" spans="2:6" x14ac:dyDescent="0.25">
      <c r="B115" s="127"/>
      <c r="C115" s="127"/>
      <c r="D115" s="128"/>
      <c r="E115" s="127"/>
      <c r="F115" s="127"/>
    </row>
    <row r="130" spans="1:68" s="126" customFormat="1" x14ac:dyDescent="0.25">
      <c r="A130" s="67"/>
      <c r="B130" s="67"/>
      <c r="C130" s="67"/>
      <c r="D130" s="132"/>
      <c r="E130" s="67"/>
      <c r="F130" s="67"/>
      <c r="G130" s="67"/>
      <c r="H130" s="71"/>
      <c r="I130" s="71"/>
      <c r="J130" s="71"/>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c r="BL130" s="67"/>
      <c r="BM130" s="67"/>
      <c r="BN130" s="67"/>
      <c r="BO130" s="67"/>
      <c r="BP130" s="67"/>
    </row>
    <row r="131" spans="1:68" s="126" customFormat="1" x14ac:dyDescent="0.25">
      <c r="A131" s="67"/>
      <c r="B131" s="67"/>
      <c r="C131" s="67"/>
      <c r="D131" s="132"/>
      <c r="E131" s="67"/>
      <c r="F131" s="67"/>
      <c r="G131" s="67"/>
      <c r="H131" s="71"/>
      <c r="I131" s="71"/>
      <c r="J131" s="71"/>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c r="BL131" s="67"/>
      <c r="BM131" s="67"/>
      <c r="BN131" s="67"/>
      <c r="BO131" s="67"/>
      <c r="BP131" s="67"/>
    </row>
    <row r="132" spans="1:68" s="126" customFormat="1" x14ac:dyDescent="0.25">
      <c r="A132" s="67"/>
      <c r="B132" s="67"/>
      <c r="C132" s="67"/>
      <c r="D132" s="132"/>
      <c r="E132" s="67"/>
      <c r="F132" s="67"/>
      <c r="G132" s="67"/>
      <c r="H132" s="71"/>
      <c r="I132" s="71"/>
      <c r="J132" s="71"/>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c r="BL132" s="67"/>
      <c r="BM132" s="67"/>
      <c r="BN132" s="67"/>
      <c r="BO132" s="67"/>
      <c r="BP132" s="67"/>
    </row>
    <row r="133" spans="1:68" s="126" customFormat="1" x14ac:dyDescent="0.25">
      <c r="A133" s="67"/>
      <c r="B133" s="67"/>
      <c r="C133" s="67"/>
      <c r="D133" s="132"/>
      <c r="E133" s="67"/>
      <c r="F133" s="67"/>
      <c r="G133" s="67"/>
      <c r="H133" s="71"/>
      <c r="I133" s="71"/>
      <c r="J133" s="71"/>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c r="BL133" s="67"/>
      <c r="BM133" s="67"/>
      <c r="BN133" s="67"/>
      <c r="BO133" s="67"/>
      <c r="BP133" s="67"/>
    </row>
    <row r="134" spans="1:68" s="126" customFormat="1" x14ac:dyDescent="0.25">
      <c r="A134" s="67"/>
      <c r="B134" s="67"/>
      <c r="C134" s="67"/>
      <c r="D134" s="132"/>
      <c r="E134" s="67"/>
      <c r="F134" s="67"/>
      <c r="G134" s="67"/>
      <c r="H134" s="71"/>
      <c r="I134" s="71"/>
      <c r="J134" s="71"/>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c r="BL134" s="67"/>
      <c r="BM134" s="67"/>
      <c r="BN134" s="67"/>
      <c r="BO134" s="67"/>
      <c r="BP134" s="67"/>
    </row>
    <row r="135" spans="1:68" s="126" customFormat="1" x14ac:dyDescent="0.25">
      <c r="A135" s="67"/>
      <c r="B135" s="67"/>
      <c r="C135" s="67"/>
      <c r="D135" s="132"/>
      <c r="E135" s="67"/>
      <c r="F135" s="67"/>
      <c r="G135" s="67"/>
      <c r="H135" s="71"/>
      <c r="I135" s="71"/>
      <c r="J135" s="71"/>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c r="BL135" s="67"/>
      <c r="BM135" s="67"/>
      <c r="BN135" s="67"/>
      <c r="BO135" s="67"/>
      <c r="BP135" s="67"/>
    </row>
    <row r="136" spans="1:68" s="126" customFormat="1" x14ac:dyDescent="0.25">
      <c r="A136" s="67"/>
      <c r="B136" s="67"/>
      <c r="C136" s="67"/>
      <c r="D136" s="132"/>
      <c r="E136" s="67"/>
      <c r="F136" s="67"/>
      <c r="G136" s="67"/>
      <c r="H136" s="71"/>
      <c r="I136" s="71"/>
      <c r="J136" s="71"/>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c r="BL136" s="67"/>
      <c r="BM136" s="67"/>
      <c r="BN136" s="67"/>
      <c r="BO136" s="67"/>
      <c r="BP136" s="67"/>
    </row>
    <row r="137" spans="1:68" s="126" customFormat="1" x14ac:dyDescent="0.25">
      <c r="A137" s="67"/>
      <c r="B137" s="67"/>
      <c r="C137" s="67"/>
      <c r="D137" s="132"/>
      <c r="E137" s="67"/>
      <c r="F137" s="67"/>
      <c r="G137" s="67"/>
      <c r="H137" s="71"/>
      <c r="I137" s="71"/>
      <c r="J137" s="71"/>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c r="BI137" s="67"/>
      <c r="BJ137" s="67"/>
      <c r="BK137" s="67"/>
      <c r="BL137" s="67"/>
      <c r="BM137" s="67"/>
      <c r="BN137" s="67"/>
      <c r="BO137" s="67"/>
      <c r="BP137" s="67"/>
    </row>
    <row r="138" spans="1:68" s="126" customFormat="1" x14ac:dyDescent="0.25">
      <c r="A138" s="67"/>
      <c r="B138" s="67"/>
      <c r="C138" s="67"/>
      <c r="D138" s="132"/>
      <c r="E138" s="67"/>
      <c r="F138" s="67"/>
      <c r="G138" s="67"/>
      <c r="H138" s="71"/>
      <c r="I138" s="71"/>
      <c r="J138" s="71"/>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c r="BI138" s="67"/>
      <c r="BJ138" s="67"/>
      <c r="BK138" s="67"/>
      <c r="BL138" s="67"/>
      <c r="BM138" s="67"/>
      <c r="BN138" s="67"/>
      <c r="BO138" s="67"/>
      <c r="BP138" s="67"/>
    </row>
    <row r="139" spans="1:68" s="126" customFormat="1" x14ac:dyDescent="0.25">
      <c r="A139" s="67"/>
      <c r="B139" s="67"/>
      <c r="C139" s="67"/>
      <c r="D139" s="132"/>
      <c r="E139" s="67"/>
      <c r="F139" s="67"/>
      <c r="G139" s="67"/>
      <c r="H139" s="71"/>
      <c r="I139" s="71"/>
      <c r="J139" s="71"/>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c r="BI139" s="67"/>
      <c r="BJ139" s="67"/>
      <c r="BK139" s="67"/>
      <c r="BL139" s="67"/>
      <c r="BM139" s="67"/>
      <c r="BN139" s="67"/>
      <c r="BO139" s="67"/>
      <c r="BP139" s="67"/>
    </row>
    <row r="140" spans="1:68" s="126" customFormat="1" x14ac:dyDescent="0.25">
      <c r="A140" s="67"/>
      <c r="B140" s="67"/>
      <c r="C140" s="67"/>
      <c r="D140" s="132"/>
      <c r="E140" s="67"/>
      <c r="F140" s="67"/>
      <c r="G140" s="67"/>
      <c r="H140" s="71"/>
      <c r="I140" s="71"/>
      <c r="J140" s="71"/>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c r="BI140" s="67"/>
      <c r="BJ140" s="67"/>
      <c r="BK140" s="67"/>
      <c r="BL140" s="67"/>
      <c r="BM140" s="67"/>
      <c r="BN140" s="67"/>
      <c r="BO140" s="67"/>
      <c r="BP140" s="67"/>
    </row>
    <row r="141" spans="1:68" s="126" customFormat="1" x14ac:dyDescent="0.25">
      <c r="A141" s="67"/>
      <c r="B141" s="67"/>
      <c r="C141" s="67"/>
      <c r="D141" s="132"/>
      <c r="E141" s="67"/>
      <c r="F141" s="67"/>
      <c r="G141" s="67"/>
      <c r="H141" s="71"/>
      <c r="I141" s="71"/>
      <c r="J141" s="71"/>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c r="BI141" s="67"/>
      <c r="BJ141" s="67"/>
      <c r="BK141" s="67"/>
      <c r="BL141" s="67"/>
      <c r="BM141" s="67"/>
      <c r="BN141" s="67"/>
      <c r="BO141" s="67"/>
      <c r="BP141" s="67"/>
    </row>
    <row r="142" spans="1:68" s="126" customFormat="1" x14ac:dyDescent="0.25">
      <c r="A142" s="67"/>
      <c r="B142" s="67"/>
      <c r="C142" s="67"/>
      <c r="D142" s="132"/>
      <c r="E142" s="67"/>
      <c r="F142" s="67"/>
      <c r="G142" s="67"/>
      <c r="H142" s="71"/>
      <c r="I142" s="71"/>
      <c r="J142" s="71"/>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c r="BI142" s="67"/>
      <c r="BJ142" s="67"/>
      <c r="BK142" s="67"/>
      <c r="BL142" s="67"/>
      <c r="BM142" s="67"/>
      <c r="BN142" s="67"/>
      <c r="BO142" s="67"/>
      <c r="BP142" s="67"/>
    </row>
    <row r="143" spans="1:68" s="126" customFormat="1" x14ac:dyDescent="0.25">
      <c r="A143" s="67"/>
      <c r="B143" s="67"/>
      <c r="C143" s="67"/>
      <c r="D143" s="132"/>
      <c r="E143" s="67"/>
      <c r="F143" s="67"/>
      <c r="G143" s="67"/>
      <c r="H143" s="71"/>
      <c r="I143" s="71"/>
      <c r="J143" s="71"/>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c r="BI143" s="67"/>
      <c r="BJ143" s="67"/>
      <c r="BK143" s="67"/>
      <c r="BL143" s="67"/>
      <c r="BM143" s="67"/>
      <c r="BN143" s="67"/>
      <c r="BO143" s="67"/>
      <c r="BP143" s="67"/>
    </row>
    <row r="144" spans="1:68" s="126" customFormat="1" x14ac:dyDescent="0.25">
      <c r="A144" s="67"/>
      <c r="B144" s="67"/>
      <c r="C144" s="67"/>
      <c r="D144" s="132"/>
      <c r="E144" s="67"/>
      <c r="F144" s="67"/>
      <c r="G144" s="67"/>
      <c r="H144" s="71"/>
      <c r="I144" s="71"/>
      <c r="J144" s="71"/>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c r="BI144" s="67"/>
      <c r="BJ144" s="67"/>
      <c r="BK144" s="67"/>
      <c r="BL144" s="67"/>
      <c r="BM144" s="67"/>
      <c r="BN144" s="67"/>
      <c r="BO144" s="67"/>
      <c r="BP144" s="67"/>
    </row>
    <row r="145" spans="1:68" s="126" customFormat="1" x14ac:dyDescent="0.25">
      <c r="A145" s="67"/>
      <c r="B145" s="67"/>
      <c r="C145" s="67"/>
      <c r="D145" s="132"/>
      <c r="E145" s="67"/>
      <c r="F145" s="67"/>
      <c r="G145" s="67"/>
      <c r="H145" s="71"/>
      <c r="I145" s="71"/>
      <c r="J145" s="71"/>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c r="BI145" s="67"/>
      <c r="BJ145" s="67"/>
      <c r="BK145" s="67"/>
      <c r="BL145" s="67"/>
      <c r="BM145" s="67"/>
      <c r="BN145" s="67"/>
      <c r="BO145" s="67"/>
      <c r="BP145" s="67"/>
    </row>
    <row r="146" spans="1:68" s="126" customFormat="1" x14ac:dyDescent="0.25">
      <c r="A146" s="67"/>
      <c r="B146" s="67"/>
      <c r="C146" s="67"/>
      <c r="D146" s="132"/>
      <c r="E146" s="67"/>
      <c r="F146" s="67"/>
      <c r="G146" s="67"/>
      <c r="H146" s="71"/>
      <c r="I146" s="71"/>
      <c r="J146" s="71"/>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c r="BI146" s="67"/>
      <c r="BJ146" s="67"/>
      <c r="BK146" s="67"/>
      <c r="BL146" s="67"/>
      <c r="BM146" s="67"/>
      <c r="BN146" s="67"/>
      <c r="BO146" s="67"/>
      <c r="BP146" s="67"/>
    </row>
    <row r="147" spans="1:68" s="126" customFormat="1" x14ac:dyDescent="0.25">
      <c r="A147" s="67"/>
      <c r="B147" s="67"/>
      <c r="C147" s="67"/>
      <c r="D147" s="132"/>
      <c r="E147" s="67"/>
      <c r="F147" s="67"/>
      <c r="G147" s="67"/>
      <c r="H147" s="71"/>
      <c r="I147" s="71"/>
      <c r="J147" s="71"/>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c r="BI147" s="67"/>
      <c r="BJ147" s="67"/>
      <c r="BK147" s="67"/>
      <c r="BL147" s="67"/>
      <c r="BM147" s="67"/>
      <c r="BN147" s="67"/>
      <c r="BO147" s="67"/>
      <c r="BP147" s="67"/>
    </row>
    <row r="148" spans="1:68" s="126" customFormat="1" x14ac:dyDescent="0.25">
      <c r="A148" s="67"/>
      <c r="B148" s="67"/>
      <c r="C148" s="67"/>
      <c r="D148" s="132"/>
      <c r="E148" s="67"/>
      <c r="F148" s="67"/>
      <c r="G148" s="67"/>
      <c r="H148" s="71"/>
      <c r="I148" s="71"/>
      <c r="J148" s="71"/>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c r="BI148" s="67"/>
      <c r="BJ148" s="67"/>
      <c r="BK148" s="67"/>
      <c r="BL148" s="67"/>
      <c r="BM148" s="67"/>
      <c r="BN148" s="67"/>
      <c r="BO148" s="67"/>
      <c r="BP148" s="67"/>
    </row>
    <row r="149" spans="1:68" s="126" customFormat="1" x14ac:dyDescent="0.25">
      <c r="A149" s="67"/>
      <c r="B149" s="67"/>
      <c r="C149" s="67"/>
      <c r="D149" s="132"/>
      <c r="E149" s="67"/>
      <c r="F149" s="67"/>
      <c r="G149" s="67"/>
      <c r="H149" s="71"/>
      <c r="I149" s="71"/>
      <c r="J149" s="71"/>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c r="BI149" s="67"/>
      <c r="BJ149" s="67"/>
      <c r="BK149" s="67"/>
      <c r="BL149" s="67"/>
      <c r="BM149" s="67"/>
      <c r="BN149" s="67"/>
      <c r="BO149" s="67"/>
      <c r="BP149" s="67"/>
    </row>
    <row r="150" spans="1:68" s="126" customFormat="1" x14ac:dyDescent="0.25">
      <c r="A150" s="67"/>
      <c r="B150" s="67"/>
      <c r="C150" s="67"/>
      <c r="D150" s="132"/>
      <c r="E150" s="67"/>
      <c r="F150" s="67"/>
      <c r="G150" s="67"/>
      <c r="H150" s="71"/>
      <c r="I150" s="71"/>
      <c r="J150" s="71"/>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c r="BI150" s="67"/>
      <c r="BJ150" s="67"/>
      <c r="BK150" s="67"/>
      <c r="BL150" s="67"/>
      <c r="BM150" s="67"/>
      <c r="BN150" s="67"/>
      <c r="BO150" s="67"/>
      <c r="BP150" s="67"/>
    </row>
    <row r="151" spans="1:68" s="126" customFormat="1" x14ac:dyDescent="0.25">
      <c r="A151" s="67"/>
      <c r="B151" s="67"/>
      <c r="C151" s="67"/>
      <c r="D151" s="132"/>
      <c r="E151" s="67"/>
      <c r="F151" s="67"/>
      <c r="G151" s="67"/>
      <c r="H151" s="71"/>
      <c r="I151" s="71"/>
      <c r="J151" s="71"/>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c r="BI151" s="67"/>
      <c r="BJ151" s="67"/>
      <c r="BK151" s="67"/>
      <c r="BL151" s="67"/>
      <c r="BM151" s="67"/>
      <c r="BN151" s="67"/>
      <c r="BO151" s="67"/>
      <c r="BP151" s="67"/>
    </row>
    <row r="152" spans="1:68" s="126" customFormat="1" x14ac:dyDescent="0.25">
      <c r="A152" s="67"/>
      <c r="B152" s="67"/>
      <c r="C152" s="67"/>
      <c r="D152" s="132"/>
      <c r="E152" s="67"/>
      <c r="F152" s="67"/>
      <c r="G152" s="67"/>
      <c r="H152" s="71"/>
      <c r="I152" s="71"/>
      <c r="J152" s="71"/>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c r="BI152" s="67"/>
      <c r="BJ152" s="67"/>
      <c r="BK152" s="67"/>
      <c r="BL152" s="67"/>
      <c r="BM152" s="67"/>
      <c r="BN152" s="67"/>
      <c r="BO152" s="67"/>
      <c r="BP152" s="67"/>
    </row>
    <row r="153" spans="1:68" s="126" customFormat="1" x14ac:dyDescent="0.25">
      <c r="A153" s="67"/>
      <c r="B153" s="67"/>
      <c r="C153" s="67"/>
      <c r="D153" s="132"/>
      <c r="E153" s="67"/>
      <c r="F153" s="67"/>
      <c r="G153" s="67"/>
      <c r="H153" s="71"/>
      <c r="I153" s="71"/>
      <c r="J153" s="71"/>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c r="BI153" s="67"/>
      <c r="BJ153" s="67"/>
      <c r="BK153" s="67"/>
      <c r="BL153" s="67"/>
      <c r="BM153" s="67"/>
      <c r="BN153" s="67"/>
      <c r="BO153" s="67"/>
      <c r="BP153" s="67"/>
    </row>
    <row r="154" spans="1:68" s="126" customFormat="1" x14ac:dyDescent="0.25">
      <c r="A154" s="67"/>
      <c r="B154" s="67"/>
      <c r="C154" s="67"/>
      <c r="D154" s="132"/>
      <c r="E154" s="67"/>
      <c r="F154" s="67"/>
      <c r="G154" s="67"/>
      <c r="H154" s="71"/>
      <c r="I154" s="71"/>
      <c r="J154" s="71"/>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c r="BI154" s="67"/>
      <c r="BJ154" s="67"/>
      <c r="BK154" s="67"/>
      <c r="BL154" s="67"/>
      <c r="BM154" s="67"/>
      <c r="BN154" s="67"/>
      <c r="BO154" s="67"/>
      <c r="BP154" s="67"/>
    </row>
    <row r="155" spans="1:68" s="126" customFormat="1" x14ac:dyDescent="0.25">
      <c r="A155" s="67"/>
      <c r="B155" s="67"/>
      <c r="C155" s="67"/>
      <c r="D155" s="132"/>
      <c r="E155" s="67"/>
      <c r="F155" s="67"/>
      <c r="G155" s="67"/>
      <c r="H155" s="71"/>
      <c r="I155" s="71"/>
      <c r="J155" s="71"/>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c r="BI155" s="67"/>
      <c r="BJ155" s="67"/>
      <c r="BK155" s="67"/>
      <c r="BL155" s="67"/>
      <c r="BM155" s="67"/>
      <c r="BN155" s="67"/>
      <c r="BO155" s="67"/>
      <c r="BP155" s="67"/>
    </row>
    <row r="156" spans="1:68" s="126" customFormat="1" x14ac:dyDescent="0.25">
      <c r="A156" s="67"/>
      <c r="B156" s="67"/>
      <c r="C156" s="67"/>
      <c r="D156" s="132"/>
      <c r="E156" s="67"/>
      <c r="F156" s="67"/>
      <c r="G156" s="67"/>
      <c r="H156" s="71"/>
      <c r="I156" s="71"/>
      <c r="J156" s="71"/>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c r="BI156" s="67"/>
      <c r="BJ156" s="67"/>
      <c r="BK156" s="67"/>
      <c r="BL156" s="67"/>
      <c r="BM156" s="67"/>
      <c r="BN156" s="67"/>
      <c r="BO156" s="67"/>
      <c r="BP156" s="67"/>
    </row>
    <row r="157" spans="1:68" s="126" customFormat="1" x14ac:dyDescent="0.25">
      <c r="A157" s="67"/>
      <c r="B157" s="67"/>
      <c r="C157" s="67"/>
      <c r="D157" s="132"/>
      <c r="E157" s="67"/>
      <c r="F157" s="67"/>
      <c r="G157" s="67"/>
      <c r="H157" s="71"/>
      <c r="I157" s="71"/>
      <c r="J157" s="71"/>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c r="BI157" s="67"/>
      <c r="BJ157" s="67"/>
      <c r="BK157" s="67"/>
      <c r="BL157" s="67"/>
      <c r="BM157" s="67"/>
      <c r="BN157" s="67"/>
      <c r="BO157" s="67"/>
      <c r="BP157" s="67"/>
    </row>
    <row r="158" spans="1:68" s="126" customFormat="1" x14ac:dyDescent="0.25">
      <c r="A158" s="67"/>
      <c r="B158" s="67"/>
      <c r="C158" s="67"/>
      <c r="D158" s="132"/>
      <c r="E158" s="67"/>
      <c r="F158" s="67"/>
      <c r="G158" s="67"/>
      <c r="H158" s="71"/>
      <c r="I158" s="71"/>
      <c r="J158" s="71"/>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c r="BI158" s="67"/>
      <c r="BJ158" s="67"/>
      <c r="BK158" s="67"/>
      <c r="BL158" s="67"/>
      <c r="BM158" s="67"/>
      <c r="BN158" s="67"/>
      <c r="BO158" s="67"/>
      <c r="BP158" s="67"/>
    </row>
    <row r="159" spans="1:68" s="126" customFormat="1" x14ac:dyDescent="0.25">
      <c r="A159" s="67"/>
      <c r="B159" s="67"/>
      <c r="C159" s="67"/>
      <c r="D159" s="132"/>
      <c r="E159" s="67"/>
      <c r="F159" s="67"/>
      <c r="G159" s="67"/>
      <c r="H159" s="71"/>
      <c r="I159" s="71"/>
      <c r="J159" s="71"/>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c r="BI159" s="67"/>
      <c r="BJ159" s="67"/>
      <c r="BK159" s="67"/>
      <c r="BL159" s="67"/>
      <c r="BM159" s="67"/>
      <c r="BN159" s="67"/>
      <c r="BO159" s="67"/>
      <c r="BP159" s="67"/>
    </row>
    <row r="160" spans="1:68" s="126" customFormat="1" x14ac:dyDescent="0.25">
      <c r="A160" s="67"/>
      <c r="B160" s="67"/>
      <c r="C160" s="67"/>
      <c r="D160" s="132"/>
      <c r="E160" s="67"/>
      <c r="F160" s="67"/>
      <c r="G160" s="67"/>
      <c r="H160" s="71"/>
      <c r="I160" s="71"/>
      <c r="J160" s="71"/>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c r="BI160" s="67"/>
      <c r="BJ160" s="67"/>
      <c r="BK160" s="67"/>
      <c r="BL160" s="67"/>
      <c r="BM160" s="67"/>
      <c r="BN160" s="67"/>
      <c r="BO160" s="67"/>
      <c r="BP160" s="67"/>
    </row>
    <row r="161" spans="1:68" s="126" customFormat="1" x14ac:dyDescent="0.25">
      <c r="A161" s="67"/>
      <c r="B161" s="67"/>
      <c r="C161" s="67"/>
      <c r="D161" s="132"/>
      <c r="E161" s="67"/>
      <c r="F161" s="67"/>
      <c r="G161" s="67"/>
      <c r="H161" s="71"/>
      <c r="I161" s="71"/>
      <c r="J161" s="71"/>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c r="BI161" s="67"/>
      <c r="BJ161" s="67"/>
      <c r="BK161" s="67"/>
      <c r="BL161" s="67"/>
      <c r="BM161" s="67"/>
      <c r="BN161" s="67"/>
      <c r="BO161" s="67"/>
      <c r="BP161" s="67"/>
    </row>
    <row r="162" spans="1:68" s="126" customFormat="1" x14ac:dyDescent="0.25">
      <c r="A162" s="67"/>
      <c r="B162" s="67"/>
      <c r="C162" s="67"/>
      <c r="D162" s="132"/>
      <c r="E162" s="67"/>
      <c r="F162" s="67"/>
      <c r="G162" s="67"/>
      <c r="H162" s="71"/>
      <c r="I162" s="71"/>
      <c r="J162" s="71"/>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c r="BI162" s="67"/>
      <c r="BJ162" s="67"/>
      <c r="BK162" s="67"/>
      <c r="BL162" s="67"/>
      <c r="BM162" s="67"/>
      <c r="BN162" s="67"/>
      <c r="BO162" s="67"/>
      <c r="BP162" s="67"/>
    </row>
    <row r="163" spans="1:68" s="126" customFormat="1" x14ac:dyDescent="0.25">
      <c r="A163" s="67"/>
      <c r="B163" s="67"/>
      <c r="C163" s="67"/>
      <c r="D163" s="132"/>
      <c r="E163" s="67"/>
      <c r="F163" s="67"/>
      <c r="G163" s="67"/>
      <c r="H163" s="71"/>
      <c r="I163" s="71"/>
      <c r="J163" s="71"/>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c r="BI163" s="67"/>
      <c r="BJ163" s="67"/>
      <c r="BK163" s="67"/>
      <c r="BL163" s="67"/>
      <c r="BM163" s="67"/>
      <c r="BN163" s="67"/>
      <c r="BO163" s="67"/>
      <c r="BP163" s="67"/>
    </row>
    <row r="164" spans="1:68" s="126" customFormat="1" x14ac:dyDescent="0.25">
      <c r="A164" s="67"/>
      <c r="B164" s="67"/>
      <c r="C164" s="67"/>
      <c r="D164" s="132"/>
      <c r="E164" s="67"/>
      <c r="F164" s="67"/>
      <c r="G164" s="67"/>
      <c r="H164" s="71"/>
      <c r="I164" s="71"/>
      <c r="J164" s="71"/>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c r="BI164" s="67"/>
      <c r="BJ164" s="67"/>
      <c r="BK164" s="67"/>
      <c r="BL164" s="67"/>
      <c r="BM164" s="67"/>
      <c r="BN164" s="67"/>
      <c r="BO164" s="67"/>
      <c r="BP164" s="67"/>
    </row>
    <row r="165" spans="1:68" s="126" customFormat="1" x14ac:dyDescent="0.25">
      <c r="A165" s="67"/>
      <c r="B165" s="67"/>
      <c r="C165" s="67"/>
      <c r="D165" s="132"/>
      <c r="E165" s="67"/>
      <c r="F165" s="67"/>
      <c r="G165" s="67"/>
      <c r="H165" s="71"/>
      <c r="I165" s="71"/>
      <c r="J165" s="71"/>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c r="BI165" s="67"/>
      <c r="BJ165" s="67"/>
      <c r="BK165" s="67"/>
      <c r="BL165" s="67"/>
      <c r="BM165" s="67"/>
      <c r="BN165" s="67"/>
      <c r="BO165" s="67"/>
      <c r="BP165" s="67"/>
    </row>
    <row r="166" spans="1:68" s="126" customFormat="1" x14ac:dyDescent="0.25">
      <c r="A166" s="67"/>
      <c r="B166" s="67"/>
      <c r="C166" s="67"/>
      <c r="D166" s="132"/>
      <c r="E166" s="67"/>
      <c r="F166" s="67"/>
      <c r="G166" s="67"/>
      <c r="H166" s="71"/>
      <c r="I166" s="71"/>
      <c r="J166" s="71"/>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c r="BI166" s="67"/>
      <c r="BJ166" s="67"/>
      <c r="BK166" s="67"/>
      <c r="BL166" s="67"/>
      <c r="BM166" s="67"/>
      <c r="BN166" s="67"/>
      <c r="BO166" s="67"/>
      <c r="BP166" s="67"/>
    </row>
    <row r="167" spans="1:68" s="126" customFormat="1" x14ac:dyDescent="0.25">
      <c r="A167" s="67"/>
      <c r="B167" s="67"/>
      <c r="C167" s="67"/>
      <c r="D167" s="132"/>
      <c r="E167" s="67"/>
      <c r="F167" s="67"/>
      <c r="G167" s="67"/>
      <c r="H167" s="71"/>
      <c r="I167" s="71"/>
      <c r="J167" s="71"/>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c r="BI167" s="67"/>
      <c r="BJ167" s="67"/>
      <c r="BK167" s="67"/>
      <c r="BL167" s="67"/>
      <c r="BM167" s="67"/>
      <c r="BN167" s="67"/>
      <c r="BO167" s="67"/>
      <c r="BP167" s="67"/>
    </row>
    <row r="168" spans="1:68" s="126" customFormat="1" x14ac:dyDescent="0.25">
      <c r="A168" s="67"/>
      <c r="B168" s="67"/>
      <c r="C168" s="67"/>
      <c r="D168" s="132"/>
      <c r="E168" s="67"/>
      <c r="F168" s="67"/>
      <c r="G168" s="67"/>
      <c r="H168" s="71"/>
      <c r="I168" s="71"/>
      <c r="J168" s="71"/>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c r="BI168" s="67"/>
      <c r="BJ168" s="67"/>
      <c r="BK168" s="67"/>
      <c r="BL168" s="67"/>
      <c r="BM168" s="67"/>
      <c r="BN168" s="67"/>
      <c r="BO168" s="67"/>
      <c r="BP168" s="67"/>
    </row>
    <row r="169" spans="1:68" s="126" customFormat="1" x14ac:dyDescent="0.25">
      <c r="A169" s="67"/>
      <c r="B169" s="67"/>
      <c r="C169" s="67"/>
      <c r="D169" s="132"/>
      <c r="E169" s="67"/>
      <c r="F169" s="67"/>
      <c r="G169" s="67"/>
      <c r="H169" s="71"/>
      <c r="I169" s="71"/>
      <c r="J169" s="71"/>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c r="BI169" s="67"/>
      <c r="BJ169" s="67"/>
      <c r="BK169" s="67"/>
      <c r="BL169" s="67"/>
      <c r="BM169" s="67"/>
      <c r="BN169" s="67"/>
      <c r="BO169" s="67"/>
      <c r="BP169" s="67"/>
    </row>
    <row r="170" spans="1:68" s="126" customFormat="1" x14ac:dyDescent="0.25">
      <c r="A170" s="67"/>
      <c r="B170" s="67"/>
      <c r="C170" s="67"/>
      <c r="D170" s="132"/>
      <c r="E170" s="67"/>
      <c r="F170" s="67"/>
      <c r="G170" s="67"/>
      <c r="H170" s="71"/>
      <c r="I170" s="71"/>
      <c r="J170" s="71"/>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c r="BI170" s="67"/>
      <c r="BJ170" s="67"/>
      <c r="BK170" s="67"/>
      <c r="BL170" s="67"/>
      <c r="BM170" s="67"/>
      <c r="BN170" s="67"/>
      <c r="BO170" s="67"/>
      <c r="BP170" s="67"/>
    </row>
    <row r="171" spans="1:68" s="126" customFormat="1" x14ac:dyDescent="0.25">
      <c r="A171" s="67"/>
      <c r="B171" s="67"/>
      <c r="C171" s="67"/>
      <c r="D171" s="132"/>
      <c r="E171" s="67"/>
      <c r="F171" s="67"/>
      <c r="G171" s="67"/>
      <c r="H171" s="71"/>
      <c r="I171" s="71"/>
      <c r="J171" s="71"/>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c r="BI171" s="67"/>
      <c r="BJ171" s="67"/>
      <c r="BK171" s="67"/>
      <c r="BL171" s="67"/>
      <c r="BM171" s="67"/>
      <c r="BN171" s="67"/>
      <c r="BO171" s="67"/>
      <c r="BP171" s="67"/>
    </row>
    <row r="172" spans="1:68" s="126" customFormat="1" x14ac:dyDescent="0.25">
      <c r="A172" s="67"/>
      <c r="B172" s="67"/>
      <c r="C172" s="67"/>
      <c r="D172" s="132"/>
      <c r="E172" s="67"/>
      <c r="F172" s="67"/>
      <c r="G172" s="67"/>
      <c r="H172" s="71"/>
      <c r="I172" s="71"/>
      <c r="J172" s="71"/>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c r="BI172" s="67"/>
      <c r="BJ172" s="67"/>
      <c r="BK172" s="67"/>
      <c r="BL172" s="67"/>
      <c r="BM172" s="67"/>
      <c r="BN172" s="67"/>
      <c r="BO172" s="67"/>
      <c r="BP172" s="67"/>
    </row>
    <row r="173" spans="1:68" s="126" customFormat="1" x14ac:dyDescent="0.25">
      <c r="A173" s="67"/>
      <c r="B173" s="67"/>
      <c r="C173" s="67"/>
      <c r="D173" s="132"/>
      <c r="E173" s="67"/>
      <c r="F173" s="67"/>
      <c r="G173" s="67"/>
      <c r="H173" s="71"/>
      <c r="I173" s="71"/>
      <c r="J173" s="71"/>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c r="BI173" s="67"/>
      <c r="BJ173" s="67"/>
      <c r="BK173" s="67"/>
      <c r="BL173" s="67"/>
      <c r="BM173" s="67"/>
      <c r="BN173" s="67"/>
      <c r="BO173" s="67"/>
      <c r="BP173" s="67"/>
    </row>
    <row r="174" spans="1:68" s="126" customFormat="1" x14ac:dyDescent="0.25">
      <c r="A174" s="67"/>
      <c r="B174" s="67"/>
      <c r="C174" s="67"/>
      <c r="D174" s="132"/>
      <c r="E174" s="67"/>
      <c r="F174" s="67"/>
      <c r="G174" s="67"/>
      <c r="H174" s="71"/>
      <c r="I174" s="71"/>
      <c r="J174" s="71"/>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c r="BI174" s="67"/>
      <c r="BJ174" s="67"/>
      <c r="BK174" s="67"/>
      <c r="BL174" s="67"/>
      <c r="BM174" s="67"/>
      <c r="BN174" s="67"/>
      <c r="BO174" s="67"/>
      <c r="BP174" s="67"/>
    </row>
    <row r="175" spans="1:68" s="126" customFormat="1" x14ac:dyDescent="0.25">
      <c r="A175" s="67"/>
      <c r="B175" s="67"/>
      <c r="C175" s="67"/>
      <c r="D175" s="132"/>
      <c r="E175" s="67"/>
      <c r="F175" s="67"/>
      <c r="G175" s="67"/>
      <c r="H175" s="71"/>
      <c r="I175" s="71"/>
      <c r="J175" s="71"/>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c r="BI175" s="67"/>
      <c r="BJ175" s="67"/>
      <c r="BK175" s="67"/>
      <c r="BL175" s="67"/>
      <c r="BM175" s="67"/>
      <c r="BN175" s="67"/>
      <c r="BO175" s="67"/>
      <c r="BP175" s="67"/>
    </row>
    <row r="176" spans="1:68" s="126" customFormat="1" x14ac:dyDescent="0.25">
      <c r="A176" s="67"/>
      <c r="B176" s="67"/>
      <c r="C176" s="67"/>
      <c r="D176" s="132"/>
      <c r="E176" s="67"/>
      <c r="F176" s="67"/>
      <c r="G176" s="67"/>
      <c r="H176" s="71"/>
      <c r="I176" s="71"/>
      <c r="J176" s="71"/>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c r="BI176" s="67"/>
      <c r="BJ176" s="67"/>
      <c r="BK176" s="67"/>
      <c r="BL176" s="67"/>
      <c r="BM176" s="67"/>
      <c r="BN176" s="67"/>
      <c r="BO176" s="67"/>
      <c r="BP176" s="67"/>
    </row>
    <row r="177" spans="1:68" s="126" customFormat="1" x14ac:dyDescent="0.25">
      <c r="A177" s="67"/>
      <c r="B177" s="67"/>
      <c r="C177" s="67"/>
      <c r="D177" s="132"/>
      <c r="E177" s="67"/>
      <c r="F177" s="67"/>
      <c r="G177" s="67"/>
      <c r="H177" s="71"/>
      <c r="I177" s="71"/>
      <c r="J177" s="71"/>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c r="BI177" s="67"/>
      <c r="BJ177" s="67"/>
      <c r="BK177" s="67"/>
      <c r="BL177" s="67"/>
      <c r="BM177" s="67"/>
      <c r="BN177" s="67"/>
      <c r="BO177" s="67"/>
      <c r="BP177" s="67"/>
    </row>
    <row r="178" spans="1:68" s="126" customFormat="1" x14ac:dyDescent="0.25">
      <c r="A178" s="67"/>
      <c r="B178" s="67"/>
      <c r="C178" s="67"/>
      <c r="D178" s="132"/>
      <c r="E178" s="67"/>
      <c r="F178" s="67"/>
      <c r="G178" s="67"/>
      <c r="H178" s="71"/>
      <c r="I178" s="71"/>
      <c r="J178" s="71"/>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c r="BI178" s="67"/>
      <c r="BJ178" s="67"/>
      <c r="BK178" s="67"/>
      <c r="BL178" s="67"/>
      <c r="BM178" s="67"/>
      <c r="BN178" s="67"/>
      <c r="BO178" s="67"/>
      <c r="BP178" s="67"/>
    </row>
    <row r="179" spans="1:68" s="126" customFormat="1" x14ac:dyDescent="0.25">
      <c r="A179" s="67"/>
      <c r="B179" s="67"/>
      <c r="C179" s="67"/>
      <c r="D179" s="132"/>
      <c r="E179" s="67"/>
      <c r="F179" s="67"/>
      <c r="G179" s="67"/>
      <c r="H179" s="71"/>
      <c r="I179" s="71"/>
      <c r="J179" s="71"/>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c r="BI179" s="67"/>
      <c r="BJ179" s="67"/>
      <c r="BK179" s="67"/>
      <c r="BL179" s="67"/>
      <c r="BM179" s="67"/>
      <c r="BN179" s="67"/>
      <c r="BO179" s="67"/>
      <c r="BP179" s="67"/>
    </row>
    <row r="180" spans="1:68" s="126" customFormat="1" x14ac:dyDescent="0.25">
      <c r="A180" s="67"/>
      <c r="B180" s="67"/>
      <c r="C180" s="67"/>
      <c r="D180" s="132"/>
      <c r="E180" s="67"/>
      <c r="F180" s="67"/>
      <c r="G180" s="67"/>
      <c r="H180" s="71"/>
      <c r="I180" s="71"/>
      <c r="J180" s="71"/>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c r="BI180" s="67"/>
      <c r="BJ180" s="67"/>
      <c r="BK180" s="67"/>
      <c r="BL180" s="67"/>
      <c r="BM180" s="67"/>
      <c r="BN180" s="67"/>
      <c r="BO180" s="67"/>
      <c r="BP180" s="67"/>
    </row>
    <row r="181" spans="1:68" s="126" customFormat="1" x14ac:dyDescent="0.25">
      <c r="A181" s="67"/>
      <c r="B181" s="67"/>
      <c r="C181" s="67"/>
      <c r="D181" s="132"/>
      <c r="E181" s="67"/>
      <c r="F181" s="67"/>
      <c r="G181" s="67"/>
      <c r="H181" s="71"/>
      <c r="I181" s="71"/>
      <c r="J181" s="71"/>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c r="BI181" s="67"/>
      <c r="BJ181" s="67"/>
      <c r="BK181" s="67"/>
      <c r="BL181" s="67"/>
      <c r="BM181" s="67"/>
      <c r="BN181" s="67"/>
      <c r="BO181" s="67"/>
      <c r="BP181" s="67"/>
    </row>
    <row r="182" spans="1:68" s="126" customFormat="1" x14ac:dyDescent="0.25">
      <c r="A182" s="67"/>
      <c r="B182" s="67"/>
      <c r="C182" s="67"/>
      <c r="D182" s="132"/>
      <c r="E182" s="67"/>
      <c r="F182" s="67"/>
      <c r="G182" s="67"/>
      <c r="H182" s="71"/>
      <c r="I182" s="71"/>
      <c r="J182" s="71"/>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c r="BI182" s="67"/>
      <c r="BJ182" s="67"/>
      <c r="BK182" s="67"/>
      <c r="BL182" s="67"/>
      <c r="BM182" s="67"/>
      <c r="BN182" s="67"/>
      <c r="BO182" s="67"/>
      <c r="BP182" s="67"/>
    </row>
    <row r="183" spans="1:68" s="126" customFormat="1" x14ac:dyDescent="0.25">
      <c r="A183" s="67"/>
      <c r="B183" s="67"/>
      <c r="C183" s="67"/>
      <c r="D183" s="132"/>
      <c r="E183" s="67"/>
      <c r="F183" s="67"/>
      <c r="G183" s="67"/>
      <c r="H183" s="71"/>
      <c r="I183" s="71"/>
      <c r="J183" s="71"/>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row>
    <row r="184" spans="1:68" s="126" customFormat="1" x14ac:dyDescent="0.25">
      <c r="A184" s="67"/>
      <c r="B184" s="67"/>
      <c r="C184" s="67"/>
      <c r="D184" s="132"/>
      <c r="E184" s="67"/>
      <c r="F184" s="67"/>
      <c r="G184" s="67"/>
      <c r="H184" s="71"/>
      <c r="I184" s="71"/>
      <c r="J184" s="71"/>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c r="BI184" s="67"/>
      <c r="BJ184" s="67"/>
      <c r="BK184" s="67"/>
      <c r="BL184" s="67"/>
      <c r="BM184" s="67"/>
      <c r="BN184" s="67"/>
      <c r="BO184" s="67"/>
      <c r="BP184" s="67"/>
    </row>
    <row r="185" spans="1:68" s="126" customFormat="1" x14ac:dyDescent="0.25">
      <c r="A185" s="67"/>
      <c r="B185" s="67"/>
      <c r="C185" s="67"/>
      <c r="D185" s="132"/>
      <c r="E185" s="67"/>
      <c r="F185" s="67"/>
      <c r="G185" s="67"/>
      <c r="H185" s="71"/>
      <c r="I185" s="71"/>
      <c r="J185" s="71"/>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c r="BI185" s="67"/>
      <c r="BJ185" s="67"/>
      <c r="BK185" s="67"/>
      <c r="BL185" s="67"/>
      <c r="BM185" s="67"/>
      <c r="BN185" s="67"/>
      <c r="BO185" s="67"/>
      <c r="BP185" s="67"/>
    </row>
    <row r="186" spans="1:68" s="126" customFormat="1" x14ac:dyDescent="0.25">
      <c r="A186" s="67"/>
      <c r="B186" s="67"/>
      <c r="C186" s="67"/>
      <c r="D186" s="132"/>
      <c r="E186" s="67"/>
      <c r="F186" s="67"/>
      <c r="G186" s="67"/>
      <c r="H186" s="71"/>
      <c r="I186" s="71"/>
      <c r="J186" s="71"/>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c r="BI186" s="67"/>
      <c r="BJ186" s="67"/>
      <c r="BK186" s="67"/>
      <c r="BL186" s="67"/>
      <c r="BM186" s="67"/>
      <c r="BN186" s="67"/>
      <c r="BO186" s="67"/>
      <c r="BP186" s="67"/>
    </row>
    <row r="187" spans="1:68" s="126" customFormat="1" x14ac:dyDescent="0.25">
      <c r="A187" s="67"/>
      <c r="B187" s="67"/>
      <c r="C187" s="67"/>
      <c r="D187" s="132"/>
      <c r="E187" s="67"/>
      <c r="F187" s="67"/>
      <c r="G187" s="67"/>
      <c r="H187" s="71"/>
      <c r="I187" s="71"/>
      <c r="J187" s="71"/>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c r="BI187" s="67"/>
      <c r="BJ187" s="67"/>
      <c r="BK187" s="67"/>
      <c r="BL187" s="67"/>
      <c r="BM187" s="67"/>
      <c r="BN187" s="67"/>
      <c r="BO187" s="67"/>
      <c r="BP187" s="67"/>
    </row>
    <row r="188" spans="1:68" s="126" customFormat="1" x14ac:dyDescent="0.25">
      <c r="A188" s="67"/>
      <c r="B188" s="67"/>
      <c r="C188" s="67"/>
      <c r="D188" s="132"/>
      <c r="E188" s="67"/>
      <c r="F188" s="67"/>
      <c r="G188" s="67"/>
      <c r="H188" s="71"/>
      <c r="I188" s="71"/>
      <c r="J188" s="71"/>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c r="BI188" s="67"/>
      <c r="BJ188" s="67"/>
      <c r="BK188" s="67"/>
      <c r="BL188" s="67"/>
      <c r="BM188" s="67"/>
      <c r="BN188" s="67"/>
      <c r="BO188" s="67"/>
      <c r="BP188" s="67"/>
    </row>
    <row r="189" spans="1:68" s="126" customFormat="1" x14ac:dyDescent="0.25">
      <c r="A189" s="67"/>
      <c r="B189" s="67"/>
      <c r="C189" s="67"/>
      <c r="D189" s="132"/>
      <c r="E189" s="67"/>
      <c r="F189" s="67"/>
      <c r="G189" s="67"/>
      <c r="H189" s="71"/>
      <c r="I189" s="71"/>
      <c r="J189" s="71"/>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c r="BI189" s="67"/>
      <c r="BJ189" s="67"/>
      <c r="BK189" s="67"/>
      <c r="BL189" s="67"/>
      <c r="BM189" s="67"/>
      <c r="BN189" s="67"/>
      <c r="BO189" s="67"/>
      <c r="BP189" s="67"/>
    </row>
    <row r="190" spans="1:68" s="126" customFormat="1" x14ac:dyDescent="0.25">
      <c r="A190" s="67"/>
      <c r="B190" s="67"/>
      <c r="C190" s="67"/>
      <c r="D190" s="132"/>
      <c r="E190" s="67"/>
      <c r="F190" s="67"/>
      <c r="G190" s="67"/>
      <c r="H190" s="71"/>
      <c r="I190" s="71"/>
      <c r="J190" s="71"/>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c r="BI190" s="67"/>
      <c r="BJ190" s="67"/>
      <c r="BK190" s="67"/>
      <c r="BL190" s="67"/>
      <c r="BM190" s="67"/>
      <c r="BN190" s="67"/>
      <c r="BO190" s="67"/>
      <c r="BP190" s="67"/>
    </row>
    <row r="191" spans="1:68" s="126" customFormat="1" x14ac:dyDescent="0.25">
      <c r="A191" s="67"/>
      <c r="B191" s="67"/>
      <c r="C191" s="67"/>
      <c r="D191" s="132"/>
      <c r="E191" s="67"/>
      <c r="F191" s="67"/>
      <c r="G191" s="67"/>
      <c r="H191" s="71"/>
      <c r="I191" s="71"/>
      <c r="J191" s="71"/>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c r="BI191" s="67"/>
      <c r="BJ191" s="67"/>
      <c r="BK191" s="67"/>
      <c r="BL191" s="67"/>
      <c r="BM191" s="67"/>
      <c r="BN191" s="67"/>
      <c r="BO191" s="67"/>
      <c r="BP191" s="67"/>
    </row>
    <row r="192" spans="1:68" s="126" customFormat="1" x14ac:dyDescent="0.25">
      <c r="A192" s="67"/>
      <c r="B192" s="67"/>
      <c r="C192" s="67"/>
      <c r="D192" s="132"/>
      <c r="E192" s="67"/>
      <c r="F192" s="67"/>
      <c r="G192" s="67"/>
      <c r="H192" s="71"/>
      <c r="I192" s="71"/>
      <c r="J192" s="71"/>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c r="BI192" s="67"/>
      <c r="BJ192" s="67"/>
      <c r="BK192" s="67"/>
      <c r="BL192" s="67"/>
      <c r="BM192" s="67"/>
      <c r="BN192" s="67"/>
      <c r="BO192" s="67"/>
      <c r="BP192" s="67"/>
    </row>
    <row r="193" spans="1:68" s="126" customFormat="1" x14ac:dyDescent="0.25">
      <c r="A193" s="67"/>
      <c r="B193" s="67"/>
      <c r="C193" s="67"/>
      <c r="D193" s="132"/>
      <c r="E193" s="67"/>
      <c r="F193" s="67"/>
      <c r="G193" s="67"/>
      <c r="H193" s="71"/>
      <c r="I193" s="71"/>
      <c r="J193" s="71"/>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c r="BI193" s="67"/>
      <c r="BJ193" s="67"/>
      <c r="BK193" s="67"/>
      <c r="BL193" s="67"/>
      <c r="BM193" s="67"/>
      <c r="BN193" s="67"/>
      <c r="BO193" s="67"/>
      <c r="BP193" s="67"/>
    </row>
    <row r="194" spans="1:68" s="126" customFormat="1" x14ac:dyDescent="0.25">
      <c r="A194" s="67"/>
      <c r="B194" s="67"/>
      <c r="C194" s="67"/>
      <c r="D194" s="132"/>
      <c r="E194" s="67"/>
      <c r="F194" s="67"/>
      <c r="G194" s="67"/>
      <c r="H194" s="71"/>
      <c r="I194" s="71"/>
      <c r="J194" s="71"/>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c r="BI194" s="67"/>
      <c r="BJ194" s="67"/>
      <c r="BK194" s="67"/>
      <c r="BL194" s="67"/>
      <c r="BM194" s="67"/>
      <c r="BN194" s="67"/>
      <c r="BO194" s="67"/>
      <c r="BP194" s="67"/>
    </row>
    <row r="195" spans="1:68" s="126" customFormat="1" x14ac:dyDescent="0.25">
      <c r="A195" s="67"/>
      <c r="B195" s="67"/>
      <c r="C195" s="67"/>
      <c r="D195" s="132"/>
      <c r="E195" s="67"/>
      <c r="F195" s="67"/>
      <c r="G195" s="67"/>
      <c r="H195" s="71"/>
      <c r="I195" s="71"/>
      <c r="J195" s="71"/>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c r="BI195" s="67"/>
      <c r="BJ195" s="67"/>
      <c r="BK195" s="67"/>
      <c r="BL195" s="67"/>
      <c r="BM195" s="67"/>
      <c r="BN195" s="67"/>
      <c r="BO195" s="67"/>
      <c r="BP195" s="67"/>
    </row>
    <row r="196" spans="1:68" s="126" customFormat="1" x14ac:dyDescent="0.25">
      <c r="A196" s="67"/>
      <c r="B196" s="67"/>
      <c r="C196" s="67"/>
      <c r="D196" s="132"/>
      <c r="E196" s="67"/>
      <c r="F196" s="67"/>
      <c r="G196" s="67"/>
      <c r="H196" s="71"/>
      <c r="I196" s="71"/>
      <c r="J196" s="71"/>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c r="BI196" s="67"/>
      <c r="BJ196" s="67"/>
      <c r="BK196" s="67"/>
      <c r="BL196" s="67"/>
      <c r="BM196" s="67"/>
      <c r="BN196" s="67"/>
      <c r="BO196" s="67"/>
      <c r="BP196" s="67"/>
    </row>
    <row r="197" spans="1:68" s="126" customFormat="1" x14ac:dyDescent="0.25">
      <c r="A197" s="67"/>
      <c r="B197" s="67"/>
      <c r="C197" s="67"/>
      <c r="D197" s="132"/>
      <c r="E197" s="67"/>
      <c r="F197" s="67"/>
      <c r="G197" s="67"/>
      <c r="H197" s="71"/>
      <c r="I197" s="71"/>
      <c r="J197" s="71"/>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c r="BI197" s="67"/>
      <c r="BJ197" s="67"/>
      <c r="BK197" s="67"/>
      <c r="BL197" s="67"/>
      <c r="BM197" s="67"/>
      <c r="BN197" s="67"/>
      <c r="BO197" s="67"/>
      <c r="BP197" s="67"/>
    </row>
    <row r="198" spans="1:68" s="126" customFormat="1" x14ac:dyDescent="0.25">
      <c r="A198" s="67"/>
      <c r="B198" s="67"/>
      <c r="C198" s="67"/>
      <c r="D198" s="132"/>
      <c r="E198" s="67"/>
      <c r="F198" s="67"/>
      <c r="G198" s="67"/>
      <c r="H198" s="71"/>
      <c r="I198" s="71"/>
      <c r="J198" s="71"/>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c r="BI198" s="67"/>
      <c r="BJ198" s="67"/>
      <c r="BK198" s="67"/>
      <c r="BL198" s="67"/>
      <c r="BM198" s="67"/>
      <c r="BN198" s="67"/>
      <c r="BO198" s="67"/>
      <c r="BP198" s="67"/>
    </row>
    <row r="199" spans="1:68" s="126" customFormat="1" x14ac:dyDescent="0.25">
      <c r="A199" s="67"/>
      <c r="B199" s="67"/>
      <c r="C199" s="67"/>
      <c r="D199" s="132"/>
      <c r="E199" s="67"/>
      <c r="F199" s="67"/>
      <c r="G199" s="67"/>
      <c r="H199" s="71"/>
      <c r="I199" s="71"/>
      <c r="J199" s="71"/>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c r="BI199" s="67"/>
      <c r="BJ199" s="67"/>
      <c r="BK199" s="67"/>
      <c r="BL199" s="67"/>
      <c r="BM199" s="67"/>
      <c r="BN199" s="67"/>
      <c r="BO199" s="67"/>
      <c r="BP199" s="67"/>
    </row>
    <row r="200" spans="1:68" s="126" customFormat="1" x14ac:dyDescent="0.25">
      <c r="A200" s="67"/>
      <c r="B200" s="67"/>
      <c r="C200" s="67"/>
      <c r="D200" s="132"/>
      <c r="E200" s="67"/>
      <c r="F200" s="67"/>
      <c r="G200" s="67"/>
      <c r="H200" s="71"/>
      <c r="I200" s="71"/>
      <c r="J200" s="71"/>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c r="BI200" s="67"/>
      <c r="BJ200" s="67"/>
      <c r="BK200" s="67"/>
      <c r="BL200" s="67"/>
      <c r="BM200" s="67"/>
      <c r="BN200" s="67"/>
      <c r="BO200" s="67"/>
      <c r="BP200" s="67"/>
    </row>
    <row r="201" spans="1:68" s="126" customFormat="1" x14ac:dyDescent="0.25">
      <c r="A201" s="67"/>
      <c r="B201" s="67"/>
      <c r="C201" s="67"/>
      <c r="D201" s="132"/>
      <c r="E201" s="67"/>
      <c r="F201" s="67"/>
      <c r="G201" s="67"/>
      <c r="H201" s="71"/>
      <c r="I201" s="71"/>
      <c r="J201" s="71"/>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c r="BI201" s="67"/>
      <c r="BJ201" s="67"/>
      <c r="BK201" s="67"/>
      <c r="BL201" s="67"/>
      <c r="BM201" s="67"/>
      <c r="BN201" s="67"/>
      <c r="BO201" s="67"/>
      <c r="BP201" s="67"/>
    </row>
    <row r="202" spans="1:68" s="126" customFormat="1" x14ac:dyDescent="0.25">
      <c r="A202" s="67"/>
      <c r="B202" s="67"/>
      <c r="C202" s="67"/>
      <c r="D202" s="132"/>
      <c r="E202" s="67"/>
      <c r="F202" s="67"/>
      <c r="G202" s="67"/>
      <c r="H202" s="71"/>
      <c r="I202" s="71"/>
      <c r="J202" s="71"/>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c r="BI202" s="67"/>
      <c r="BJ202" s="67"/>
      <c r="BK202" s="67"/>
      <c r="BL202" s="67"/>
      <c r="BM202" s="67"/>
      <c r="BN202" s="67"/>
      <c r="BO202" s="67"/>
      <c r="BP202" s="67"/>
    </row>
    <row r="203" spans="1:68" s="126" customFormat="1" x14ac:dyDescent="0.25">
      <c r="A203" s="67"/>
      <c r="B203" s="67"/>
      <c r="C203" s="67"/>
      <c r="D203" s="132"/>
      <c r="E203" s="67"/>
      <c r="F203" s="67"/>
      <c r="G203" s="67"/>
      <c r="H203" s="71"/>
      <c r="I203" s="71"/>
      <c r="J203" s="71"/>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c r="BI203" s="67"/>
      <c r="BJ203" s="67"/>
      <c r="BK203" s="67"/>
      <c r="BL203" s="67"/>
      <c r="BM203" s="67"/>
      <c r="BN203" s="67"/>
      <c r="BO203" s="67"/>
      <c r="BP203" s="67"/>
    </row>
    <row r="204" spans="1:68" s="126" customFormat="1" x14ac:dyDescent="0.25">
      <c r="A204" s="67"/>
      <c r="B204" s="67"/>
      <c r="C204" s="67"/>
      <c r="D204" s="132"/>
      <c r="E204" s="67"/>
      <c r="F204" s="67"/>
      <c r="G204" s="67"/>
      <c r="H204" s="71"/>
      <c r="I204" s="71"/>
      <c r="J204" s="71"/>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c r="BI204" s="67"/>
      <c r="BJ204" s="67"/>
      <c r="BK204" s="67"/>
      <c r="BL204" s="67"/>
      <c r="BM204" s="67"/>
      <c r="BN204" s="67"/>
      <c r="BO204" s="67"/>
      <c r="BP204" s="67"/>
    </row>
    <row r="205" spans="1:68" s="126" customFormat="1" x14ac:dyDescent="0.25">
      <c r="A205" s="67"/>
      <c r="B205" s="67"/>
      <c r="C205" s="67"/>
      <c r="D205" s="132"/>
      <c r="E205" s="67"/>
      <c r="F205" s="67"/>
      <c r="G205" s="67"/>
      <c r="H205" s="71"/>
      <c r="I205" s="71"/>
      <c r="J205" s="71"/>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c r="BI205" s="67"/>
      <c r="BJ205" s="67"/>
      <c r="BK205" s="67"/>
      <c r="BL205" s="67"/>
      <c r="BM205" s="67"/>
      <c r="BN205" s="67"/>
      <c r="BO205" s="67"/>
      <c r="BP205" s="67"/>
    </row>
    <row r="206" spans="1:68" s="126" customFormat="1" x14ac:dyDescent="0.25">
      <c r="A206" s="67"/>
      <c r="B206" s="67"/>
      <c r="C206" s="67"/>
      <c r="D206" s="132"/>
      <c r="E206" s="67"/>
      <c r="F206" s="67"/>
      <c r="G206" s="67"/>
      <c r="H206" s="71"/>
      <c r="I206" s="71"/>
      <c r="J206" s="71"/>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c r="BI206" s="67"/>
      <c r="BJ206" s="67"/>
      <c r="BK206" s="67"/>
      <c r="BL206" s="67"/>
      <c r="BM206" s="67"/>
      <c r="BN206" s="67"/>
      <c r="BO206" s="67"/>
      <c r="BP206" s="67"/>
    </row>
    <row r="207" spans="1:68" s="126" customFormat="1" x14ac:dyDescent="0.25">
      <c r="A207" s="67"/>
      <c r="B207" s="67"/>
      <c r="C207" s="67"/>
      <c r="D207" s="132"/>
      <c r="E207" s="67"/>
      <c r="F207" s="67"/>
      <c r="G207" s="67"/>
      <c r="H207" s="71"/>
      <c r="I207" s="71"/>
      <c r="J207" s="71"/>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c r="BI207" s="67"/>
      <c r="BJ207" s="67"/>
      <c r="BK207" s="67"/>
      <c r="BL207" s="67"/>
      <c r="BM207" s="67"/>
      <c r="BN207" s="67"/>
      <c r="BO207" s="67"/>
      <c r="BP207" s="67"/>
    </row>
    <row r="208" spans="1:68" s="126" customFormat="1" x14ac:dyDescent="0.25">
      <c r="A208" s="67"/>
      <c r="B208" s="67"/>
      <c r="C208" s="67"/>
      <c r="D208" s="132"/>
      <c r="E208" s="67"/>
      <c r="F208" s="67"/>
      <c r="G208" s="67"/>
      <c r="H208" s="71"/>
      <c r="I208" s="71"/>
      <c r="J208" s="71"/>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c r="BI208" s="67"/>
      <c r="BJ208" s="67"/>
      <c r="BK208" s="67"/>
      <c r="BL208" s="67"/>
      <c r="BM208" s="67"/>
      <c r="BN208" s="67"/>
      <c r="BO208" s="67"/>
      <c r="BP208" s="67"/>
    </row>
    <row r="209" spans="1:68" s="126" customFormat="1" x14ac:dyDescent="0.25">
      <c r="A209" s="67"/>
      <c r="B209" s="67"/>
      <c r="C209" s="67"/>
      <c r="D209" s="132"/>
      <c r="E209" s="67"/>
      <c r="F209" s="67"/>
      <c r="G209" s="67"/>
      <c r="H209" s="71"/>
      <c r="I209" s="71"/>
      <c r="J209" s="71"/>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c r="BI209" s="67"/>
      <c r="BJ209" s="67"/>
      <c r="BK209" s="67"/>
      <c r="BL209" s="67"/>
      <c r="BM209" s="67"/>
      <c r="BN209" s="67"/>
      <c r="BO209" s="67"/>
      <c r="BP209" s="67"/>
    </row>
    <row r="210" spans="1:68" s="126" customFormat="1" x14ac:dyDescent="0.25">
      <c r="A210" s="67"/>
      <c r="B210" s="67"/>
      <c r="C210" s="67"/>
      <c r="D210" s="132"/>
      <c r="E210" s="67"/>
      <c r="F210" s="67"/>
      <c r="G210" s="67"/>
      <c r="H210" s="71"/>
      <c r="I210" s="71"/>
      <c r="J210" s="71"/>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c r="BI210" s="67"/>
      <c r="BJ210" s="67"/>
      <c r="BK210" s="67"/>
      <c r="BL210" s="67"/>
      <c r="BM210" s="67"/>
      <c r="BN210" s="67"/>
      <c r="BO210" s="67"/>
      <c r="BP210" s="67"/>
    </row>
    <row r="211" spans="1:68" s="126" customFormat="1" x14ac:dyDescent="0.25">
      <c r="A211" s="67"/>
      <c r="B211" s="67"/>
      <c r="C211" s="67"/>
      <c r="D211" s="132"/>
      <c r="E211" s="67"/>
      <c r="F211" s="67"/>
      <c r="G211" s="67"/>
      <c r="H211" s="71"/>
      <c r="I211" s="71"/>
      <c r="J211" s="71"/>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c r="BI211" s="67"/>
      <c r="BJ211" s="67"/>
      <c r="BK211" s="67"/>
      <c r="BL211" s="67"/>
      <c r="BM211" s="67"/>
      <c r="BN211" s="67"/>
      <c r="BO211" s="67"/>
      <c r="BP211" s="67"/>
    </row>
    <row r="212" spans="1:68" s="126" customFormat="1" x14ac:dyDescent="0.25">
      <c r="A212" s="67"/>
      <c r="B212" s="67"/>
      <c r="C212" s="67"/>
      <c r="D212" s="132"/>
      <c r="E212" s="67"/>
      <c r="F212" s="67"/>
      <c r="G212" s="67"/>
      <c r="H212" s="71"/>
      <c r="I212" s="71"/>
      <c r="J212" s="71"/>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c r="BI212" s="67"/>
      <c r="BJ212" s="67"/>
      <c r="BK212" s="67"/>
      <c r="BL212" s="67"/>
      <c r="BM212" s="67"/>
      <c r="BN212" s="67"/>
      <c r="BO212" s="67"/>
      <c r="BP212" s="67"/>
    </row>
    <row r="213" spans="1:68" s="126" customFormat="1" x14ac:dyDescent="0.25">
      <c r="A213" s="67"/>
      <c r="B213" s="67"/>
      <c r="C213" s="67"/>
      <c r="D213" s="132"/>
      <c r="E213" s="67"/>
      <c r="F213" s="67"/>
      <c r="G213" s="67"/>
      <c r="H213" s="71"/>
      <c r="I213" s="71"/>
      <c r="J213" s="71"/>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c r="BI213" s="67"/>
      <c r="BJ213" s="67"/>
      <c r="BK213" s="67"/>
      <c r="BL213" s="67"/>
      <c r="BM213" s="67"/>
      <c r="BN213" s="67"/>
      <c r="BO213" s="67"/>
      <c r="BP213" s="67"/>
    </row>
    <row r="214" spans="1:68" s="126" customFormat="1" x14ac:dyDescent="0.25">
      <c r="A214" s="67"/>
      <c r="B214" s="67"/>
      <c r="C214" s="67"/>
      <c r="D214" s="132"/>
      <c r="E214" s="67"/>
      <c r="F214" s="67"/>
      <c r="G214" s="67"/>
      <c r="H214" s="71"/>
      <c r="I214" s="71"/>
      <c r="J214" s="71"/>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c r="BI214" s="67"/>
      <c r="BJ214" s="67"/>
      <c r="BK214" s="67"/>
      <c r="BL214" s="67"/>
      <c r="BM214" s="67"/>
      <c r="BN214" s="67"/>
      <c r="BO214" s="67"/>
      <c r="BP214" s="67"/>
    </row>
    <row r="215" spans="1:68" s="126" customFormat="1" x14ac:dyDescent="0.25">
      <c r="A215" s="67"/>
      <c r="B215" s="67"/>
      <c r="C215" s="67"/>
      <c r="D215" s="132"/>
      <c r="E215" s="67"/>
      <c r="F215" s="67"/>
      <c r="G215" s="67"/>
      <c r="H215" s="71"/>
      <c r="I215" s="71"/>
      <c r="J215" s="71"/>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c r="BI215" s="67"/>
      <c r="BJ215" s="67"/>
      <c r="BK215" s="67"/>
      <c r="BL215" s="67"/>
      <c r="BM215" s="67"/>
      <c r="BN215" s="67"/>
      <c r="BO215" s="67"/>
      <c r="BP215" s="67"/>
    </row>
    <row r="216" spans="1:68" s="126" customFormat="1" x14ac:dyDescent="0.25">
      <c r="A216" s="67"/>
      <c r="B216" s="67"/>
      <c r="C216" s="67"/>
      <c r="D216" s="132"/>
      <c r="E216" s="67"/>
      <c r="F216" s="67"/>
      <c r="G216" s="67"/>
      <c r="H216" s="71"/>
      <c r="I216" s="71"/>
      <c r="J216" s="71"/>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c r="BI216" s="67"/>
      <c r="BJ216" s="67"/>
      <c r="BK216" s="67"/>
      <c r="BL216" s="67"/>
      <c r="BM216" s="67"/>
      <c r="BN216" s="67"/>
      <c r="BO216" s="67"/>
      <c r="BP216" s="67"/>
    </row>
    <row r="217" spans="1:68" s="126" customFormat="1" x14ac:dyDescent="0.25">
      <c r="A217" s="67"/>
      <c r="B217" s="67"/>
      <c r="C217" s="67"/>
      <c r="D217" s="132"/>
      <c r="E217" s="67"/>
      <c r="F217" s="67"/>
      <c r="G217" s="67"/>
      <c r="H217" s="71"/>
      <c r="I217" s="71"/>
      <c r="J217" s="71"/>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c r="BI217" s="67"/>
      <c r="BJ217" s="67"/>
      <c r="BK217" s="67"/>
      <c r="BL217" s="67"/>
      <c r="BM217" s="67"/>
      <c r="BN217" s="67"/>
      <c r="BO217" s="67"/>
      <c r="BP217" s="67"/>
    </row>
    <row r="218" spans="1:68" s="126" customFormat="1" x14ac:dyDescent="0.25">
      <c r="A218" s="67"/>
      <c r="B218" s="67"/>
      <c r="C218" s="67"/>
      <c r="D218" s="132"/>
      <c r="E218" s="67"/>
      <c r="F218" s="67"/>
      <c r="G218" s="67"/>
      <c r="H218" s="71"/>
      <c r="I218" s="71"/>
      <c r="J218" s="71"/>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c r="BI218" s="67"/>
      <c r="BJ218" s="67"/>
      <c r="BK218" s="67"/>
      <c r="BL218" s="67"/>
      <c r="BM218" s="67"/>
      <c r="BN218" s="67"/>
      <c r="BO218" s="67"/>
      <c r="BP218" s="67"/>
    </row>
    <row r="219" spans="1:68" s="126" customFormat="1" x14ac:dyDescent="0.25">
      <c r="A219" s="67"/>
      <c r="B219" s="67"/>
      <c r="C219" s="67"/>
      <c r="D219" s="132"/>
      <c r="E219" s="67"/>
      <c r="F219" s="67"/>
      <c r="G219" s="67"/>
      <c r="H219" s="71"/>
      <c r="I219" s="71"/>
      <c r="J219" s="71"/>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c r="BI219" s="67"/>
      <c r="BJ219" s="67"/>
      <c r="BK219" s="67"/>
      <c r="BL219" s="67"/>
      <c r="BM219" s="67"/>
      <c r="BN219" s="67"/>
      <c r="BO219" s="67"/>
      <c r="BP219" s="67"/>
    </row>
    <row r="220" spans="1:68" s="126" customFormat="1" x14ac:dyDescent="0.25">
      <c r="A220" s="67"/>
      <c r="B220" s="67"/>
      <c r="C220" s="67"/>
      <c r="D220" s="132"/>
      <c r="E220" s="67"/>
      <c r="F220" s="67"/>
      <c r="G220" s="67"/>
      <c r="H220" s="71"/>
      <c r="I220" s="71"/>
      <c r="J220" s="71"/>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c r="BI220" s="67"/>
      <c r="BJ220" s="67"/>
      <c r="BK220" s="67"/>
      <c r="BL220" s="67"/>
      <c r="BM220" s="67"/>
      <c r="BN220" s="67"/>
      <c r="BO220" s="67"/>
      <c r="BP220" s="67"/>
    </row>
    <row r="221" spans="1:68" s="126" customFormat="1" x14ac:dyDescent="0.25">
      <c r="A221" s="67"/>
      <c r="B221" s="67"/>
      <c r="C221" s="67"/>
      <c r="D221" s="132"/>
      <c r="E221" s="67"/>
      <c r="F221" s="67"/>
      <c r="G221" s="67"/>
      <c r="H221" s="71"/>
      <c r="I221" s="71"/>
      <c r="J221" s="71"/>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c r="BI221" s="67"/>
      <c r="BJ221" s="67"/>
      <c r="BK221" s="67"/>
      <c r="BL221" s="67"/>
      <c r="BM221" s="67"/>
      <c r="BN221" s="67"/>
      <c r="BO221" s="67"/>
      <c r="BP221" s="67"/>
    </row>
    <row r="222" spans="1:68" s="126" customFormat="1" x14ac:dyDescent="0.25">
      <c r="A222" s="67"/>
      <c r="B222" s="67"/>
      <c r="C222" s="67"/>
      <c r="D222" s="132"/>
      <c r="E222" s="67"/>
      <c r="F222" s="67"/>
      <c r="G222" s="67"/>
      <c r="H222" s="71"/>
      <c r="I222" s="71"/>
      <c r="J222" s="71"/>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c r="BI222" s="67"/>
      <c r="BJ222" s="67"/>
      <c r="BK222" s="67"/>
      <c r="BL222" s="67"/>
      <c r="BM222" s="67"/>
      <c r="BN222" s="67"/>
      <c r="BO222" s="67"/>
      <c r="BP222" s="67"/>
    </row>
    <row r="223" spans="1:68" s="126" customFormat="1" x14ac:dyDescent="0.25">
      <c r="A223" s="67"/>
      <c r="B223" s="67"/>
      <c r="C223" s="67"/>
      <c r="D223" s="132"/>
      <c r="E223" s="67"/>
      <c r="F223" s="67"/>
      <c r="G223" s="67"/>
      <c r="H223" s="71"/>
      <c r="I223" s="71"/>
      <c r="J223" s="71"/>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c r="BI223" s="67"/>
      <c r="BJ223" s="67"/>
      <c r="BK223" s="67"/>
      <c r="BL223" s="67"/>
      <c r="BM223" s="67"/>
      <c r="BN223" s="67"/>
      <c r="BO223" s="67"/>
      <c r="BP223" s="67"/>
    </row>
  </sheetData>
  <mergeCells count="35">
    <mergeCell ref="D27:F27"/>
    <mergeCell ref="H27:J27"/>
    <mergeCell ref="H22:J22"/>
    <mergeCell ref="H33:J33"/>
    <mergeCell ref="D24:F24"/>
    <mergeCell ref="H24:J24"/>
    <mergeCell ref="D2:E4"/>
    <mergeCell ref="F2:F4"/>
    <mergeCell ref="D10:F10"/>
    <mergeCell ref="D12:F12"/>
    <mergeCell ref="D20:F20"/>
    <mergeCell ref="H20:J20"/>
    <mergeCell ref="D29:F29"/>
    <mergeCell ref="H14:J14"/>
    <mergeCell ref="D16:F16"/>
    <mergeCell ref="H16:J16"/>
    <mergeCell ref="H18:J18"/>
    <mergeCell ref="D18:F18"/>
    <mergeCell ref="D14:F14"/>
    <mergeCell ref="H29:J29"/>
    <mergeCell ref="D43:F43"/>
    <mergeCell ref="H43:J43"/>
    <mergeCell ref="D45:F45"/>
    <mergeCell ref="H45:J45"/>
    <mergeCell ref="D39:F39"/>
    <mergeCell ref="H39:J39"/>
    <mergeCell ref="D41:F41"/>
    <mergeCell ref="H41:J41"/>
    <mergeCell ref="D35:F35"/>
    <mergeCell ref="H35:J35"/>
    <mergeCell ref="D37:F37"/>
    <mergeCell ref="H37:J37"/>
    <mergeCell ref="D31:F31"/>
    <mergeCell ref="H31:J31"/>
    <mergeCell ref="D33:F33"/>
  </mergeCells>
  <phoneticPr fontId="0" type="noConversion"/>
  <dataValidations count="1">
    <dataValidation type="list" allowBlank="1" showInputMessage="1" showErrorMessage="1" sqref="F2">
      <formula1>$B$49:$B$114</formula1>
    </dataValidation>
  </dataValidations>
  <pageMargins left="0.75" right="0.75" top="1" bottom="1" header="0.5" footer="0.5"/>
  <pageSetup scale="5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73"/>
  <sheetViews>
    <sheetView showGridLines="0" zoomScaleNormal="100" workbookViewId="0">
      <pane xSplit="2" ySplit="1" topLeftCell="AQ2" activePane="bottomRight" state="frozen"/>
      <selection activeCell="H59" sqref="H59"/>
      <selection pane="topRight" activeCell="H59" sqref="H59"/>
      <selection pane="bottomLeft" activeCell="H59" sqref="H59"/>
      <selection pane="bottomRight" activeCell="BD23" sqref="BD23"/>
    </sheetView>
  </sheetViews>
  <sheetFormatPr baseColWidth="10" defaultColWidth="9.140625" defaultRowHeight="11.25" x14ac:dyDescent="0.2"/>
  <cols>
    <col min="1" max="1" width="25" style="167" customWidth="1"/>
    <col min="2" max="2" width="6.7109375" style="167" customWidth="1"/>
    <col min="3" max="3" width="17" style="167" customWidth="1"/>
    <col min="4" max="4" width="40.42578125" style="167" customWidth="1"/>
    <col min="5" max="5" width="56.7109375" style="170" customWidth="1"/>
    <col min="6" max="6" width="31.85546875" style="171" customWidth="1"/>
    <col min="7" max="7" width="15.85546875" style="172" customWidth="1"/>
    <col min="8" max="8" width="18.7109375" style="171" customWidth="1"/>
    <col min="9" max="9" width="15.140625" style="171" customWidth="1"/>
    <col min="10" max="10" width="5.28515625" style="173" customWidth="1"/>
    <col min="11" max="11" width="5" style="172" customWidth="1"/>
    <col min="12" max="12" width="9.140625" style="172" customWidth="1"/>
    <col min="13" max="13" width="28.42578125" style="174" customWidth="1"/>
    <col min="14" max="14" width="30" style="174" customWidth="1"/>
    <col min="15" max="15" width="32.5703125" style="174" customWidth="1"/>
    <col min="16" max="16" width="31.85546875" style="174" customWidth="1"/>
    <col min="17" max="17" width="32.42578125" style="174" customWidth="1"/>
    <col min="18" max="18" width="31.85546875" style="174" customWidth="1"/>
    <col min="19" max="19" width="32.42578125" style="174" customWidth="1"/>
    <col min="20" max="20" width="24.42578125" style="174" customWidth="1"/>
    <col min="21" max="21" width="30.85546875" style="174" customWidth="1"/>
    <col min="22" max="22" width="25.85546875" style="174" customWidth="1"/>
    <col min="23" max="23" width="50.7109375" style="174" customWidth="1"/>
    <col min="24" max="24" width="30.85546875" style="174" customWidth="1"/>
    <col min="25" max="25" width="32.5703125" style="174" customWidth="1"/>
    <col min="26" max="26" width="56.7109375" style="174" customWidth="1"/>
    <col min="27" max="27" width="51.42578125" style="174" customWidth="1"/>
    <col min="28" max="28" width="19.85546875" style="174" customWidth="1"/>
    <col min="29" max="29" width="30.5703125" style="173" customWidth="1"/>
    <col min="30" max="30" width="19.28515625" style="175" customWidth="1"/>
    <col min="31" max="31" width="33.28515625" style="170" customWidth="1"/>
    <col min="32" max="32" width="19.5703125" style="171" customWidth="1"/>
    <col min="33" max="33" width="9.7109375" style="172" customWidth="1"/>
    <col min="34" max="34" width="14.5703125" style="171" customWidth="1"/>
    <col min="35" max="35" width="11.5703125" style="171" customWidth="1"/>
    <col min="36" max="36" width="5.28515625" style="173" customWidth="1"/>
    <col min="37" max="37" width="28.7109375" style="170" customWidth="1"/>
    <col min="38" max="38" width="22.85546875" style="170" customWidth="1"/>
    <col min="39" max="39" width="10.42578125" style="170" customWidth="1"/>
    <col min="40" max="40" width="12" style="170" customWidth="1"/>
    <col min="41" max="41" width="11.5703125" style="170" customWidth="1"/>
    <col min="42" max="42" width="5.28515625" style="170" customWidth="1"/>
    <col min="43" max="43" width="18.5703125" style="170" customWidth="1"/>
    <col min="44" max="44" width="12" style="170" customWidth="1"/>
    <col min="45" max="45" width="19.5703125" style="170" customWidth="1"/>
    <col min="46" max="46" width="14.5703125" style="170" customWidth="1"/>
    <col min="47" max="47" width="6.5703125" style="170" customWidth="1"/>
    <col min="48" max="48" width="11.28515625" style="170" customWidth="1"/>
    <col min="49" max="49" width="5.28515625" style="170" customWidth="1"/>
    <col min="50" max="50" width="13.42578125" style="170" customWidth="1"/>
    <col min="51" max="51" width="23.7109375" style="170" customWidth="1"/>
    <col min="52" max="52" width="19.7109375" style="170" bestFit="1" customWidth="1"/>
    <col min="53" max="16384" width="9.140625" style="170"/>
  </cols>
  <sheetData>
    <row r="1" spans="1:53" s="147" customFormat="1" x14ac:dyDescent="0.25">
      <c r="A1" s="157" t="s">
        <v>752</v>
      </c>
      <c r="B1" s="158" t="s">
        <v>753</v>
      </c>
      <c r="C1" s="158" t="s">
        <v>754</v>
      </c>
      <c r="D1" s="158" t="s">
        <v>755</v>
      </c>
      <c r="E1" s="158" t="s">
        <v>756</v>
      </c>
      <c r="F1" s="158" t="s">
        <v>573</v>
      </c>
      <c r="G1" s="159" t="s">
        <v>556</v>
      </c>
      <c r="H1" s="158" t="s">
        <v>558</v>
      </c>
      <c r="I1" s="158" t="s">
        <v>559</v>
      </c>
      <c r="J1" s="160" t="s">
        <v>574</v>
      </c>
      <c r="K1" s="161" t="s">
        <v>757</v>
      </c>
      <c r="L1" s="161" t="s">
        <v>560</v>
      </c>
      <c r="M1" s="158" t="s">
        <v>758</v>
      </c>
      <c r="N1" s="158" t="s">
        <v>565</v>
      </c>
      <c r="O1" s="158" t="s">
        <v>564</v>
      </c>
      <c r="P1" s="158" t="s">
        <v>566</v>
      </c>
      <c r="Q1" s="158" t="s">
        <v>564</v>
      </c>
      <c r="R1" s="158" t="s">
        <v>567</v>
      </c>
      <c r="S1" s="158" t="s">
        <v>564</v>
      </c>
      <c r="T1" s="158" t="s">
        <v>568</v>
      </c>
      <c r="U1" s="158" t="s">
        <v>564</v>
      </c>
      <c r="V1" s="158" t="s">
        <v>546</v>
      </c>
      <c r="W1" s="158" t="s">
        <v>564</v>
      </c>
      <c r="X1" s="158" t="s">
        <v>759</v>
      </c>
      <c r="Y1" s="158" t="s">
        <v>564</v>
      </c>
      <c r="Z1" s="158" t="s">
        <v>547</v>
      </c>
      <c r="AA1" s="158" t="s">
        <v>564</v>
      </c>
      <c r="AB1" s="158" t="s">
        <v>760</v>
      </c>
      <c r="AC1" s="159" t="s">
        <v>564</v>
      </c>
      <c r="AD1" s="162" t="s">
        <v>761</v>
      </c>
      <c r="AE1" s="157" t="s">
        <v>762</v>
      </c>
      <c r="AF1" s="157" t="s">
        <v>573</v>
      </c>
      <c r="AG1" s="161" t="s">
        <v>556</v>
      </c>
      <c r="AH1" s="157" t="s">
        <v>558</v>
      </c>
      <c r="AI1" s="157" t="s">
        <v>559</v>
      </c>
      <c r="AJ1" s="161" t="s">
        <v>574</v>
      </c>
      <c r="AK1" s="157" t="s">
        <v>763</v>
      </c>
      <c r="AL1" s="157" t="s">
        <v>573</v>
      </c>
      <c r="AM1" s="161" t="s">
        <v>556</v>
      </c>
      <c r="AN1" s="157" t="s">
        <v>558</v>
      </c>
      <c r="AO1" s="163" t="s">
        <v>559</v>
      </c>
      <c r="AP1" s="161" t="s">
        <v>574</v>
      </c>
      <c r="AQ1" s="157" t="s">
        <v>764</v>
      </c>
      <c r="AR1" s="157" t="s">
        <v>763</v>
      </c>
      <c r="AS1" s="157" t="s">
        <v>573</v>
      </c>
      <c r="AT1" s="161" t="s">
        <v>556</v>
      </c>
      <c r="AU1" s="157" t="s">
        <v>558</v>
      </c>
      <c r="AV1" s="163" t="s">
        <v>559</v>
      </c>
      <c r="AW1" s="161" t="s">
        <v>574</v>
      </c>
      <c r="AX1" s="157" t="s">
        <v>764</v>
      </c>
      <c r="AY1" s="137" t="s">
        <v>765</v>
      </c>
      <c r="AZ1" s="137" t="s">
        <v>597</v>
      </c>
    </row>
    <row r="2" spans="1:53" s="136" customFormat="1" ht="13.5" customHeight="1" x14ac:dyDescent="0.25">
      <c r="A2" s="133" t="s">
        <v>572</v>
      </c>
      <c r="B2" s="134">
        <v>57001</v>
      </c>
      <c r="C2" s="134" t="s">
        <v>541</v>
      </c>
      <c r="D2" s="137" t="s">
        <v>516</v>
      </c>
      <c r="E2" s="152" t="s">
        <v>517</v>
      </c>
      <c r="F2" s="152" t="s">
        <v>518</v>
      </c>
      <c r="G2" s="139" t="s">
        <v>575</v>
      </c>
      <c r="H2" s="152" t="s">
        <v>519</v>
      </c>
      <c r="I2" s="152" t="s">
        <v>578</v>
      </c>
      <c r="J2" s="139" t="s">
        <v>520</v>
      </c>
      <c r="K2" s="139">
        <v>33</v>
      </c>
      <c r="L2" s="139" t="s">
        <v>521</v>
      </c>
      <c r="M2" s="140" t="s">
        <v>522</v>
      </c>
      <c r="N2" s="152" t="s">
        <v>523</v>
      </c>
      <c r="O2" s="140" t="s">
        <v>524</v>
      </c>
      <c r="P2" s="152" t="s">
        <v>600</v>
      </c>
      <c r="Q2" s="140" t="s">
        <v>601</v>
      </c>
      <c r="R2" s="152" t="s">
        <v>600</v>
      </c>
      <c r="S2" s="140" t="s">
        <v>601</v>
      </c>
      <c r="T2" s="141" t="s">
        <v>576</v>
      </c>
      <c r="U2" s="141" t="s">
        <v>575</v>
      </c>
      <c r="V2" s="152" t="s">
        <v>525</v>
      </c>
      <c r="W2" s="140" t="s">
        <v>526</v>
      </c>
      <c r="X2" s="137" t="s">
        <v>527</v>
      </c>
      <c r="Y2" s="142" t="s">
        <v>528</v>
      </c>
      <c r="Z2" s="137" t="s">
        <v>602</v>
      </c>
      <c r="AA2" s="142" t="s">
        <v>529</v>
      </c>
      <c r="AB2" s="137" t="s">
        <v>530</v>
      </c>
      <c r="AC2" s="150" t="s">
        <v>531</v>
      </c>
      <c r="AD2" s="153">
        <v>37347</v>
      </c>
      <c r="AE2" s="137" t="s">
        <v>575</v>
      </c>
      <c r="AF2" s="137" t="s">
        <v>575</v>
      </c>
      <c r="AG2" s="137" t="s">
        <v>575</v>
      </c>
      <c r="AH2" s="137" t="s">
        <v>575</v>
      </c>
      <c r="AI2" s="137" t="s">
        <v>575</v>
      </c>
      <c r="AJ2" s="137" t="s">
        <v>575</v>
      </c>
      <c r="AK2" s="137" t="s">
        <v>575</v>
      </c>
      <c r="AL2" s="137" t="s">
        <v>575</v>
      </c>
      <c r="AM2" s="137" t="s">
        <v>575</v>
      </c>
      <c r="AN2" s="137" t="s">
        <v>575</v>
      </c>
      <c r="AO2" s="137" t="s">
        <v>575</v>
      </c>
      <c r="AP2" s="137" t="s">
        <v>575</v>
      </c>
      <c r="AQ2" s="137" t="s">
        <v>575</v>
      </c>
      <c r="AR2" s="137" t="s">
        <v>575</v>
      </c>
      <c r="AS2" s="137" t="s">
        <v>575</v>
      </c>
      <c r="AT2" s="137" t="s">
        <v>575</v>
      </c>
      <c r="AU2" s="137" t="s">
        <v>575</v>
      </c>
      <c r="AV2" s="137" t="s">
        <v>575</v>
      </c>
      <c r="AW2" s="137" t="s">
        <v>575</v>
      </c>
      <c r="AX2" s="137" t="s">
        <v>575</v>
      </c>
      <c r="AY2" s="135" t="s">
        <v>532</v>
      </c>
      <c r="AZ2" s="135" t="s">
        <v>599</v>
      </c>
    </row>
    <row r="3" spans="1:53" s="136" customFormat="1" ht="13.5" customHeight="1" x14ac:dyDescent="0.25">
      <c r="A3" s="133" t="s">
        <v>729</v>
      </c>
      <c r="B3" s="148">
        <v>57002</v>
      </c>
      <c r="C3" s="134" t="s">
        <v>541</v>
      </c>
      <c r="D3" s="137" t="s">
        <v>766</v>
      </c>
      <c r="E3" s="152" t="s">
        <v>767</v>
      </c>
      <c r="F3" s="152" t="s">
        <v>768</v>
      </c>
      <c r="G3" s="139" t="s">
        <v>575</v>
      </c>
      <c r="H3" s="152" t="s">
        <v>769</v>
      </c>
      <c r="I3" s="152" t="s">
        <v>770</v>
      </c>
      <c r="J3" s="139">
        <v>66269</v>
      </c>
      <c r="K3" s="139">
        <v>818</v>
      </c>
      <c r="L3" s="139" t="s">
        <v>771</v>
      </c>
      <c r="M3" s="140" t="s">
        <v>772</v>
      </c>
      <c r="N3" s="137" t="s">
        <v>773</v>
      </c>
      <c r="O3" s="140" t="s">
        <v>774</v>
      </c>
      <c r="P3" s="137" t="s">
        <v>775</v>
      </c>
      <c r="Q3" s="140" t="s">
        <v>774</v>
      </c>
      <c r="R3" s="137" t="s">
        <v>776</v>
      </c>
      <c r="S3" s="140" t="s">
        <v>777</v>
      </c>
      <c r="T3" s="141" t="s">
        <v>576</v>
      </c>
      <c r="U3" s="141" t="s">
        <v>575</v>
      </c>
      <c r="V3" s="137" t="s">
        <v>778</v>
      </c>
      <c r="W3" s="140" t="s">
        <v>779</v>
      </c>
      <c r="X3" s="137" t="s">
        <v>780</v>
      </c>
      <c r="Y3" s="142" t="s">
        <v>781</v>
      </c>
      <c r="Z3" s="137" t="s">
        <v>782</v>
      </c>
      <c r="AA3" s="142" t="s">
        <v>783</v>
      </c>
      <c r="AB3" s="137" t="s">
        <v>784</v>
      </c>
      <c r="AC3" s="150" t="s">
        <v>785</v>
      </c>
      <c r="AD3" s="153">
        <v>37356</v>
      </c>
      <c r="AE3" s="137" t="s">
        <v>575</v>
      </c>
      <c r="AF3" s="137" t="s">
        <v>575</v>
      </c>
      <c r="AG3" s="137" t="s">
        <v>575</v>
      </c>
      <c r="AH3" s="137" t="s">
        <v>575</v>
      </c>
      <c r="AI3" s="137" t="s">
        <v>575</v>
      </c>
      <c r="AJ3" s="137" t="s">
        <v>575</v>
      </c>
      <c r="AK3" s="137" t="s">
        <v>575</v>
      </c>
      <c r="AL3" s="137" t="s">
        <v>575</v>
      </c>
      <c r="AM3" s="137" t="s">
        <v>575</v>
      </c>
      <c r="AN3" s="137" t="s">
        <v>575</v>
      </c>
      <c r="AO3" s="137" t="s">
        <v>575</v>
      </c>
      <c r="AP3" s="137" t="s">
        <v>575</v>
      </c>
      <c r="AQ3" s="137" t="s">
        <v>575</v>
      </c>
      <c r="AR3" s="137" t="s">
        <v>575</v>
      </c>
      <c r="AS3" s="137" t="s">
        <v>575</v>
      </c>
      <c r="AT3" s="137" t="s">
        <v>575</v>
      </c>
      <c r="AU3" s="137" t="s">
        <v>575</v>
      </c>
      <c r="AV3" s="137" t="s">
        <v>575</v>
      </c>
      <c r="AW3" s="137" t="s">
        <v>575</v>
      </c>
      <c r="AX3" s="137" t="s">
        <v>575</v>
      </c>
      <c r="AY3" s="135" t="s">
        <v>786</v>
      </c>
      <c r="AZ3" s="135" t="s">
        <v>787</v>
      </c>
    </row>
    <row r="4" spans="1:53" s="147" customFormat="1" ht="13.5" customHeight="1" x14ac:dyDescent="0.25">
      <c r="A4" s="133" t="s">
        <v>734</v>
      </c>
      <c r="B4" s="148">
        <v>57003</v>
      </c>
      <c r="C4" s="134" t="s">
        <v>541</v>
      </c>
      <c r="D4" s="137" t="s">
        <v>788</v>
      </c>
      <c r="E4" s="152" t="s">
        <v>789</v>
      </c>
      <c r="F4" s="152" t="s">
        <v>790</v>
      </c>
      <c r="G4" s="139" t="s">
        <v>791</v>
      </c>
      <c r="H4" s="152" t="s">
        <v>792</v>
      </c>
      <c r="I4" s="152" t="s">
        <v>793</v>
      </c>
      <c r="J4" s="139" t="s">
        <v>794</v>
      </c>
      <c r="K4" s="139">
        <v>55</v>
      </c>
      <c r="L4" s="139" t="s">
        <v>795</v>
      </c>
      <c r="M4" s="140" t="s">
        <v>796</v>
      </c>
      <c r="N4" s="152" t="s">
        <v>797</v>
      </c>
      <c r="O4" s="140" t="s">
        <v>798</v>
      </c>
      <c r="P4" s="137" t="s">
        <v>799</v>
      </c>
      <c r="Q4" s="140" t="s">
        <v>800</v>
      </c>
      <c r="R4" s="137" t="s">
        <v>799</v>
      </c>
      <c r="S4" s="164" t="s">
        <v>800</v>
      </c>
      <c r="T4" s="141" t="s">
        <v>576</v>
      </c>
      <c r="U4" s="141" t="s">
        <v>575</v>
      </c>
      <c r="V4" s="137" t="s">
        <v>801</v>
      </c>
      <c r="W4" s="140" t="s">
        <v>802</v>
      </c>
      <c r="X4" s="137" t="s">
        <v>803</v>
      </c>
      <c r="Y4" s="140" t="s">
        <v>804</v>
      </c>
      <c r="Z4" s="137" t="s">
        <v>805</v>
      </c>
      <c r="AA4" s="156" t="s">
        <v>806</v>
      </c>
      <c r="AB4" s="141" t="s">
        <v>575</v>
      </c>
      <c r="AC4" s="141" t="s">
        <v>575</v>
      </c>
      <c r="AD4" s="153">
        <v>37347</v>
      </c>
      <c r="AE4" s="137" t="s">
        <v>575</v>
      </c>
      <c r="AF4" s="137" t="s">
        <v>575</v>
      </c>
      <c r="AG4" s="137" t="s">
        <v>575</v>
      </c>
      <c r="AH4" s="137" t="s">
        <v>575</v>
      </c>
      <c r="AI4" s="137" t="s">
        <v>575</v>
      </c>
      <c r="AJ4" s="137" t="s">
        <v>575</v>
      </c>
      <c r="AK4" s="137" t="s">
        <v>575</v>
      </c>
      <c r="AL4" s="137" t="s">
        <v>575</v>
      </c>
      <c r="AM4" s="137" t="s">
        <v>575</v>
      </c>
      <c r="AN4" s="137" t="s">
        <v>575</v>
      </c>
      <c r="AO4" s="137" t="s">
        <v>575</v>
      </c>
      <c r="AP4" s="137" t="s">
        <v>575</v>
      </c>
      <c r="AQ4" s="137" t="s">
        <v>575</v>
      </c>
      <c r="AR4" s="137" t="s">
        <v>575</v>
      </c>
      <c r="AS4" s="137" t="s">
        <v>575</v>
      </c>
      <c r="AT4" s="137" t="s">
        <v>575</v>
      </c>
      <c r="AU4" s="137" t="s">
        <v>575</v>
      </c>
      <c r="AV4" s="137" t="s">
        <v>575</v>
      </c>
      <c r="AW4" s="137" t="s">
        <v>575</v>
      </c>
      <c r="AX4" s="137" t="s">
        <v>575</v>
      </c>
      <c r="AY4" s="135" t="s">
        <v>807</v>
      </c>
      <c r="AZ4" s="137" t="s">
        <v>808</v>
      </c>
      <c r="BA4" s="136"/>
    </row>
    <row r="5" spans="1:53" s="136" customFormat="1" ht="13.5" customHeight="1" x14ac:dyDescent="0.25">
      <c r="A5" s="133" t="s">
        <v>747</v>
      </c>
      <c r="B5" s="134">
        <v>57004</v>
      </c>
      <c r="C5" s="134" t="s">
        <v>541</v>
      </c>
      <c r="D5" s="137" t="s">
        <v>809</v>
      </c>
      <c r="E5" s="152" t="s">
        <v>810</v>
      </c>
      <c r="F5" s="152" t="s">
        <v>811</v>
      </c>
      <c r="G5" s="139" t="s">
        <v>812</v>
      </c>
      <c r="H5" s="152" t="s">
        <v>792</v>
      </c>
      <c r="I5" s="152" t="s">
        <v>793</v>
      </c>
      <c r="J5" s="139" t="s">
        <v>813</v>
      </c>
      <c r="K5" s="139">
        <v>55</v>
      </c>
      <c r="L5" s="139" t="s">
        <v>814</v>
      </c>
      <c r="M5" s="140" t="s">
        <v>815</v>
      </c>
      <c r="N5" s="152" t="s">
        <v>816</v>
      </c>
      <c r="O5" s="140" t="s">
        <v>817</v>
      </c>
      <c r="P5" s="137" t="s">
        <v>818</v>
      </c>
      <c r="Q5" s="140" t="s">
        <v>818</v>
      </c>
      <c r="R5" s="137" t="s">
        <v>818</v>
      </c>
      <c r="S5" s="164" t="s">
        <v>818</v>
      </c>
      <c r="T5" s="141" t="s">
        <v>576</v>
      </c>
      <c r="U5" s="141" t="s">
        <v>575</v>
      </c>
      <c r="V5" s="137" t="s">
        <v>819</v>
      </c>
      <c r="W5" s="140" t="s">
        <v>820</v>
      </c>
      <c r="X5" s="137" t="s">
        <v>821</v>
      </c>
      <c r="Y5" s="142" t="s">
        <v>822</v>
      </c>
      <c r="Z5" s="145" t="s">
        <v>823</v>
      </c>
      <c r="AA5" s="143" t="s">
        <v>824</v>
      </c>
      <c r="AB5" s="137" t="s">
        <v>825</v>
      </c>
      <c r="AC5" s="150" t="s">
        <v>826</v>
      </c>
      <c r="AD5" s="153">
        <v>37378</v>
      </c>
      <c r="AE5" s="137" t="s">
        <v>827</v>
      </c>
      <c r="AF5" s="137" t="s">
        <v>828</v>
      </c>
      <c r="AG5" s="137" t="s">
        <v>829</v>
      </c>
      <c r="AH5" s="137" t="s">
        <v>792</v>
      </c>
      <c r="AI5" s="137" t="s">
        <v>793</v>
      </c>
      <c r="AJ5" s="165" t="s">
        <v>830</v>
      </c>
      <c r="AK5" s="137" t="s">
        <v>831</v>
      </c>
      <c r="AL5" s="137" t="s">
        <v>832</v>
      </c>
      <c r="AM5" s="137" t="s">
        <v>812</v>
      </c>
      <c r="AN5" s="137" t="s">
        <v>792</v>
      </c>
      <c r="AO5" s="137" t="s">
        <v>793</v>
      </c>
      <c r="AP5" s="165" t="s">
        <v>833</v>
      </c>
      <c r="AQ5" s="135" t="s">
        <v>834</v>
      </c>
      <c r="AR5" s="137" t="s">
        <v>575</v>
      </c>
      <c r="AS5" s="137" t="s">
        <v>575</v>
      </c>
      <c r="AT5" s="137" t="s">
        <v>575</v>
      </c>
      <c r="AU5" s="137" t="s">
        <v>575</v>
      </c>
      <c r="AV5" s="137" t="s">
        <v>575</v>
      </c>
      <c r="AW5" s="137" t="s">
        <v>575</v>
      </c>
      <c r="AX5" s="137" t="s">
        <v>575</v>
      </c>
      <c r="AY5" s="135" t="s">
        <v>835</v>
      </c>
      <c r="AZ5" s="137" t="s">
        <v>836</v>
      </c>
    </row>
    <row r="6" spans="1:53" s="136" customFormat="1" ht="13.5" customHeight="1" x14ac:dyDescent="0.25">
      <c r="A6" s="133" t="s">
        <v>717</v>
      </c>
      <c r="B6" s="134">
        <v>57005</v>
      </c>
      <c r="C6" s="134" t="s">
        <v>541</v>
      </c>
      <c r="D6" s="137" t="s">
        <v>837</v>
      </c>
      <c r="E6" s="152" t="s">
        <v>838</v>
      </c>
      <c r="F6" s="152" t="s">
        <v>839</v>
      </c>
      <c r="G6" s="138" t="s">
        <v>575</v>
      </c>
      <c r="H6" s="152" t="s">
        <v>840</v>
      </c>
      <c r="I6" s="152" t="s">
        <v>841</v>
      </c>
      <c r="J6" s="139">
        <v>52760</v>
      </c>
      <c r="K6" s="139">
        <v>55</v>
      </c>
      <c r="L6" s="139" t="s">
        <v>842</v>
      </c>
      <c r="M6" s="140" t="s">
        <v>843</v>
      </c>
      <c r="N6" s="152" t="s">
        <v>844</v>
      </c>
      <c r="O6" s="140" t="s">
        <v>845</v>
      </c>
      <c r="P6" s="152" t="s">
        <v>846</v>
      </c>
      <c r="Q6" s="140" t="s">
        <v>847</v>
      </c>
      <c r="R6" s="152" t="s">
        <v>846</v>
      </c>
      <c r="S6" s="140" t="s">
        <v>847</v>
      </c>
      <c r="T6" s="141" t="s">
        <v>576</v>
      </c>
      <c r="U6" s="141" t="s">
        <v>575</v>
      </c>
      <c r="V6" s="137" t="s">
        <v>848</v>
      </c>
      <c r="W6" s="140" t="s">
        <v>849</v>
      </c>
      <c r="X6" s="137" t="s">
        <v>850</v>
      </c>
      <c r="Y6" s="142" t="s">
        <v>851</v>
      </c>
      <c r="Z6" s="137" t="s">
        <v>852</v>
      </c>
      <c r="AA6" s="140" t="s">
        <v>853</v>
      </c>
      <c r="AB6" s="141" t="s">
        <v>575</v>
      </c>
      <c r="AC6" s="141" t="s">
        <v>575</v>
      </c>
      <c r="AD6" s="153">
        <v>37357</v>
      </c>
      <c r="AE6" s="137" t="s">
        <v>575</v>
      </c>
      <c r="AF6" s="137" t="s">
        <v>575</v>
      </c>
      <c r="AG6" s="137" t="s">
        <v>575</v>
      </c>
      <c r="AH6" s="137" t="s">
        <v>575</v>
      </c>
      <c r="AI6" s="137" t="s">
        <v>575</v>
      </c>
      <c r="AJ6" s="137" t="s">
        <v>575</v>
      </c>
      <c r="AK6" s="137" t="s">
        <v>575</v>
      </c>
      <c r="AL6" s="137" t="s">
        <v>575</v>
      </c>
      <c r="AM6" s="137" t="s">
        <v>575</v>
      </c>
      <c r="AN6" s="137" t="s">
        <v>575</v>
      </c>
      <c r="AO6" s="137" t="s">
        <v>575</v>
      </c>
      <c r="AP6" s="137" t="s">
        <v>575</v>
      </c>
      <c r="AQ6" s="137" t="s">
        <v>575</v>
      </c>
      <c r="AR6" s="137" t="s">
        <v>575</v>
      </c>
      <c r="AS6" s="137" t="s">
        <v>575</v>
      </c>
      <c r="AT6" s="137" t="s">
        <v>575</v>
      </c>
      <c r="AU6" s="137" t="s">
        <v>575</v>
      </c>
      <c r="AV6" s="137" t="s">
        <v>575</v>
      </c>
      <c r="AW6" s="137" t="s">
        <v>575</v>
      </c>
      <c r="AX6" s="137" t="s">
        <v>575</v>
      </c>
      <c r="AY6" s="137" t="s">
        <v>854</v>
      </c>
      <c r="AZ6" s="135" t="s">
        <v>855</v>
      </c>
    </row>
    <row r="7" spans="1:53" s="136" customFormat="1" ht="13.5" customHeight="1" x14ac:dyDescent="0.25">
      <c r="A7" s="133" t="s">
        <v>743</v>
      </c>
      <c r="B7" s="148">
        <v>57006</v>
      </c>
      <c r="C7" s="134" t="s">
        <v>541</v>
      </c>
      <c r="D7" s="137" t="s">
        <v>856</v>
      </c>
      <c r="E7" s="152" t="s">
        <v>857</v>
      </c>
      <c r="F7" s="152" t="s">
        <v>858</v>
      </c>
      <c r="G7" s="138" t="s">
        <v>575</v>
      </c>
      <c r="H7" s="152" t="s">
        <v>859</v>
      </c>
      <c r="I7" s="152" t="s">
        <v>841</v>
      </c>
      <c r="J7" s="139">
        <v>54040</v>
      </c>
      <c r="K7" s="139">
        <v>55</v>
      </c>
      <c r="L7" s="139" t="s">
        <v>860</v>
      </c>
      <c r="M7" s="140" t="s">
        <v>861</v>
      </c>
      <c r="N7" s="137" t="s">
        <v>862</v>
      </c>
      <c r="O7" s="140" t="s">
        <v>863</v>
      </c>
      <c r="P7" s="137" t="s">
        <v>864</v>
      </c>
      <c r="Q7" s="137" t="s">
        <v>865</v>
      </c>
      <c r="R7" s="137" t="s">
        <v>864</v>
      </c>
      <c r="S7" s="164" t="s">
        <v>865</v>
      </c>
      <c r="T7" s="141" t="s">
        <v>576</v>
      </c>
      <c r="U7" s="141" t="s">
        <v>575</v>
      </c>
      <c r="V7" s="147" t="s">
        <v>866</v>
      </c>
      <c r="W7" s="140" t="s">
        <v>867</v>
      </c>
      <c r="X7" s="137" t="s">
        <v>868</v>
      </c>
      <c r="Y7" s="142" t="s">
        <v>869</v>
      </c>
      <c r="Z7" s="137" t="s">
        <v>870</v>
      </c>
      <c r="AA7" s="143" t="s">
        <v>871</v>
      </c>
      <c r="AB7" s="137" t="s">
        <v>872</v>
      </c>
      <c r="AC7" s="150" t="s">
        <v>873</v>
      </c>
      <c r="AD7" s="153">
        <v>37347</v>
      </c>
      <c r="AE7" s="137" t="s">
        <v>575</v>
      </c>
      <c r="AF7" s="137" t="s">
        <v>575</v>
      </c>
      <c r="AG7" s="137" t="s">
        <v>575</v>
      </c>
      <c r="AH7" s="137" t="s">
        <v>575</v>
      </c>
      <c r="AI7" s="137" t="s">
        <v>575</v>
      </c>
      <c r="AJ7" s="137" t="s">
        <v>575</v>
      </c>
      <c r="AK7" s="137" t="s">
        <v>575</v>
      </c>
      <c r="AL7" s="137" t="s">
        <v>575</v>
      </c>
      <c r="AM7" s="137" t="s">
        <v>575</v>
      </c>
      <c r="AN7" s="137" t="s">
        <v>575</v>
      </c>
      <c r="AO7" s="137" t="s">
        <v>575</v>
      </c>
      <c r="AP7" s="137" t="s">
        <v>575</v>
      </c>
      <c r="AQ7" s="137" t="s">
        <v>575</v>
      </c>
      <c r="AR7" s="137" t="s">
        <v>575</v>
      </c>
      <c r="AS7" s="137" t="s">
        <v>575</v>
      </c>
      <c r="AT7" s="137" t="s">
        <v>575</v>
      </c>
      <c r="AU7" s="137" t="s">
        <v>575</v>
      </c>
      <c r="AV7" s="137" t="s">
        <v>575</v>
      </c>
      <c r="AW7" s="137" t="s">
        <v>575</v>
      </c>
      <c r="AX7" s="137" t="s">
        <v>575</v>
      </c>
      <c r="AY7" s="137" t="s">
        <v>874</v>
      </c>
      <c r="AZ7" s="135" t="s">
        <v>875</v>
      </c>
    </row>
    <row r="8" spans="1:53" s="136" customFormat="1" ht="13.5" customHeight="1" x14ac:dyDescent="0.25">
      <c r="A8" s="133" t="s">
        <v>691</v>
      </c>
      <c r="B8" s="134">
        <v>57007</v>
      </c>
      <c r="C8" s="134" t="s">
        <v>876</v>
      </c>
      <c r="D8" s="137" t="s">
        <v>877</v>
      </c>
      <c r="E8" s="137" t="s">
        <v>878</v>
      </c>
      <c r="F8" s="137" t="s">
        <v>879</v>
      </c>
      <c r="G8" s="138" t="s">
        <v>575</v>
      </c>
      <c r="H8" s="137" t="s">
        <v>880</v>
      </c>
      <c r="I8" s="137" t="s">
        <v>880</v>
      </c>
      <c r="J8" s="138">
        <v>72190</v>
      </c>
      <c r="K8" s="138">
        <v>222</v>
      </c>
      <c r="L8" s="138" t="s">
        <v>881</v>
      </c>
      <c r="M8" s="140" t="s">
        <v>882</v>
      </c>
      <c r="N8" s="137" t="s">
        <v>883</v>
      </c>
      <c r="O8" s="140" t="s">
        <v>884</v>
      </c>
      <c r="P8" s="137" t="s">
        <v>885</v>
      </c>
      <c r="Q8" s="140" t="s">
        <v>886</v>
      </c>
      <c r="R8" s="137" t="s">
        <v>885</v>
      </c>
      <c r="S8" s="137" t="s">
        <v>886</v>
      </c>
      <c r="T8" s="141" t="s">
        <v>576</v>
      </c>
      <c r="U8" s="141" t="s">
        <v>575</v>
      </c>
      <c r="V8" s="137" t="s">
        <v>887</v>
      </c>
      <c r="W8" s="140" t="s">
        <v>888</v>
      </c>
      <c r="X8" s="137" t="s">
        <v>889</v>
      </c>
      <c r="Y8" s="142" t="s">
        <v>890</v>
      </c>
      <c r="Z8" s="145" t="s">
        <v>891</v>
      </c>
      <c r="AA8" s="143" t="s">
        <v>892</v>
      </c>
      <c r="AB8" s="137" t="s">
        <v>893</v>
      </c>
      <c r="AC8" s="150" t="s">
        <v>894</v>
      </c>
      <c r="AD8" s="144">
        <v>37701</v>
      </c>
      <c r="AE8" s="137" t="s">
        <v>575</v>
      </c>
      <c r="AF8" s="137" t="s">
        <v>575</v>
      </c>
      <c r="AG8" s="137" t="s">
        <v>575</v>
      </c>
      <c r="AH8" s="137" t="s">
        <v>575</v>
      </c>
      <c r="AI8" s="137" t="s">
        <v>575</v>
      </c>
      <c r="AJ8" s="137" t="s">
        <v>575</v>
      </c>
      <c r="AK8" s="137" t="s">
        <v>895</v>
      </c>
      <c r="AL8" s="137" t="s">
        <v>896</v>
      </c>
      <c r="AM8" s="137" t="s">
        <v>575</v>
      </c>
      <c r="AN8" s="137" t="s">
        <v>880</v>
      </c>
      <c r="AO8" s="137" t="s">
        <v>880</v>
      </c>
      <c r="AP8" s="137">
        <v>72450</v>
      </c>
      <c r="AQ8" s="137" t="s">
        <v>575</v>
      </c>
      <c r="AR8" s="137" t="s">
        <v>575</v>
      </c>
      <c r="AS8" s="137" t="s">
        <v>575</v>
      </c>
      <c r="AT8" s="137" t="s">
        <v>575</v>
      </c>
      <c r="AU8" s="137" t="s">
        <v>575</v>
      </c>
      <c r="AV8" s="137" t="s">
        <v>575</v>
      </c>
      <c r="AW8" s="137" t="s">
        <v>575</v>
      </c>
      <c r="AX8" s="137" t="s">
        <v>575</v>
      </c>
      <c r="AY8" s="137" t="s">
        <v>897</v>
      </c>
      <c r="AZ8" s="135" t="s">
        <v>898</v>
      </c>
    </row>
    <row r="9" spans="1:53" s="147" customFormat="1" ht="13.5" customHeight="1" x14ac:dyDescent="0.25">
      <c r="A9" s="133" t="s">
        <v>697</v>
      </c>
      <c r="B9" s="134">
        <v>57008</v>
      </c>
      <c r="C9" s="134" t="s">
        <v>876</v>
      </c>
      <c r="D9" s="137" t="s">
        <v>899</v>
      </c>
      <c r="E9" s="137" t="s">
        <v>900</v>
      </c>
      <c r="F9" s="137" t="s">
        <v>901</v>
      </c>
      <c r="G9" s="138" t="s">
        <v>575</v>
      </c>
      <c r="H9" s="137" t="s">
        <v>902</v>
      </c>
      <c r="I9" s="137" t="s">
        <v>902</v>
      </c>
      <c r="J9" s="138">
        <v>31238</v>
      </c>
      <c r="K9" s="139">
        <v>614</v>
      </c>
      <c r="L9" s="139" t="s">
        <v>903</v>
      </c>
      <c r="M9" s="140" t="s">
        <v>904</v>
      </c>
      <c r="N9" s="137" t="s">
        <v>905</v>
      </c>
      <c r="O9" s="140" t="s">
        <v>906</v>
      </c>
      <c r="P9" s="137" t="s">
        <v>905</v>
      </c>
      <c r="Q9" s="137" t="s">
        <v>906</v>
      </c>
      <c r="R9" s="137" t="s">
        <v>905</v>
      </c>
      <c r="S9" s="137" t="s">
        <v>906</v>
      </c>
      <c r="T9" s="141" t="s">
        <v>576</v>
      </c>
      <c r="U9" s="141" t="s">
        <v>575</v>
      </c>
      <c r="V9" s="137" t="s">
        <v>907</v>
      </c>
      <c r="W9" s="140" t="s">
        <v>908</v>
      </c>
      <c r="X9" s="137" t="s">
        <v>909</v>
      </c>
      <c r="Y9" s="142" t="s">
        <v>910</v>
      </c>
      <c r="Z9" s="137" t="s">
        <v>911</v>
      </c>
      <c r="AA9" s="143" t="s">
        <v>912</v>
      </c>
      <c r="AB9" s="141" t="s">
        <v>575</v>
      </c>
      <c r="AC9" s="141" t="s">
        <v>575</v>
      </c>
      <c r="AD9" s="144">
        <v>37705</v>
      </c>
      <c r="AE9" s="137" t="s">
        <v>575</v>
      </c>
      <c r="AF9" s="137" t="s">
        <v>575</v>
      </c>
      <c r="AG9" s="137" t="s">
        <v>575</v>
      </c>
      <c r="AH9" s="137" t="s">
        <v>575</v>
      </c>
      <c r="AI9" s="137" t="s">
        <v>575</v>
      </c>
      <c r="AJ9" s="137" t="s">
        <v>575</v>
      </c>
      <c r="AK9" s="137" t="s">
        <v>575</v>
      </c>
      <c r="AL9" s="137" t="s">
        <v>575</v>
      </c>
      <c r="AM9" s="137" t="s">
        <v>575</v>
      </c>
      <c r="AN9" s="137" t="s">
        <v>575</v>
      </c>
      <c r="AO9" s="137" t="s">
        <v>575</v>
      </c>
      <c r="AP9" s="137" t="s">
        <v>575</v>
      </c>
      <c r="AQ9" s="137" t="s">
        <v>575</v>
      </c>
      <c r="AR9" s="137" t="s">
        <v>575</v>
      </c>
      <c r="AS9" s="137" t="s">
        <v>575</v>
      </c>
      <c r="AT9" s="137" t="s">
        <v>575</v>
      </c>
      <c r="AU9" s="137" t="s">
        <v>575</v>
      </c>
      <c r="AV9" s="137" t="s">
        <v>575</v>
      </c>
      <c r="AW9" s="137" t="s">
        <v>575</v>
      </c>
      <c r="AX9" s="137" t="s">
        <v>575</v>
      </c>
      <c r="AY9" s="137" t="s">
        <v>913</v>
      </c>
      <c r="AZ9" s="137" t="s">
        <v>914</v>
      </c>
      <c r="BA9" s="136"/>
    </row>
    <row r="10" spans="1:53" s="147" customFormat="1" ht="13.5" customHeight="1" x14ac:dyDescent="0.25">
      <c r="A10" s="133" t="s">
        <v>720</v>
      </c>
      <c r="B10" s="134">
        <v>57009</v>
      </c>
      <c r="C10" s="134" t="s">
        <v>876</v>
      </c>
      <c r="D10" s="137" t="s">
        <v>915</v>
      </c>
      <c r="E10" s="137" t="s">
        <v>916</v>
      </c>
      <c r="F10" s="137" t="s">
        <v>917</v>
      </c>
      <c r="G10" s="138" t="s">
        <v>575</v>
      </c>
      <c r="H10" s="137" t="s">
        <v>918</v>
      </c>
      <c r="I10" s="137" t="s">
        <v>919</v>
      </c>
      <c r="J10" s="138">
        <v>27010</v>
      </c>
      <c r="K10" s="138">
        <v>871</v>
      </c>
      <c r="L10" s="138" t="s">
        <v>920</v>
      </c>
      <c r="M10" s="140" t="s">
        <v>921</v>
      </c>
      <c r="N10" s="137" t="s">
        <v>922</v>
      </c>
      <c r="O10" s="140" t="s">
        <v>923</v>
      </c>
      <c r="P10" s="137" t="s">
        <v>922</v>
      </c>
      <c r="Q10" s="140" t="s">
        <v>923</v>
      </c>
      <c r="R10" s="137" t="s">
        <v>924</v>
      </c>
      <c r="S10" s="137" t="s">
        <v>925</v>
      </c>
      <c r="T10" s="141" t="s">
        <v>576</v>
      </c>
      <c r="U10" s="141" t="s">
        <v>575</v>
      </c>
      <c r="V10" s="137" t="s">
        <v>926</v>
      </c>
      <c r="W10" s="140" t="s">
        <v>927</v>
      </c>
      <c r="X10" s="137" t="s">
        <v>928</v>
      </c>
      <c r="Y10" s="142" t="s">
        <v>929</v>
      </c>
      <c r="Z10" s="135" t="s">
        <v>930</v>
      </c>
      <c r="AA10" s="143" t="s">
        <v>931</v>
      </c>
      <c r="AB10" s="141" t="s">
        <v>575</v>
      </c>
      <c r="AC10" s="141" t="s">
        <v>575</v>
      </c>
      <c r="AD10" s="144">
        <v>37723</v>
      </c>
      <c r="AE10" s="137" t="s">
        <v>575</v>
      </c>
      <c r="AF10" s="137" t="s">
        <v>575</v>
      </c>
      <c r="AG10" s="137" t="s">
        <v>575</v>
      </c>
      <c r="AH10" s="137" t="s">
        <v>575</v>
      </c>
      <c r="AI10" s="137" t="s">
        <v>575</v>
      </c>
      <c r="AJ10" s="137" t="s">
        <v>575</v>
      </c>
      <c r="AK10" s="137" t="s">
        <v>575</v>
      </c>
      <c r="AL10" s="137" t="s">
        <v>575</v>
      </c>
      <c r="AM10" s="137" t="s">
        <v>575</v>
      </c>
      <c r="AN10" s="137" t="s">
        <v>575</v>
      </c>
      <c r="AO10" s="137" t="s">
        <v>575</v>
      </c>
      <c r="AP10" s="137" t="s">
        <v>575</v>
      </c>
      <c r="AQ10" s="137" t="s">
        <v>575</v>
      </c>
      <c r="AR10" s="137" t="s">
        <v>575</v>
      </c>
      <c r="AS10" s="137" t="s">
        <v>575</v>
      </c>
      <c r="AT10" s="137" t="s">
        <v>575</v>
      </c>
      <c r="AU10" s="137" t="s">
        <v>575</v>
      </c>
      <c r="AV10" s="137" t="s">
        <v>575</v>
      </c>
      <c r="AW10" s="137" t="s">
        <v>575</v>
      </c>
      <c r="AX10" s="137" t="s">
        <v>575</v>
      </c>
      <c r="AY10" s="137" t="s">
        <v>932</v>
      </c>
      <c r="AZ10" s="137" t="s">
        <v>933</v>
      </c>
      <c r="BA10" s="136"/>
    </row>
    <row r="11" spans="1:53" s="136" customFormat="1" ht="13.5" customHeight="1" x14ac:dyDescent="0.25">
      <c r="A11" s="133" t="s">
        <v>707</v>
      </c>
      <c r="B11" s="148">
        <v>57010</v>
      </c>
      <c r="C11" s="134" t="s">
        <v>876</v>
      </c>
      <c r="D11" s="137" t="s">
        <v>934</v>
      </c>
      <c r="E11" s="137" t="s">
        <v>935</v>
      </c>
      <c r="F11" s="137" t="s">
        <v>936</v>
      </c>
      <c r="G11" s="138" t="s">
        <v>575</v>
      </c>
      <c r="H11" s="137" t="s">
        <v>937</v>
      </c>
      <c r="I11" s="137" t="s">
        <v>938</v>
      </c>
      <c r="J11" s="138" t="s">
        <v>939</v>
      </c>
      <c r="K11" s="138" t="s">
        <v>940</v>
      </c>
      <c r="L11" s="138" t="s">
        <v>941</v>
      </c>
      <c r="M11" s="140" t="s">
        <v>942</v>
      </c>
      <c r="N11" s="137" t="s">
        <v>943</v>
      </c>
      <c r="O11" s="140" t="s">
        <v>944</v>
      </c>
      <c r="P11" s="137" t="s">
        <v>945</v>
      </c>
      <c r="Q11" s="137" t="s">
        <v>946</v>
      </c>
      <c r="R11" s="137" t="s">
        <v>945</v>
      </c>
      <c r="S11" s="137" t="s">
        <v>946</v>
      </c>
      <c r="T11" s="141" t="s">
        <v>576</v>
      </c>
      <c r="U11" s="141" t="s">
        <v>575</v>
      </c>
      <c r="V11" s="137" t="s">
        <v>947</v>
      </c>
      <c r="W11" s="149" t="s">
        <v>948</v>
      </c>
      <c r="X11" s="137" t="s">
        <v>949</v>
      </c>
      <c r="Y11" s="142" t="s">
        <v>950</v>
      </c>
      <c r="Z11" s="135" t="s">
        <v>951</v>
      </c>
      <c r="AA11" s="143" t="s">
        <v>952</v>
      </c>
      <c r="AB11" s="137" t="s">
        <v>542</v>
      </c>
      <c r="AC11" s="150" t="s">
        <v>953</v>
      </c>
      <c r="AD11" s="144">
        <v>37712</v>
      </c>
      <c r="AE11" s="137" t="s">
        <v>575</v>
      </c>
      <c r="AF11" s="137" t="s">
        <v>575</v>
      </c>
      <c r="AG11" s="137" t="s">
        <v>575</v>
      </c>
      <c r="AH11" s="137" t="s">
        <v>575</v>
      </c>
      <c r="AI11" s="137" t="s">
        <v>575</v>
      </c>
      <c r="AJ11" s="137" t="s">
        <v>575</v>
      </c>
      <c r="AK11" s="137" t="s">
        <v>575</v>
      </c>
      <c r="AL11" s="137" t="s">
        <v>575</v>
      </c>
      <c r="AM11" s="137" t="s">
        <v>575</v>
      </c>
      <c r="AN11" s="137" t="s">
        <v>575</v>
      </c>
      <c r="AO11" s="137" t="s">
        <v>575</v>
      </c>
      <c r="AP11" s="137" t="s">
        <v>575</v>
      </c>
      <c r="AQ11" s="137" t="s">
        <v>575</v>
      </c>
      <c r="AR11" s="137" t="s">
        <v>575</v>
      </c>
      <c r="AS11" s="137" t="s">
        <v>575</v>
      </c>
      <c r="AT11" s="137" t="s">
        <v>575</v>
      </c>
      <c r="AU11" s="137" t="s">
        <v>575</v>
      </c>
      <c r="AV11" s="137" t="s">
        <v>575</v>
      </c>
      <c r="AW11" s="137" t="s">
        <v>575</v>
      </c>
      <c r="AX11" s="137" t="s">
        <v>575</v>
      </c>
      <c r="AY11" s="137" t="s">
        <v>954</v>
      </c>
      <c r="AZ11" s="135" t="s">
        <v>955</v>
      </c>
      <c r="BA11" s="147"/>
    </row>
    <row r="12" spans="1:53" s="136" customFormat="1" ht="13.5" customHeight="1" x14ac:dyDescent="0.25">
      <c r="A12" s="133" t="s">
        <v>710</v>
      </c>
      <c r="B12" s="148">
        <v>57011</v>
      </c>
      <c r="C12" s="134" t="s">
        <v>541</v>
      </c>
      <c r="D12" s="137" t="s">
        <v>956</v>
      </c>
      <c r="E12" s="137" t="s">
        <v>957</v>
      </c>
      <c r="F12" s="137" t="s">
        <v>958</v>
      </c>
      <c r="G12" s="138" t="s">
        <v>575</v>
      </c>
      <c r="H12" s="137" t="s">
        <v>519</v>
      </c>
      <c r="I12" s="137" t="s">
        <v>578</v>
      </c>
      <c r="J12" s="138" t="s">
        <v>959</v>
      </c>
      <c r="K12" s="138">
        <v>333</v>
      </c>
      <c r="L12" s="138" t="s">
        <v>960</v>
      </c>
      <c r="M12" s="140" t="s">
        <v>961</v>
      </c>
      <c r="N12" s="137" t="s">
        <v>962</v>
      </c>
      <c r="O12" s="140" t="s">
        <v>963</v>
      </c>
      <c r="P12" s="137" t="s">
        <v>962</v>
      </c>
      <c r="Q12" s="137" t="s">
        <v>963</v>
      </c>
      <c r="R12" s="137" t="s">
        <v>964</v>
      </c>
      <c r="S12" s="140" t="s">
        <v>965</v>
      </c>
      <c r="T12" s="141" t="s">
        <v>576</v>
      </c>
      <c r="U12" s="141" t="s">
        <v>575</v>
      </c>
      <c r="V12" s="137" t="s">
        <v>818</v>
      </c>
      <c r="W12" s="142" t="s">
        <v>818</v>
      </c>
      <c r="X12" s="137" t="s">
        <v>966</v>
      </c>
      <c r="Y12" s="142" t="s">
        <v>967</v>
      </c>
      <c r="Z12" s="135" t="s">
        <v>968</v>
      </c>
      <c r="AA12" s="143" t="s">
        <v>969</v>
      </c>
      <c r="AB12" s="137" t="s">
        <v>970</v>
      </c>
      <c r="AC12" s="150" t="s">
        <v>971</v>
      </c>
      <c r="AD12" s="144">
        <v>37721</v>
      </c>
      <c r="AE12" s="137" t="s">
        <v>972</v>
      </c>
      <c r="AF12" s="137" t="s">
        <v>973</v>
      </c>
      <c r="AG12" s="137" t="s">
        <v>575</v>
      </c>
      <c r="AH12" s="137" t="s">
        <v>519</v>
      </c>
      <c r="AI12" s="137" t="s">
        <v>578</v>
      </c>
      <c r="AJ12" s="137">
        <v>45138</v>
      </c>
      <c r="AK12" s="137" t="s">
        <v>575</v>
      </c>
      <c r="AL12" s="137" t="s">
        <v>575</v>
      </c>
      <c r="AM12" s="137" t="s">
        <v>575</v>
      </c>
      <c r="AN12" s="137" t="s">
        <v>575</v>
      </c>
      <c r="AO12" s="137" t="s">
        <v>575</v>
      </c>
      <c r="AP12" s="137" t="s">
        <v>575</v>
      </c>
      <c r="AQ12" s="137" t="s">
        <v>575</v>
      </c>
      <c r="AR12" s="137" t="s">
        <v>575</v>
      </c>
      <c r="AS12" s="137" t="s">
        <v>575</v>
      </c>
      <c r="AT12" s="137" t="s">
        <v>575</v>
      </c>
      <c r="AU12" s="137" t="s">
        <v>575</v>
      </c>
      <c r="AV12" s="137" t="s">
        <v>575</v>
      </c>
      <c r="AW12" s="137" t="s">
        <v>575</v>
      </c>
      <c r="AX12" s="137" t="s">
        <v>575</v>
      </c>
      <c r="AY12" s="137" t="s">
        <v>974</v>
      </c>
      <c r="AZ12" s="135" t="s">
        <v>975</v>
      </c>
    </row>
    <row r="13" spans="1:53" s="136" customFormat="1" ht="13.5" customHeight="1" x14ac:dyDescent="0.25">
      <c r="A13" s="133" t="s">
        <v>746</v>
      </c>
      <c r="B13" s="151">
        <v>57012</v>
      </c>
      <c r="C13" s="134" t="s">
        <v>876</v>
      </c>
      <c r="D13" s="137" t="s">
        <v>976</v>
      </c>
      <c r="E13" s="137" t="s">
        <v>977</v>
      </c>
      <c r="F13" s="137" t="s">
        <v>978</v>
      </c>
      <c r="G13" s="138" t="s">
        <v>575</v>
      </c>
      <c r="H13" s="137" t="s">
        <v>979</v>
      </c>
      <c r="I13" s="152" t="s">
        <v>841</v>
      </c>
      <c r="J13" s="138" t="s">
        <v>980</v>
      </c>
      <c r="K13" s="138">
        <v>722</v>
      </c>
      <c r="L13" s="138" t="s">
        <v>981</v>
      </c>
      <c r="M13" s="140" t="s">
        <v>982</v>
      </c>
      <c r="N13" s="137" t="s">
        <v>983</v>
      </c>
      <c r="O13" s="140" t="s">
        <v>984</v>
      </c>
      <c r="P13" s="137" t="s">
        <v>985</v>
      </c>
      <c r="Q13" s="140" t="s">
        <v>986</v>
      </c>
      <c r="R13" s="137" t="s">
        <v>985</v>
      </c>
      <c r="S13" s="137" t="s">
        <v>986</v>
      </c>
      <c r="T13" s="141" t="s">
        <v>576</v>
      </c>
      <c r="U13" s="141" t="s">
        <v>575</v>
      </c>
      <c r="V13" s="137" t="s">
        <v>987</v>
      </c>
      <c r="W13" s="140" t="s">
        <v>988</v>
      </c>
      <c r="X13" s="137" t="s">
        <v>818</v>
      </c>
      <c r="Y13" s="142" t="s">
        <v>818</v>
      </c>
      <c r="Z13" s="135" t="s">
        <v>989</v>
      </c>
      <c r="AA13" s="142" t="s">
        <v>990</v>
      </c>
      <c r="AB13" s="141" t="s">
        <v>991</v>
      </c>
      <c r="AC13" s="150" t="s">
        <v>992</v>
      </c>
      <c r="AD13" s="144">
        <v>37773</v>
      </c>
      <c r="AE13" s="137" t="s">
        <v>575</v>
      </c>
      <c r="AF13" s="137" t="s">
        <v>575</v>
      </c>
      <c r="AG13" s="137" t="s">
        <v>575</v>
      </c>
      <c r="AH13" s="137" t="s">
        <v>575</v>
      </c>
      <c r="AI13" s="137" t="s">
        <v>575</v>
      </c>
      <c r="AJ13" s="137" t="s">
        <v>575</v>
      </c>
      <c r="AK13" s="137" t="s">
        <v>575</v>
      </c>
      <c r="AL13" s="137" t="s">
        <v>575</v>
      </c>
      <c r="AM13" s="137" t="s">
        <v>575</v>
      </c>
      <c r="AN13" s="137" t="s">
        <v>575</v>
      </c>
      <c r="AO13" s="137" t="s">
        <v>575</v>
      </c>
      <c r="AP13" s="137" t="s">
        <v>575</v>
      </c>
      <c r="AQ13" s="137" t="s">
        <v>575</v>
      </c>
      <c r="AR13" s="137" t="s">
        <v>575</v>
      </c>
      <c r="AS13" s="137" t="s">
        <v>575</v>
      </c>
      <c r="AT13" s="137" t="s">
        <v>575</v>
      </c>
      <c r="AU13" s="137" t="s">
        <v>575</v>
      </c>
      <c r="AV13" s="137" t="s">
        <v>575</v>
      </c>
      <c r="AW13" s="137" t="s">
        <v>575</v>
      </c>
      <c r="AX13" s="137" t="s">
        <v>575</v>
      </c>
      <c r="AY13" s="137" t="s">
        <v>993</v>
      </c>
      <c r="AZ13" s="135" t="s">
        <v>994</v>
      </c>
    </row>
    <row r="14" spans="1:53" s="147" customFormat="1" ht="13.5" customHeight="1" x14ac:dyDescent="0.25">
      <c r="A14" s="133" t="s">
        <v>742</v>
      </c>
      <c r="B14" s="134">
        <v>57013</v>
      </c>
      <c r="C14" s="134" t="s">
        <v>541</v>
      </c>
      <c r="D14" s="137" t="s">
        <v>995</v>
      </c>
      <c r="E14" s="137" t="s">
        <v>996</v>
      </c>
      <c r="F14" s="137" t="s">
        <v>997</v>
      </c>
      <c r="G14" s="138" t="s">
        <v>998</v>
      </c>
      <c r="H14" s="137" t="s">
        <v>792</v>
      </c>
      <c r="I14" s="152" t="s">
        <v>793</v>
      </c>
      <c r="J14" s="138" t="s">
        <v>999</v>
      </c>
      <c r="K14" s="138">
        <v>55</v>
      </c>
      <c r="L14" s="138" t="s">
        <v>1000</v>
      </c>
      <c r="M14" s="140" t="s">
        <v>1001</v>
      </c>
      <c r="N14" s="137" t="s">
        <v>818</v>
      </c>
      <c r="O14" s="140" t="s">
        <v>818</v>
      </c>
      <c r="P14" s="137" t="s">
        <v>1002</v>
      </c>
      <c r="Q14" s="140" t="s">
        <v>1003</v>
      </c>
      <c r="R14" s="137" t="s">
        <v>1002</v>
      </c>
      <c r="S14" s="164" t="s">
        <v>1003</v>
      </c>
      <c r="T14" s="141" t="s">
        <v>576</v>
      </c>
      <c r="U14" s="141" t="s">
        <v>575</v>
      </c>
      <c r="V14" s="137" t="s">
        <v>1004</v>
      </c>
      <c r="W14" s="140" t="s">
        <v>1005</v>
      </c>
      <c r="X14" s="137" t="s">
        <v>1006</v>
      </c>
      <c r="Y14" s="142" t="s">
        <v>1007</v>
      </c>
      <c r="Z14" s="135" t="s">
        <v>1008</v>
      </c>
      <c r="AA14" s="143" t="s">
        <v>1009</v>
      </c>
      <c r="AB14" s="137" t="s">
        <v>1010</v>
      </c>
      <c r="AC14" s="150" t="s">
        <v>1011</v>
      </c>
      <c r="AD14" s="144">
        <v>37823</v>
      </c>
      <c r="AE14" s="137" t="s">
        <v>575</v>
      </c>
      <c r="AF14" s="137" t="s">
        <v>575</v>
      </c>
      <c r="AG14" s="137" t="s">
        <v>575</v>
      </c>
      <c r="AH14" s="137" t="s">
        <v>575</v>
      </c>
      <c r="AI14" s="137" t="s">
        <v>575</v>
      </c>
      <c r="AJ14" s="137" t="s">
        <v>575</v>
      </c>
      <c r="AK14" s="137" t="s">
        <v>575</v>
      </c>
      <c r="AL14" s="137" t="s">
        <v>575</v>
      </c>
      <c r="AM14" s="137" t="s">
        <v>575</v>
      </c>
      <c r="AN14" s="137" t="s">
        <v>575</v>
      </c>
      <c r="AO14" s="137" t="s">
        <v>575</v>
      </c>
      <c r="AP14" s="137" t="s">
        <v>575</v>
      </c>
      <c r="AQ14" s="137" t="s">
        <v>575</v>
      </c>
      <c r="AR14" s="137" t="s">
        <v>575</v>
      </c>
      <c r="AS14" s="137" t="s">
        <v>575</v>
      </c>
      <c r="AT14" s="137" t="s">
        <v>575</v>
      </c>
      <c r="AU14" s="137" t="s">
        <v>575</v>
      </c>
      <c r="AV14" s="137" t="s">
        <v>575</v>
      </c>
      <c r="AW14" s="137" t="s">
        <v>575</v>
      </c>
      <c r="AX14" s="137" t="s">
        <v>575</v>
      </c>
      <c r="AY14" s="137" t="s">
        <v>1012</v>
      </c>
      <c r="AZ14" s="135" t="s">
        <v>1013</v>
      </c>
    </row>
    <row r="15" spans="1:53" s="136" customFormat="1" ht="13.5" customHeight="1" x14ac:dyDescent="0.25">
      <c r="A15" s="133" t="s">
        <v>727</v>
      </c>
      <c r="B15" s="148">
        <v>57014</v>
      </c>
      <c r="C15" s="134" t="s">
        <v>876</v>
      </c>
      <c r="D15" s="137" t="s">
        <v>1014</v>
      </c>
      <c r="E15" s="137" t="s">
        <v>1015</v>
      </c>
      <c r="F15" s="137" t="s">
        <v>812</v>
      </c>
      <c r="G15" s="138" t="s">
        <v>575</v>
      </c>
      <c r="H15" s="137" t="s">
        <v>1016</v>
      </c>
      <c r="I15" s="137" t="s">
        <v>1017</v>
      </c>
      <c r="J15" s="138" t="s">
        <v>1018</v>
      </c>
      <c r="K15" s="138">
        <v>999</v>
      </c>
      <c r="L15" s="138" t="s">
        <v>1019</v>
      </c>
      <c r="M15" s="140" t="s">
        <v>1020</v>
      </c>
      <c r="N15" s="137" t="s">
        <v>1021</v>
      </c>
      <c r="O15" s="140" t="s">
        <v>1022</v>
      </c>
      <c r="P15" s="137" t="s">
        <v>1023</v>
      </c>
      <c r="Q15" s="140" t="s">
        <v>1024</v>
      </c>
      <c r="R15" s="137" t="s">
        <v>1023</v>
      </c>
      <c r="S15" s="137" t="s">
        <v>1024</v>
      </c>
      <c r="T15" s="141" t="s">
        <v>576</v>
      </c>
      <c r="U15" s="141" t="s">
        <v>575</v>
      </c>
      <c r="V15" s="137" t="s">
        <v>1025</v>
      </c>
      <c r="W15" s="140" t="s">
        <v>1026</v>
      </c>
      <c r="X15" s="137" t="s">
        <v>1027</v>
      </c>
      <c r="Y15" s="142" t="s">
        <v>1028</v>
      </c>
      <c r="Z15" s="135" t="s">
        <v>1029</v>
      </c>
      <c r="AA15" s="143" t="s">
        <v>1030</v>
      </c>
      <c r="AB15" s="137" t="s">
        <v>1031</v>
      </c>
      <c r="AC15" s="150" t="s">
        <v>1032</v>
      </c>
      <c r="AD15" s="144">
        <v>37739</v>
      </c>
      <c r="AE15" s="137" t="s">
        <v>575</v>
      </c>
      <c r="AF15" s="137" t="s">
        <v>575</v>
      </c>
      <c r="AG15" s="137" t="s">
        <v>575</v>
      </c>
      <c r="AH15" s="137" t="s">
        <v>575</v>
      </c>
      <c r="AI15" s="137" t="s">
        <v>575</v>
      </c>
      <c r="AJ15" s="137" t="s">
        <v>575</v>
      </c>
      <c r="AK15" s="137" t="s">
        <v>575</v>
      </c>
      <c r="AL15" s="137" t="s">
        <v>575</v>
      </c>
      <c r="AM15" s="137" t="s">
        <v>575</v>
      </c>
      <c r="AN15" s="137" t="s">
        <v>575</v>
      </c>
      <c r="AO15" s="137" t="s">
        <v>575</v>
      </c>
      <c r="AP15" s="137" t="s">
        <v>575</v>
      </c>
      <c r="AQ15" s="137" t="s">
        <v>575</v>
      </c>
      <c r="AR15" s="137" t="s">
        <v>575</v>
      </c>
      <c r="AS15" s="137" t="s">
        <v>575</v>
      </c>
      <c r="AT15" s="137" t="s">
        <v>575</v>
      </c>
      <c r="AU15" s="137" t="s">
        <v>575</v>
      </c>
      <c r="AV15" s="137" t="s">
        <v>575</v>
      </c>
      <c r="AW15" s="137" t="s">
        <v>575</v>
      </c>
      <c r="AX15" s="137" t="s">
        <v>575</v>
      </c>
      <c r="AY15" s="137" t="s">
        <v>1033</v>
      </c>
      <c r="AZ15" s="135" t="s">
        <v>1034</v>
      </c>
    </row>
    <row r="16" spans="1:53" s="136" customFormat="1" ht="13.5" customHeight="1" x14ac:dyDescent="0.25">
      <c r="A16" s="133" t="s">
        <v>709</v>
      </c>
      <c r="B16" s="148">
        <v>57016</v>
      </c>
      <c r="C16" s="134" t="s">
        <v>876</v>
      </c>
      <c r="D16" s="137" t="s">
        <v>1035</v>
      </c>
      <c r="E16" s="137" t="s">
        <v>1036</v>
      </c>
      <c r="F16" s="137" t="s">
        <v>1037</v>
      </c>
      <c r="G16" s="138" t="s">
        <v>575</v>
      </c>
      <c r="H16" s="137" t="s">
        <v>1038</v>
      </c>
      <c r="I16" s="152" t="s">
        <v>1039</v>
      </c>
      <c r="J16" s="138">
        <v>58250</v>
      </c>
      <c r="K16" s="138">
        <v>443</v>
      </c>
      <c r="L16" s="138" t="s">
        <v>1040</v>
      </c>
      <c r="M16" s="140" t="s">
        <v>1041</v>
      </c>
      <c r="N16" s="137" t="s">
        <v>797</v>
      </c>
      <c r="O16" s="140" t="s">
        <v>1042</v>
      </c>
      <c r="P16" s="137" t="s">
        <v>1043</v>
      </c>
      <c r="Q16" s="140" t="s">
        <v>1044</v>
      </c>
      <c r="R16" s="137" t="s">
        <v>1043</v>
      </c>
      <c r="S16" s="137" t="s">
        <v>1044</v>
      </c>
      <c r="T16" s="141" t="s">
        <v>576</v>
      </c>
      <c r="U16" s="141" t="s">
        <v>575</v>
      </c>
      <c r="V16" s="147" t="s">
        <v>1045</v>
      </c>
      <c r="W16" s="140" t="s">
        <v>1046</v>
      </c>
      <c r="X16" s="137" t="s">
        <v>1047</v>
      </c>
      <c r="Y16" s="142" t="s">
        <v>1048</v>
      </c>
      <c r="Z16" s="135" t="s">
        <v>1049</v>
      </c>
      <c r="AA16" s="143" t="s">
        <v>1050</v>
      </c>
      <c r="AB16" s="141" t="s">
        <v>575</v>
      </c>
      <c r="AC16" s="141" t="s">
        <v>575</v>
      </c>
      <c r="AD16" s="144">
        <v>37895</v>
      </c>
      <c r="AE16" s="137" t="s">
        <v>575</v>
      </c>
      <c r="AF16" s="137" t="s">
        <v>575</v>
      </c>
      <c r="AG16" s="137" t="s">
        <v>575</v>
      </c>
      <c r="AH16" s="137" t="s">
        <v>575</v>
      </c>
      <c r="AI16" s="137" t="s">
        <v>575</v>
      </c>
      <c r="AJ16" s="137" t="s">
        <v>575</v>
      </c>
      <c r="AK16" s="137" t="s">
        <v>575</v>
      </c>
      <c r="AL16" s="137" t="s">
        <v>575</v>
      </c>
      <c r="AM16" s="137" t="s">
        <v>575</v>
      </c>
      <c r="AN16" s="137" t="s">
        <v>575</v>
      </c>
      <c r="AO16" s="137" t="s">
        <v>575</v>
      </c>
      <c r="AP16" s="137" t="s">
        <v>575</v>
      </c>
      <c r="AQ16" s="137" t="s">
        <v>575</v>
      </c>
      <c r="AR16" s="137" t="s">
        <v>575</v>
      </c>
      <c r="AS16" s="137" t="s">
        <v>575</v>
      </c>
      <c r="AT16" s="137" t="s">
        <v>575</v>
      </c>
      <c r="AU16" s="137" t="s">
        <v>575</v>
      </c>
      <c r="AV16" s="137" t="s">
        <v>575</v>
      </c>
      <c r="AW16" s="137" t="s">
        <v>575</v>
      </c>
      <c r="AX16" s="137" t="s">
        <v>575</v>
      </c>
      <c r="AY16" s="137" t="s">
        <v>1051</v>
      </c>
      <c r="AZ16" s="137" t="s">
        <v>1052</v>
      </c>
    </row>
    <row r="17" spans="1:53" s="147" customFormat="1" ht="13.5" customHeight="1" x14ac:dyDescent="0.25">
      <c r="A17" s="133" t="s">
        <v>738</v>
      </c>
      <c r="B17" s="148">
        <v>57017</v>
      </c>
      <c r="C17" s="134" t="s">
        <v>876</v>
      </c>
      <c r="D17" s="137" t="s">
        <v>1053</v>
      </c>
      <c r="E17" s="137" t="s">
        <v>1054</v>
      </c>
      <c r="F17" s="137" t="s">
        <v>1055</v>
      </c>
      <c r="G17" s="138" t="s">
        <v>575</v>
      </c>
      <c r="H17" s="137" t="s">
        <v>1056</v>
      </c>
      <c r="I17" s="137" t="s">
        <v>1057</v>
      </c>
      <c r="J17" s="138">
        <v>76130</v>
      </c>
      <c r="K17" s="138">
        <v>442</v>
      </c>
      <c r="L17" s="138" t="s">
        <v>1058</v>
      </c>
      <c r="M17" s="140" t="s">
        <v>1059</v>
      </c>
      <c r="N17" s="137" t="s">
        <v>1060</v>
      </c>
      <c r="O17" s="140" t="s">
        <v>1061</v>
      </c>
      <c r="P17" s="137" t="s">
        <v>1062</v>
      </c>
      <c r="Q17" s="140" t="s">
        <v>1063</v>
      </c>
      <c r="R17" s="137" t="s">
        <v>1062</v>
      </c>
      <c r="S17" s="140" t="s">
        <v>1063</v>
      </c>
      <c r="T17" s="141" t="s">
        <v>576</v>
      </c>
      <c r="U17" s="141" t="s">
        <v>575</v>
      </c>
      <c r="V17" s="137" t="s">
        <v>1064</v>
      </c>
      <c r="W17" s="140" t="s">
        <v>1065</v>
      </c>
      <c r="X17" s="137" t="s">
        <v>1066</v>
      </c>
      <c r="Y17" s="142" t="s">
        <v>1067</v>
      </c>
      <c r="Z17" s="135" t="s">
        <v>1068</v>
      </c>
      <c r="AA17" s="143" t="s">
        <v>1069</v>
      </c>
      <c r="AB17" s="141" t="s">
        <v>575</v>
      </c>
      <c r="AC17" s="141" t="s">
        <v>575</v>
      </c>
      <c r="AD17" s="144">
        <v>37951</v>
      </c>
      <c r="AE17" s="137" t="s">
        <v>575</v>
      </c>
      <c r="AF17" s="137" t="s">
        <v>575</v>
      </c>
      <c r="AG17" s="137" t="s">
        <v>575</v>
      </c>
      <c r="AH17" s="137" t="s">
        <v>575</v>
      </c>
      <c r="AI17" s="137" t="s">
        <v>575</v>
      </c>
      <c r="AJ17" s="137" t="s">
        <v>575</v>
      </c>
      <c r="AK17" s="137" t="s">
        <v>575</v>
      </c>
      <c r="AL17" s="137" t="s">
        <v>575</v>
      </c>
      <c r="AM17" s="137" t="s">
        <v>575</v>
      </c>
      <c r="AN17" s="137" t="s">
        <v>575</v>
      </c>
      <c r="AO17" s="137" t="s">
        <v>575</v>
      </c>
      <c r="AP17" s="137" t="s">
        <v>575</v>
      </c>
      <c r="AQ17" s="137" t="s">
        <v>575</v>
      </c>
      <c r="AR17" s="137" t="s">
        <v>575</v>
      </c>
      <c r="AS17" s="137" t="s">
        <v>575</v>
      </c>
      <c r="AT17" s="137" t="s">
        <v>575</v>
      </c>
      <c r="AU17" s="137" t="s">
        <v>575</v>
      </c>
      <c r="AV17" s="137" t="s">
        <v>575</v>
      </c>
      <c r="AW17" s="137" t="s">
        <v>575</v>
      </c>
      <c r="AX17" s="137" t="s">
        <v>575</v>
      </c>
      <c r="AY17" s="137" t="s">
        <v>1070</v>
      </c>
      <c r="AZ17" s="135" t="s">
        <v>875</v>
      </c>
      <c r="BA17" s="136"/>
    </row>
    <row r="18" spans="1:53" s="136" customFormat="1" ht="13.5" customHeight="1" x14ac:dyDescent="0.25">
      <c r="A18" s="133" t="s">
        <v>750</v>
      </c>
      <c r="B18" s="148">
        <v>57018</v>
      </c>
      <c r="C18" s="134" t="s">
        <v>876</v>
      </c>
      <c r="D18" s="137" t="s">
        <v>1071</v>
      </c>
      <c r="E18" s="137" t="s">
        <v>1072</v>
      </c>
      <c r="F18" s="137" t="s">
        <v>1073</v>
      </c>
      <c r="G18" s="138" t="s">
        <v>575</v>
      </c>
      <c r="H18" s="137" t="s">
        <v>1074</v>
      </c>
      <c r="I18" s="137" t="s">
        <v>1074</v>
      </c>
      <c r="J18" s="138">
        <v>91960</v>
      </c>
      <c r="K18" s="138">
        <v>229</v>
      </c>
      <c r="L18" s="138" t="s">
        <v>1075</v>
      </c>
      <c r="M18" s="140" t="s">
        <v>1076</v>
      </c>
      <c r="N18" s="137" t="s">
        <v>1077</v>
      </c>
      <c r="O18" s="140" t="s">
        <v>1078</v>
      </c>
      <c r="P18" s="137" t="s">
        <v>1079</v>
      </c>
      <c r="Q18" s="140" t="s">
        <v>553</v>
      </c>
      <c r="R18" s="137" t="s">
        <v>1079</v>
      </c>
      <c r="S18" s="137" t="s">
        <v>1080</v>
      </c>
      <c r="T18" s="141" t="s">
        <v>576</v>
      </c>
      <c r="U18" s="141" t="s">
        <v>575</v>
      </c>
      <c r="V18" s="137" t="s">
        <v>1081</v>
      </c>
      <c r="W18" s="140" t="s">
        <v>1082</v>
      </c>
      <c r="X18" s="137" t="s">
        <v>1083</v>
      </c>
      <c r="Y18" s="142" t="s">
        <v>1084</v>
      </c>
      <c r="Z18" s="135" t="s">
        <v>1085</v>
      </c>
      <c r="AA18" s="143" t="s">
        <v>1086</v>
      </c>
      <c r="AB18" s="141" t="s">
        <v>575</v>
      </c>
      <c r="AC18" s="141" t="s">
        <v>575</v>
      </c>
      <c r="AD18" s="144">
        <v>37952</v>
      </c>
      <c r="AE18" s="137" t="s">
        <v>575</v>
      </c>
      <c r="AF18" s="137" t="s">
        <v>575</v>
      </c>
      <c r="AG18" s="137" t="s">
        <v>575</v>
      </c>
      <c r="AH18" s="137" t="s">
        <v>575</v>
      </c>
      <c r="AI18" s="137" t="s">
        <v>575</v>
      </c>
      <c r="AJ18" s="137" t="s">
        <v>575</v>
      </c>
      <c r="AK18" s="137" t="s">
        <v>575</v>
      </c>
      <c r="AL18" s="137" t="s">
        <v>575</v>
      </c>
      <c r="AM18" s="137" t="s">
        <v>575</v>
      </c>
      <c r="AN18" s="137" t="s">
        <v>575</v>
      </c>
      <c r="AO18" s="137" t="s">
        <v>575</v>
      </c>
      <c r="AP18" s="137" t="s">
        <v>575</v>
      </c>
      <c r="AQ18" s="135" t="s">
        <v>575</v>
      </c>
      <c r="AR18" s="137" t="s">
        <v>575</v>
      </c>
      <c r="AS18" s="137" t="s">
        <v>575</v>
      </c>
      <c r="AT18" s="137" t="s">
        <v>575</v>
      </c>
      <c r="AU18" s="137" t="s">
        <v>575</v>
      </c>
      <c r="AV18" s="137" t="s">
        <v>575</v>
      </c>
      <c r="AW18" s="137" t="s">
        <v>575</v>
      </c>
      <c r="AX18" s="137" t="s">
        <v>575</v>
      </c>
      <c r="AY18" s="137" t="s">
        <v>1087</v>
      </c>
      <c r="AZ18" s="137" t="s">
        <v>1088</v>
      </c>
    </row>
    <row r="19" spans="1:53" s="136" customFormat="1" ht="13.5" customHeight="1" x14ac:dyDescent="0.25">
      <c r="A19" s="133" t="s">
        <v>690</v>
      </c>
      <c r="B19" s="148">
        <v>57019</v>
      </c>
      <c r="C19" s="134" t="s">
        <v>876</v>
      </c>
      <c r="D19" s="137" t="s">
        <v>1089</v>
      </c>
      <c r="E19" s="137" t="s">
        <v>1090</v>
      </c>
      <c r="F19" s="137" t="s">
        <v>1091</v>
      </c>
      <c r="G19" s="138" t="s">
        <v>575</v>
      </c>
      <c r="H19" s="137" t="s">
        <v>1092</v>
      </c>
      <c r="I19" s="137" t="s">
        <v>1092</v>
      </c>
      <c r="J19" s="138">
        <v>20140</v>
      </c>
      <c r="K19" s="138">
        <v>449</v>
      </c>
      <c r="L19" s="138" t="s">
        <v>1093</v>
      </c>
      <c r="M19" s="140" t="s">
        <v>1094</v>
      </c>
      <c r="N19" s="137" t="s">
        <v>773</v>
      </c>
      <c r="O19" s="140" t="s">
        <v>774</v>
      </c>
      <c r="P19" s="137" t="s">
        <v>1095</v>
      </c>
      <c r="Q19" s="140" t="s">
        <v>1096</v>
      </c>
      <c r="R19" s="137" t="s">
        <v>1095</v>
      </c>
      <c r="S19" s="137" t="s">
        <v>1096</v>
      </c>
      <c r="T19" s="141" t="s">
        <v>576</v>
      </c>
      <c r="U19" s="141" t="s">
        <v>575</v>
      </c>
      <c r="V19" s="137" t="s">
        <v>1097</v>
      </c>
      <c r="W19" s="140" t="s">
        <v>1098</v>
      </c>
      <c r="X19" s="137" t="s">
        <v>818</v>
      </c>
      <c r="Y19" s="142" t="s">
        <v>818</v>
      </c>
      <c r="Z19" s="135" t="s">
        <v>1099</v>
      </c>
      <c r="AA19" s="143" t="s">
        <v>1100</v>
      </c>
      <c r="AB19" s="141" t="s">
        <v>575</v>
      </c>
      <c r="AC19" s="141" t="s">
        <v>575</v>
      </c>
      <c r="AD19" s="144">
        <v>37949</v>
      </c>
      <c r="AE19" s="137" t="s">
        <v>575</v>
      </c>
      <c r="AF19" s="137" t="s">
        <v>575</v>
      </c>
      <c r="AG19" s="137" t="s">
        <v>575</v>
      </c>
      <c r="AH19" s="137" t="s">
        <v>575</v>
      </c>
      <c r="AI19" s="137" t="s">
        <v>575</v>
      </c>
      <c r="AJ19" s="137" t="s">
        <v>575</v>
      </c>
      <c r="AK19" s="137" t="s">
        <v>575</v>
      </c>
      <c r="AL19" s="137" t="s">
        <v>575</v>
      </c>
      <c r="AM19" s="137" t="s">
        <v>575</v>
      </c>
      <c r="AN19" s="137" t="s">
        <v>575</v>
      </c>
      <c r="AO19" s="137" t="s">
        <v>575</v>
      </c>
      <c r="AP19" s="137" t="s">
        <v>575</v>
      </c>
      <c r="AQ19" s="137" t="s">
        <v>575</v>
      </c>
      <c r="AR19" s="137" t="s">
        <v>575</v>
      </c>
      <c r="AS19" s="137" t="s">
        <v>575</v>
      </c>
      <c r="AT19" s="137" t="s">
        <v>575</v>
      </c>
      <c r="AU19" s="137" t="s">
        <v>575</v>
      </c>
      <c r="AV19" s="137" t="s">
        <v>575</v>
      </c>
      <c r="AW19" s="137" t="s">
        <v>575</v>
      </c>
      <c r="AX19" s="137" t="s">
        <v>575</v>
      </c>
      <c r="AY19" s="137" t="s">
        <v>1101</v>
      </c>
      <c r="AZ19" s="135" t="s">
        <v>787</v>
      </c>
      <c r="BA19" s="147"/>
    </row>
    <row r="20" spans="1:53" s="136" customFormat="1" ht="13.5" customHeight="1" x14ac:dyDescent="0.25">
      <c r="A20" s="133" t="s">
        <v>706</v>
      </c>
      <c r="B20" s="134">
        <v>57020</v>
      </c>
      <c r="C20" s="134" t="s">
        <v>876</v>
      </c>
      <c r="D20" s="137" t="s">
        <v>1102</v>
      </c>
      <c r="E20" s="152" t="s">
        <v>1103</v>
      </c>
      <c r="F20" s="137" t="s">
        <v>1104</v>
      </c>
      <c r="G20" s="138" t="s">
        <v>575</v>
      </c>
      <c r="H20" s="137" t="s">
        <v>1105</v>
      </c>
      <c r="I20" s="137" t="s">
        <v>1105</v>
      </c>
      <c r="J20" s="138">
        <v>78216</v>
      </c>
      <c r="K20" s="138">
        <v>444</v>
      </c>
      <c r="L20" s="138" t="s">
        <v>1108</v>
      </c>
      <c r="M20" s="143" t="s">
        <v>1109</v>
      </c>
      <c r="N20" s="137" t="s">
        <v>1110</v>
      </c>
      <c r="O20" s="140" t="s">
        <v>1111</v>
      </c>
      <c r="P20" s="137" t="s">
        <v>1112</v>
      </c>
      <c r="Q20" s="140" t="s">
        <v>1113</v>
      </c>
      <c r="R20" s="137" t="s">
        <v>1112</v>
      </c>
      <c r="S20" s="137" t="s">
        <v>1113</v>
      </c>
      <c r="T20" s="141" t="s">
        <v>576</v>
      </c>
      <c r="U20" s="141" t="s">
        <v>575</v>
      </c>
      <c r="V20" s="137" t="s">
        <v>1114</v>
      </c>
      <c r="W20" s="140" t="s">
        <v>1115</v>
      </c>
      <c r="X20" s="137" t="s">
        <v>1116</v>
      </c>
      <c r="Y20" s="142" t="s">
        <v>1117</v>
      </c>
      <c r="Z20" s="135" t="s">
        <v>1118</v>
      </c>
      <c r="AA20" s="143" t="s">
        <v>1119</v>
      </c>
      <c r="AB20" s="137" t="s">
        <v>1120</v>
      </c>
      <c r="AC20" s="150" t="s">
        <v>1121</v>
      </c>
      <c r="AD20" s="153">
        <v>38078</v>
      </c>
      <c r="AE20" s="137" t="s">
        <v>1122</v>
      </c>
      <c r="AF20" s="137" t="s">
        <v>1123</v>
      </c>
      <c r="AG20" s="137" t="s">
        <v>575</v>
      </c>
      <c r="AH20" s="137" t="s">
        <v>1124</v>
      </c>
      <c r="AI20" s="137" t="s">
        <v>1124</v>
      </c>
      <c r="AJ20" s="137">
        <v>78399</v>
      </c>
      <c r="AK20" s="137" t="s">
        <v>1125</v>
      </c>
      <c r="AL20" s="137" t="s">
        <v>1132</v>
      </c>
      <c r="AM20" s="137" t="s">
        <v>575</v>
      </c>
      <c r="AN20" s="137" t="s">
        <v>1124</v>
      </c>
      <c r="AO20" s="137" t="s">
        <v>1124</v>
      </c>
      <c r="AP20" s="137">
        <v>78396</v>
      </c>
      <c r="AQ20" s="137" t="s">
        <v>1133</v>
      </c>
      <c r="AR20" s="137" t="s">
        <v>575</v>
      </c>
      <c r="AS20" s="137" t="s">
        <v>575</v>
      </c>
      <c r="AT20" s="137" t="s">
        <v>575</v>
      </c>
      <c r="AU20" s="137" t="s">
        <v>575</v>
      </c>
      <c r="AV20" s="137" t="s">
        <v>575</v>
      </c>
      <c r="AW20" s="137" t="s">
        <v>575</v>
      </c>
      <c r="AX20" s="137" t="s">
        <v>575</v>
      </c>
      <c r="AY20" s="137" t="s">
        <v>1134</v>
      </c>
      <c r="AZ20" s="135" t="s">
        <v>599</v>
      </c>
    </row>
    <row r="21" spans="1:53" s="136" customFormat="1" ht="13.5" customHeight="1" x14ac:dyDescent="0.25">
      <c r="A21" s="133" t="s">
        <v>714</v>
      </c>
      <c r="B21" s="148">
        <v>57021</v>
      </c>
      <c r="C21" s="134" t="s">
        <v>541</v>
      </c>
      <c r="D21" s="137" t="s">
        <v>1135</v>
      </c>
      <c r="E21" s="137" t="s">
        <v>1136</v>
      </c>
      <c r="F21" s="137" t="s">
        <v>1137</v>
      </c>
      <c r="G21" s="138" t="s">
        <v>575</v>
      </c>
      <c r="H21" s="137" t="s">
        <v>1138</v>
      </c>
      <c r="I21" s="137" t="s">
        <v>770</v>
      </c>
      <c r="J21" s="138">
        <v>64640</v>
      </c>
      <c r="K21" s="138">
        <v>818</v>
      </c>
      <c r="L21" s="138" t="s">
        <v>1139</v>
      </c>
      <c r="M21" s="140" t="s">
        <v>1140</v>
      </c>
      <c r="N21" s="137" t="s">
        <v>1141</v>
      </c>
      <c r="O21" s="140" t="s">
        <v>1142</v>
      </c>
      <c r="P21" s="137" t="s">
        <v>1143</v>
      </c>
      <c r="Q21" s="140" t="s">
        <v>1144</v>
      </c>
      <c r="R21" s="166" t="s">
        <v>1145</v>
      </c>
      <c r="S21" s="143" t="s">
        <v>1146</v>
      </c>
      <c r="T21" s="141" t="s">
        <v>576</v>
      </c>
      <c r="U21" s="141" t="s">
        <v>575</v>
      </c>
      <c r="V21" s="147" t="s">
        <v>1147</v>
      </c>
      <c r="W21" s="140" t="s">
        <v>1148</v>
      </c>
      <c r="X21" s="137" t="s">
        <v>1149</v>
      </c>
      <c r="Y21" s="142" t="s">
        <v>1150</v>
      </c>
      <c r="Z21" s="135" t="s">
        <v>1151</v>
      </c>
      <c r="AA21" s="143" t="s">
        <v>1152</v>
      </c>
      <c r="AB21" s="141" t="s">
        <v>1153</v>
      </c>
      <c r="AC21" s="141" t="s">
        <v>1154</v>
      </c>
      <c r="AD21" s="153">
        <v>38068</v>
      </c>
      <c r="AE21" s="137" t="s">
        <v>575</v>
      </c>
      <c r="AF21" s="137" t="s">
        <v>575</v>
      </c>
      <c r="AG21" s="137" t="s">
        <v>575</v>
      </c>
      <c r="AH21" s="137" t="s">
        <v>575</v>
      </c>
      <c r="AI21" s="137" t="s">
        <v>575</v>
      </c>
      <c r="AJ21" s="137" t="s">
        <v>575</v>
      </c>
      <c r="AK21" s="137" t="s">
        <v>575</v>
      </c>
      <c r="AL21" s="137" t="s">
        <v>575</v>
      </c>
      <c r="AM21" s="137" t="s">
        <v>575</v>
      </c>
      <c r="AN21" s="137" t="s">
        <v>575</v>
      </c>
      <c r="AO21" s="137" t="s">
        <v>575</v>
      </c>
      <c r="AP21" s="137" t="s">
        <v>575</v>
      </c>
      <c r="AQ21" s="137" t="s">
        <v>575</v>
      </c>
      <c r="AR21" s="137" t="s">
        <v>575</v>
      </c>
      <c r="AS21" s="137" t="s">
        <v>575</v>
      </c>
      <c r="AT21" s="137" t="s">
        <v>575</v>
      </c>
      <c r="AU21" s="137" t="s">
        <v>575</v>
      </c>
      <c r="AV21" s="137" t="s">
        <v>575</v>
      </c>
      <c r="AW21" s="137" t="s">
        <v>575</v>
      </c>
      <c r="AX21" s="137" t="s">
        <v>575</v>
      </c>
      <c r="AY21" s="137" t="s">
        <v>1155</v>
      </c>
      <c r="AZ21" s="135" t="s">
        <v>1156</v>
      </c>
    </row>
    <row r="22" spans="1:53" s="136" customFormat="1" ht="13.5" customHeight="1" x14ac:dyDescent="0.25">
      <c r="A22" s="133" t="s">
        <v>749</v>
      </c>
      <c r="B22" s="148">
        <v>57022</v>
      </c>
      <c r="C22" s="134" t="s">
        <v>541</v>
      </c>
      <c r="D22" s="137" t="s">
        <v>1157</v>
      </c>
      <c r="E22" s="137" t="s">
        <v>1158</v>
      </c>
      <c r="F22" s="152" t="s">
        <v>1159</v>
      </c>
      <c r="G22" s="139" t="s">
        <v>1160</v>
      </c>
      <c r="H22" s="152" t="s">
        <v>792</v>
      </c>
      <c r="I22" s="152" t="s">
        <v>793</v>
      </c>
      <c r="J22" s="139" t="s">
        <v>1161</v>
      </c>
      <c r="K22" s="138">
        <v>55</v>
      </c>
      <c r="L22" s="138" t="s">
        <v>1162</v>
      </c>
      <c r="M22" s="140" t="s">
        <v>1163</v>
      </c>
      <c r="N22" s="137" t="s">
        <v>1164</v>
      </c>
      <c r="O22" s="140" t="s">
        <v>1165</v>
      </c>
      <c r="P22" s="137" t="s">
        <v>1166</v>
      </c>
      <c r="Q22" s="140" t="s">
        <v>1167</v>
      </c>
      <c r="R22" s="137" t="s">
        <v>1168</v>
      </c>
      <c r="S22" s="164" t="s">
        <v>1169</v>
      </c>
      <c r="T22" s="141" t="s">
        <v>576</v>
      </c>
      <c r="U22" s="141" t="s">
        <v>575</v>
      </c>
      <c r="V22" s="137" t="s">
        <v>1170</v>
      </c>
      <c r="W22" s="140" t="s">
        <v>1171</v>
      </c>
      <c r="X22" s="137" t="s">
        <v>1172</v>
      </c>
      <c r="Y22" s="142" t="s">
        <v>1173</v>
      </c>
      <c r="Z22" s="135" t="s">
        <v>1174</v>
      </c>
      <c r="AA22" s="143" t="s">
        <v>1175</v>
      </c>
      <c r="AB22" s="141" t="s">
        <v>575</v>
      </c>
      <c r="AC22" s="141" t="s">
        <v>575</v>
      </c>
      <c r="AD22" s="144">
        <v>38021</v>
      </c>
      <c r="AE22" s="137" t="s">
        <v>575</v>
      </c>
      <c r="AF22" s="137" t="s">
        <v>575</v>
      </c>
      <c r="AG22" s="137" t="s">
        <v>575</v>
      </c>
      <c r="AH22" s="137" t="s">
        <v>575</v>
      </c>
      <c r="AI22" s="137" t="s">
        <v>575</v>
      </c>
      <c r="AJ22" s="137" t="s">
        <v>575</v>
      </c>
      <c r="AK22" s="137" t="s">
        <v>1176</v>
      </c>
      <c r="AL22" s="137" t="s">
        <v>1177</v>
      </c>
      <c r="AM22" s="137" t="s">
        <v>575</v>
      </c>
      <c r="AN22" s="137" t="s">
        <v>1178</v>
      </c>
      <c r="AO22" s="137" t="s">
        <v>792</v>
      </c>
      <c r="AP22" s="137">
        <v>55075</v>
      </c>
      <c r="AQ22" s="135" t="s">
        <v>1179</v>
      </c>
      <c r="AR22" s="137" t="s">
        <v>1180</v>
      </c>
      <c r="AS22" s="137" t="s">
        <v>1181</v>
      </c>
      <c r="AT22" s="137" t="s">
        <v>1182</v>
      </c>
      <c r="AU22" s="137" t="s">
        <v>792</v>
      </c>
      <c r="AV22" s="137" t="s">
        <v>793</v>
      </c>
      <c r="AW22" s="165" t="s">
        <v>1183</v>
      </c>
      <c r="AX22" s="137" t="s">
        <v>1184</v>
      </c>
      <c r="AY22" s="137" t="s">
        <v>1185</v>
      </c>
      <c r="AZ22" s="137" t="s">
        <v>1186</v>
      </c>
    </row>
    <row r="23" spans="1:53" s="136" customFormat="1" ht="13.5" customHeight="1" x14ac:dyDescent="0.25">
      <c r="A23" s="133" t="s">
        <v>744</v>
      </c>
      <c r="B23" s="148">
        <v>57023</v>
      </c>
      <c r="C23" s="134" t="s">
        <v>876</v>
      </c>
      <c r="D23" s="137" t="s">
        <v>1187</v>
      </c>
      <c r="E23" s="137" t="s">
        <v>1188</v>
      </c>
      <c r="F23" s="137" t="s">
        <v>1189</v>
      </c>
      <c r="G23" s="138" t="s">
        <v>575</v>
      </c>
      <c r="H23" s="137" t="s">
        <v>1190</v>
      </c>
      <c r="I23" s="137" t="s">
        <v>1191</v>
      </c>
      <c r="J23" s="138">
        <v>86035</v>
      </c>
      <c r="K23" s="138">
        <v>993</v>
      </c>
      <c r="L23" s="138" t="s">
        <v>1192</v>
      </c>
      <c r="M23" s="140" t="s">
        <v>1193</v>
      </c>
      <c r="N23" s="137" t="s">
        <v>1194</v>
      </c>
      <c r="O23" s="140" t="s">
        <v>1195</v>
      </c>
      <c r="P23" s="137" t="s">
        <v>1194</v>
      </c>
      <c r="Q23" s="137" t="s">
        <v>1195</v>
      </c>
      <c r="R23" s="137" t="s">
        <v>1196</v>
      </c>
      <c r="S23" s="137" t="s">
        <v>1197</v>
      </c>
      <c r="T23" s="141" t="s">
        <v>576</v>
      </c>
      <c r="U23" s="141" t="s">
        <v>575</v>
      </c>
      <c r="V23" s="137" t="s">
        <v>1196</v>
      </c>
      <c r="W23" s="140" t="s">
        <v>1197</v>
      </c>
      <c r="X23" s="137" t="s">
        <v>1198</v>
      </c>
      <c r="Y23" s="142" t="s">
        <v>1199</v>
      </c>
      <c r="Z23" s="135" t="s">
        <v>1200</v>
      </c>
      <c r="AA23" s="143" t="s">
        <v>1201</v>
      </c>
      <c r="AB23" s="141" t="s">
        <v>1202</v>
      </c>
      <c r="AC23" s="150" t="s">
        <v>1203</v>
      </c>
      <c r="AD23" s="153">
        <v>38131</v>
      </c>
      <c r="AE23" s="137" t="s">
        <v>575</v>
      </c>
      <c r="AF23" s="137" t="s">
        <v>575</v>
      </c>
      <c r="AG23" s="137" t="s">
        <v>575</v>
      </c>
      <c r="AH23" s="137" t="s">
        <v>575</v>
      </c>
      <c r="AI23" s="137" t="s">
        <v>575</v>
      </c>
      <c r="AJ23" s="137" t="s">
        <v>575</v>
      </c>
      <c r="AK23" s="137" t="s">
        <v>575</v>
      </c>
      <c r="AL23" s="137" t="s">
        <v>575</v>
      </c>
      <c r="AM23" s="137" t="s">
        <v>575</v>
      </c>
      <c r="AN23" s="137" t="s">
        <v>575</v>
      </c>
      <c r="AO23" s="137" t="s">
        <v>575</v>
      </c>
      <c r="AP23" s="137" t="s">
        <v>575</v>
      </c>
      <c r="AQ23" s="137" t="s">
        <v>575</v>
      </c>
      <c r="AR23" s="137" t="s">
        <v>575</v>
      </c>
      <c r="AS23" s="137" t="s">
        <v>575</v>
      </c>
      <c r="AT23" s="137" t="s">
        <v>575</v>
      </c>
      <c r="AU23" s="137" t="s">
        <v>575</v>
      </c>
      <c r="AV23" s="137" t="s">
        <v>575</v>
      </c>
      <c r="AW23" s="137" t="s">
        <v>575</v>
      </c>
      <c r="AX23" s="137" t="s">
        <v>575</v>
      </c>
      <c r="AY23" s="137" t="s">
        <v>1204</v>
      </c>
      <c r="AZ23" s="135" t="s">
        <v>1205</v>
      </c>
    </row>
    <row r="24" spans="1:53" s="136" customFormat="1" ht="13.5" customHeight="1" x14ac:dyDescent="0.25">
      <c r="A24" s="133" t="s">
        <v>704</v>
      </c>
      <c r="B24" s="134">
        <v>57024</v>
      </c>
      <c r="C24" s="134" t="s">
        <v>876</v>
      </c>
      <c r="D24" s="137" t="s">
        <v>1206</v>
      </c>
      <c r="E24" s="137" t="s">
        <v>1207</v>
      </c>
      <c r="F24" s="137" t="s">
        <v>1208</v>
      </c>
      <c r="G24" s="138" t="s">
        <v>575</v>
      </c>
      <c r="H24" s="137" t="s">
        <v>1209</v>
      </c>
      <c r="I24" s="137" t="s">
        <v>1210</v>
      </c>
      <c r="J24" s="138">
        <v>80100</v>
      </c>
      <c r="K24" s="138">
        <v>667</v>
      </c>
      <c r="L24" s="138" t="s">
        <v>1211</v>
      </c>
      <c r="M24" s="140" t="s">
        <v>1212</v>
      </c>
      <c r="N24" s="137" t="s">
        <v>1213</v>
      </c>
      <c r="O24" s="140" t="s">
        <v>1214</v>
      </c>
      <c r="P24" s="137" t="s">
        <v>1215</v>
      </c>
      <c r="Q24" s="140" t="s">
        <v>1216</v>
      </c>
      <c r="R24" s="137" t="s">
        <v>1215</v>
      </c>
      <c r="S24" s="137" t="s">
        <v>1216</v>
      </c>
      <c r="T24" s="141" t="s">
        <v>576</v>
      </c>
      <c r="U24" s="141" t="s">
        <v>575</v>
      </c>
      <c r="V24" s="137" t="s">
        <v>1217</v>
      </c>
      <c r="W24" s="140" t="s">
        <v>1218</v>
      </c>
      <c r="X24" s="137" t="s">
        <v>1219</v>
      </c>
      <c r="Y24" s="142" t="s">
        <v>1220</v>
      </c>
      <c r="Z24" s="135" t="s">
        <v>1221</v>
      </c>
      <c r="AA24" s="143" t="s">
        <v>1222</v>
      </c>
      <c r="AB24" s="141" t="s">
        <v>575</v>
      </c>
      <c r="AC24" s="141" t="s">
        <v>575</v>
      </c>
      <c r="AD24" s="153">
        <v>38107</v>
      </c>
      <c r="AE24" s="137" t="s">
        <v>575</v>
      </c>
      <c r="AF24" s="137" t="s">
        <v>575</v>
      </c>
      <c r="AG24" s="137" t="s">
        <v>575</v>
      </c>
      <c r="AH24" s="137" t="s">
        <v>575</v>
      </c>
      <c r="AI24" s="137" t="s">
        <v>575</v>
      </c>
      <c r="AJ24" s="137" t="s">
        <v>575</v>
      </c>
      <c r="AK24" s="137" t="s">
        <v>1223</v>
      </c>
      <c r="AL24" s="137" t="s">
        <v>1224</v>
      </c>
      <c r="AM24" s="137" t="s">
        <v>575</v>
      </c>
      <c r="AN24" s="137" t="s">
        <v>1225</v>
      </c>
      <c r="AO24" s="137" t="s">
        <v>1210</v>
      </c>
      <c r="AP24" s="137">
        <v>80000</v>
      </c>
      <c r="AQ24" s="137" t="s">
        <v>1226</v>
      </c>
      <c r="AR24" s="137" t="s">
        <v>575</v>
      </c>
      <c r="AS24" s="137" t="s">
        <v>575</v>
      </c>
      <c r="AT24" s="137" t="s">
        <v>575</v>
      </c>
      <c r="AU24" s="137" t="s">
        <v>575</v>
      </c>
      <c r="AV24" s="137" t="s">
        <v>575</v>
      </c>
      <c r="AW24" s="137" t="s">
        <v>575</v>
      </c>
      <c r="AX24" s="137" t="s">
        <v>575</v>
      </c>
      <c r="AY24" s="137" t="s">
        <v>1227</v>
      </c>
      <c r="AZ24" s="135" t="s">
        <v>1228</v>
      </c>
    </row>
    <row r="25" spans="1:53" s="136" customFormat="1" ht="13.5" customHeight="1" x14ac:dyDescent="0.25">
      <c r="A25" s="133" t="s">
        <v>733</v>
      </c>
      <c r="B25" s="134">
        <v>57025</v>
      </c>
      <c r="C25" s="134" t="s">
        <v>876</v>
      </c>
      <c r="D25" s="137" t="s">
        <v>1229</v>
      </c>
      <c r="E25" s="137" t="s">
        <v>1230</v>
      </c>
      <c r="F25" s="137" t="s">
        <v>1231</v>
      </c>
      <c r="G25" s="138" t="s">
        <v>575</v>
      </c>
      <c r="H25" s="137" t="s">
        <v>1232</v>
      </c>
      <c r="I25" s="137" t="s">
        <v>1233</v>
      </c>
      <c r="J25" s="138">
        <v>42182</v>
      </c>
      <c r="K25" s="138">
        <v>771</v>
      </c>
      <c r="L25" s="138" t="s">
        <v>1234</v>
      </c>
      <c r="M25" s="140" t="s">
        <v>1235</v>
      </c>
      <c r="N25" s="137" t="s">
        <v>1236</v>
      </c>
      <c r="O25" s="140" t="s">
        <v>1237</v>
      </c>
      <c r="P25" s="137" t="s">
        <v>1238</v>
      </c>
      <c r="Q25" s="140" t="s">
        <v>1239</v>
      </c>
      <c r="R25" s="137" t="s">
        <v>1238</v>
      </c>
      <c r="S25" s="137" t="s">
        <v>1239</v>
      </c>
      <c r="T25" s="141" t="s">
        <v>576</v>
      </c>
      <c r="U25" s="141" t="s">
        <v>575</v>
      </c>
      <c r="V25" s="137" t="s">
        <v>1240</v>
      </c>
      <c r="W25" s="140" t="s">
        <v>1241</v>
      </c>
      <c r="X25" s="137" t="s">
        <v>1242</v>
      </c>
      <c r="Y25" s="142" t="s">
        <v>1239</v>
      </c>
      <c r="Z25" s="135" t="s">
        <v>1243</v>
      </c>
      <c r="AA25" s="143" t="s">
        <v>1244</v>
      </c>
      <c r="AB25" s="141" t="s">
        <v>575</v>
      </c>
      <c r="AC25" s="141" t="s">
        <v>575</v>
      </c>
      <c r="AD25" s="153">
        <v>38092</v>
      </c>
      <c r="AE25" s="137" t="s">
        <v>575</v>
      </c>
      <c r="AF25" s="137" t="s">
        <v>575</v>
      </c>
      <c r="AG25" s="137" t="s">
        <v>575</v>
      </c>
      <c r="AH25" s="137" t="s">
        <v>575</v>
      </c>
      <c r="AI25" s="137" t="s">
        <v>575</v>
      </c>
      <c r="AJ25" s="137" t="s">
        <v>575</v>
      </c>
      <c r="AK25" s="137" t="s">
        <v>575</v>
      </c>
      <c r="AL25" s="137" t="s">
        <v>575</v>
      </c>
      <c r="AM25" s="137" t="s">
        <v>575</v>
      </c>
      <c r="AN25" s="137" t="s">
        <v>575</v>
      </c>
      <c r="AO25" s="137" t="s">
        <v>575</v>
      </c>
      <c r="AP25" s="137" t="s">
        <v>575</v>
      </c>
      <c r="AQ25" s="137" t="s">
        <v>575</v>
      </c>
      <c r="AR25" s="137" t="s">
        <v>575</v>
      </c>
      <c r="AS25" s="137" t="s">
        <v>575</v>
      </c>
      <c r="AT25" s="137" t="s">
        <v>575</v>
      </c>
      <c r="AU25" s="137" t="s">
        <v>575</v>
      </c>
      <c r="AV25" s="137" t="s">
        <v>575</v>
      </c>
      <c r="AW25" s="137" t="s">
        <v>575</v>
      </c>
      <c r="AX25" s="137" t="s">
        <v>575</v>
      </c>
      <c r="AY25" s="135" t="s">
        <v>1245</v>
      </c>
      <c r="AZ25" s="135" t="s">
        <v>1246</v>
      </c>
    </row>
    <row r="26" spans="1:53" s="147" customFormat="1" ht="13.5" customHeight="1" x14ac:dyDescent="0.25">
      <c r="A26" s="133" t="s">
        <v>713</v>
      </c>
      <c r="B26" s="148">
        <v>57026</v>
      </c>
      <c r="C26" s="134" t="s">
        <v>876</v>
      </c>
      <c r="D26" s="137" t="s">
        <v>1247</v>
      </c>
      <c r="E26" s="137" t="s">
        <v>1248</v>
      </c>
      <c r="F26" s="137" t="s">
        <v>1249</v>
      </c>
      <c r="G26" s="138" t="s">
        <v>575</v>
      </c>
      <c r="H26" s="137" t="s">
        <v>1250</v>
      </c>
      <c r="I26" s="137" t="s">
        <v>1251</v>
      </c>
      <c r="J26" s="138">
        <v>83270</v>
      </c>
      <c r="K26" s="138">
        <v>662</v>
      </c>
      <c r="L26" s="138" t="s">
        <v>1252</v>
      </c>
      <c r="M26" s="140" t="s">
        <v>1253</v>
      </c>
      <c r="N26" s="137" t="s">
        <v>1254</v>
      </c>
      <c r="O26" s="140" t="s">
        <v>1255</v>
      </c>
      <c r="P26" s="137" t="s">
        <v>1256</v>
      </c>
      <c r="Q26" s="140" t="s">
        <v>1255</v>
      </c>
      <c r="R26" s="137" t="s">
        <v>1256</v>
      </c>
      <c r="S26" s="137" t="s">
        <v>1255</v>
      </c>
      <c r="T26" s="141" t="s">
        <v>576</v>
      </c>
      <c r="U26" s="141" t="s">
        <v>575</v>
      </c>
      <c r="V26" s="137" t="s">
        <v>1257</v>
      </c>
      <c r="W26" s="140" t="s">
        <v>1258</v>
      </c>
      <c r="X26" s="137" t="s">
        <v>1259</v>
      </c>
      <c r="Y26" s="142" t="s">
        <v>1260</v>
      </c>
      <c r="Z26" s="145" t="s">
        <v>1261</v>
      </c>
      <c r="AA26" s="143" t="s">
        <v>1262</v>
      </c>
      <c r="AB26" s="141" t="s">
        <v>575</v>
      </c>
      <c r="AC26" s="141" t="s">
        <v>575</v>
      </c>
      <c r="AD26" s="153">
        <v>38176</v>
      </c>
      <c r="AE26" s="137" t="s">
        <v>575</v>
      </c>
      <c r="AF26" s="137" t="s">
        <v>575</v>
      </c>
      <c r="AG26" s="137" t="s">
        <v>575</v>
      </c>
      <c r="AH26" s="137" t="s">
        <v>575</v>
      </c>
      <c r="AI26" s="137" t="s">
        <v>575</v>
      </c>
      <c r="AJ26" s="137" t="s">
        <v>575</v>
      </c>
      <c r="AK26" s="137" t="s">
        <v>575</v>
      </c>
      <c r="AL26" s="137" t="s">
        <v>575</v>
      </c>
      <c r="AM26" s="137" t="s">
        <v>575</v>
      </c>
      <c r="AN26" s="137" t="s">
        <v>575</v>
      </c>
      <c r="AO26" s="137" t="s">
        <v>575</v>
      </c>
      <c r="AP26" s="137" t="s">
        <v>575</v>
      </c>
      <c r="AQ26" s="137" t="s">
        <v>575</v>
      </c>
      <c r="AR26" s="137" t="s">
        <v>575</v>
      </c>
      <c r="AS26" s="137" t="s">
        <v>575</v>
      </c>
      <c r="AT26" s="137" t="s">
        <v>575</v>
      </c>
      <c r="AU26" s="137" t="s">
        <v>575</v>
      </c>
      <c r="AV26" s="137" t="s">
        <v>575</v>
      </c>
      <c r="AW26" s="137" t="s">
        <v>575</v>
      </c>
      <c r="AX26" s="137" t="s">
        <v>575</v>
      </c>
      <c r="AY26" s="135" t="s">
        <v>1263</v>
      </c>
      <c r="AZ26" s="135" t="s">
        <v>855</v>
      </c>
      <c r="BA26" s="136"/>
    </row>
    <row r="27" spans="1:53" s="136" customFormat="1" ht="13.5" customHeight="1" x14ac:dyDescent="0.25">
      <c r="A27" s="133" t="s">
        <v>745</v>
      </c>
      <c r="B27" s="148">
        <v>57027</v>
      </c>
      <c r="C27" s="134" t="s">
        <v>876</v>
      </c>
      <c r="D27" s="137" t="s">
        <v>1264</v>
      </c>
      <c r="E27" s="137" t="s">
        <v>1265</v>
      </c>
      <c r="F27" s="137" t="s">
        <v>1266</v>
      </c>
      <c r="G27" s="138" t="s">
        <v>575</v>
      </c>
      <c r="H27" s="137" t="s">
        <v>1267</v>
      </c>
      <c r="I27" s="137" t="s">
        <v>1268</v>
      </c>
      <c r="J27" s="138" t="s">
        <v>1269</v>
      </c>
      <c r="K27" s="138" t="s">
        <v>1270</v>
      </c>
      <c r="L27" s="138" t="s">
        <v>1271</v>
      </c>
      <c r="M27" s="140" t="s">
        <v>1272</v>
      </c>
      <c r="N27" s="137" t="s">
        <v>1273</v>
      </c>
      <c r="O27" s="140" t="s">
        <v>1274</v>
      </c>
      <c r="P27" s="137" t="s">
        <v>1275</v>
      </c>
      <c r="Q27" s="140" t="s">
        <v>1276</v>
      </c>
      <c r="R27" s="137" t="s">
        <v>1277</v>
      </c>
      <c r="S27" s="137" t="s">
        <v>1276</v>
      </c>
      <c r="T27" s="141" t="s">
        <v>576</v>
      </c>
      <c r="U27" s="141" t="s">
        <v>575</v>
      </c>
      <c r="V27" s="147" t="s">
        <v>1278</v>
      </c>
      <c r="W27" s="140" t="s">
        <v>1279</v>
      </c>
      <c r="X27" s="137" t="s">
        <v>1280</v>
      </c>
      <c r="Y27" s="142" t="s">
        <v>1281</v>
      </c>
      <c r="Z27" s="135" t="s">
        <v>1282</v>
      </c>
      <c r="AA27" s="143" t="s">
        <v>1283</v>
      </c>
      <c r="AB27" s="141" t="s">
        <v>1284</v>
      </c>
      <c r="AC27" s="150" t="s">
        <v>1285</v>
      </c>
      <c r="AD27" s="153">
        <v>38233</v>
      </c>
      <c r="AE27" s="137" t="s">
        <v>575</v>
      </c>
      <c r="AF27" s="137" t="s">
        <v>575</v>
      </c>
      <c r="AG27" s="137" t="s">
        <v>575</v>
      </c>
      <c r="AH27" s="137" t="s">
        <v>575</v>
      </c>
      <c r="AI27" s="137" t="s">
        <v>575</v>
      </c>
      <c r="AJ27" s="137" t="s">
        <v>575</v>
      </c>
      <c r="AK27" s="137" t="s">
        <v>575</v>
      </c>
      <c r="AL27" s="137" t="s">
        <v>575</v>
      </c>
      <c r="AM27" s="137" t="s">
        <v>575</v>
      </c>
      <c r="AN27" s="137" t="s">
        <v>575</v>
      </c>
      <c r="AO27" s="137" t="s">
        <v>575</v>
      </c>
      <c r="AP27" s="137" t="s">
        <v>575</v>
      </c>
      <c r="AQ27" s="137" t="s">
        <v>575</v>
      </c>
      <c r="AR27" s="137" t="s">
        <v>575</v>
      </c>
      <c r="AS27" s="137" t="s">
        <v>575</v>
      </c>
      <c r="AT27" s="137" t="s">
        <v>575</v>
      </c>
      <c r="AU27" s="137" t="s">
        <v>575</v>
      </c>
      <c r="AV27" s="137" t="s">
        <v>575</v>
      </c>
      <c r="AW27" s="137" t="s">
        <v>575</v>
      </c>
      <c r="AX27" s="137" t="s">
        <v>575</v>
      </c>
      <c r="AY27" s="135" t="s">
        <v>1286</v>
      </c>
      <c r="AZ27" s="135" t="s">
        <v>1287</v>
      </c>
    </row>
    <row r="28" spans="1:53" s="136" customFormat="1" ht="13.5" customHeight="1" x14ac:dyDescent="0.25">
      <c r="A28" s="133" t="s">
        <v>696</v>
      </c>
      <c r="B28" s="134">
        <v>57028</v>
      </c>
      <c r="C28" s="134" t="s">
        <v>876</v>
      </c>
      <c r="D28" s="137" t="s">
        <v>1288</v>
      </c>
      <c r="E28" s="137" t="s">
        <v>1289</v>
      </c>
      <c r="F28" s="137" t="s">
        <v>1290</v>
      </c>
      <c r="G28" s="138" t="s">
        <v>575</v>
      </c>
      <c r="H28" s="137" t="s">
        <v>1291</v>
      </c>
      <c r="I28" s="137" t="s">
        <v>1292</v>
      </c>
      <c r="J28" s="138" t="s">
        <v>1293</v>
      </c>
      <c r="K28" s="138" t="s">
        <v>1294</v>
      </c>
      <c r="L28" s="138" t="s">
        <v>1295</v>
      </c>
      <c r="M28" s="140" t="s">
        <v>1296</v>
      </c>
      <c r="N28" s="137" t="s">
        <v>1297</v>
      </c>
      <c r="O28" s="140" t="s">
        <v>1298</v>
      </c>
      <c r="P28" s="137" t="s">
        <v>1299</v>
      </c>
      <c r="Q28" s="140" t="s">
        <v>1300</v>
      </c>
      <c r="R28" s="137" t="s">
        <v>1301</v>
      </c>
      <c r="S28" s="137" t="s">
        <v>1302</v>
      </c>
      <c r="T28" s="141" t="s">
        <v>576</v>
      </c>
      <c r="U28" s="141" t="s">
        <v>575</v>
      </c>
      <c r="V28" s="137" t="s">
        <v>1303</v>
      </c>
      <c r="W28" s="140" t="s">
        <v>1304</v>
      </c>
      <c r="X28" s="137" t="s">
        <v>1305</v>
      </c>
      <c r="Y28" s="142" t="s">
        <v>1306</v>
      </c>
      <c r="Z28" s="135" t="s">
        <v>1307</v>
      </c>
      <c r="AA28" s="143" t="s">
        <v>1308</v>
      </c>
      <c r="AB28" s="141" t="s">
        <v>575</v>
      </c>
      <c r="AC28" s="141" t="s">
        <v>575</v>
      </c>
      <c r="AD28" s="153">
        <v>38323</v>
      </c>
      <c r="AE28" s="137" t="s">
        <v>575</v>
      </c>
      <c r="AF28" s="137" t="s">
        <v>575</v>
      </c>
      <c r="AG28" s="137" t="s">
        <v>575</v>
      </c>
      <c r="AH28" s="137" t="s">
        <v>575</v>
      </c>
      <c r="AI28" s="137" t="s">
        <v>575</v>
      </c>
      <c r="AJ28" s="137" t="s">
        <v>575</v>
      </c>
      <c r="AK28" s="137" t="s">
        <v>1309</v>
      </c>
      <c r="AL28" s="137" t="s">
        <v>1310</v>
      </c>
      <c r="AM28" s="137" t="s">
        <v>575</v>
      </c>
      <c r="AN28" s="137" t="s">
        <v>1291</v>
      </c>
      <c r="AO28" s="137" t="s">
        <v>1292</v>
      </c>
      <c r="AP28" s="137">
        <v>29058</v>
      </c>
      <c r="AQ28" s="137" t="s">
        <v>1311</v>
      </c>
      <c r="AR28" s="137" t="s">
        <v>575</v>
      </c>
      <c r="AS28" s="137" t="s">
        <v>575</v>
      </c>
      <c r="AT28" s="137" t="s">
        <v>575</v>
      </c>
      <c r="AU28" s="137" t="s">
        <v>575</v>
      </c>
      <c r="AV28" s="137" t="s">
        <v>575</v>
      </c>
      <c r="AW28" s="137" t="s">
        <v>575</v>
      </c>
      <c r="AX28" s="137" t="s">
        <v>575</v>
      </c>
      <c r="AY28" s="135" t="s">
        <v>1312</v>
      </c>
      <c r="AZ28" s="137" t="s">
        <v>1313</v>
      </c>
    </row>
    <row r="29" spans="1:53" s="136" customFormat="1" ht="13.5" customHeight="1" x14ac:dyDescent="0.25">
      <c r="A29" s="133" t="s">
        <v>731</v>
      </c>
      <c r="B29" s="134">
        <v>57029</v>
      </c>
      <c r="C29" s="134" t="s">
        <v>876</v>
      </c>
      <c r="D29" s="137" t="s">
        <v>1314</v>
      </c>
      <c r="E29" s="137" t="s">
        <v>1315</v>
      </c>
      <c r="F29" s="137" t="s">
        <v>1316</v>
      </c>
      <c r="G29" s="138" t="s">
        <v>575</v>
      </c>
      <c r="H29" s="137" t="s">
        <v>1317</v>
      </c>
      <c r="I29" s="137" t="s">
        <v>1318</v>
      </c>
      <c r="J29" s="138" t="s">
        <v>1319</v>
      </c>
      <c r="K29" s="138" t="s">
        <v>1320</v>
      </c>
      <c r="L29" s="138" t="s">
        <v>1321</v>
      </c>
      <c r="M29" s="140" t="s">
        <v>1322</v>
      </c>
      <c r="N29" s="137" t="s">
        <v>1323</v>
      </c>
      <c r="O29" s="140" t="s">
        <v>1324</v>
      </c>
      <c r="P29" s="137" t="s">
        <v>1325</v>
      </c>
      <c r="Q29" s="140" t="s">
        <v>1326</v>
      </c>
      <c r="R29" s="137" t="s">
        <v>1325</v>
      </c>
      <c r="S29" s="137" t="s">
        <v>1326</v>
      </c>
      <c r="T29" s="141" t="s">
        <v>576</v>
      </c>
      <c r="U29" s="141" t="s">
        <v>575</v>
      </c>
      <c r="V29" s="137" t="s">
        <v>1327</v>
      </c>
      <c r="W29" s="140" t="s">
        <v>1328</v>
      </c>
      <c r="X29" s="137" t="s">
        <v>1329</v>
      </c>
      <c r="Y29" s="142" t="s">
        <v>1330</v>
      </c>
      <c r="Z29" s="135" t="s">
        <v>1331</v>
      </c>
      <c r="AA29" s="143" t="s">
        <v>1332</v>
      </c>
      <c r="AB29" s="141" t="s">
        <v>575</v>
      </c>
      <c r="AC29" s="141" t="s">
        <v>575</v>
      </c>
      <c r="AD29" s="153">
        <v>38316</v>
      </c>
      <c r="AE29" s="137" t="s">
        <v>575</v>
      </c>
      <c r="AF29" s="137" t="s">
        <v>575</v>
      </c>
      <c r="AG29" s="137" t="s">
        <v>575</v>
      </c>
      <c r="AH29" s="137" t="s">
        <v>575</v>
      </c>
      <c r="AI29" s="137" t="s">
        <v>575</v>
      </c>
      <c r="AJ29" s="137" t="s">
        <v>575</v>
      </c>
      <c r="AK29" s="137" t="s">
        <v>575</v>
      </c>
      <c r="AL29" s="137" t="s">
        <v>575</v>
      </c>
      <c r="AM29" s="137" t="s">
        <v>575</v>
      </c>
      <c r="AN29" s="137" t="s">
        <v>575</v>
      </c>
      <c r="AO29" s="137" t="s">
        <v>575</v>
      </c>
      <c r="AP29" s="137" t="s">
        <v>575</v>
      </c>
      <c r="AQ29" s="137" t="s">
        <v>575</v>
      </c>
      <c r="AR29" s="137" t="s">
        <v>575</v>
      </c>
      <c r="AS29" s="137" t="s">
        <v>575</v>
      </c>
      <c r="AT29" s="137" t="s">
        <v>575</v>
      </c>
      <c r="AU29" s="137" t="s">
        <v>575</v>
      </c>
      <c r="AV29" s="137" t="s">
        <v>575</v>
      </c>
      <c r="AW29" s="137" t="s">
        <v>575</v>
      </c>
      <c r="AX29" s="137" t="s">
        <v>575</v>
      </c>
      <c r="AY29" s="135" t="s">
        <v>1333</v>
      </c>
      <c r="AZ29" s="135" t="s">
        <v>1334</v>
      </c>
    </row>
    <row r="30" spans="1:53" s="147" customFormat="1" ht="13.5" customHeight="1" x14ac:dyDescent="0.25">
      <c r="A30" s="133" t="s">
        <v>701</v>
      </c>
      <c r="B30" s="148">
        <v>57030</v>
      </c>
      <c r="C30" s="134" t="s">
        <v>876</v>
      </c>
      <c r="D30" s="137" t="s">
        <v>1335</v>
      </c>
      <c r="E30" s="137" t="s">
        <v>1336</v>
      </c>
      <c r="F30" s="137" t="s">
        <v>1337</v>
      </c>
      <c r="G30" s="138" t="s">
        <v>575</v>
      </c>
      <c r="H30" s="137" t="s">
        <v>1338</v>
      </c>
      <c r="I30" s="137" t="s">
        <v>1338</v>
      </c>
      <c r="J30" s="138" t="s">
        <v>1339</v>
      </c>
      <c r="K30" s="138" t="s">
        <v>1340</v>
      </c>
      <c r="L30" s="138" t="s">
        <v>1341</v>
      </c>
      <c r="M30" s="140" t="s">
        <v>1342</v>
      </c>
      <c r="N30" s="137" t="s">
        <v>1343</v>
      </c>
      <c r="O30" s="140" t="s">
        <v>963</v>
      </c>
      <c r="P30" s="137" t="s">
        <v>1344</v>
      </c>
      <c r="Q30" s="140" t="s">
        <v>1345</v>
      </c>
      <c r="R30" s="137" t="s">
        <v>1344</v>
      </c>
      <c r="S30" s="137" t="s">
        <v>1345</v>
      </c>
      <c r="T30" s="141" t="s">
        <v>576</v>
      </c>
      <c r="U30" s="141" t="s">
        <v>575</v>
      </c>
      <c r="V30" s="137" t="s">
        <v>1346</v>
      </c>
      <c r="W30" s="140" t="s">
        <v>1347</v>
      </c>
      <c r="X30" s="137" t="s">
        <v>1348</v>
      </c>
      <c r="Y30" s="142" t="s">
        <v>1349</v>
      </c>
      <c r="Z30" s="135" t="s">
        <v>1350</v>
      </c>
      <c r="AA30" s="143" t="s">
        <v>1351</v>
      </c>
      <c r="AB30" s="137" t="s">
        <v>1352</v>
      </c>
      <c r="AC30" s="150" t="s">
        <v>1353</v>
      </c>
      <c r="AD30" s="153">
        <v>38343</v>
      </c>
      <c r="AE30" s="137" t="s">
        <v>575</v>
      </c>
      <c r="AF30" s="137" t="s">
        <v>575</v>
      </c>
      <c r="AG30" s="137" t="s">
        <v>575</v>
      </c>
      <c r="AH30" s="137" t="s">
        <v>575</v>
      </c>
      <c r="AI30" s="137" t="s">
        <v>575</v>
      </c>
      <c r="AJ30" s="137" t="s">
        <v>575</v>
      </c>
      <c r="AK30" s="137" t="s">
        <v>575</v>
      </c>
      <c r="AL30" s="137" t="s">
        <v>575</v>
      </c>
      <c r="AM30" s="137" t="s">
        <v>575</v>
      </c>
      <c r="AN30" s="137" t="s">
        <v>575</v>
      </c>
      <c r="AO30" s="137" t="s">
        <v>575</v>
      </c>
      <c r="AP30" s="137" t="s">
        <v>575</v>
      </c>
      <c r="AQ30" s="137" t="s">
        <v>575</v>
      </c>
      <c r="AR30" s="137" t="s">
        <v>575</v>
      </c>
      <c r="AS30" s="137" t="s">
        <v>575</v>
      </c>
      <c r="AT30" s="137" t="s">
        <v>575</v>
      </c>
      <c r="AU30" s="137" t="s">
        <v>575</v>
      </c>
      <c r="AV30" s="137" t="s">
        <v>575</v>
      </c>
      <c r="AW30" s="137" t="s">
        <v>575</v>
      </c>
      <c r="AX30" s="137" t="s">
        <v>575</v>
      </c>
      <c r="AY30" s="135" t="s">
        <v>1354</v>
      </c>
      <c r="AZ30" s="135" t="s">
        <v>975</v>
      </c>
      <c r="BA30" s="136"/>
    </row>
    <row r="31" spans="1:53" s="147" customFormat="1" ht="13.5" customHeight="1" x14ac:dyDescent="0.25">
      <c r="A31" s="133" t="s">
        <v>702</v>
      </c>
      <c r="B31" s="148">
        <v>57031</v>
      </c>
      <c r="C31" s="134" t="s">
        <v>876</v>
      </c>
      <c r="D31" s="137" t="s">
        <v>1355</v>
      </c>
      <c r="E31" s="137" t="s">
        <v>1356</v>
      </c>
      <c r="F31" s="137" t="s">
        <v>1357</v>
      </c>
      <c r="G31" s="138" t="s">
        <v>575</v>
      </c>
      <c r="H31" s="137" t="s">
        <v>1358</v>
      </c>
      <c r="I31" s="137" t="s">
        <v>1074</v>
      </c>
      <c r="J31" s="138" t="s">
        <v>1359</v>
      </c>
      <c r="K31" s="138" t="s">
        <v>1360</v>
      </c>
      <c r="L31" s="138" t="s">
        <v>1361</v>
      </c>
      <c r="M31" s="140" t="s">
        <v>1362</v>
      </c>
      <c r="N31" s="137" t="s">
        <v>1363</v>
      </c>
      <c r="O31" s="140" t="s">
        <v>1364</v>
      </c>
      <c r="P31" s="137" t="s">
        <v>1365</v>
      </c>
      <c r="Q31" s="140" t="s">
        <v>1366</v>
      </c>
      <c r="R31" s="137" t="s">
        <v>1365</v>
      </c>
      <c r="S31" s="137" t="s">
        <v>1366</v>
      </c>
      <c r="T31" s="141" t="s">
        <v>576</v>
      </c>
      <c r="U31" s="141" t="s">
        <v>575</v>
      </c>
      <c r="V31" s="137" t="s">
        <v>1367</v>
      </c>
      <c r="W31" s="140" t="s">
        <v>1368</v>
      </c>
      <c r="X31" s="137" t="s">
        <v>1369</v>
      </c>
      <c r="Y31" s="142" t="s">
        <v>1370</v>
      </c>
      <c r="Z31" s="135" t="s">
        <v>1371</v>
      </c>
      <c r="AA31" s="143" t="s">
        <v>1372</v>
      </c>
      <c r="AB31" s="141" t="s">
        <v>575</v>
      </c>
      <c r="AC31" s="141" t="s">
        <v>575</v>
      </c>
      <c r="AD31" s="153">
        <v>38440</v>
      </c>
      <c r="AE31" s="137" t="s">
        <v>575</v>
      </c>
      <c r="AF31" s="137" t="s">
        <v>575</v>
      </c>
      <c r="AG31" s="137" t="s">
        <v>575</v>
      </c>
      <c r="AH31" s="137" t="s">
        <v>575</v>
      </c>
      <c r="AI31" s="137" t="s">
        <v>575</v>
      </c>
      <c r="AJ31" s="137" t="s">
        <v>575</v>
      </c>
      <c r="AK31" s="137" t="s">
        <v>575</v>
      </c>
      <c r="AL31" s="137" t="s">
        <v>575</v>
      </c>
      <c r="AM31" s="137" t="s">
        <v>575</v>
      </c>
      <c r="AN31" s="137" t="s">
        <v>575</v>
      </c>
      <c r="AO31" s="137" t="s">
        <v>575</v>
      </c>
      <c r="AP31" s="137" t="s">
        <v>575</v>
      </c>
      <c r="AQ31" s="137" t="s">
        <v>575</v>
      </c>
      <c r="AR31" s="137" t="s">
        <v>575</v>
      </c>
      <c r="AS31" s="137" t="s">
        <v>575</v>
      </c>
      <c r="AT31" s="137" t="s">
        <v>575</v>
      </c>
      <c r="AU31" s="137" t="s">
        <v>575</v>
      </c>
      <c r="AV31" s="137" t="s">
        <v>575</v>
      </c>
      <c r="AW31" s="137" t="s">
        <v>575</v>
      </c>
      <c r="AX31" s="137" t="s">
        <v>575</v>
      </c>
      <c r="AY31" s="135" t="s">
        <v>1373</v>
      </c>
      <c r="AZ31" s="135" t="s">
        <v>1374</v>
      </c>
    </row>
    <row r="32" spans="1:53" s="136" customFormat="1" ht="13.5" customHeight="1" x14ac:dyDescent="0.25">
      <c r="A32" s="133" t="s">
        <v>741</v>
      </c>
      <c r="B32" s="148">
        <v>57032</v>
      </c>
      <c r="C32" s="134" t="s">
        <v>876</v>
      </c>
      <c r="D32" s="137" t="s">
        <v>1375</v>
      </c>
      <c r="E32" s="137" t="s">
        <v>1376</v>
      </c>
      <c r="F32" s="137" t="s">
        <v>1377</v>
      </c>
      <c r="G32" s="138" t="s">
        <v>575</v>
      </c>
      <c r="H32" s="137" t="s">
        <v>1378</v>
      </c>
      <c r="I32" s="137" t="s">
        <v>919</v>
      </c>
      <c r="J32" s="138" t="s">
        <v>1379</v>
      </c>
      <c r="K32" s="138" t="s">
        <v>1380</v>
      </c>
      <c r="L32" s="138" t="s">
        <v>1381</v>
      </c>
      <c r="M32" s="140" t="s">
        <v>1382</v>
      </c>
      <c r="N32" s="154" t="s">
        <v>1383</v>
      </c>
      <c r="O32" s="140" t="s">
        <v>1384</v>
      </c>
      <c r="P32" s="137" t="s">
        <v>1385</v>
      </c>
      <c r="Q32" s="140" t="s">
        <v>1386</v>
      </c>
      <c r="R32" s="137" t="s">
        <v>1385</v>
      </c>
      <c r="S32" s="137" t="s">
        <v>1386</v>
      </c>
      <c r="T32" s="141" t="s">
        <v>576</v>
      </c>
      <c r="U32" s="141" t="s">
        <v>575</v>
      </c>
      <c r="V32" s="137" t="s">
        <v>1387</v>
      </c>
      <c r="W32" s="140" t="s">
        <v>1388</v>
      </c>
      <c r="X32" s="137" t="s">
        <v>1389</v>
      </c>
      <c r="Y32" s="142" t="s">
        <v>1390</v>
      </c>
      <c r="Z32" s="135" t="s">
        <v>1391</v>
      </c>
      <c r="AA32" s="143" t="s">
        <v>1392</v>
      </c>
      <c r="AB32" s="141" t="s">
        <v>575</v>
      </c>
      <c r="AC32" s="141" t="s">
        <v>575</v>
      </c>
      <c r="AD32" s="153">
        <v>38453</v>
      </c>
      <c r="AE32" s="137" t="s">
        <v>575</v>
      </c>
      <c r="AF32" s="137" t="s">
        <v>575</v>
      </c>
      <c r="AG32" s="137" t="s">
        <v>575</v>
      </c>
      <c r="AH32" s="137" t="s">
        <v>575</v>
      </c>
      <c r="AI32" s="137" t="s">
        <v>575</v>
      </c>
      <c r="AJ32" s="137" t="s">
        <v>575</v>
      </c>
      <c r="AK32" s="137" t="s">
        <v>575</v>
      </c>
      <c r="AL32" s="137" t="s">
        <v>575</v>
      </c>
      <c r="AM32" s="137" t="s">
        <v>575</v>
      </c>
      <c r="AN32" s="137" t="s">
        <v>575</v>
      </c>
      <c r="AO32" s="137" t="s">
        <v>575</v>
      </c>
      <c r="AP32" s="137" t="s">
        <v>575</v>
      </c>
      <c r="AQ32" s="137" t="s">
        <v>575</v>
      </c>
      <c r="AR32" s="137" t="s">
        <v>575</v>
      </c>
      <c r="AS32" s="137" t="s">
        <v>575</v>
      </c>
      <c r="AT32" s="137" t="s">
        <v>575</v>
      </c>
      <c r="AU32" s="137" t="s">
        <v>575</v>
      </c>
      <c r="AV32" s="137" t="s">
        <v>575</v>
      </c>
      <c r="AW32" s="137" t="s">
        <v>575</v>
      </c>
      <c r="AX32" s="137" t="s">
        <v>575</v>
      </c>
      <c r="AY32" s="135" t="s">
        <v>1393</v>
      </c>
      <c r="AZ32" s="137" t="s">
        <v>1394</v>
      </c>
      <c r="BA32" s="147"/>
    </row>
    <row r="33" spans="1:53" s="136" customFormat="1" ht="13.5" customHeight="1" x14ac:dyDescent="0.25">
      <c r="A33" s="133" t="s">
        <v>692</v>
      </c>
      <c r="B33" s="134">
        <v>57033</v>
      </c>
      <c r="C33" s="134" t="s">
        <v>876</v>
      </c>
      <c r="D33" s="137" t="s">
        <v>1395</v>
      </c>
      <c r="E33" s="137" t="s">
        <v>1396</v>
      </c>
      <c r="F33" s="137" t="s">
        <v>1397</v>
      </c>
      <c r="G33" s="138" t="s">
        <v>575</v>
      </c>
      <c r="H33" s="137" t="s">
        <v>1398</v>
      </c>
      <c r="I33" s="137" t="s">
        <v>1399</v>
      </c>
      <c r="J33" s="138" t="s">
        <v>1400</v>
      </c>
      <c r="K33" s="138" t="s">
        <v>1401</v>
      </c>
      <c r="L33" s="138" t="s">
        <v>1402</v>
      </c>
      <c r="M33" s="140" t="s">
        <v>1403</v>
      </c>
      <c r="N33" s="137" t="s">
        <v>1404</v>
      </c>
      <c r="O33" s="140" t="s">
        <v>1405</v>
      </c>
      <c r="P33" s="137" t="s">
        <v>1406</v>
      </c>
      <c r="Q33" s="140" t="s">
        <v>1407</v>
      </c>
      <c r="R33" s="137" t="s">
        <v>1408</v>
      </c>
      <c r="S33" s="137" t="s">
        <v>1409</v>
      </c>
      <c r="T33" s="141" t="s">
        <v>576</v>
      </c>
      <c r="U33" s="141" t="s">
        <v>575</v>
      </c>
      <c r="V33" s="137" t="s">
        <v>1410</v>
      </c>
      <c r="W33" s="140" t="s">
        <v>1411</v>
      </c>
      <c r="X33" s="137" t="s">
        <v>1412</v>
      </c>
      <c r="Y33" s="142" t="s">
        <v>1413</v>
      </c>
      <c r="Z33" s="135" t="s">
        <v>818</v>
      </c>
      <c r="AA33" s="143" t="s">
        <v>818</v>
      </c>
      <c r="AB33" s="141" t="s">
        <v>575</v>
      </c>
      <c r="AC33" s="141" t="s">
        <v>575</v>
      </c>
      <c r="AD33" s="153">
        <v>38411</v>
      </c>
      <c r="AE33" s="137" t="s">
        <v>575</v>
      </c>
      <c r="AF33" s="137" t="s">
        <v>575</v>
      </c>
      <c r="AG33" s="137" t="s">
        <v>575</v>
      </c>
      <c r="AH33" s="137" t="s">
        <v>575</v>
      </c>
      <c r="AI33" s="137" t="s">
        <v>575</v>
      </c>
      <c r="AJ33" s="137" t="s">
        <v>575</v>
      </c>
      <c r="AK33" s="137" t="s">
        <v>575</v>
      </c>
      <c r="AL33" s="137" t="s">
        <v>575</v>
      </c>
      <c r="AM33" s="137" t="s">
        <v>575</v>
      </c>
      <c r="AN33" s="137" t="s">
        <v>575</v>
      </c>
      <c r="AO33" s="137" t="s">
        <v>575</v>
      </c>
      <c r="AP33" s="137" t="s">
        <v>575</v>
      </c>
      <c r="AQ33" s="137" t="s">
        <v>575</v>
      </c>
      <c r="AR33" s="137" t="s">
        <v>575</v>
      </c>
      <c r="AS33" s="137" t="s">
        <v>575</v>
      </c>
      <c r="AT33" s="137" t="s">
        <v>575</v>
      </c>
      <c r="AU33" s="137" t="s">
        <v>575</v>
      </c>
      <c r="AV33" s="137" t="s">
        <v>575</v>
      </c>
      <c r="AW33" s="137" t="s">
        <v>575</v>
      </c>
      <c r="AX33" s="137" t="s">
        <v>575</v>
      </c>
      <c r="AY33" s="135" t="s">
        <v>1414</v>
      </c>
      <c r="AZ33" s="135" t="s">
        <v>1415</v>
      </c>
    </row>
    <row r="34" spans="1:53" s="136" customFormat="1" ht="13.5" customHeight="1" x14ac:dyDescent="0.25">
      <c r="A34" s="133" t="s">
        <v>719</v>
      </c>
      <c r="B34" s="134">
        <v>57034</v>
      </c>
      <c r="C34" s="134" t="s">
        <v>876</v>
      </c>
      <c r="D34" s="137" t="s">
        <v>1416</v>
      </c>
      <c r="E34" s="137" t="s">
        <v>1417</v>
      </c>
      <c r="F34" s="137" t="s">
        <v>1418</v>
      </c>
      <c r="G34" s="138" t="s">
        <v>575</v>
      </c>
      <c r="H34" s="137" t="s">
        <v>1419</v>
      </c>
      <c r="I34" s="137" t="s">
        <v>902</v>
      </c>
      <c r="J34" s="138" t="s">
        <v>1420</v>
      </c>
      <c r="K34" s="138" t="s">
        <v>1421</v>
      </c>
      <c r="L34" s="138" t="s">
        <v>1422</v>
      </c>
      <c r="M34" s="140" t="s">
        <v>1423</v>
      </c>
      <c r="N34" s="137" t="s">
        <v>1424</v>
      </c>
      <c r="O34" s="140" t="s">
        <v>1425</v>
      </c>
      <c r="P34" s="137" t="s">
        <v>1426</v>
      </c>
      <c r="Q34" s="140" t="s">
        <v>1427</v>
      </c>
      <c r="R34" s="137" t="s">
        <v>1426</v>
      </c>
      <c r="S34" s="137" t="s">
        <v>1427</v>
      </c>
      <c r="T34" s="141" t="s">
        <v>576</v>
      </c>
      <c r="U34" s="141" t="s">
        <v>575</v>
      </c>
      <c r="V34" s="137" t="s">
        <v>1428</v>
      </c>
      <c r="W34" s="140" t="s">
        <v>1429</v>
      </c>
      <c r="X34" s="137" t="s">
        <v>1430</v>
      </c>
      <c r="Y34" s="142" t="s">
        <v>1431</v>
      </c>
      <c r="Z34" s="135" t="s">
        <v>1432</v>
      </c>
      <c r="AA34" s="143" t="s">
        <v>1433</v>
      </c>
      <c r="AB34" s="141" t="s">
        <v>575</v>
      </c>
      <c r="AC34" s="141" t="s">
        <v>575</v>
      </c>
      <c r="AD34" s="153">
        <v>38523</v>
      </c>
      <c r="AE34" s="137" t="s">
        <v>575</v>
      </c>
      <c r="AF34" s="137" t="s">
        <v>575</v>
      </c>
      <c r="AG34" s="137" t="s">
        <v>575</v>
      </c>
      <c r="AH34" s="137" t="s">
        <v>575</v>
      </c>
      <c r="AI34" s="137" t="s">
        <v>575</v>
      </c>
      <c r="AJ34" s="137" t="s">
        <v>575</v>
      </c>
      <c r="AK34" s="137" t="s">
        <v>575</v>
      </c>
      <c r="AL34" s="137" t="s">
        <v>575</v>
      </c>
      <c r="AM34" s="137" t="s">
        <v>575</v>
      </c>
      <c r="AN34" s="137" t="s">
        <v>575</v>
      </c>
      <c r="AO34" s="137" t="s">
        <v>575</v>
      </c>
      <c r="AP34" s="137" t="s">
        <v>575</v>
      </c>
      <c r="AQ34" s="137" t="s">
        <v>575</v>
      </c>
      <c r="AR34" s="137" t="s">
        <v>575</v>
      </c>
      <c r="AS34" s="137" t="s">
        <v>575</v>
      </c>
      <c r="AT34" s="137" t="s">
        <v>575</v>
      </c>
      <c r="AU34" s="137" t="s">
        <v>575</v>
      </c>
      <c r="AV34" s="137" t="s">
        <v>575</v>
      </c>
      <c r="AW34" s="137" t="s">
        <v>575</v>
      </c>
      <c r="AX34" s="137" t="s">
        <v>575</v>
      </c>
      <c r="AY34" s="135" t="s">
        <v>1434</v>
      </c>
      <c r="AZ34" s="137" t="s">
        <v>1435</v>
      </c>
      <c r="BA34" s="147"/>
    </row>
    <row r="35" spans="1:53" s="136" customFormat="1" ht="13.5" customHeight="1" x14ac:dyDescent="0.25">
      <c r="A35" s="133" t="s">
        <v>700</v>
      </c>
      <c r="B35" s="148">
        <v>57035</v>
      </c>
      <c r="C35" s="134" t="s">
        <v>876</v>
      </c>
      <c r="D35" s="137" t="s">
        <v>1436</v>
      </c>
      <c r="E35" s="137" t="s">
        <v>1437</v>
      </c>
      <c r="F35" s="137" t="s">
        <v>1438</v>
      </c>
      <c r="G35" s="138" t="s">
        <v>575</v>
      </c>
      <c r="H35" s="137" t="s">
        <v>1439</v>
      </c>
      <c r="I35" s="137" t="s">
        <v>1074</v>
      </c>
      <c r="J35" s="138" t="s">
        <v>1440</v>
      </c>
      <c r="K35" s="138" t="s">
        <v>1441</v>
      </c>
      <c r="L35" s="138" t="s">
        <v>1442</v>
      </c>
      <c r="M35" s="140" t="s">
        <v>1443</v>
      </c>
      <c r="N35" s="138" t="s">
        <v>1077</v>
      </c>
      <c r="O35" s="140" t="s">
        <v>1078</v>
      </c>
      <c r="P35" s="137" t="s">
        <v>1444</v>
      </c>
      <c r="Q35" s="140" t="s">
        <v>1445</v>
      </c>
      <c r="R35" s="137" t="s">
        <v>1446</v>
      </c>
      <c r="S35" s="137" t="s">
        <v>1447</v>
      </c>
      <c r="T35" s="141" t="s">
        <v>576</v>
      </c>
      <c r="U35" s="141" t="s">
        <v>575</v>
      </c>
      <c r="V35" s="136" t="s">
        <v>1448</v>
      </c>
      <c r="W35" s="140" t="s">
        <v>1449</v>
      </c>
      <c r="X35" s="137" t="s">
        <v>1450</v>
      </c>
      <c r="Y35" s="142" t="s">
        <v>1451</v>
      </c>
      <c r="Z35" s="135" t="s">
        <v>1452</v>
      </c>
      <c r="AA35" s="143" t="s">
        <v>1453</v>
      </c>
      <c r="AB35" s="141" t="s">
        <v>575</v>
      </c>
      <c r="AC35" s="141" t="s">
        <v>575</v>
      </c>
      <c r="AD35" s="153">
        <v>38628</v>
      </c>
      <c r="AE35" s="137" t="s">
        <v>575</v>
      </c>
      <c r="AF35" s="137" t="s">
        <v>575</v>
      </c>
      <c r="AG35" s="137" t="s">
        <v>575</v>
      </c>
      <c r="AH35" s="137" t="s">
        <v>575</v>
      </c>
      <c r="AI35" s="137" t="s">
        <v>575</v>
      </c>
      <c r="AJ35" s="137" t="s">
        <v>575</v>
      </c>
      <c r="AK35" s="137" t="s">
        <v>575</v>
      </c>
      <c r="AL35" s="137" t="s">
        <v>575</v>
      </c>
      <c r="AM35" s="137" t="s">
        <v>575</v>
      </c>
      <c r="AN35" s="137" t="s">
        <v>575</v>
      </c>
      <c r="AO35" s="137" t="s">
        <v>575</v>
      </c>
      <c r="AP35" s="137" t="s">
        <v>575</v>
      </c>
      <c r="AQ35" s="137" t="s">
        <v>575</v>
      </c>
      <c r="AR35" s="137" t="s">
        <v>575</v>
      </c>
      <c r="AS35" s="137" t="s">
        <v>575</v>
      </c>
      <c r="AT35" s="137" t="s">
        <v>575</v>
      </c>
      <c r="AU35" s="137" t="s">
        <v>575</v>
      </c>
      <c r="AV35" s="137" t="s">
        <v>575</v>
      </c>
      <c r="AW35" s="137" t="s">
        <v>575</v>
      </c>
      <c r="AX35" s="137" t="s">
        <v>575</v>
      </c>
      <c r="AY35" s="135" t="s">
        <v>1454</v>
      </c>
      <c r="AZ35" s="137" t="s">
        <v>1088</v>
      </c>
      <c r="BA35" s="147"/>
    </row>
    <row r="36" spans="1:53" s="147" customFormat="1" ht="13.5" customHeight="1" x14ac:dyDescent="0.25">
      <c r="A36" s="133" t="s">
        <v>694</v>
      </c>
      <c r="B36" s="148">
        <v>57036</v>
      </c>
      <c r="C36" s="134" t="s">
        <v>876</v>
      </c>
      <c r="D36" s="137" t="s">
        <v>1455</v>
      </c>
      <c r="E36" s="137" t="s">
        <v>1456</v>
      </c>
      <c r="F36" s="137" t="s">
        <v>1457</v>
      </c>
      <c r="G36" s="138" t="s">
        <v>575</v>
      </c>
      <c r="H36" s="137" t="s">
        <v>1458</v>
      </c>
      <c r="I36" s="137" t="s">
        <v>1459</v>
      </c>
      <c r="J36" s="138" t="s">
        <v>1460</v>
      </c>
      <c r="K36" s="138" t="s">
        <v>1461</v>
      </c>
      <c r="L36" s="138" t="s">
        <v>1462</v>
      </c>
      <c r="M36" s="140" t="s">
        <v>1463</v>
      </c>
      <c r="N36" s="155" t="s">
        <v>1464</v>
      </c>
      <c r="O36" s="140" t="s">
        <v>1022</v>
      </c>
      <c r="P36" s="137" t="s">
        <v>16</v>
      </c>
      <c r="Q36" s="140" t="s">
        <v>17</v>
      </c>
      <c r="R36" s="137" t="s">
        <v>16</v>
      </c>
      <c r="S36" s="137" t="s">
        <v>17</v>
      </c>
      <c r="T36" s="141" t="s">
        <v>576</v>
      </c>
      <c r="U36" s="141" t="s">
        <v>575</v>
      </c>
      <c r="V36" s="137" t="s">
        <v>18</v>
      </c>
      <c r="W36" s="140" t="s">
        <v>19</v>
      </c>
      <c r="X36" s="137" t="s">
        <v>20</v>
      </c>
      <c r="Y36" s="142" t="s">
        <v>21</v>
      </c>
      <c r="Z36" s="145" t="s">
        <v>22</v>
      </c>
      <c r="AA36" s="143" t="s">
        <v>23</v>
      </c>
      <c r="AB36" s="141" t="s">
        <v>575</v>
      </c>
      <c r="AC36" s="141" t="s">
        <v>575</v>
      </c>
      <c r="AD36" s="153">
        <v>38785</v>
      </c>
      <c r="AE36" s="137" t="s">
        <v>24</v>
      </c>
      <c r="AF36" s="137" t="s">
        <v>25</v>
      </c>
      <c r="AG36" s="137" t="s">
        <v>575</v>
      </c>
      <c r="AH36" s="137" t="s">
        <v>1458</v>
      </c>
      <c r="AI36" s="137" t="s">
        <v>1459</v>
      </c>
      <c r="AJ36" s="137">
        <v>77535</v>
      </c>
      <c r="AK36" s="137" t="s">
        <v>575</v>
      </c>
      <c r="AL36" s="137" t="s">
        <v>575</v>
      </c>
      <c r="AM36" s="137" t="s">
        <v>575</v>
      </c>
      <c r="AN36" s="137" t="s">
        <v>575</v>
      </c>
      <c r="AO36" s="137" t="s">
        <v>575</v>
      </c>
      <c r="AP36" s="137" t="s">
        <v>575</v>
      </c>
      <c r="AQ36" s="137" t="s">
        <v>575</v>
      </c>
      <c r="AR36" s="137" t="s">
        <v>575</v>
      </c>
      <c r="AS36" s="137" t="s">
        <v>575</v>
      </c>
      <c r="AT36" s="137" t="s">
        <v>575</v>
      </c>
      <c r="AU36" s="137" t="s">
        <v>575</v>
      </c>
      <c r="AV36" s="137" t="s">
        <v>575</v>
      </c>
      <c r="AW36" s="137" t="s">
        <v>575</v>
      </c>
      <c r="AX36" s="137" t="s">
        <v>575</v>
      </c>
      <c r="AY36" s="135" t="s">
        <v>26</v>
      </c>
      <c r="AZ36" s="135" t="s">
        <v>1034</v>
      </c>
      <c r="BA36" s="136"/>
    </row>
    <row r="37" spans="1:53" s="136" customFormat="1" ht="13.5" customHeight="1" x14ac:dyDescent="0.25">
      <c r="A37" s="133" t="s">
        <v>712</v>
      </c>
      <c r="B37" s="134">
        <v>57037</v>
      </c>
      <c r="C37" s="134" t="s">
        <v>876</v>
      </c>
      <c r="D37" s="137" t="s">
        <v>809</v>
      </c>
      <c r="E37" s="137" t="s">
        <v>27</v>
      </c>
      <c r="F37" s="137" t="s">
        <v>28</v>
      </c>
      <c r="G37" s="138" t="s">
        <v>575</v>
      </c>
      <c r="H37" s="137" t="s">
        <v>29</v>
      </c>
      <c r="I37" s="137" t="s">
        <v>30</v>
      </c>
      <c r="J37" s="138" t="s">
        <v>31</v>
      </c>
      <c r="K37" s="138" t="s">
        <v>32</v>
      </c>
      <c r="L37" s="138" t="s">
        <v>33</v>
      </c>
      <c r="M37" s="140" t="s">
        <v>34</v>
      </c>
      <c r="N37" s="137" t="s">
        <v>35</v>
      </c>
      <c r="O37" s="140" t="s">
        <v>817</v>
      </c>
      <c r="P37" s="137" t="s">
        <v>36</v>
      </c>
      <c r="Q37" s="140" t="s">
        <v>37</v>
      </c>
      <c r="R37" s="137" t="s">
        <v>36</v>
      </c>
      <c r="S37" s="137" t="s">
        <v>37</v>
      </c>
      <c r="T37" s="141" t="s">
        <v>576</v>
      </c>
      <c r="U37" s="141" t="s">
        <v>575</v>
      </c>
      <c r="V37" s="137" t="s">
        <v>38</v>
      </c>
      <c r="W37" s="140" t="s">
        <v>39</v>
      </c>
      <c r="X37" s="137" t="s">
        <v>40</v>
      </c>
      <c r="Y37" s="143" t="s">
        <v>41</v>
      </c>
      <c r="Z37" s="135" t="s">
        <v>42</v>
      </c>
      <c r="AA37" s="143" t="s">
        <v>43</v>
      </c>
      <c r="AB37" s="141" t="s">
        <v>575</v>
      </c>
      <c r="AC37" s="141" t="s">
        <v>575</v>
      </c>
      <c r="AD37" s="153">
        <v>38698</v>
      </c>
      <c r="AE37" s="137" t="s">
        <v>575</v>
      </c>
      <c r="AF37" s="137" t="s">
        <v>575</v>
      </c>
      <c r="AG37" s="137" t="s">
        <v>575</v>
      </c>
      <c r="AH37" s="137" t="s">
        <v>575</v>
      </c>
      <c r="AI37" s="137" t="s">
        <v>575</v>
      </c>
      <c r="AJ37" s="137" t="s">
        <v>575</v>
      </c>
      <c r="AK37" s="137" t="s">
        <v>44</v>
      </c>
      <c r="AL37" s="137" t="s">
        <v>45</v>
      </c>
      <c r="AM37" s="137" t="s">
        <v>575</v>
      </c>
      <c r="AN37" s="137" t="s">
        <v>29</v>
      </c>
      <c r="AO37" s="137" t="s">
        <v>46</v>
      </c>
      <c r="AP37" s="137">
        <v>39670</v>
      </c>
      <c r="AQ37" s="137" t="s">
        <v>47</v>
      </c>
      <c r="AR37" s="137" t="s">
        <v>575</v>
      </c>
      <c r="AS37" s="137" t="s">
        <v>575</v>
      </c>
      <c r="AT37" s="137" t="s">
        <v>575</v>
      </c>
      <c r="AU37" s="137" t="s">
        <v>575</v>
      </c>
      <c r="AV37" s="137" t="s">
        <v>575</v>
      </c>
      <c r="AW37" s="137" t="s">
        <v>575</v>
      </c>
      <c r="AX37" s="137" t="s">
        <v>575</v>
      </c>
      <c r="AY37" s="135" t="s">
        <v>835</v>
      </c>
      <c r="AZ37" s="137" t="s">
        <v>836</v>
      </c>
    </row>
    <row r="38" spans="1:53" s="147" customFormat="1" ht="13.5" customHeight="1" x14ac:dyDescent="0.25">
      <c r="A38" s="133" t="s">
        <v>699</v>
      </c>
      <c r="B38" s="134">
        <v>57038</v>
      </c>
      <c r="C38" s="134" t="s">
        <v>541</v>
      </c>
      <c r="D38" s="137" t="s">
        <v>48</v>
      </c>
      <c r="E38" s="137" t="s">
        <v>49</v>
      </c>
      <c r="F38" s="137" t="s">
        <v>50</v>
      </c>
      <c r="G38" s="138" t="s">
        <v>51</v>
      </c>
      <c r="H38" s="137" t="s">
        <v>792</v>
      </c>
      <c r="I38" s="137" t="s">
        <v>793</v>
      </c>
      <c r="J38" s="138" t="s">
        <v>52</v>
      </c>
      <c r="K38" s="137">
        <v>55</v>
      </c>
      <c r="L38" s="137" t="s">
        <v>53</v>
      </c>
      <c r="M38" s="140" t="s">
        <v>54</v>
      </c>
      <c r="N38" s="155" t="s">
        <v>55</v>
      </c>
      <c r="O38" s="140" t="s">
        <v>884</v>
      </c>
      <c r="P38" s="137" t="s">
        <v>56</v>
      </c>
      <c r="Q38" s="164" t="s">
        <v>57</v>
      </c>
      <c r="R38" s="137" t="s">
        <v>56</v>
      </c>
      <c r="S38" s="164" t="s">
        <v>57</v>
      </c>
      <c r="T38" s="141" t="s">
        <v>576</v>
      </c>
      <c r="U38" s="141" t="s">
        <v>575</v>
      </c>
      <c r="V38" s="137" t="s">
        <v>58</v>
      </c>
      <c r="W38" s="140" t="s">
        <v>59</v>
      </c>
      <c r="X38" s="137" t="s">
        <v>60</v>
      </c>
      <c r="Y38" s="140" t="s">
        <v>61</v>
      </c>
      <c r="Z38" s="135" t="s">
        <v>62</v>
      </c>
      <c r="AA38" s="143" t="s">
        <v>63</v>
      </c>
      <c r="AB38" s="141" t="s">
        <v>575</v>
      </c>
      <c r="AC38" s="141" t="s">
        <v>575</v>
      </c>
      <c r="AD38" s="153">
        <v>39142</v>
      </c>
      <c r="AE38" s="137" t="s">
        <v>575</v>
      </c>
      <c r="AF38" s="137" t="s">
        <v>575</v>
      </c>
      <c r="AG38" s="137" t="s">
        <v>575</v>
      </c>
      <c r="AH38" s="137" t="s">
        <v>575</v>
      </c>
      <c r="AI38" s="137" t="s">
        <v>575</v>
      </c>
      <c r="AJ38" s="137" t="s">
        <v>575</v>
      </c>
      <c r="AK38" s="137" t="s">
        <v>575</v>
      </c>
      <c r="AL38" s="137" t="s">
        <v>575</v>
      </c>
      <c r="AM38" s="137" t="s">
        <v>575</v>
      </c>
      <c r="AN38" s="137" t="s">
        <v>575</v>
      </c>
      <c r="AO38" s="137" t="s">
        <v>575</v>
      </c>
      <c r="AP38" s="137" t="s">
        <v>575</v>
      </c>
      <c r="AQ38" s="137" t="s">
        <v>575</v>
      </c>
      <c r="AR38" s="137" t="s">
        <v>575</v>
      </c>
      <c r="AS38" s="137" t="s">
        <v>575</v>
      </c>
      <c r="AT38" s="137" t="s">
        <v>575</v>
      </c>
      <c r="AU38" s="137" t="s">
        <v>575</v>
      </c>
      <c r="AV38" s="137" t="s">
        <v>575</v>
      </c>
      <c r="AW38" s="137" t="s">
        <v>575</v>
      </c>
      <c r="AX38" s="137" t="s">
        <v>575</v>
      </c>
      <c r="AY38" s="135" t="s">
        <v>64</v>
      </c>
      <c r="AZ38" s="135" t="s">
        <v>898</v>
      </c>
      <c r="BA38" s="136"/>
    </row>
    <row r="39" spans="1:53" s="147" customFormat="1" ht="13.5" customHeight="1" x14ac:dyDescent="0.25">
      <c r="A39" s="133" t="s">
        <v>703</v>
      </c>
      <c r="B39" s="134">
        <v>57039</v>
      </c>
      <c r="C39" s="134" t="s">
        <v>876</v>
      </c>
      <c r="D39" s="137" t="s">
        <v>65</v>
      </c>
      <c r="E39" s="137" t="s">
        <v>66</v>
      </c>
      <c r="F39" s="137" t="s">
        <v>67</v>
      </c>
      <c r="G39" s="138" t="s">
        <v>575</v>
      </c>
      <c r="H39" s="137" t="s">
        <v>68</v>
      </c>
      <c r="I39" s="137" t="s">
        <v>69</v>
      </c>
      <c r="J39" s="138" t="s">
        <v>70</v>
      </c>
      <c r="K39" s="138" t="s">
        <v>71</v>
      </c>
      <c r="L39" s="138" t="s">
        <v>72</v>
      </c>
      <c r="M39" s="140" t="s">
        <v>73</v>
      </c>
      <c r="N39" s="137" t="s">
        <v>74</v>
      </c>
      <c r="O39" s="140" t="s">
        <v>75</v>
      </c>
      <c r="P39" s="137" t="s">
        <v>76</v>
      </c>
      <c r="Q39" s="140" t="s">
        <v>77</v>
      </c>
      <c r="R39" s="137" t="s">
        <v>76</v>
      </c>
      <c r="S39" s="137" t="s">
        <v>77</v>
      </c>
      <c r="T39" s="141" t="s">
        <v>576</v>
      </c>
      <c r="U39" s="141" t="s">
        <v>575</v>
      </c>
      <c r="V39" s="137" t="s">
        <v>78</v>
      </c>
      <c r="W39" s="140" t="s">
        <v>79</v>
      </c>
      <c r="X39" s="137" t="s">
        <v>80</v>
      </c>
      <c r="Y39" s="143" t="s">
        <v>81</v>
      </c>
      <c r="Z39" s="135" t="s">
        <v>82</v>
      </c>
      <c r="AA39" s="143" t="s">
        <v>83</v>
      </c>
      <c r="AB39" s="141" t="s">
        <v>84</v>
      </c>
      <c r="AC39" s="150" t="s">
        <v>85</v>
      </c>
      <c r="AD39" s="153">
        <v>38744</v>
      </c>
      <c r="AE39" s="137" t="s">
        <v>575</v>
      </c>
      <c r="AF39" s="137" t="s">
        <v>575</v>
      </c>
      <c r="AG39" s="137" t="s">
        <v>575</v>
      </c>
      <c r="AH39" s="137" t="s">
        <v>575</v>
      </c>
      <c r="AI39" s="137" t="s">
        <v>575</v>
      </c>
      <c r="AJ39" s="137" t="s">
        <v>575</v>
      </c>
      <c r="AK39" s="137" t="s">
        <v>575</v>
      </c>
      <c r="AL39" s="137" t="s">
        <v>575</v>
      </c>
      <c r="AM39" s="137" t="s">
        <v>575</v>
      </c>
      <c r="AN39" s="137" t="s">
        <v>575</v>
      </c>
      <c r="AO39" s="137" t="s">
        <v>575</v>
      </c>
      <c r="AP39" s="137" t="s">
        <v>575</v>
      </c>
      <c r="AQ39" s="137" t="s">
        <v>575</v>
      </c>
      <c r="AR39" s="137" t="s">
        <v>575</v>
      </c>
      <c r="AS39" s="137" t="s">
        <v>575</v>
      </c>
      <c r="AT39" s="137" t="s">
        <v>575</v>
      </c>
      <c r="AU39" s="137" t="s">
        <v>575</v>
      </c>
      <c r="AV39" s="137" t="s">
        <v>575</v>
      </c>
      <c r="AW39" s="137" t="s">
        <v>575</v>
      </c>
      <c r="AX39" s="137" t="s">
        <v>575</v>
      </c>
      <c r="AY39" s="135" t="s">
        <v>86</v>
      </c>
      <c r="AZ39" s="135" t="s">
        <v>87</v>
      </c>
    </row>
    <row r="40" spans="1:53" s="136" customFormat="1" ht="13.5" customHeight="1" x14ac:dyDescent="0.25">
      <c r="A40" s="133" t="s">
        <v>695</v>
      </c>
      <c r="B40" s="134">
        <v>57040</v>
      </c>
      <c r="C40" s="134" t="s">
        <v>876</v>
      </c>
      <c r="D40" s="137" t="s">
        <v>88</v>
      </c>
      <c r="E40" s="137" t="s">
        <v>89</v>
      </c>
      <c r="F40" s="137" t="s">
        <v>90</v>
      </c>
      <c r="G40" s="138" t="s">
        <v>575</v>
      </c>
      <c r="H40" s="137" t="s">
        <v>91</v>
      </c>
      <c r="I40" s="137" t="s">
        <v>938</v>
      </c>
      <c r="J40" s="138" t="s">
        <v>92</v>
      </c>
      <c r="K40" s="138" t="s">
        <v>93</v>
      </c>
      <c r="L40" s="138" t="s">
        <v>94</v>
      </c>
      <c r="M40" s="140" t="s">
        <v>95</v>
      </c>
      <c r="N40" s="155" t="s">
        <v>96</v>
      </c>
      <c r="O40" s="140" t="s">
        <v>97</v>
      </c>
      <c r="P40" s="137" t="s">
        <v>98</v>
      </c>
      <c r="Q40" s="140" t="s">
        <v>99</v>
      </c>
      <c r="R40" s="137" t="s">
        <v>98</v>
      </c>
      <c r="S40" s="137" t="s">
        <v>99</v>
      </c>
      <c r="T40" s="141" t="s">
        <v>576</v>
      </c>
      <c r="U40" s="141" t="s">
        <v>575</v>
      </c>
      <c r="V40" s="137" t="s">
        <v>100</v>
      </c>
      <c r="W40" s="140" t="s">
        <v>101</v>
      </c>
      <c r="X40" s="137" t="s">
        <v>102</v>
      </c>
      <c r="Y40" s="142" t="s">
        <v>103</v>
      </c>
      <c r="Z40" s="135" t="s">
        <v>1243</v>
      </c>
      <c r="AA40" s="143" t="s">
        <v>1244</v>
      </c>
      <c r="AB40" s="141" t="s">
        <v>575</v>
      </c>
      <c r="AC40" s="141" t="s">
        <v>575</v>
      </c>
      <c r="AD40" s="153">
        <v>38762</v>
      </c>
      <c r="AE40" s="137" t="s">
        <v>575</v>
      </c>
      <c r="AF40" s="137" t="s">
        <v>575</v>
      </c>
      <c r="AG40" s="137" t="s">
        <v>575</v>
      </c>
      <c r="AH40" s="137" t="s">
        <v>575</v>
      </c>
      <c r="AI40" s="137" t="s">
        <v>575</v>
      </c>
      <c r="AJ40" s="137" t="s">
        <v>575</v>
      </c>
      <c r="AK40" s="137" t="s">
        <v>575</v>
      </c>
      <c r="AL40" s="137" t="s">
        <v>575</v>
      </c>
      <c r="AM40" s="137" t="s">
        <v>575</v>
      </c>
      <c r="AN40" s="137" t="s">
        <v>575</v>
      </c>
      <c r="AO40" s="137" t="s">
        <v>575</v>
      </c>
      <c r="AP40" s="137" t="s">
        <v>575</v>
      </c>
      <c r="AQ40" s="137" t="s">
        <v>575</v>
      </c>
      <c r="AR40" s="137" t="s">
        <v>575</v>
      </c>
      <c r="AS40" s="137" t="s">
        <v>575</v>
      </c>
      <c r="AT40" s="137" t="s">
        <v>575</v>
      </c>
      <c r="AU40" s="137" t="s">
        <v>575</v>
      </c>
      <c r="AV40" s="137" t="s">
        <v>575</v>
      </c>
      <c r="AW40" s="137" t="s">
        <v>575</v>
      </c>
      <c r="AX40" s="137" t="s">
        <v>575</v>
      </c>
      <c r="AY40" s="135" t="s">
        <v>104</v>
      </c>
      <c r="AZ40" s="135" t="s">
        <v>1246</v>
      </c>
    </row>
    <row r="41" spans="1:53" s="136" customFormat="1" ht="13.5" customHeight="1" x14ac:dyDescent="0.25">
      <c r="A41" s="133" t="s">
        <v>715</v>
      </c>
      <c r="B41" s="148">
        <v>57041</v>
      </c>
      <c r="C41" s="134" t="s">
        <v>876</v>
      </c>
      <c r="D41" s="137" t="s">
        <v>105</v>
      </c>
      <c r="E41" s="137" t="s">
        <v>106</v>
      </c>
      <c r="F41" s="137" t="s">
        <v>107</v>
      </c>
      <c r="G41" s="138" t="s">
        <v>575</v>
      </c>
      <c r="H41" s="137" t="s">
        <v>108</v>
      </c>
      <c r="I41" s="137" t="s">
        <v>1268</v>
      </c>
      <c r="J41" s="138" t="s">
        <v>109</v>
      </c>
      <c r="K41" s="138" t="s">
        <v>110</v>
      </c>
      <c r="L41" s="138" t="s">
        <v>111</v>
      </c>
      <c r="M41" s="140" t="s">
        <v>112</v>
      </c>
      <c r="N41" s="137" t="s">
        <v>1141</v>
      </c>
      <c r="O41" s="140" t="s">
        <v>1142</v>
      </c>
      <c r="P41" s="137" t="s">
        <v>113</v>
      </c>
      <c r="Q41" s="140" t="s">
        <v>114</v>
      </c>
      <c r="R41" s="137" t="s">
        <v>113</v>
      </c>
      <c r="S41" s="137" t="s">
        <v>114</v>
      </c>
      <c r="T41" s="141" t="s">
        <v>576</v>
      </c>
      <c r="U41" s="141" t="s">
        <v>575</v>
      </c>
      <c r="V41" s="137" t="s">
        <v>115</v>
      </c>
      <c r="W41" s="140" t="s">
        <v>116</v>
      </c>
      <c r="X41" s="137" t="s">
        <v>117</v>
      </c>
      <c r="Y41" s="140" t="s">
        <v>118</v>
      </c>
      <c r="Z41" s="135" t="s">
        <v>119</v>
      </c>
      <c r="AA41" s="143" t="s">
        <v>120</v>
      </c>
      <c r="AB41" s="141" t="s">
        <v>575</v>
      </c>
      <c r="AC41" s="141" t="s">
        <v>575</v>
      </c>
      <c r="AD41" s="153" t="s">
        <v>121</v>
      </c>
      <c r="AE41" s="137" t="s">
        <v>575</v>
      </c>
      <c r="AF41" s="137" t="s">
        <v>575</v>
      </c>
      <c r="AG41" s="137" t="s">
        <v>575</v>
      </c>
      <c r="AH41" s="137" t="s">
        <v>575</v>
      </c>
      <c r="AI41" s="137" t="s">
        <v>575</v>
      </c>
      <c r="AJ41" s="137" t="s">
        <v>575</v>
      </c>
      <c r="AK41" s="137" t="s">
        <v>575</v>
      </c>
      <c r="AL41" s="137" t="s">
        <v>575</v>
      </c>
      <c r="AM41" s="137" t="s">
        <v>575</v>
      </c>
      <c r="AN41" s="137" t="s">
        <v>575</v>
      </c>
      <c r="AO41" s="137" t="s">
        <v>575</v>
      </c>
      <c r="AP41" s="137" t="s">
        <v>575</v>
      </c>
      <c r="AQ41" s="137" t="s">
        <v>575</v>
      </c>
      <c r="AR41" s="137" t="s">
        <v>575</v>
      </c>
      <c r="AS41" s="137" t="s">
        <v>575</v>
      </c>
      <c r="AT41" s="137" t="s">
        <v>575</v>
      </c>
      <c r="AU41" s="137" t="s">
        <v>575</v>
      </c>
      <c r="AV41" s="137" t="s">
        <v>575</v>
      </c>
      <c r="AW41" s="137" t="s">
        <v>575</v>
      </c>
      <c r="AX41" s="137" t="s">
        <v>575</v>
      </c>
      <c r="AY41" s="135" t="s">
        <v>122</v>
      </c>
      <c r="AZ41" s="135" t="s">
        <v>1156</v>
      </c>
      <c r="BA41" s="147"/>
    </row>
    <row r="42" spans="1:53" s="136" customFormat="1" ht="13.5" customHeight="1" x14ac:dyDescent="0.25">
      <c r="A42" s="133" t="s">
        <v>708</v>
      </c>
      <c r="B42" s="134">
        <v>57042</v>
      </c>
      <c r="C42" s="134" t="s">
        <v>876</v>
      </c>
      <c r="D42" s="137" t="s">
        <v>123</v>
      </c>
      <c r="E42" s="137" t="s">
        <v>124</v>
      </c>
      <c r="F42" s="137" t="s">
        <v>125</v>
      </c>
      <c r="G42" s="138" t="s">
        <v>575</v>
      </c>
      <c r="H42" s="137" t="s">
        <v>126</v>
      </c>
      <c r="I42" s="137" t="s">
        <v>126</v>
      </c>
      <c r="J42" s="138" t="s">
        <v>127</v>
      </c>
      <c r="K42" s="138" t="s">
        <v>128</v>
      </c>
      <c r="L42" s="138" t="s">
        <v>129</v>
      </c>
      <c r="M42" s="140" t="s">
        <v>130</v>
      </c>
      <c r="N42" s="137" t="s">
        <v>922</v>
      </c>
      <c r="O42" s="140" t="s">
        <v>923</v>
      </c>
      <c r="P42" s="137" t="s">
        <v>131</v>
      </c>
      <c r="Q42" s="140" t="s">
        <v>132</v>
      </c>
      <c r="R42" s="137" t="s">
        <v>131</v>
      </c>
      <c r="S42" s="137" t="s">
        <v>132</v>
      </c>
      <c r="T42" s="141" t="s">
        <v>576</v>
      </c>
      <c r="U42" s="141" t="s">
        <v>575</v>
      </c>
      <c r="V42" s="137" t="s">
        <v>133</v>
      </c>
      <c r="W42" s="140" t="s">
        <v>134</v>
      </c>
      <c r="X42" s="137" t="s">
        <v>135</v>
      </c>
      <c r="Y42" s="140" t="s">
        <v>136</v>
      </c>
      <c r="Z42" s="145" t="s">
        <v>137</v>
      </c>
      <c r="AA42" s="143" t="s">
        <v>138</v>
      </c>
      <c r="AB42" s="141" t="s">
        <v>575</v>
      </c>
      <c r="AC42" s="141" t="s">
        <v>575</v>
      </c>
      <c r="AD42" s="153">
        <v>38933</v>
      </c>
      <c r="AE42" s="137" t="s">
        <v>575</v>
      </c>
      <c r="AF42" s="137" t="s">
        <v>575</v>
      </c>
      <c r="AG42" s="137" t="s">
        <v>575</v>
      </c>
      <c r="AH42" s="137" t="s">
        <v>575</v>
      </c>
      <c r="AI42" s="137" t="s">
        <v>575</v>
      </c>
      <c r="AJ42" s="137" t="s">
        <v>575</v>
      </c>
      <c r="AK42" s="137" t="s">
        <v>575</v>
      </c>
      <c r="AL42" s="137" t="s">
        <v>575</v>
      </c>
      <c r="AM42" s="137" t="s">
        <v>575</v>
      </c>
      <c r="AN42" s="137" t="s">
        <v>575</v>
      </c>
      <c r="AO42" s="137" t="s">
        <v>575</v>
      </c>
      <c r="AP42" s="137" t="s">
        <v>575</v>
      </c>
      <c r="AQ42" s="137" t="s">
        <v>575</v>
      </c>
      <c r="AR42" s="137" t="s">
        <v>575</v>
      </c>
      <c r="AS42" s="137" t="s">
        <v>575</v>
      </c>
      <c r="AT42" s="137" t="s">
        <v>575</v>
      </c>
      <c r="AU42" s="137" t="s">
        <v>575</v>
      </c>
      <c r="AV42" s="137" t="s">
        <v>575</v>
      </c>
      <c r="AW42" s="137" t="s">
        <v>575</v>
      </c>
      <c r="AX42" s="137" t="s">
        <v>575</v>
      </c>
      <c r="AY42" s="135" t="s">
        <v>139</v>
      </c>
      <c r="AZ42" s="137" t="s">
        <v>933</v>
      </c>
    </row>
    <row r="43" spans="1:53" s="136" customFormat="1" ht="13.5" customHeight="1" x14ac:dyDescent="0.25">
      <c r="A43" s="133" t="s">
        <v>693</v>
      </c>
      <c r="B43" s="148">
        <v>57043</v>
      </c>
      <c r="C43" s="134" t="s">
        <v>876</v>
      </c>
      <c r="D43" s="137" t="s">
        <v>140</v>
      </c>
      <c r="E43" s="137" t="s">
        <v>141</v>
      </c>
      <c r="F43" s="137" t="s">
        <v>142</v>
      </c>
      <c r="G43" s="138" t="s">
        <v>575</v>
      </c>
      <c r="H43" s="137" t="s">
        <v>143</v>
      </c>
      <c r="I43" s="137" t="s">
        <v>143</v>
      </c>
      <c r="J43" s="138" t="s">
        <v>144</v>
      </c>
      <c r="K43" s="138" t="s">
        <v>145</v>
      </c>
      <c r="L43" s="138" t="s">
        <v>146</v>
      </c>
      <c r="M43" s="140" t="s">
        <v>147</v>
      </c>
      <c r="N43" s="155" t="s">
        <v>148</v>
      </c>
      <c r="O43" s="140" t="s">
        <v>1195</v>
      </c>
      <c r="P43" s="137" t="s">
        <v>149</v>
      </c>
      <c r="Q43" s="140" t="s">
        <v>150</v>
      </c>
      <c r="R43" s="137" t="s">
        <v>149</v>
      </c>
      <c r="S43" s="137" t="s">
        <v>150</v>
      </c>
      <c r="T43" s="141" t="s">
        <v>576</v>
      </c>
      <c r="U43" s="141" t="s">
        <v>575</v>
      </c>
      <c r="V43" s="137" t="s">
        <v>151</v>
      </c>
      <c r="W43" s="140" t="s">
        <v>150</v>
      </c>
      <c r="X43" s="137" t="s">
        <v>152</v>
      </c>
      <c r="Y43" s="140" t="s">
        <v>153</v>
      </c>
      <c r="Z43" s="135" t="s">
        <v>154</v>
      </c>
      <c r="AA43" s="143" t="s">
        <v>155</v>
      </c>
      <c r="AB43" s="141" t="s">
        <v>575</v>
      </c>
      <c r="AC43" s="141" t="s">
        <v>575</v>
      </c>
      <c r="AD43" s="153">
        <v>39003</v>
      </c>
      <c r="AE43" s="137" t="s">
        <v>575</v>
      </c>
      <c r="AF43" s="137" t="s">
        <v>575</v>
      </c>
      <c r="AG43" s="137" t="s">
        <v>575</v>
      </c>
      <c r="AH43" s="137" t="s">
        <v>575</v>
      </c>
      <c r="AI43" s="137" t="s">
        <v>575</v>
      </c>
      <c r="AJ43" s="137" t="s">
        <v>575</v>
      </c>
      <c r="AK43" s="137" t="s">
        <v>575</v>
      </c>
      <c r="AL43" s="137" t="s">
        <v>575</v>
      </c>
      <c r="AM43" s="137" t="s">
        <v>575</v>
      </c>
      <c r="AN43" s="137" t="s">
        <v>575</v>
      </c>
      <c r="AO43" s="137" t="s">
        <v>575</v>
      </c>
      <c r="AP43" s="137" t="s">
        <v>575</v>
      </c>
      <c r="AQ43" s="137" t="s">
        <v>575</v>
      </c>
      <c r="AR43" s="137" t="s">
        <v>575</v>
      </c>
      <c r="AS43" s="137" t="s">
        <v>575</v>
      </c>
      <c r="AT43" s="137" t="s">
        <v>575</v>
      </c>
      <c r="AU43" s="137" t="s">
        <v>575</v>
      </c>
      <c r="AV43" s="137" t="s">
        <v>575</v>
      </c>
      <c r="AW43" s="137" t="s">
        <v>575</v>
      </c>
      <c r="AX43" s="137" t="s">
        <v>575</v>
      </c>
      <c r="AY43" s="135" t="s">
        <v>156</v>
      </c>
      <c r="AZ43" s="135" t="s">
        <v>1205</v>
      </c>
    </row>
    <row r="44" spans="1:53" s="147" customFormat="1" ht="13.5" customHeight="1" x14ac:dyDescent="0.25">
      <c r="A44" s="133" t="s">
        <v>726</v>
      </c>
      <c r="B44" s="134">
        <v>57044</v>
      </c>
      <c r="C44" s="134" t="s">
        <v>876</v>
      </c>
      <c r="D44" s="137" t="s">
        <v>157</v>
      </c>
      <c r="E44" s="137" t="s">
        <v>158</v>
      </c>
      <c r="F44" s="137" t="s">
        <v>159</v>
      </c>
      <c r="G44" s="138" t="s">
        <v>575</v>
      </c>
      <c r="H44" s="137" t="s">
        <v>160</v>
      </c>
      <c r="I44" s="137" t="s">
        <v>1210</v>
      </c>
      <c r="J44" s="138" t="s">
        <v>161</v>
      </c>
      <c r="K44" s="138" t="s">
        <v>162</v>
      </c>
      <c r="L44" s="138" t="s">
        <v>163</v>
      </c>
      <c r="M44" s="140" t="s">
        <v>164</v>
      </c>
      <c r="N44" s="137" t="s">
        <v>1213</v>
      </c>
      <c r="O44" s="140" t="s">
        <v>1214</v>
      </c>
      <c r="P44" s="137" t="s">
        <v>165</v>
      </c>
      <c r="Q44" s="140" t="s">
        <v>166</v>
      </c>
      <c r="R44" s="137" t="s">
        <v>165</v>
      </c>
      <c r="S44" s="137" t="s">
        <v>166</v>
      </c>
      <c r="T44" s="141" t="s">
        <v>576</v>
      </c>
      <c r="U44" s="141" t="s">
        <v>575</v>
      </c>
      <c r="V44" s="137" t="s">
        <v>165</v>
      </c>
      <c r="W44" s="140" t="s">
        <v>166</v>
      </c>
      <c r="X44" s="137" t="s">
        <v>167</v>
      </c>
      <c r="Y44" s="140" t="s">
        <v>168</v>
      </c>
      <c r="Z44" s="137" t="s">
        <v>169</v>
      </c>
      <c r="AA44" s="143" t="s">
        <v>170</v>
      </c>
      <c r="AB44" s="141" t="s">
        <v>575</v>
      </c>
      <c r="AC44" s="141" t="s">
        <v>575</v>
      </c>
      <c r="AD44" s="153">
        <v>38908</v>
      </c>
      <c r="AE44" s="137" t="s">
        <v>575</v>
      </c>
      <c r="AF44" s="137" t="s">
        <v>575</v>
      </c>
      <c r="AG44" s="137" t="s">
        <v>575</v>
      </c>
      <c r="AH44" s="137" t="s">
        <v>575</v>
      </c>
      <c r="AI44" s="137" t="s">
        <v>575</v>
      </c>
      <c r="AJ44" s="137" t="s">
        <v>575</v>
      </c>
      <c r="AK44" s="137" t="s">
        <v>575</v>
      </c>
      <c r="AL44" s="137" t="s">
        <v>575</v>
      </c>
      <c r="AM44" s="137" t="s">
        <v>575</v>
      </c>
      <c r="AN44" s="137" t="s">
        <v>575</v>
      </c>
      <c r="AO44" s="137" t="s">
        <v>575</v>
      </c>
      <c r="AP44" s="137" t="s">
        <v>575</v>
      </c>
      <c r="AQ44" s="137" t="s">
        <v>575</v>
      </c>
      <c r="AR44" s="137" t="s">
        <v>575</v>
      </c>
      <c r="AS44" s="137" t="s">
        <v>575</v>
      </c>
      <c r="AT44" s="137" t="s">
        <v>575</v>
      </c>
      <c r="AU44" s="137" t="s">
        <v>575</v>
      </c>
      <c r="AV44" s="137" t="s">
        <v>575</v>
      </c>
      <c r="AW44" s="137" t="s">
        <v>575</v>
      </c>
      <c r="AX44" s="137" t="s">
        <v>575</v>
      </c>
      <c r="AY44" s="135" t="s">
        <v>171</v>
      </c>
      <c r="AZ44" s="135" t="s">
        <v>1228</v>
      </c>
      <c r="BA44" s="136"/>
    </row>
    <row r="45" spans="1:53" s="136" customFormat="1" ht="13.5" customHeight="1" x14ac:dyDescent="0.25">
      <c r="A45" s="133" t="s">
        <v>718</v>
      </c>
      <c r="B45" s="134">
        <v>57045</v>
      </c>
      <c r="C45" s="134" t="s">
        <v>876</v>
      </c>
      <c r="D45" s="137" t="s">
        <v>172</v>
      </c>
      <c r="E45" s="137" t="s">
        <v>173</v>
      </c>
      <c r="F45" s="137" t="s">
        <v>174</v>
      </c>
      <c r="G45" s="138" t="s">
        <v>575</v>
      </c>
      <c r="H45" s="137" t="s">
        <v>175</v>
      </c>
      <c r="I45" s="137" t="s">
        <v>938</v>
      </c>
      <c r="J45" s="138" t="s">
        <v>176</v>
      </c>
      <c r="K45" s="138" t="s">
        <v>177</v>
      </c>
      <c r="L45" s="138" t="s">
        <v>178</v>
      </c>
      <c r="M45" s="140" t="s">
        <v>179</v>
      </c>
      <c r="N45" s="137" t="s">
        <v>818</v>
      </c>
      <c r="O45" s="140" t="s">
        <v>818</v>
      </c>
      <c r="P45" s="137" t="s">
        <v>180</v>
      </c>
      <c r="Q45" s="140" t="s">
        <v>181</v>
      </c>
      <c r="R45" s="137" t="s">
        <v>182</v>
      </c>
      <c r="S45" s="140" t="s">
        <v>183</v>
      </c>
      <c r="T45" s="141" t="s">
        <v>576</v>
      </c>
      <c r="U45" s="141" t="s">
        <v>575</v>
      </c>
      <c r="V45" s="135" t="s">
        <v>184</v>
      </c>
      <c r="W45" s="140" t="s">
        <v>185</v>
      </c>
      <c r="X45" s="137" t="s">
        <v>186</v>
      </c>
      <c r="Y45" s="140" t="s">
        <v>187</v>
      </c>
      <c r="Z45" s="135" t="s">
        <v>188</v>
      </c>
      <c r="AA45" s="143" t="s">
        <v>189</v>
      </c>
      <c r="AB45" s="137" t="s">
        <v>190</v>
      </c>
      <c r="AC45" s="150" t="s">
        <v>191</v>
      </c>
      <c r="AD45" s="153">
        <v>38981</v>
      </c>
      <c r="AE45" s="137" t="s">
        <v>575</v>
      </c>
      <c r="AF45" s="137" t="s">
        <v>575</v>
      </c>
      <c r="AG45" s="137" t="s">
        <v>575</v>
      </c>
      <c r="AH45" s="137" t="s">
        <v>575</v>
      </c>
      <c r="AI45" s="137" t="s">
        <v>575</v>
      </c>
      <c r="AJ45" s="137" t="s">
        <v>575</v>
      </c>
      <c r="AK45" s="137" t="s">
        <v>192</v>
      </c>
      <c r="AL45" s="137" t="s">
        <v>193</v>
      </c>
      <c r="AM45" s="137" t="s">
        <v>575</v>
      </c>
      <c r="AN45" s="137" t="s">
        <v>194</v>
      </c>
      <c r="AO45" s="137" t="s">
        <v>938</v>
      </c>
      <c r="AP45" s="137">
        <v>36640</v>
      </c>
      <c r="AQ45" s="137" t="s">
        <v>195</v>
      </c>
      <c r="AR45" s="137" t="s">
        <v>575</v>
      </c>
      <c r="AS45" s="137" t="s">
        <v>575</v>
      </c>
      <c r="AT45" s="137" t="s">
        <v>575</v>
      </c>
      <c r="AU45" s="137" t="s">
        <v>575</v>
      </c>
      <c r="AV45" s="137" t="s">
        <v>575</v>
      </c>
      <c r="AW45" s="137" t="s">
        <v>575</v>
      </c>
      <c r="AX45" s="137" t="s">
        <v>575</v>
      </c>
      <c r="AY45" s="135" t="s">
        <v>196</v>
      </c>
      <c r="AZ45" s="135" t="s">
        <v>1013</v>
      </c>
      <c r="BA45" s="147"/>
    </row>
    <row r="46" spans="1:53" s="136" customFormat="1" ht="13.5" customHeight="1" x14ac:dyDescent="0.25">
      <c r="A46" s="134" t="s">
        <v>722</v>
      </c>
      <c r="B46" s="134">
        <v>57046</v>
      </c>
      <c r="C46" s="134" t="s">
        <v>541</v>
      </c>
      <c r="D46" s="137" t="s">
        <v>197</v>
      </c>
      <c r="E46" s="137" t="s">
        <v>198</v>
      </c>
      <c r="F46" s="137" t="s">
        <v>199</v>
      </c>
      <c r="G46" s="138" t="s">
        <v>575</v>
      </c>
      <c r="H46" s="137" t="s">
        <v>200</v>
      </c>
      <c r="I46" s="137" t="s">
        <v>841</v>
      </c>
      <c r="J46" s="138" t="s">
        <v>201</v>
      </c>
      <c r="K46" s="138" t="s">
        <v>202</v>
      </c>
      <c r="L46" s="138" t="s">
        <v>203</v>
      </c>
      <c r="M46" s="140" t="s">
        <v>204</v>
      </c>
      <c r="N46" s="137" t="s">
        <v>983</v>
      </c>
      <c r="O46" s="140" t="s">
        <v>984</v>
      </c>
      <c r="P46" s="137" t="s">
        <v>205</v>
      </c>
      <c r="Q46" s="140" t="s">
        <v>206</v>
      </c>
      <c r="R46" s="137" t="s">
        <v>205</v>
      </c>
      <c r="S46" s="164" t="s">
        <v>206</v>
      </c>
      <c r="T46" s="141" t="s">
        <v>576</v>
      </c>
      <c r="U46" s="141" t="s">
        <v>575</v>
      </c>
      <c r="V46" s="136" t="s">
        <v>207</v>
      </c>
      <c r="W46" s="140" t="s">
        <v>208</v>
      </c>
      <c r="X46" s="137" t="s">
        <v>209</v>
      </c>
      <c r="Y46" s="140" t="s">
        <v>210</v>
      </c>
      <c r="Z46" s="135" t="s">
        <v>211</v>
      </c>
      <c r="AA46" s="142" t="s">
        <v>990</v>
      </c>
      <c r="AB46" s="137" t="s">
        <v>212</v>
      </c>
      <c r="AC46" s="142" t="s">
        <v>213</v>
      </c>
      <c r="AD46" s="153">
        <v>39001</v>
      </c>
      <c r="AE46" s="137" t="s">
        <v>214</v>
      </c>
      <c r="AF46" s="137" t="s">
        <v>859</v>
      </c>
      <c r="AG46" s="137" t="s">
        <v>575</v>
      </c>
      <c r="AH46" s="137" t="s">
        <v>215</v>
      </c>
      <c r="AI46" s="137" t="s">
        <v>792</v>
      </c>
      <c r="AJ46" s="137">
        <v>54000</v>
      </c>
      <c r="AK46" s="137" t="s">
        <v>575</v>
      </c>
      <c r="AL46" s="137" t="s">
        <v>575</v>
      </c>
      <c r="AM46" s="137" t="s">
        <v>575</v>
      </c>
      <c r="AN46" s="137" t="s">
        <v>575</v>
      </c>
      <c r="AO46" s="137" t="s">
        <v>575</v>
      </c>
      <c r="AP46" s="137" t="s">
        <v>575</v>
      </c>
      <c r="AQ46" s="137" t="s">
        <v>575</v>
      </c>
      <c r="AR46" s="137" t="s">
        <v>575</v>
      </c>
      <c r="AS46" s="137" t="s">
        <v>575</v>
      </c>
      <c r="AT46" s="137" t="s">
        <v>575</v>
      </c>
      <c r="AU46" s="137" t="s">
        <v>575</v>
      </c>
      <c r="AV46" s="137" t="s">
        <v>575</v>
      </c>
      <c r="AW46" s="137" t="s">
        <v>575</v>
      </c>
      <c r="AX46" s="137" t="s">
        <v>575</v>
      </c>
      <c r="AY46" s="135" t="s">
        <v>216</v>
      </c>
      <c r="AZ46" s="135" t="s">
        <v>994</v>
      </c>
      <c r="BA46" s="147"/>
    </row>
    <row r="47" spans="1:53" s="147" customFormat="1" ht="13.5" customHeight="1" x14ac:dyDescent="0.25">
      <c r="A47" s="133" t="s">
        <v>751</v>
      </c>
      <c r="B47" s="148">
        <v>57047</v>
      </c>
      <c r="C47" s="134" t="s">
        <v>876</v>
      </c>
      <c r="D47" s="137" t="s">
        <v>217</v>
      </c>
      <c r="E47" s="137" t="s">
        <v>218</v>
      </c>
      <c r="F47" s="137" t="s">
        <v>219</v>
      </c>
      <c r="G47" s="138" t="s">
        <v>575</v>
      </c>
      <c r="H47" s="137" t="s">
        <v>220</v>
      </c>
      <c r="I47" s="137" t="s">
        <v>1074</v>
      </c>
      <c r="J47" s="137">
        <v>91190</v>
      </c>
      <c r="K47" s="137">
        <v>228</v>
      </c>
      <c r="L47" s="137" t="s">
        <v>221</v>
      </c>
      <c r="M47" s="140" t="s">
        <v>222</v>
      </c>
      <c r="N47" s="137" t="s">
        <v>223</v>
      </c>
      <c r="O47" s="140" t="s">
        <v>224</v>
      </c>
      <c r="P47" s="137" t="s">
        <v>225</v>
      </c>
      <c r="Q47" s="140" t="s">
        <v>226</v>
      </c>
      <c r="R47" s="137" t="s">
        <v>225</v>
      </c>
      <c r="S47" s="137" t="s">
        <v>226</v>
      </c>
      <c r="T47" s="141" t="s">
        <v>576</v>
      </c>
      <c r="U47" s="141" t="s">
        <v>575</v>
      </c>
      <c r="V47" s="137" t="s">
        <v>227</v>
      </c>
      <c r="W47" s="140" t="s">
        <v>228</v>
      </c>
      <c r="X47" s="137" t="s">
        <v>229</v>
      </c>
      <c r="Y47" s="140" t="s">
        <v>230</v>
      </c>
      <c r="Z47" s="135" t="s">
        <v>231</v>
      </c>
      <c r="AA47" s="143" t="s">
        <v>232</v>
      </c>
      <c r="AB47" s="141" t="s">
        <v>575</v>
      </c>
      <c r="AC47" s="141" t="s">
        <v>575</v>
      </c>
      <c r="AD47" s="153">
        <v>39022</v>
      </c>
      <c r="AE47" s="137" t="s">
        <v>575</v>
      </c>
      <c r="AF47" s="137" t="s">
        <v>575</v>
      </c>
      <c r="AG47" s="137" t="s">
        <v>575</v>
      </c>
      <c r="AH47" s="137" t="s">
        <v>575</v>
      </c>
      <c r="AI47" s="137" t="s">
        <v>575</v>
      </c>
      <c r="AJ47" s="137" t="s">
        <v>575</v>
      </c>
      <c r="AK47" s="137" t="s">
        <v>575</v>
      </c>
      <c r="AL47" s="137" t="s">
        <v>575</v>
      </c>
      <c r="AM47" s="137" t="s">
        <v>575</v>
      </c>
      <c r="AN47" s="137" t="s">
        <v>575</v>
      </c>
      <c r="AO47" s="137" t="s">
        <v>575</v>
      </c>
      <c r="AP47" s="137" t="s">
        <v>575</v>
      </c>
      <c r="AQ47" s="135" t="s">
        <v>575</v>
      </c>
      <c r="AR47" s="137" t="s">
        <v>575</v>
      </c>
      <c r="AS47" s="137" t="s">
        <v>575</v>
      </c>
      <c r="AT47" s="137" t="s">
        <v>575</v>
      </c>
      <c r="AU47" s="137" t="s">
        <v>575</v>
      </c>
      <c r="AV47" s="137" t="s">
        <v>575</v>
      </c>
      <c r="AW47" s="137" t="s">
        <v>575</v>
      </c>
      <c r="AX47" s="137" t="s">
        <v>575</v>
      </c>
      <c r="AY47" s="135" t="s">
        <v>233</v>
      </c>
      <c r="AZ47" s="135" t="s">
        <v>1374</v>
      </c>
      <c r="BA47" s="136"/>
    </row>
    <row r="48" spans="1:53" s="136" customFormat="1" ht="13.5" customHeight="1" x14ac:dyDescent="0.25">
      <c r="A48" s="133" t="s">
        <v>736</v>
      </c>
      <c r="B48" s="148">
        <v>57048</v>
      </c>
      <c r="C48" s="134" t="s">
        <v>876</v>
      </c>
      <c r="D48" s="137" t="s">
        <v>1264</v>
      </c>
      <c r="E48" s="137" t="s">
        <v>234</v>
      </c>
      <c r="F48" s="137" t="s">
        <v>235</v>
      </c>
      <c r="G48" s="138" t="s">
        <v>575</v>
      </c>
      <c r="H48" s="137" t="s">
        <v>236</v>
      </c>
      <c r="I48" s="137" t="s">
        <v>1074</v>
      </c>
      <c r="J48" s="137">
        <v>93320</v>
      </c>
      <c r="K48" s="137">
        <v>782</v>
      </c>
      <c r="L48" s="137" t="s">
        <v>237</v>
      </c>
      <c r="M48" s="140" t="s">
        <v>238</v>
      </c>
      <c r="N48" s="137" t="s">
        <v>1273</v>
      </c>
      <c r="O48" s="140" t="s">
        <v>1274</v>
      </c>
      <c r="P48" s="137" t="s">
        <v>239</v>
      </c>
      <c r="Q48" s="140" t="s">
        <v>240</v>
      </c>
      <c r="R48" s="137" t="s">
        <v>239</v>
      </c>
      <c r="S48" s="137" t="s">
        <v>240</v>
      </c>
      <c r="T48" s="141" t="s">
        <v>576</v>
      </c>
      <c r="U48" s="141" t="s">
        <v>575</v>
      </c>
      <c r="V48" s="137" t="s">
        <v>241</v>
      </c>
      <c r="W48" s="140" t="s">
        <v>242</v>
      </c>
      <c r="X48" s="137" t="s">
        <v>243</v>
      </c>
      <c r="Y48" s="140" t="s">
        <v>244</v>
      </c>
      <c r="Z48" s="135" t="s">
        <v>1282</v>
      </c>
      <c r="AA48" s="143" t="s">
        <v>1283</v>
      </c>
      <c r="AB48" s="141" t="s">
        <v>245</v>
      </c>
      <c r="AC48" s="150" t="s">
        <v>246</v>
      </c>
      <c r="AD48" s="153">
        <v>39192</v>
      </c>
      <c r="AE48" s="137" t="s">
        <v>575</v>
      </c>
      <c r="AF48" s="137" t="s">
        <v>575</v>
      </c>
      <c r="AG48" s="137" t="s">
        <v>575</v>
      </c>
      <c r="AH48" s="137" t="s">
        <v>575</v>
      </c>
      <c r="AI48" s="137" t="s">
        <v>575</v>
      </c>
      <c r="AJ48" s="137" t="s">
        <v>575</v>
      </c>
      <c r="AK48" s="137" t="s">
        <v>575</v>
      </c>
      <c r="AL48" s="137" t="s">
        <v>575</v>
      </c>
      <c r="AM48" s="137" t="s">
        <v>575</v>
      </c>
      <c r="AN48" s="137" t="s">
        <v>575</v>
      </c>
      <c r="AO48" s="137" t="s">
        <v>575</v>
      </c>
      <c r="AP48" s="137" t="s">
        <v>575</v>
      </c>
      <c r="AQ48" s="137" t="s">
        <v>575</v>
      </c>
      <c r="AR48" s="137" t="s">
        <v>575</v>
      </c>
      <c r="AS48" s="137" t="s">
        <v>575</v>
      </c>
      <c r="AT48" s="137" t="s">
        <v>575</v>
      </c>
      <c r="AU48" s="137" t="s">
        <v>575</v>
      </c>
      <c r="AV48" s="137" t="s">
        <v>575</v>
      </c>
      <c r="AW48" s="137" t="s">
        <v>575</v>
      </c>
      <c r="AX48" s="137" t="s">
        <v>575</v>
      </c>
      <c r="AY48" s="135" t="s">
        <v>1286</v>
      </c>
      <c r="AZ48" s="135" t="s">
        <v>1287</v>
      </c>
    </row>
    <row r="49" spans="1:53" s="136" customFormat="1" ht="13.5" customHeight="1" x14ac:dyDescent="0.25">
      <c r="A49" s="133" t="s">
        <v>737</v>
      </c>
      <c r="B49" s="134">
        <v>57049</v>
      </c>
      <c r="C49" s="134" t="s">
        <v>876</v>
      </c>
      <c r="D49" s="137" t="s">
        <v>247</v>
      </c>
      <c r="E49" s="137" t="s">
        <v>248</v>
      </c>
      <c r="F49" s="137" t="s">
        <v>249</v>
      </c>
      <c r="G49" s="138" t="s">
        <v>575</v>
      </c>
      <c r="H49" s="137" t="s">
        <v>250</v>
      </c>
      <c r="I49" s="137" t="s">
        <v>578</v>
      </c>
      <c r="J49" s="138" t="s">
        <v>251</v>
      </c>
      <c r="K49" s="138" t="s">
        <v>252</v>
      </c>
      <c r="L49" s="138" t="s">
        <v>253</v>
      </c>
      <c r="M49" s="140" t="s">
        <v>254</v>
      </c>
      <c r="N49" s="137" t="s">
        <v>255</v>
      </c>
      <c r="O49" s="140" t="s">
        <v>256</v>
      </c>
      <c r="P49" s="137" t="s">
        <v>255</v>
      </c>
      <c r="Q49" s="140" t="s">
        <v>256</v>
      </c>
      <c r="R49" s="137" t="s">
        <v>255</v>
      </c>
      <c r="S49" s="137" t="s">
        <v>256</v>
      </c>
      <c r="T49" s="141" t="s">
        <v>576</v>
      </c>
      <c r="U49" s="141" t="s">
        <v>575</v>
      </c>
      <c r="V49" s="137" t="s">
        <v>257</v>
      </c>
      <c r="W49" s="140" t="s">
        <v>258</v>
      </c>
      <c r="X49" s="137" t="s">
        <v>259</v>
      </c>
      <c r="Y49" s="140" t="s">
        <v>260</v>
      </c>
      <c r="Z49" s="137" t="s">
        <v>261</v>
      </c>
      <c r="AA49" s="156" t="s">
        <v>262</v>
      </c>
      <c r="AB49" s="141" t="s">
        <v>575</v>
      </c>
      <c r="AC49" s="141" t="s">
        <v>575</v>
      </c>
      <c r="AD49" s="153">
        <v>39431</v>
      </c>
      <c r="AE49" s="137" t="s">
        <v>575</v>
      </c>
      <c r="AF49" s="137" t="s">
        <v>575</v>
      </c>
      <c r="AG49" s="137" t="s">
        <v>575</v>
      </c>
      <c r="AH49" s="137" t="s">
        <v>575</v>
      </c>
      <c r="AI49" s="137" t="s">
        <v>575</v>
      </c>
      <c r="AJ49" s="137" t="s">
        <v>575</v>
      </c>
      <c r="AK49" s="137" t="s">
        <v>575</v>
      </c>
      <c r="AL49" s="137" t="s">
        <v>575</v>
      </c>
      <c r="AM49" s="137" t="s">
        <v>575</v>
      </c>
      <c r="AN49" s="137" t="s">
        <v>575</v>
      </c>
      <c r="AO49" s="137" t="s">
        <v>575</v>
      </c>
      <c r="AP49" s="137" t="s">
        <v>575</v>
      </c>
      <c r="AQ49" s="137" t="s">
        <v>575</v>
      </c>
      <c r="AR49" s="137" t="s">
        <v>575</v>
      </c>
      <c r="AS49" s="137" t="s">
        <v>575</v>
      </c>
      <c r="AT49" s="137" t="s">
        <v>575</v>
      </c>
      <c r="AU49" s="137" t="s">
        <v>575</v>
      </c>
      <c r="AV49" s="137" t="s">
        <v>575</v>
      </c>
      <c r="AW49" s="137" t="s">
        <v>575</v>
      </c>
      <c r="AX49" s="137" t="s">
        <v>575</v>
      </c>
      <c r="AY49" s="135" t="s">
        <v>263</v>
      </c>
      <c r="AZ49" s="135" t="s">
        <v>264</v>
      </c>
      <c r="BA49" s="147"/>
    </row>
    <row r="50" spans="1:53" s="147" customFormat="1" ht="13.5" customHeight="1" x14ac:dyDescent="0.25">
      <c r="A50" s="133" t="s">
        <v>735</v>
      </c>
      <c r="B50" s="148">
        <v>57050</v>
      </c>
      <c r="C50" s="134" t="s">
        <v>541</v>
      </c>
      <c r="D50" s="137" t="s">
        <v>265</v>
      </c>
      <c r="E50" s="137" t="s">
        <v>266</v>
      </c>
      <c r="F50" s="137" t="s">
        <v>267</v>
      </c>
      <c r="G50" s="138" t="s">
        <v>268</v>
      </c>
      <c r="H50" s="137" t="s">
        <v>792</v>
      </c>
      <c r="I50" s="137" t="s">
        <v>793</v>
      </c>
      <c r="J50" s="138" t="s">
        <v>269</v>
      </c>
      <c r="K50" s="138" t="s">
        <v>202</v>
      </c>
      <c r="L50" s="138" t="s">
        <v>270</v>
      </c>
      <c r="M50" s="140" t="s">
        <v>271</v>
      </c>
      <c r="N50" s="137" t="s">
        <v>272</v>
      </c>
      <c r="O50" s="140" t="s">
        <v>944</v>
      </c>
      <c r="P50" s="137" t="s">
        <v>273</v>
      </c>
      <c r="Q50" s="140" t="s">
        <v>274</v>
      </c>
      <c r="R50" s="137" t="s">
        <v>273</v>
      </c>
      <c r="S50" s="164" t="s">
        <v>274</v>
      </c>
      <c r="T50" s="141" t="s">
        <v>576</v>
      </c>
      <c r="U50" s="141" t="s">
        <v>575</v>
      </c>
      <c r="V50" s="137" t="s">
        <v>275</v>
      </c>
      <c r="W50" s="140" t="s">
        <v>276</v>
      </c>
      <c r="X50" s="137" t="s">
        <v>277</v>
      </c>
      <c r="Y50" s="140" t="s">
        <v>278</v>
      </c>
      <c r="Z50" s="137" t="s">
        <v>279</v>
      </c>
      <c r="AA50" s="164" t="s">
        <v>280</v>
      </c>
      <c r="AB50" s="137" t="s">
        <v>281</v>
      </c>
      <c r="AC50" s="150" t="s">
        <v>282</v>
      </c>
      <c r="AD50" s="153">
        <v>39619</v>
      </c>
      <c r="AE50" s="137" t="s">
        <v>575</v>
      </c>
      <c r="AF50" s="137" t="s">
        <v>575</v>
      </c>
      <c r="AG50" s="137" t="s">
        <v>575</v>
      </c>
      <c r="AH50" s="137" t="s">
        <v>575</v>
      </c>
      <c r="AI50" s="137" t="s">
        <v>575</v>
      </c>
      <c r="AJ50" s="137" t="s">
        <v>575</v>
      </c>
      <c r="AK50" s="137" t="s">
        <v>575</v>
      </c>
      <c r="AL50" s="137" t="s">
        <v>575</v>
      </c>
      <c r="AM50" s="137" t="s">
        <v>575</v>
      </c>
      <c r="AN50" s="137" t="s">
        <v>575</v>
      </c>
      <c r="AO50" s="137" t="s">
        <v>575</v>
      </c>
      <c r="AP50" s="137" t="s">
        <v>575</v>
      </c>
      <c r="AQ50" s="137" t="s">
        <v>575</v>
      </c>
      <c r="AR50" s="137" t="s">
        <v>575</v>
      </c>
      <c r="AS50" s="137" t="s">
        <v>575</v>
      </c>
      <c r="AT50" s="137" t="s">
        <v>575</v>
      </c>
      <c r="AU50" s="137" t="s">
        <v>575</v>
      </c>
      <c r="AV50" s="137" t="s">
        <v>575</v>
      </c>
      <c r="AW50" s="137" t="s">
        <v>575</v>
      </c>
      <c r="AX50" s="137" t="s">
        <v>575</v>
      </c>
      <c r="AY50" s="135" t="s">
        <v>283</v>
      </c>
      <c r="AZ50" s="135" t="s">
        <v>955</v>
      </c>
      <c r="BA50" s="136"/>
    </row>
    <row r="51" spans="1:53" s="136" customFormat="1" ht="13.5" customHeight="1" x14ac:dyDescent="0.25">
      <c r="A51" s="133" t="s">
        <v>728</v>
      </c>
      <c r="B51" s="148">
        <v>57051</v>
      </c>
      <c r="C51" s="134" t="s">
        <v>876</v>
      </c>
      <c r="D51" s="137" t="s">
        <v>284</v>
      </c>
      <c r="E51" s="137" t="s">
        <v>285</v>
      </c>
      <c r="F51" s="137" t="s">
        <v>286</v>
      </c>
      <c r="G51" s="138" t="s">
        <v>575</v>
      </c>
      <c r="H51" s="137" t="s">
        <v>287</v>
      </c>
      <c r="I51" s="137" t="s">
        <v>288</v>
      </c>
      <c r="J51" s="138" t="s">
        <v>289</v>
      </c>
      <c r="K51" s="138" t="s">
        <v>290</v>
      </c>
      <c r="L51" s="138" t="s">
        <v>291</v>
      </c>
      <c r="M51" s="140" t="s">
        <v>292</v>
      </c>
      <c r="N51" s="155" t="s">
        <v>293</v>
      </c>
      <c r="O51" s="140" t="s">
        <v>294</v>
      </c>
      <c r="P51" s="155" t="s">
        <v>293</v>
      </c>
      <c r="Q51" s="140" t="s">
        <v>294</v>
      </c>
      <c r="R51" s="155" t="s">
        <v>293</v>
      </c>
      <c r="S51" s="137" t="s">
        <v>294</v>
      </c>
      <c r="T51" s="141" t="s">
        <v>576</v>
      </c>
      <c r="U51" s="141" t="s">
        <v>575</v>
      </c>
      <c r="V51" s="135" t="s">
        <v>295</v>
      </c>
      <c r="W51" s="136" t="s">
        <v>296</v>
      </c>
      <c r="X51" s="137" t="s">
        <v>297</v>
      </c>
      <c r="Y51" s="140" t="s">
        <v>298</v>
      </c>
      <c r="Z51" s="137" t="s">
        <v>299</v>
      </c>
      <c r="AA51" s="140" t="s">
        <v>300</v>
      </c>
      <c r="AB51" s="141" t="s">
        <v>575</v>
      </c>
      <c r="AC51" s="141" t="s">
        <v>575</v>
      </c>
      <c r="AD51" s="153">
        <v>39680</v>
      </c>
      <c r="AE51" s="137" t="s">
        <v>575</v>
      </c>
      <c r="AF51" s="137" t="s">
        <v>575</v>
      </c>
      <c r="AG51" s="137" t="s">
        <v>575</v>
      </c>
      <c r="AH51" s="137" t="s">
        <v>575</v>
      </c>
      <c r="AI51" s="137" t="s">
        <v>575</v>
      </c>
      <c r="AJ51" s="137" t="s">
        <v>575</v>
      </c>
      <c r="AK51" s="137" t="s">
        <v>575</v>
      </c>
      <c r="AL51" s="137" t="s">
        <v>575</v>
      </c>
      <c r="AM51" s="137" t="s">
        <v>575</v>
      </c>
      <c r="AN51" s="137" t="s">
        <v>575</v>
      </c>
      <c r="AO51" s="137" t="s">
        <v>575</v>
      </c>
      <c r="AP51" s="137" t="s">
        <v>575</v>
      </c>
      <c r="AQ51" s="137" t="s">
        <v>575</v>
      </c>
      <c r="AR51" s="137" t="s">
        <v>575</v>
      </c>
      <c r="AS51" s="137" t="s">
        <v>575</v>
      </c>
      <c r="AT51" s="137" t="s">
        <v>575</v>
      </c>
      <c r="AU51" s="137" t="s">
        <v>575</v>
      </c>
      <c r="AV51" s="137" t="s">
        <v>575</v>
      </c>
      <c r="AW51" s="137" t="s">
        <v>575</v>
      </c>
      <c r="AX51" s="137" t="s">
        <v>575</v>
      </c>
      <c r="AY51" s="135" t="s">
        <v>301</v>
      </c>
      <c r="AZ51" s="135" t="s">
        <v>302</v>
      </c>
      <c r="BA51" s="147"/>
    </row>
    <row r="52" spans="1:53" s="136" customFormat="1" ht="13.5" customHeight="1" x14ac:dyDescent="0.25">
      <c r="A52" s="133" t="s">
        <v>723</v>
      </c>
      <c r="B52" s="134">
        <v>57052</v>
      </c>
      <c r="C52" s="134" t="s">
        <v>876</v>
      </c>
      <c r="D52" s="137" t="s">
        <v>1395</v>
      </c>
      <c r="E52" s="137" t="s">
        <v>303</v>
      </c>
      <c r="F52" s="137" t="s">
        <v>304</v>
      </c>
      <c r="G52" s="138" t="s">
        <v>575</v>
      </c>
      <c r="H52" s="137" t="s">
        <v>305</v>
      </c>
      <c r="I52" s="137" t="s">
        <v>306</v>
      </c>
      <c r="J52" s="138" t="s">
        <v>307</v>
      </c>
      <c r="K52" s="138" t="s">
        <v>308</v>
      </c>
      <c r="L52" s="138" t="s">
        <v>309</v>
      </c>
      <c r="M52" s="140" t="s">
        <v>310</v>
      </c>
      <c r="N52" s="155" t="s">
        <v>1404</v>
      </c>
      <c r="O52" s="140" t="s">
        <v>1405</v>
      </c>
      <c r="P52" s="137" t="s">
        <v>1408</v>
      </c>
      <c r="Q52" s="140" t="s">
        <v>1409</v>
      </c>
      <c r="R52" s="137" t="s">
        <v>1408</v>
      </c>
      <c r="S52" s="137" t="s">
        <v>1409</v>
      </c>
      <c r="T52" s="141" t="s">
        <v>576</v>
      </c>
      <c r="U52" s="141" t="s">
        <v>575</v>
      </c>
      <c r="V52" s="137" t="s">
        <v>311</v>
      </c>
      <c r="W52" s="140" t="s">
        <v>312</v>
      </c>
      <c r="X52" s="137" t="s">
        <v>313</v>
      </c>
      <c r="Y52" s="140" t="s">
        <v>314</v>
      </c>
      <c r="Z52" s="135" t="s">
        <v>818</v>
      </c>
      <c r="AA52" s="143" t="s">
        <v>818</v>
      </c>
      <c r="AB52" s="141" t="s">
        <v>575</v>
      </c>
      <c r="AC52" s="141" t="s">
        <v>575</v>
      </c>
      <c r="AD52" s="153">
        <v>39613</v>
      </c>
      <c r="AE52" s="137" t="s">
        <v>575</v>
      </c>
      <c r="AF52" s="137" t="s">
        <v>575</v>
      </c>
      <c r="AG52" s="137" t="s">
        <v>575</v>
      </c>
      <c r="AH52" s="137" t="s">
        <v>575</v>
      </c>
      <c r="AI52" s="137" t="s">
        <v>575</v>
      </c>
      <c r="AJ52" s="137" t="s">
        <v>575</v>
      </c>
      <c r="AK52" s="137" t="s">
        <v>575</v>
      </c>
      <c r="AL52" s="137" t="s">
        <v>575</v>
      </c>
      <c r="AM52" s="137" t="s">
        <v>575</v>
      </c>
      <c r="AN52" s="137" t="s">
        <v>575</v>
      </c>
      <c r="AO52" s="137" t="s">
        <v>575</v>
      </c>
      <c r="AP52" s="137" t="s">
        <v>575</v>
      </c>
      <c r="AQ52" s="137" t="s">
        <v>575</v>
      </c>
      <c r="AR52" s="137" t="s">
        <v>575</v>
      </c>
      <c r="AS52" s="137" t="s">
        <v>575</v>
      </c>
      <c r="AT52" s="137" t="s">
        <v>575</v>
      </c>
      <c r="AU52" s="137" t="s">
        <v>575</v>
      </c>
      <c r="AV52" s="137" t="s">
        <v>575</v>
      </c>
      <c r="AW52" s="137" t="s">
        <v>575</v>
      </c>
      <c r="AX52" s="137" t="s">
        <v>575</v>
      </c>
      <c r="AY52" s="135" t="s">
        <v>1414</v>
      </c>
      <c r="AZ52" s="135" t="s">
        <v>1415</v>
      </c>
    </row>
    <row r="53" spans="1:53" s="147" customFormat="1" ht="13.5" customHeight="1" x14ac:dyDescent="0.25">
      <c r="A53" s="133" t="s">
        <v>732</v>
      </c>
      <c r="B53" s="148">
        <v>57053</v>
      </c>
      <c r="C53" s="134" t="s">
        <v>876</v>
      </c>
      <c r="D53" s="137" t="s">
        <v>1247</v>
      </c>
      <c r="E53" s="137" t="s">
        <v>315</v>
      </c>
      <c r="F53" s="137" t="s">
        <v>316</v>
      </c>
      <c r="G53" s="138" t="s">
        <v>575</v>
      </c>
      <c r="H53" s="137" t="s">
        <v>317</v>
      </c>
      <c r="I53" s="137" t="s">
        <v>1251</v>
      </c>
      <c r="J53" s="138" t="s">
        <v>318</v>
      </c>
      <c r="K53" s="138" t="s">
        <v>319</v>
      </c>
      <c r="L53" s="138" t="s">
        <v>320</v>
      </c>
      <c r="M53" s="140" t="s">
        <v>321</v>
      </c>
      <c r="N53" s="137" t="s">
        <v>1254</v>
      </c>
      <c r="O53" s="140" t="s">
        <v>1255</v>
      </c>
      <c r="P53" s="137" t="s">
        <v>322</v>
      </c>
      <c r="Q53" s="140" t="s">
        <v>323</v>
      </c>
      <c r="R53" s="137" t="s">
        <v>322</v>
      </c>
      <c r="S53" s="137" t="s">
        <v>323</v>
      </c>
      <c r="T53" s="141" t="s">
        <v>576</v>
      </c>
      <c r="U53" s="141" t="s">
        <v>575</v>
      </c>
      <c r="V53" s="137" t="s">
        <v>322</v>
      </c>
      <c r="W53" s="140" t="s">
        <v>323</v>
      </c>
      <c r="X53" s="137" t="s">
        <v>324</v>
      </c>
      <c r="Y53" s="140" t="s">
        <v>325</v>
      </c>
      <c r="Z53" s="137" t="s">
        <v>326</v>
      </c>
      <c r="AA53" s="140" t="s">
        <v>327</v>
      </c>
      <c r="AB53" s="141" t="s">
        <v>575</v>
      </c>
      <c r="AC53" s="141" t="s">
        <v>575</v>
      </c>
      <c r="AD53" s="153">
        <v>39742</v>
      </c>
      <c r="AE53" s="137" t="s">
        <v>575</v>
      </c>
      <c r="AF53" s="137" t="s">
        <v>575</v>
      </c>
      <c r="AG53" s="137" t="s">
        <v>575</v>
      </c>
      <c r="AH53" s="137" t="s">
        <v>575</v>
      </c>
      <c r="AI53" s="137" t="s">
        <v>575</v>
      </c>
      <c r="AJ53" s="137" t="s">
        <v>575</v>
      </c>
      <c r="AK53" s="137" t="s">
        <v>575</v>
      </c>
      <c r="AL53" s="137" t="s">
        <v>575</v>
      </c>
      <c r="AM53" s="137" t="s">
        <v>575</v>
      </c>
      <c r="AN53" s="137" t="s">
        <v>575</v>
      </c>
      <c r="AO53" s="137" t="s">
        <v>575</v>
      </c>
      <c r="AP53" s="137" t="s">
        <v>575</v>
      </c>
      <c r="AQ53" s="137" t="s">
        <v>575</v>
      </c>
      <c r="AR53" s="137" t="s">
        <v>575</v>
      </c>
      <c r="AS53" s="137" t="s">
        <v>575</v>
      </c>
      <c r="AT53" s="137" t="s">
        <v>575</v>
      </c>
      <c r="AU53" s="137" t="s">
        <v>575</v>
      </c>
      <c r="AV53" s="137" t="s">
        <v>575</v>
      </c>
      <c r="AW53" s="137" t="s">
        <v>575</v>
      </c>
      <c r="AX53" s="137" t="s">
        <v>575</v>
      </c>
      <c r="AY53" s="135" t="s">
        <v>1263</v>
      </c>
      <c r="AZ53" s="135" t="s">
        <v>855</v>
      </c>
    </row>
    <row r="54" spans="1:53" s="136" customFormat="1" ht="13.5" customHeight="1" x14ac:dyDescent="0.25">
      <c r="A54" s="133" t="s">
        <v>739</v>
      </c>
      <c r="B54" s="134">
        <v>57054</v>
      </c>
      <c r="C54" s="134" t="s">
        <v>876</v>
      </c>
      <c r="D54" s="137" t="s">
        <v>328</v>
      </c>
      <c r="E54" s="137" t="s">
        <v>329</v>
      </c>
      <c r="F54" s="137" t="s">
        <v>330</v>
      </c>
      <c r="G54" s="138" t="s">
        <v>575</v>
      </c>
      <c r="H54" s="137" t="s">
        <v>331</v>
      </c>
      <c r="I54" s="137" t="s">
        <v>1459</v>
      </c>
      <c r="J54" s="138" t="s">
        <v>332</v>
      </c>
      <c r="K54" s="138" t="s">
        <v>333</v>
      </c>
      <c r="L54" s="138" t="s">
        <v>334</v>
      </c>
      <c r="M54" s="140" t="s">
        <v>335</v>
      </c>
      <c r="N54" s="137" t="s">
        <v>1299</v>
      </c>
      <c r="O54" s="140" t="s">
        <v>1300</v>
      </c>
      <c r="P54" s="137" t="s">
        <v>336</v>
      </c>
      <c r="Q54" s="140" t="s">
        <v>337</v>
      </c>
      <c r="R54" s="137" t="s">
        <v>336</v>
      </c>
      <c r="S54" s="137" t="s">
        <v>337</v>
      </c>
      <c r="T54" s="141" t="s">
        <v>576</v>
      </c>
      <c r="U54" s="141" t="s">
        <v>575</v>
      </c>
      <c r="V54" s="137" t="s">
        <v>338</v>
      </c>
      <c r="W54" s="140" t="s">
        <v>339</v>
      </c>
      <c r="X54" s="137" t="s">
        <v>340</v>
      </c>
      <c r="Y54" s="140" t="s">
        <v>341</v>
      </c>
      <c r="Z54" s="137" t="s">
        <v>342</v>
      </c>
      <c r="AA54" s="137" t="s">
        <v>343</v>
      </c>
      <c r="AB54" s="141" t="s">
        <v>575</v>
      </c>
      <c r="AC54" s="141" t="s">
        <v>575</v>
      </c>
      <c r="AD54" s="153">
        <v>39791</v>
      </c>
      <c r="AE54" s="137" t="s">
        <v>575</v>
      </c>
      <c r="AF54" s="137" t="s">
        <v>575</v>
      </c>
      <c r="AG54" s="137" t="s">
        <v>575</v>
      </c>
      <c r="AH54" s="137" t="s">
        <v>575</v>
      </c>
      <c r="AI54" s="137" t="s">
        <v>575</v>
      </c>
      <c r="AJ54" s="137" t="s">
        <v>575</v>
      </c>
      <c r="AK54" s="137" t="s">
        <v>575</v>
      </c>
      <c r="AL54" s="137" t="s">
        <v>575</v>
      </c>
      <c r="AM54" s="137" t="s">
        <v>575</v>
      </c>
      <c r="AN54" s="137" t="s">
        <v>575</v>
      </c>
      <c r="AO54" s="137" t="s">
        <v>575</v>
      </c>
      <c r="AP54" s="137" t="s">
        <v>575</v>
      </c>
      <c r="AQ54" s="137" t="s">
        <v>575</v>
      </c>
      <c r="AR54" s="137" t="s">
        <v>575</v>
      </c>
      <c r="AS54" s="137" t="s">
        <v>575</v>
      </c>
      <c r="AT54" s="137" t="s">
        <v>575</v>
      </c>
      <c r="AU54" s="137" t="s">
        <v>575</v>
      </c>
      <c r="AV54" s="137" t="s">
        <v>575</v>
      </c>
      <c r="AW54" s="137" t="s">
        <v>575</v>
      </c>
      <c r="AX54" s="137" t="s">
        <v>575</v>
      </c>
      <c r="AY54" s="135" t="s">
        <v>344</v>
      </c>
      <c r="AZ54" s="137" t="s">
        <v>1313</v>
      </c>
    </row>
    <row r="55" spans="1:53" s="147" customFormat="1" ht="13.5" customHeight="1" x14ac:dyDescent="0.25">
      <c r="A55" s="133" t="s">
        <v>689</v>
      </c>
      <c r="B55" s="134">
        <v>57055</v>
      </c>
      <c r="C55" s="134" t="s">
        <v>541</v>
      </c>
      <c r="D55" s="137" t="s">
        <v>345</v>
      </c>
      <c r="E55" s="137" t="s">
        <v>346</v>
      </c>
      <c r="F55" s="137" t="s">
        <v>533</v>
      </c>
      <c r="G55" s="138" t="s">
        <v>347</v>
      </c>
      <c r="H55" s="137" t="s">
        <v>792</v>
      </c>
      <c r="I55" s="137" t="s">
        <v>793</v>
      </c>
      <c r="J55" s="138" t="s">
        <v>348</v>
      </c>
      <c r="K55" s="138" t="s">
        <v>202</v>
      </c>
      <c r="L55" s="138" t="s">
        <v>349</v>
      </c>
      <c r="M55" s="140" t="s">
        <v>350</v>
      </c>
      <c r="N55" s="137" t="s">
        <v>351</v>
      </c>
      <c r="O55" s="140" t="s">
        <v>352</v>
      </c>
      <c r="P55" s="137" t="s">
        <v>353</v>
      </c>
      <c r="Q55" s="164" t="s">
        <v>354</v>
      </c>
      <c r="R55" s="137" t="s">
        <v>353</v>
      </c>
      <c r="S55" s="164" t="s">
        <v>354</v>
      </c>
      <c r="T55" s="141" t="s">
        <v>576</v>
      </c>
      <c r="U55" s="141" t="s">
        <v>575</v>
      </c>
      <c r="V55" s="137" t="s">
        <v>355</v>
      </c>
      <c r="W55" s="140" t="s">
        <v>356</v>
      </c>
      <c r="X55" s="137" t="s">
        <v>357</v>
      </c>
      <c r="Y55" s="140" t="s">
        <v>358</v>
      </c>
      <c r="Z55" s="137" t="s">
        <v>359</v>
      </c>
      <c r="AA55" s="140" t="s">
        <v>360</v>
      </c>
      <c r="AB55" s="141" t="s">
        <v>575</v>
      </c>
      <c r="AC55" s="141" t="s">
        <v>575</v>
      </c>
      <c r="AD55" s="153">
        <v>39937</v>
      </c>
      <c r="AE55" s="137" t="s">
        <v>361</v>
      </c>
      <c r="AF55" s="137" t="s">
        <v>362</v>
      </c>
      <c r="AG55" s="137" t="s">
        <v>575</v>
      </c>
      <c r="AH55" s="137" t="s">
        <v>363</v>
      </c>
      <c r="AI55" s="137" t="s">
        <v>792</v>
      </c>
      <c r="AJ55" s="137">
        <v>56240</v>
      </c>
      <c r="AK55" s="137" t="s">
        <v>575</v>
      </c>
      <c r="AL55" s="137" t="s">
        <v>575</v>
      </c>
      <c r="AM55" s="137" t="s">
        <v>575</v>
      </c>
      <c r="AN55" s="137" t="s">
        <v>575</v>
      </c>
      <c r="AO55" s="137" t="s">
        <v>575</v>
      </c>
      <c r="AP55" s="137" t="s">
        <v>575</v>
      </c>
      <c r="AQ55" s="137" t="s">
        <v>575</v>
      </c>
      <c r="AR55" s="137" t="s">
        <v>575</v>
      </c>
      <c r="AS55" s="137" t="s">
        <v>575</v>
      </c>
      <c r="AT55" s="137" t="s">
        <v>575</v>
      </c>
      <c r="AU55" s="137" t="s">
        <v>575</v>
      </c>
      <c r="AV55" s="137" t="s">
        <v>575</v>
      </c>
      <c r="AW55" s="137" t="s">
        <v>575</v>
      </c>
      <c r="AX55" s="137" t="s">
        <v>575</v>
      </c>
      <c r="AY55" s="135" t="s">
        <v>364</v>
      </c>
      <c r="AZ55" s="135" t="s">
        <v>365</v>
      </c>
      <c r="BA55" s="136"/>
    </row>
    <row r="56" spans="1:53" s="136" customFormat="1" ht="13.5" customHeight="1" x14ac:dyDescent="0.25">
      <c r="A56" s="133" t="s">
        <v>748</v>
      </c>
      <c r="B56" s="134">
        <v>57201</v>
      </c>
      <c r="C56" s="134" t="s">
        <v>366</v>
      </c>
      <c r="D56" s="137" t="s">
        <v>809</v>
      </c>
      <c r="E56" s="137" t="s">
        <v>367</v>
      </c>
      <c r="F56" s="137" t="s">
        <v>368</v>
      </c>
      <c r="G56" s="139" t="s">
        <v>812</v>
      </c>
      <c r="H56" s="137" t="s">
        <v>792</v>
      </c>
      <c r="I56" s="137" t="s">
        <v>793</v>
      </c>
      <c r="J56" s="138" t="s">
        <v>369</v>
      </c>
      <c r="K56" s="138" t="s">
        <v>202</v>
      </c>
      <c r="L56" s="138" t="s">
        <v>370</v>
      </c>
      <c r="M56" s="140" t="s">
        <v>815</v>
      </c>
      <c r="N56" s="152" t="s">
        <v>816</v>
      </c>
      <c r="O56" s="140" t="s">
        <v>817</v>
      </c>
      <c r="P56" s="137" t="s">
        <v>371</v>
      </c>
      <c r="Q56" s="140" t="s">
        <v>372</v>
      </c>
      <c r="R56" s="166" t="s">
        <v>575</v>
      </c>
      <c r="S56" s="166" t="s">
        <v>575</v>
      </c>
      <c r="T56" s="137" t="s">
        <v>373</v>
      </c>
      <c r="U56" s="140" t="s">
        <v>822</v>
      </c>
      <c r="V56" s="137" t="s">
        <v>575</v>
      </c>
      <c r="W56" s="155" t="s">
        <v>575</v>
      </c>
      <c r="X56" s="137" t="s">
        <v>374</v>
      </c>
      <c r="Y56" s="140" t="s">
        <v>822</v>
      </c>
      <c r="Z56" s="145" t="s">
        <v>823</v>
      </c>
      <c r="AA56" s="143" t="s">
        <v>375</v>
      </c>
      <c r="AB56" s="141" t="s">
        <v>575</v>
      </c>
      <c r="AC56" s="141" t="s">
        <v>575</v>
      </c>
      <c r="AD56" s="153">
        <v>39377</v>
      </c>
      <c r="AE56" s="137" t="s">
        <v>575</v>
      </c>
      <c r="AF56" s="137" t="s">
        <v>575</v>
      </c>
      <c r="AG56" s="137" t="s">
        <v>575</v>
      </c>
      <c r="AH56" s="137" t="s">
        <v>575</v>
      </c>
      <c r="AI56" s="137" t="s">
        <v>575</v>
      </c>
      <c r="AJ56" s="137" t="s">
        <v>575</v>
      </c>
      <c r="AK56" s="137" t="s">
        <v>575</v>
      </c>
      <c r="AL56" s="137" t="s">
        <v>575</v>
      </c>
      <c r="AM56" s="137" t="s">
        <v>575</v>
      </c>
      <c r="AN56" s="137" t="s">
        <v>575</v>
      </c>
      <c r="AO56" s="137" t="s">
        <v>575</v>
      </c>
      <c r="AP56" s="137" t="s">
        <v>575</v>
      </c>
      <c r="AQ56" s="135" t="s">
        <v>575</v>
      </c>
      <c r="AR56" s="137" t="s">
        <v>575</v>
      </c>
      <c r="AS56" s="137" t="s">
        <v>575</v>
      </c>
      <c r="AT56" s="137" t="s">
        <v>575</v>
      </c>
      <c r="AU56" s="137" t="s">
        <v>575</v>
      </c>
      <c r="AV56" s="137" t="s">
        <v>575</v>
      </c>
      <c r="AW56" s="137" t="s">
        <v>575</v>
      </c>
      <c r="AX56" s="137" t="s">
        <v>575</v>
      </c>
      <c r="AY56" s="135" t="s">
        <v>835</v>
      </c>
      <c r="AZ56" s="137" t="s">
        <v>836</v>
      </c>
    </row>
    <row r="57" spans="1:53" s="136" customFormat="1" ht="13.5" customHeight="1" x14ac:dyDescent="0.25">
      <c r="A57" s="133" t="s">
        <v>725</v>
      </c>
      <c r="B57" s="134">
        <v>57600</v>
      </c>
      <c r="C57" s="134" t="s">
        <v>376</v>
      </c>
      <c r="D57" s="137" t="s">
        <v>1206</v>
      </c>
      <c r="E57" s="137" t="s">
        <v>377</v>
      </c>
      <c r="F57" s="137" t="s">
        <v>378</v>
      </c>
      <c r="G57" s="138" t="s">
        <v>575</v>
      </c>
      <c r="H57" s="137" t="s">
        <v>379</v>
      </c>
      <c r="I57" s="137" t="s">
        <v>1210</v>
      </c>
      <c r="J57" s="138" t="s">
        <v>380</v>
      </c>
      <c r="K57" s="138" t="s">
        <v>381</v>
      </c>
      <c r="L57" s="138" t="s">
        <v>382</v>
      </c>
      <c r="M57" s="140" t="s">
        <v>383</v>
      </c>
      <c r="N57" s="137" t="s">
        <v>1213</v>
      </c>
      <c r="O57" s="140" t="s">
        <v>1214</v>
      </c>
      <c r="P57" s="137" t="s">
        <v>1215</v>
      </c>
      <c r="Q57" s="140" t="s">
        <v>1216</v>
      </c>
      <c r="R57" s="166" t="s">
        <v>575</v>
      </c>
      <c r="S57" s="166" t="s">
        <v>575</v>
      </c>
      <c r="T57" s="137" t="s">
        <v>384</v>
      </c>
      <c r="U57" s="140" t="s">
        <v>385</v>
      </c>
      <c r="V57" s="137" t="s">
        <v>386</v>
      </c>
      <c r="W57" s="140" t="s">
        <v>385</v>
      </c>
      <c r="X57" s="137" t="s">
        <v>387</v>
      </c>
      <c r="Y57" s="140" t="s">
        <v>388</v>
      </c>
      <c r="Z57" s="137" t="s">
        <v>818</v>
      </c>
      <c r="AA57" s="140" t="s">
        <v>818</v>
      </c>
      <c r="AB57" s="141" t="s">
        <v>575</v>
      </c>
      <c r="AC57" s="141" t="s">
        <v>575</v>
      </c>
      <c r="AD57" s="153">
        <v>38687</v>
      </c>
      <c r="AE57" s="137" t="s">
        <v>575</v>
      </c>
      <c r="AF57" s="137" t="s">
        <v>575</v>
      </c>
      <c r="AG57" s="137" t="s">
        <v>575</v>
      </c>
      <c r="AH57" s="137" t="s">
        <v>575</v>
      </c>
      <c r="AI57" s="137" t="s">
        <v>575</v>
      </c>
      <c r="AJ57" s="137" t="s">
        <v>575</v>
      </c>
      <c r="AK57" s="137" t="s">
        <v>575</v>
      </c>
      <c r="AL57" s="137" t="s">
        <v>575</v>
      </c>
      <c r="AM57" s="137" t="s">
        <v>575</v>
      </c>
      <c r="AN57" s="137" t="s">
        <v>575</v>
      </c>
      <c r="AO57" s="137" t="s">
        <v>575</v>
      </c>
      <c r="AP57" s="137" t="s">
        <v>575</v>
      </c>
      <c r="AQ57" s="137" t="s">
        <v>575</v>
      </c>
      <c r="AR57" s="137" t="s">
        <v>575</v>
      </c>
      <c r="AS57" s="137" t="s">
        <v>575</v>
      </c>
      <c r="AT57" s="137" t="s">
        <v>575</v>
      </c>
      <c r="AU57" s="137" t="s">
        <v>575</v>
      </c>
      <c r="AV57" s="137" t="s">
        <v>575</v>
      </c>
      <c r="AW57" s="137" t="s">
        <v>575</v>
      </c>
      <c r="AX57" s="137" t="s">
        <v>575</v>
      </c>
      <c r="AY57" s="135" t="s">
        <v>1227</v>
      </c>
      <c r="AZ57" s="146" t="s">
        <v>1228</v>
      </c>
    </row>
    <row r="58" spans="1:53" s="147" customFormat="1" ht="13.5" customHeight="1" x14ac:dyDescent="0.25">
      <c r="A58" s="133" t="s">
        <v>721</v>
      </c>
      <c r="B58" s="148">
        <v>57601</v>
      </c>
      <c r="C58" s="148" t="s">
        <v>389</v>
      </c>
      <c r="D58" s="137" t="s">
        <v>766</v>
      </c>
      <c r="E58" s="137" t="s">
        <v>390</v>
      </c>
      <c r="F58" s="137" t="s">
        <v>391</v>
      </c>
      <c r="G58" s="138" t="s">
        <v>575</v>
      </c>
      <c r="H58" s="137" t="s">
        <v>392</v>
      </c>
      <c r="I58" s="137" t="s">
        <v>770</v>
      </c>
      <c r="J58" s="138" t="s">
        <v>393</v>
      </c>
      <c r="K58" s="138" t="s">
        <v>394</v>
      </c>
      <c r="L58" s="138" t="s">
        <v>395</v>
      </c>
      <c r="M58" s="140" t="s">
        <v>396</v>
      </c>
      <c r="N58" s="137" t="s">
        <v>775</v>
      </c>
      <c r="O58" s="140" t="s">
        <v>774</v>
      </c>
      <c r="P58" s="137" t="s">
        <v>775</v>
      </c>
      <c r="Q58" s="140" t="s">
        <v>774</v>
      </c>
      <c r="R58" s="166" t="s">
        <v>575</v>
      </c>
      <c r="S58" s="166" t="s">
        <v>575</v>
      </c>
      <c r="T58" s="137" t="s">
        <v>818</v>
      </c>
      <c r="U58" s="155" t="s">
        <v>818</v>
      </c>
      <c r="V58" s="137" t="s">
        <v>818</v>
      </c>
      <c r="W58" s="140" t="s">
        <v>818</v>
      </c>
      <c r="X58" s="137" t="s">
        <v>397</v>
      </c>
      <c r="Y58" s="140" t="s">
        <v>398</v>
      </c>
      <c r="Z58" s="145" t="s">
        <v>399</v>
      </c>
      <c r="AA58" s="143" t="s">
        <v>400</v>
      </c>
      <c r="AB58" s="141" t="s">
        <v>575</v>
      </c>
      <c r="AC58" s="141" t="s">
        <v>575</v>
      </c>
      <c r="AD58" s="153">
        <v>38965</v>
      </c>
      <c r="AE58" s="137" t="s">
        <v>575</v>
      </c>
      <c r="AF58" s="137" t="s">
        <v>575</v>
      </c>
      <c r="AG58" s="137" t="s">
        <v>575</v>
      </c>
      <c r="AH58" s="137" t="s">
        <v>575</v>
      </c>
      <c r="AI58" s="137" t="s">
        <v>575</v>
      </c>
      <c r="AJ58" s="137" t="s">
        <v>575</v>
      </c>
      <c r="AK58" s="137" t="s">
        <v>575</v>
      </c>
      <c r="AL58" s="137" t="s">
        <v>575</v>
      </c>
      <c r="AM58" s="137" t="s">
        <v>575</v>
      </c>
      <c r="AN58" s="137" t="s">
        <v>575</v>
      </c>
      <c r="AO58" s="137" t="s">
        <v>575</v>
      </c>
      <c r="AP58" s="137" t="s">
        <v>575</v>
      </c>
      <c r="AQ58" s="137" t="s">
        <v>575</v>
      </c>
      <c r="AR58" s="137" t="s">
        <v>575</v>
      </c>
      <c r="AS58" s="137" t="s">
        <v>575</v>
      </c>
      <c r="AT58" s="137" t="s">
        <v>575</v>
      </c>
      <c r="AU58" s="137" t="s">
        <v>575</v>
      </c>
      <c r="AV58" s="137" t="s">
        <v>575</v>
      </c>
      <c r="AW58" s="137" t="s">
        <v>575</v>
      </c>
      <c r="AX58" s="137" t="s">
        <v>575</v>
      </c>
      <c r="AY58" s="135" t="s">
        <v>786</v>
      </c>
      <c r="AZ58" s="135" t="s">
        <v>787</v>
      </c>
    </row>
    <row r="59" spans="1:53" s="136" customFormat="1" ht="13.5" customHeight="1" x14ac:dyDescent="0.25">
      <c r="A59" s="133" t="s">
        <v>716</v>
      </c>
      <c r="B59" s="148">
        <v>57602</v>
      </c>
      <c r="C59" s="148" t="s">
        <v>389</v>
      </c>
      <c r="D59" s="137" t="s">
        <v>1135</v>
      </c>
      <c r="E59" s="137" t="s">
        <v>401</v>
      </c>
      <c r="F59" s="137" t="s">
        <v>402</v>
      </c>
      <c r="G59" s="138" t="s">
        <v>575</v>
      </c>
      <c r="H59" s="137" t="s">
        <v>403</v>
      </c>
      <c r="I59" s="137" t="s">
        <v>770</v>
      </c>
      <c r="J59" s="138" t="s">
        <v>404</v>
      </c>
      <c r="K59" s="138" t="s">
        <v>394</v>
      </c>
      <c r="L59" s="138" t="s">
        <v>405</v>
      </c>
      <c r="M59" s="155" t="s">
        <v>406</v>
      </c>
      <c r="N59" s="137" t="s">
        <v>407</v>
      </c>
      <c r="O59" s="140" t="s">
        <v>1142</v>
      </c>
      <c r="P59" s="137" t="s">
        <v>408</v>
      </c>
      <c r="Q59" s="140" t="s">
        <v>1144</v>
      </c>
      <c r="R59" s="165" t="s">
        <v>575</v>
      </c>
      <c r="S59" s="165" t="s">
        <v>575</v>
      </c>
      <c r="T59" s="137" t="s">
        <v>409</v>
      </c>
      <c r="U59" s="140" t="s">
        <v>410</v>
      </c>
      <c r="V59" s="137" t="s">
        <v>411</v>
      </c>
      <c r="W59" s="140" t="s">
        <v>412</v>
      </c>
      <c r="X59" s="137" t="s">
        <v>413</v>
      </c>
      <c r="Y59" s="140" t="s">
        <v>414</v>
      </c>
      <c r="Z59" s="135" t="s">
        <v>415</v>
      </c>
      <c r="AA59" s="143" t="s">
        <v>416</v>
      </c>
      <c r="AB59" s="137" t="s">
        <v>417</v>
      </c>
      <c r="AC59" s="150" t="s">
        <v>418</v>
      </c>
      <c r="AD59" s="153">
        <v>38968</v>
      </c>
      <c r="AE59" s="137" t="s">
        <v>575</v>
      </c>
      <c r="AF59" s="137" t="s">
        <v>575</v>
      </c>
      <c r="AG59" s="137" t="s">
        <v>575</v>
      </c>
      <c r="AH59" s="137" t="s">
        <v>575</v>
      </c>
      <c r="AI59" s="137" t="s">
        <v>575</v>
      </c>
      <c r="AJ59" s="137" t="s">
        <v>575</v>
      </c>
      <c r="AK59" s="137" t="s">
        <v>419</v>
      </c>
      <c r="AL59" s="137" t="s">
        <v>420</v>
      </c>
      <c r="AM59" s="137" t="s">
        <v>575</v>
      </c>
      <c r="AN59" s="137" t="s">
        <v>421</v>
      </c>
      <c r="AO59" s="137" t="s">
        <v>770</v>
      </c>
      <c r="AP59" s="137">
        <v>66059</v>
      </c>
      <c r="AQ59" s="137" t="s">
        <v>1133</v>
      </c>
      <c r="AR59" s="137" t="s">
        <v>575</v>
      </c>
      <c r="AS59" s="137" t="s">
        <v>575</v>
      </c>
      <c r="AT59" s="137" t="s">
        <v>575</v>
      </c>
      <c r="AU59" s="137" t="s">
        <v>575</v>
      </c>
      <c r="AV59" s="137" t="s">
        <v>575</v>
      </c>
      <c r="AW59" s="137" t="s">
        <v>575</v>
      </c>
      <c r="AX59" s="137" t="s">
        <v>575</v>
      </c>
      <c r="AY59" s="135" t="s">
        <v>1155</v>
      </c>
      <c r="AZ59" s="146" t="s">
        <v>1156</v>
      </c>
    </row>
    <row r="60" spans="1:53" s="136" customFormat="1" ht="13.5" customHeight="1" x14ac:dyDescent="0.25">
      <c r="A60" s="133" t="s">
        <v>730</v>
      </c>
      <c r="B60" s="148">
        <v>57603</v>
      </c>
      <c r="C60" s="148" t="s">
        <v>376</v>
      </c>
      <c r="D60" s="137" t="s">
        <v>1247</v>
      </c>
      <c r="E60" s="137" t="s">
        <v>422</v>
      </c>
      <c r="F60" s="137" t="s">
        <v>423</v>
      </c>
      <c r="G60" s="138" t="s">
        <v>575</v>
      </c>
      <c r="H60" s="137" t="s">
        <v>424</v>
      </c>
      <c r="I60" s="137" t="s">
        <v>1251</v>
      </c>
      <c r="J60" s="138" t="s">
        <v>425</v>
      </c>
      <c r="K60" s="138" t="s">
        <v>426</v>
      </c>
      <c r="L60" s="138" t="s">
        <v>427</v>
      </c>
      <c r="M60" s="140" t="s">
        <v>428</v>
      </c>
      <c r="N60" s="137" t="s">
        <v>1254</v>
      </c>
      <c r="O60" s="140" t="s">
        <v>1255</v>
      </c>
      <c r="P60" s="137" t="s">
        <v>1254</v>
      </c>
      <c r="Q60" s="140" t="s">
        <v>1255</v>
      </c>
      <c r="R60" s="166" t="s">
        <v>575</v>
      </c>
      <c r="S60" s="166" t="s">
        <v>575</v>
      </c>
      <c r="T60" s="137" t="s">
        <v>429</v>
      </c>
      <c r="U60" s="140" t="s">
        <v>430</v>
      </c>
      <c r="V60" s="137" t="s">
        <v>429</v>
      </c>
      <c r="W60" s="140" t="s">
        <v>430</v>
      </c>
      <c r="X60" s="137" t="s">
        <v>431</v>
      </c>
      <c r="Y60" s="140" t="s">
        <v>432</v>
      </c>
      <c r="Z60" s="137" t="s">
        <v>433</v>
      </c>
      <c r="AA60" s="140" t="s">
        <v>434</v>
      </c>
      <c r="AB60" s="141" t="s">
        <v>575</v>
      </c>
      <c r="AC60" s="141" t="s">
        <v>575</v>
      </c>
      <c r="AD60" s="153">
        <v>38995</v>
      </c>
      <c r="AE60" s="137" t="s">
        <v>575</v>
      </c>
      <c r="AF60" s="137" t="s">
        <v>575</v>
      </c>
      <c r="AG60" s="137" t="s">
        <v>575</v>
      </c>
      <c r="AH60" s="137" t="s">
        <v>575</v>
      </c>
      <c r="AI60" s="137" t="s">
        <v>575</v>
      </c>
      <c r="AJ60" s="137" t="s">
        <v>575</v>
      </c>
      <c r="AK60" s="137" t="s">
        <v>575</v>
      </c>
      <c r="AL60" s="137" t="s">
        <v>575</v>
      </c>
      <c r="AM60" s="137" t="s">
        <v>575</v>
      </c>
      <c r="AN60" s="137" t="s">
        <v>575</v>
      </c>
      <c r="AO60" s="137" t="s">
        <v>575</v>
      </c>
      <c r="AP60" s="137" t="s">
        <v>575</v>
      </c>
      <c r="AQ60" s="137" t="s">
        <v>575</v>
      </c>
      <c r="AR60" s="137" t="s">
        <v>575</v>
      </c>
      <c r="AS60" s="137" t="s">
        <v>575</v>
      </c>
      <c r="AT60" s="137" t="s">
        <v>575</v>
      </c>
      <c r="AU60" s="137" t="s">
        <v>575</v>
      </c>
      <c r="AV60" s="137" t="s">
        <v>575</v>
      </c>
      <c r="AW60" s="137" t="s">
        <v>575</v>
      </c>
      <c r="AX60" s="137" t="s">
        <v>575</v>
      </c>
      <c r="AY60" s="135" t="s">
        <v>1263</v>
      </c>
      <c r="AZ60" s="135" t="s">
        <v>855</v>
      </c>
    </row>
    <row r="61" spans="1:53" s="147" customFormat="1" ht="13.5" customHeight="1" x14ac:dyDescent="0.25">
      <c r="A61" s="134" t="s">
        <v>705</v>
      </c>
      <c r="B61" s="134">
        <v>57604</v>
      </c>
      <c r="C61" s="134" t="s">
        <v>389</v>
      </c>
      <c r="D61" s="137" t="s">
        <v>516</v>
      </c>
      <c r="E61" s="137" t="s">
        <v>435</v>
      </c>
      <c r="F61" s="137" t="s">
        <v>436</v>
      </c>
      <c r="G61" s="138" t="s">
        <v>575</v>
      </c>
      <c r="H61" s="137" t="s">
        <v>519</v>
      </c>
      <c r="I61" s="137" t="s">
        <v>578</v>
      </c>
      <c r="J61" s="138" t="s">
        <v>437</v>
      </c>
      <c r="K61" s="138" t="s">
        <v>438</v>
      </c>
      <c r="L61" s="138" t="s">
        <v>439</v>
      </c>
      <c r="M61" s="140" t="s">
        <v>440</v>
      </c>
      <c r="N61" s="152" t="s">
        <v>523</v>
      </c>
      <c r="O61" s="140" t="s">
        <v>524</v>
      </c>
      <c r="P61" s="152" t="s">
        <v>600</v>
      </c>
      <c r="Q61" s="140" t="s">
        <v>601</v>
      </c>
      <c r="R61" s="166" t="s">
        <v>575</v>
      </c>
      <c r="S61" s="166" t="s">
        <v>575</v>
      </c>
      <c r="T61" s="137" t="s">
        <v>441</v>
      </c>
      <c r="U61" s="140" t="s">
        <v>442</v>
      </c>
      <c r="V61" s="137" t="s">
        <v>443</v>
      </c>
      <c r="W61" s="143" t="s">
        <v>444</v>
      </c>
      <c r="X61" s="137" t="s">
        <v>445</v>
      </c>
      <c r="Y61" s="140" t="s">
        <v>446</v>
      </c>
      <c r="Z61" s="145" t="s">
        <v>447</v>
      </c>
      <c r="AA61" s="143" t="s">
        <v>448</v>
      </c>
      <c r="AB61" s="141" t="s">
        <v>575</v>
      </c>
      <c r="AC61" s="141" t="s">
        <v>575</v>
      </c>
      <c r="AD61" s="153">
        <v>39161</v>
      </c>
      <c r="AE61" s="137" t="s">
        <v>575</v>
      </c>
      <c r="AF61" s="137" t="s">
        <v>575</v>
      </c>
      <c r="AG61" s="137" t="s">
        <v>575</v>
      </c>
      <c r="AH61" s="137" t="s">
        <v>575</v>
      </c>
      <c r="AI61" s="137" t="s">
        <v>575</v>
      </c>
      <c r="AJ61" s="137" t="s">
        <v>575</v>
      </c>
      <c r="AK61" s="137" t="s">
        <v>575</v>
      </c>
      <c r="AL61" s="137" t="s">
        <v>575</v>
      </c>
      <c r="AM61" s="137" t="s">
        <v>575</v>
      </c>
      <c r="AN61" s="137" t="s">
        <v>575</v>
      </c>
      <c r="AO61" s="137" t="s">
        <v>575</v>
      </c>
      <c r="AP61" s="137" t="s">
        <v>575</v>
      </c>
      <c r="AQ61" s="137" t="s">
        <v>575</v>
      </c>
      <c r="AR61" s="137" t="s">
        <v>575</v>
      </c>
      <c r="AS61" s="137" t="s">
        <v>575</v>
      </c>
      <c r="AT61" s="137" t="s">
        <v>575</v>
      </c>
      <c r="AU61" s="137" t="s">
        <v>575</v>
      </c>
      <c r="AV61" s="137" t="s">
        <v>575</v>
      </c>
      <c r="AW61" s="137" t="s">
        <v>575</v>
      </c>
      <c r="AX61" s="137" t="s">
        <v>575</v>
      </c>
      <c r="AY61" s="135" t="s">
        <v>532</v>
      </c>
      <c r="AZ61" s="146" t="s">
        <v>599</v>
      </c>
    </row>
    <row r="62" spans="1:53" s="136" customFormat="1" ht="13.5" customHeight="1" x14ac:dyDescent="0.25">
      <c r="A62" s="133" t="s">
        <v>711</v>
      </c>
      <c r="B62" s="148">
        <v>57605</v>
      </c>
      <c r="C62" s="148" t="s">
        <v>389</v>
      </c>
      <c r="D62" s="137" t="s">
        <v>956</v>
      </c>
      <c r="E62" s="137" t="s">
        <v>449</v>
      </c>
      <c r="F62" s="137" t="s">
        <v>450</v>
      </c>
      <c r="G62" s="138" t="s">
        <v>575</v>
      </c>
      <c r="H62" s="137" t="s">
        <v>451</v>
      </c>
      <c r="I62" s="137" t="s">
        <v>578</v>
      </c>
      <c r="J62" s="138" t="s">
        <v>452</v>
      </c>
      <c r="K62" s="138" t="s">
        <v>438</v>
      </c>
      <c r="L62" s="138" t="s">
        <v>453</v>
      </c>
      <c r="M62" s="140" t="s">
        <v>454</v>
      </c>
      <c r="N62" s="137" t="s">
        <v>962</v>
      </c>
      <c r="O62" s="140" t="s">
        <v>963</v>
      </c>
      <c r="P62" s="137" t="s">
        <v>962</v>
      </c>
      <c r="Q62" s="140" t="s">
        <v>963</v>
      </c>
      <c r="R62" s="166" t="s">
        <v>575</v>
      </c>
      <c r="S62" s="166" t="s">
        <v>575</v>
      </c>
      <c r="T62" s="137" t="s">
        <v>455</v>
      </c>
      <c r="U62" s="140" t="s">
        <v>456</v>
      </c>
      <c r="V62" s="137" t="s">
        <v>818</v>
      </c>
      <c r="W62" s="140" t="s">
        <v>818</v>
      </c>
      <c r="X62" s="137" t="s">
        <v>457</v>
      </c>
      <c r="Y62" s="140" t="s">
        <v>458</v>
      </c>
      <c r="Z62" s="137" t="s">
        <v>459</v>
      </c>
      <c r="AA62" s="140" t="s">
        <v>460</v>
      </c>
      <c r="AB62" s="137" t="s">
        <v>461</v>
      </c>
      <c r="AC62" s="150" t="s">
        <v>462</v>
      </c>
      <c r="AD62" s="153">
        <v>39542</v>
      </c>
      <c r="AE62" s="137" t="s">
        <v>972</v>
      </c>
      <c r="AF62" s="137" t="s">
        <v>973</v>
      </c>
      <c r="AG62" s="137" t="s">
        <v>575</v>
      </c>
      <c r="AH62" s="137" t="s">
        <v>519</v>
      </c>
      <c r="AI62" s="137" t="s">
        <v>578</v>
      </c>
      <c r="AJ62" s="137">
        <v>45138</v>
      </c>
      <c r="AK62" s="137" t="s">
        <v>575</v>
      </c>
      <c r="AL62" s="137" t="s">
        <v>575</v>
      </c>
      <c r="AM62" s="137" t="s">
        <v>575</v>
      </c>
      <c r="AN62" s="137" t="s">
        <v>575</v>
      </c>
      <c r="AO62" s="137" t="s">
        <v>575</v>
      </c>
      <c r="AP62" s="137" t="s">
        <v>575</v>
      </c>
      <c r="AQ62" s="137" t="s">
        <v>575</v>
      </c>
      <c r="AR62" s="137" t="s">
        <v>575</v>
      </c>
      <c r="AS62" s="137" t="s">
        <v>575</v>
      </c>
      <c r="AT62" s="137" t="s">
        <v>575</v>
      </c>
      <c r="AU62" s="137" t="s">
        <v>575</v>
      </c>
      <c r="AV62" s="137" t="s">
        <v>575</v>
      </c>
      <c r="AW62" s="137" t="s">
        <v>575</v>
      </c>
      <c r="AX62" s="137" t="s">
        <v>575</v>
      </c>
      <c r="AY62" s="135" t="s">
        <v>974</v>
      </c>
      <c r="AZ62" s="135" t="s">
        <v>975</v>
      </c>
      <c r="BA62" s="147"/>
    </row>
    <row r="63" spans="1:53" s="136" customFormat="1" ht="13.5" customHeight="1" x14ac:dyDescent="0.25">
      <c r="A63" s="133" t="s">
        <v>740</v>
      </c>
      <c r="B63" s="134">
        <v>57606</v>
      </c>
      <c r="C63" s="134" t="s">
        <v>376</v>
      </c>
      <c r="D63" s="137" t="s">
        <v>1314</v>
      </c>
      <c r="E63" s="137" t="s">
        <v>463</v>
      </c>
      <c r="F63" s="137" t="s">
        <v>464</v>
      </c>
      <c r="G63" s="138" t="s">
        <v>575</v>
      </c>
      <c r="H63" s="137" t="s">
        <v>465</v>
      </c>
      <c r="I63" s="137" t="s">
        <v>1318</v>
      </c>
      <c r="J63" s="138" t="s">
        <v>466</v>
      </c>
      <c r="K63" s="138" t="s">
        <v>467</v>
      </c>
      <c r="L63" s="138" t="s">
        <v>468</v>
      </c>
      <c r="M63" s="140" t="s">
        <v>469</v>
      </c>
      <c r="N63" s="137" t="s">
        <v>470</v>
      </c>
      <c r="O63" s="140" t="s">
        <v>1324</v>
      </c>
      <c r="P63" s="137" t="s">
        <v>1325</v>
      </c>
      <c r="Q63" s="140" t="s">
        <v>1326</v>
      </c>
      <c r="R63" s="166" t="s">
        <v>575</v>
      </c>
      <c r="S63" s="166" t="s">
        <v>575</v>
      </c>
      <c r="T63" s="137" t="s">
        <v>471</v>
      </c>
      <c r="U63" s="140" t="s">
        <v>472</v>
      </c>
      <c r="V63" s="137" t="s">
        <v>471</v>
      </c>
      <c r="W63" s="140" t="s">
        <v>472</v>
      </c>
      <c r="X63" s="137" t="s">
        <v>473</v>
      </c>
      <c r="Y63" s="140" t="s">
        <v>474</v>
      </c>
      <c r="Z63" s="135" t="s">
        <v>1331</v>
      </c>
      <c r="AA63" s="143" t="s">
        <v>1332</v>
      </c>
      <c r="AB63" s="141" t="s">
        <v>575</v>
      </c>
      <c r="AC63" s="141" t="s">
        <v>575</v>
      </c>
      <c r="AD63" s="153">
        <v>39342</v>
      </c>
      <c r="AE63" s="137" t="s">
        <v>575</v>
      </c>
      <c r="AF63" s="137" t="s">
        <v>575</v>
      </c>
      <c r="AG63" s="137" t="s">
        <v>575</v>
      </c>
      <c r="AH63" s="137" t="s">
        <v>575</v>
      </c>
      <c r="AI63" s="137" t="s">
        <v>575</v>
      </c>
      <c r="AJ63" s="137" t="s">
        <v>575</v>
      </c>
      <c r="AK63" s="137" t="s">
        <v>575</v>
      </c>
      <c r="AL63" s="137" t="s">
        <v>575</v>
      </c>
      <c r="AM63" s="137" t="s">
        <v>575</v>
      </c>
      <c r="AN63" s="137" t="s">
        <v>575</v>
      </c>
      <c r="AO63" s="137" t="s">
        <v>575</v>
      </c>
      <c r="AP63" s="137" t="s">
        <v>575</v>
      </c>
      <c r="AQ63" s="137" t="s">
        <v>575</v>
      </c>
      <c r="AR63" s="137" t="s">
        <v>575</v>
      </c>
      <c r="AS63" s="137" t="s">
        <v>575</v>
      </c>
      <c r="AT63" s="137" t="s">
        <v>575</v>
      </c>
      <c r="AU63" s="137" t="s">
        <v>575</v>
      </c>
      <c r="AV63" s="137" t="s">
        <v>575</v>
      </c>
      <c r="AW63" s="137" t="s">
        <v>575</v>
      </c>
      <c r="AX63" s="137" t="s">
        <v>575</v>
      </c>
      <c r="AY63" s="135" t="s">
        <v>1333</v>
      </c>
      <c r="AZ63" s="135" t="s">
        <v>1334</v>
      </c>
    </row>
    <row r="64" spans="1:53" s="136" customFormat="1" ht="13.5" customHeight="1" x14ac:dyDescent="0.25">
      <c r="A64" s="133" t="s">
        <v>724</v>
      </c>
      <c r="B64" s="134">
        <v>57607</v>
      </c>
      <c r="C64" s="134" t="s">
        <v>389</v>
      </c>
      <c r="D64" s="137" t="s">
        <v>877</v>
      </c>
      <c r="E64" s="137" t="s">
        <v>475</v>
      </c>
      <c r="F64" s="137" t="s">
        <v>476</v>
      </c>
      <c r="G64" s="138" t="s">
        <v>575</v>
      </c>
      <c r="H64" s="137" t="s">
        <v>880</v>
      </c>
      <c r="I64" s="137" t="s">
        <v>880</v>
      </c>
      <c r="J64" s="138" t="s">
        <v>477</v>
      </c>
      <c r="K64" s="138" t="s">
        <v>478</v>
      </c>
      <c r="L64" s="138" t="s">
        <v>479</v>
      </c>
      <c r="M64" s="140" t="s">
        <v>480</v>
      </c>
      <c r="N64" s="137" t="s">
        <v>883</v>
      </c>
      <c r="O64" s="140" t="s">
        <v>884</v>
      </c>
      <c r="P64" s="137" t="s">
        <v>885</v>
      </c>
      <c r="Q64" s="140" t="s">
        <v>886</v>
      </c>
      <c r="R64" s="166" t="s">
        <v>575</v>
      </c>
      <c r="S64" s="166" t="s">
        <v>575</v>
      </c>
      <c r="T64" s="137" t="s">
        <v>481</v>
      </c>
      <c r="U64" s="140" t="s">
        <v>482</v>
      </c>
      <c r="V64" s="137" t="s">
        <v>483</v>
      </c>
      <c r="W64" s="140" t="s">
        <v>484</v>
      </c>
      <c r="X64" s="137" t="s">
        <v>485</v>
      </c>
      <c r="Y64" s="140" t="s">
        <v>486</v>
      </c>
      <c r="Z64" s="145" t="s">
        <v>487</v>
      </c>
      <c r="AA64" s="143" t="s">
        <v>488</v>
      </c>
      <c r="AB64" s="141" t="s">
        <v>575</v>
      </c>
      <c r="AC64" s="141" t="s">
        <v>575</v>
      </c>
      <c r="AD64" s="153">
        <v>39668</v>
      </c>
      <c r="AE64" s="137" t="s">
        <v>575</v>
      </c>
      <c r="AF64" s="137" t="s">
        <v>575</v>
      </c>
      <c r="AG64" s="137" t="s">
        <v>575</v>
      </c>
      <c r="AH64" s="137" t="s">
        <v>575</v>
      </c>
      <c r="AI64" s="137" t="s">
        <v>575</v>
      </c>
      <c r="AJ64" s="137" t="s">
        <v>575</v>
      </c>
      <c r="AK64" s="137" t="s">
        <v>575</v>
      </c>
      <c r="AL64" s="137" t="s">
        <v>575</v>
      </c>
      <c r="AM64" s="137" t="s">
        <v>575</v>
      </c>
      <c r="AN64" s="137" t="s">
        <v>575</v>
      </c>
      <c r="AO64" s="137" t="s">
        <v>575</v>
      </c>
      <c r="AP64" s="137" t="s">
        <v>575</v>
      </c>
      <c r="AQ64" s="137" t="s">
        <v>575</v>
      </c>
      <c r="AR64" s="137" t="s">
        <v>575</v>
      </c>
      <c r="AS64" s="137" t="s">
        <v>575</v>
      </c>
      <c r="AT64" s="137" t="s">
        <v>575</v>
      </c>
      <c r="AU64" s="137" t="s">
        <v>575</v>
      </c>
      <c r="AV64" s="137" t="s">
        <v>575</v>
      </c>
      <c r="AW64" s="137" t="s">
        <v>575</v>
      </c>
      <c r="AX64" s="137" t="s">
        <v>575</v>
      </c>
      <c r="AY64" s="135" t="s">
        <v>897</v>
      </c>
      <c r="AZ64" s="135" t="s">
        <v>898</v>
      </c>
    </row>
    <row r="65" spans="1:53" s="136" customFormat="1" ht="13.5" customHeight="1" x14ac:dyDescent="0.25">
      <c r="A65" s="133" t="s">
        <v>698</v>
      </c>
      <c r="B65" s="148">
        <v>57608</v>
      </c>
      <c r="C65" s="148" t="s">
        <v>389</v>
      </c>
      <c r="D65" s="137" t="s">
        <v>1157</v>
      </c>
      <c r="E65" s="137" t="s">
        <v>489</v>
      </c>
      <c r="F65" s="137" t="s">
        <v>490</v>
      </c>
      <c r="G65" s="138" t="s">
        <v>575</v>
      </c>
      <c r="H65" s="137" t="s">
        <v>491</v>
      </c>
      <c r="I65" s="137" t="s">
        <v>792</v>
      </c>
      <c r="J65" s="138" t="s">
        <v>492</v>
      </c>
      <c r="K65" s="138" t="s">
        <v>202</v>
      </c>
      <c r="L65" s="138" t="s">
        <v>493</v>
      </c>
      <c r="M65" s="140" t="s">
        <v>494</v>
      </c>
      <c r="N65" s="137" t="s">
        <v>1164</v>
      </c>
      <c r="O65" s="140" t="s">
        <v>1165</v>
      </c>
      <c r="P65" s="137" t="s">
        <v>1166</v>
      </c>
      <c r="Q65" s="140" t="s">
        <v>1167</v>
      </c>
      <c r="R65" s="137" t="s">
        <v>1168</v>
      </c>
      <c r="S65" s="140" t="s">
        <v>1169</v>
      </c>
      <c r="T65" s="137" t="s">
        <v>495</v>
      </c>
      <c r="U65" s="140" t="s">
        <v>496</v>
      </c>
      <c r="V65" s="137" t="s">
        <v>497</v>
      </c>
      <c r="W65" s="156" t="s">
        <v>498</v>
      </c>
      <c r="X65" s="137" t="s">
        <v>499</v>
      </c>
      <c r="Y65" s="140" t="s">
        <v>500</v>
      </c>
      <c r="Z65" s="145" t="s">
        <v>501</v>
      </c>
      <c r="AA65" s="143" t="s">
        <v>502</v>
      </c>
      <c r="AB65" s="141" t="s">
        <v>575</v>
      </c>
      <c r="AC65" s="141" t="s">
        <v>575</v>
      </c>
      <c r="AD65" s="144">
        <v>39919</v>
      </c>
      <c r="AE65" s="137" t="s">
        <v>575</v>
      </c>
      <c r="AF65" s="137" t="s">
        <v>575</v>
      </c>
      <c r="AG65" s="137" t="s">
        <v>575</v>
      </c>
      <c r="AH65" s="137" t="s">
        <v>575</v>
      </c>
      <c r="AI65" s="137" t="s">
        <v>575</v>
      </c>
      <c r="AJ65" s="137" t="s">
        <v>575</v>
      </c>
      <c r="AK65" s="137" t="s">
        <v>575</v>
      </c>
      <c r="AL65" s="137" t="s">
        <v>575</v>
      </c>
      <c r="AM65" s="137" t="s">
        <v>575</v>
      </c>
      <c r="AN65" s="137" t="s">
        <v>575</v>
      </c>
      <c r="AO65" s="137" t="s">
        <v>575</v>
      </c>
      <c r="AP65" s="137" t="s">
        <v>575</v>
      </c>
      <c r="AQ65" s="137" t="s">
        <v>575</v>
      </c>
      <c r="AR65" s="137" t="s">
        <v>575</v>
      </c>
      <c r="AS65" s="137" t="s">
        <v>575</v>
      </c>
      <c r="AT65" s="137" t="s">
        <v>575</v>
      </c>
      <c r="AU65" s="137" t="s">
        <v>575</v>
      </c>
      <c r="AV65" s="137" t="s">
        <v>575</v>
      </c>
      <c r="AW65" s="137" t="s">
        <v>575</v>
      </c>
      <c r="AX65" s="137" t="s">
        <v>575</v>
      </c>
      <c r="AY65" s="135" t="s">
        <v>1185</v>
      </c>
      <c r="AZ65" s="137" t="s">
        <v>1186</v>
      </c>
      <c r="BA65" s="147"/>
    </row>
    <row r="66" spans="1:53" x14ac:dyDescent="0.2">
      <c r="B66" s="168"/>
      <c r="C66" s="169"/>
    </row>
    <row r="67" spans="1:53" x14ac:dyDescent="0.2">
      <c r="A67" s="167">
        <v>1</v>
      </c>
      <c r="B67" s="167">
        <v>2</v>
      </c>
      <c r="C67" s="167">
        <v>3</v>
      </c>
      <c r="D67" s="167">
        <v>4</v>
      </c>
      <c r="E67" s="167">
        <v>5</v>
      </c>
      <c r="F67" s="167">
        <v>6</v>
      </c>
      <c r="G67" s="167">
        <v>7</v>
      </c>
      <c r="H67" s="167">
        <v>8</v>
      </c>
      <c r="I67" s="167">
        <v>9</v>
      </c>
      <c r="J67" s="167">
        <v>10</v>
      </c>
      <c r="K67" s="167">
        <v>11</v>
      </c>
      <c r="L67" s="167">
        <v>12</v>
      </c>
      <c r="M67" s="167">
        <v>13</v>
      </c>
      <c r="N67" s="167">
        <v>14</v>
      </c>
      <c r="O67" s="167">
        <v>15</v>
      </c>
      <c r="P67" s="167">
        <v>16</v>
      </c>
      <c r="Q67" s="167">
        <v>17</v>
      </c>
      <c r="R67" s="167">
        <v>18</v>
      </c>
      <c r="S67" s="167">
        <v>19</v>
      </c>
      <c r="T67" s="167">
        <v>20</v>
      </c>
      <c r="U67" s="167">
        <v>21</v>
      </c>
      <c r="V67" s="167">
        <v>22</v>
      </c>
      <c r="W67" s="167">
        <v>23</v>
      </c>
      <c r="X67" s="167">
        <v>24</v>
      </c>
      <c r="Y67" s="167">
        <v>25</v>
      </c>
      <c r="Z67" s="167">
        <v>26</v>
      </c>
      <c r="AA67" s="167">
        <v>27</v>
      </c>
      <c r="AB67" s="167">
        <v>28</v>
      </c>
      <c r="AC67" s="167">
        <v>29</v>
      </c>
      <c r="AD67" s="167">
        <v>30</v>
      </c>
      <c r="AE67" s="167">
        <v>31</v>
      </c>
      <c r="AF67" s="167">
        <v>32</v>
      </c>
      <c r="AG67" s="167">
        <v>33</v>
      </c>
      <c r="AH67" s="167">
        <v>34</v>
      </c>
      <c r="AI67" s="167">
        <v>35</v>
      </c>
      <c r="AJ67" s="167">
        <v>36</v>
      </c>
      <c r="AK67" s="167">
        <v>37</v>
      </c>
      <c r="AL67" s="167">
        <v>38</v>
      </c>
      <c r="AM67" s="167">
        <v>39</v>
      </c>
      <c r="AN67" s="167">
        <v>40</v>
      </c>
      <c r="AO67" s="167">
        <v>41</v>
      </c>
      <c r="AP67" s="167">
        <v>42</v>
      </c>
      <c r="AQ67" s="167">
        <v>43</v>
      </c>
      <c r="AR67" s="167">
        <v>44</v>
      </c>
      <c r="AS67" s="167">
        <v>45</v>
      </c>
      <c r="AT67" s="167">
        <v>46</v>
      </c>
      <c r="AU67" s="167">
        <v>47</v>
      </c>
      <c r="AV67" s="167">
        <v>48</v>
      </c>
      <c r="AW67" s="167">
        <v>49</v>
      </c>
      <c r="AX67" s="167">
        <v>50</v>
      </c>
      <c r="AY67" s="167">
        <v>51</v>
      </c>
      <c r="AZ67" s="167">
        <v>52</v>
      </c>
    </row>
    <row r="71" spans="1:53" x14ac:dyDescent="0.2">
      <c r="Z71" s="174" t="s">
        <v>503</v>
      </c>
    </row>
    <row r="73" spans="1:53" x14ac:dyDescent="0.2">
      <c r="R73" s="140"/>
    </row>
  </sheetData>
  <autoFilter ref="A1:AY65"/>
  <dataConsolidate/>
  <phoneticPr fontId="0" type="noConversion"/>
  <hyperlinks>
    <hyperlink ref="M4" r:id="rId1"/>
    <hyperlink ref="M3" r:id="rId2"/>
    <hyperlink ref="M10" r:id="rId3" display="www.toyotatorreon.com.mx"/>
    <hyperlink ref="M2" r:id="rId4"/>
    <hyperlink ref="M5" r:id="rId5"/>
    <hyperlink ref="M6" r:id="rId6"/>
    <hyperlink ref="M7" r:id="rId7"/>
    <hyperlink ref="M8" r:id="rId8"/>
    <hyperlink ref="M9" r:id="rId9"/>
    <hyperlink ref="M11" r:id="rId10"/>
    <hyperlink ref="M12" r:id="rId11"/>
    <hyperlink ref="M13" r:id="rId12"/>
    <hyperlink ref="M14" r:id="rId13"/>
    <hyperlink ref="M16" r:id="rId14"/>
    <hyperlink ref="M15" r:id="rId15"/>
    <hyperlink ref="M18" r:id="rId16"/>
    <hyperlink ref="M19" r:id="rId17"/>
    <hyperlink ref="M21" r:id="rId18"/>
    <hyperlink ref="M23" r:id="rId19"/>
    <hyperlink ref="M25" r:id="rId20"/>
    <hyperlink ref="M24" r:id="rId21"/>
    <hyperlink ref="M26" r:id="rId22"/>
    <hyperlink ref="M27" r:id="rId23"/>
    <hyperlink ref="M28" r:id="rId24"/>
    <hyperlink ref="M29" r:id="rId25"/>
    <hyperlink ref="M30" r:id="rId26"/>
    <hyperlink ref="M33" r:id="rId27" display="www.toyotadetijuana.com/"/>
    <hyperlink ref="M31" r:id="rId28"/>
    <hyperlink ref="M34" r:id="rId29"/>
    <hyperlink ref="M32" r:id="rId30"/>
    <hyperlink ref="M35" r:id="rId31"/>
    <hyperlink ref="M36" r:id="rId32"/>
    <hyperlink ref="M57" r:id="rId33"/>
    <hyperlink ref="M39" r:id="rId34"/>
    <hyperlink ref="M40" r:id="rId35"/>
    <hyperlink ref="M22" r:id="rId36"/>
    <hyperlink ref="M38" r:id="rId37"/>
    <hyperlink ref="M37" r:id="rId38"/>
    <hyperlink ref="M44" r:id="rId39"/>
    <hyperlink ref="P38" r:id="rId40" display="monica@toyotaguerrero.com.mx"/>
    <hyperlink ref="M45" r:id="rId41"/>
    <hyperlink ref="M42" r:id="rId42"/>
    <hyperlink ref="R38" r:id="rId43" display="monica@toyotaguerrero.com.mx"/>
    <hyperlink ref="M43" r:id="rId44"/>
    <hyperlink ref="M58" r:id="rId45"/>
    <hyperlink ref="M60" r:id="rId46"/>
    <hyperlink ref="M47" r:id="rId47"/>
    <hyperlink ref="M48" r:id="rId48"/>
    <hyperlink ref="M61" r:id="rId49"/>
    <hyperlink ref="M50" r:id="rId50"/>
    <hyperlink ref="M49" r:id="rId51"/>
    <hyperlink ref="M63" r:id="rId52"/>
    <hyperlink ref="Z8" r:id="rId53" display="angel_flores@toyotaangelopolis.com.mx"/>
    <hyperlink ref="M62" r:id="rId54"/>
    <hyperlink ref="M64" r:id="rId55"/>
    <hyperlink ref="M54" r:id="rId56"/>
    <hyperlink ref="M53" r:id="rId57"/>
    <hyperlink ref="M51" r:id="rId58"/>
    <hyperlink ref="M55" r:id="rId59"/>
    <hyperlink ref="M20" r:id="rId60" display="http://www.daltontoyotaslp.com.mx/"/>
    <hyperlink ref="O2" r:id="rId61"/>
    <hyperlink ref="O3" r:id="rId62"/>
    <hyperlink ref="O37" r:id="rId63"/>
    <hyperlink ref="O18" r:id="rId64"/>
    <hyperlink ref="O43" r:id="rId65"/>
    <hyperlink ref="O24" r:id="rId66"/>
    <hyperlink ref="O28" r:id="rId67"/>
    <hyperlink ref="O15" r:id="rId68"/>
    <hyperlink ref="O10" r:id="rId69"/>
    <hyperlink ref="O44" r:id="rId70"/>
    <hyperlink ref="O58" r:id="rId71"/>
    <hyperlink ref="O22" r:id="rId72"/>
    <hyperlink ref="O35" r:id="rId73"/>
    <hyperlink ref="O8" r:id="rId74"/>
    <hyperlink ref="O26" r:id="rId75"/>
    <hyperlink ref="O61" r:id="rId76"/>
    <hyperlink ref="O60" r:id="rId77"/>
    <hyperlink ref="O53" r:id="rId78"/>
    <hyperlink ref="O64" r:id="rId79"/>
    <hyperlink ref="O49" r:id="rId80"/>
    <hyperlink ref="O65" r:id="rId81"/>
    <hyperlink ref="Q2" r:id="rId82"/>
    <hyperlink ref="Q13" r:id="rId83"/>
    <hyperlink ref="Q19" r:id="rId84"/>
    <hyperlink ref="Q3" r:id="rId85"/>
    <hyperlink ref="Q33" r:id="rId86"/>
    <hyperlink ref="Q21" r:id="rId87"/>
    <hyperlink ref="Q8" r:id="rId88"/>
    <hyperlink ref="Q58" r:id="rId89"/>
    <hyperlink ref="Q10" r:id="rId90"/>
    <hyperlink ref="Q60" r:id="rId91"/>
    <hyperlink ref="Q59" r:id="rId92"/>
    <hyperlink ref="Q47" r:id="rId93"/>
    <hyperlink ref="Q39" r:id="rId94"/>
    <hyperlink ref="Q14" r:id="rId95"/>
    <hyperlink ref="Q63" r:id="rId96"/>
    <hyperlink ref="Q37" r:id="rId97"/>
    <hyperlink ref="Q56" r:id="rId98"/>
    <hyperlink ref="Q42" r:id="rId99"/>
    <hyperlink ref="Q49" r:id="rId100"/>
    <hyperlink ref="Q36" r:id="rId101"/>
    <hyperlink ref="Q15" r:id="rId102"/>
    <hyperlink ref="Q64" r:id="rId103"/>
    <hyperlink ref="Q22" r:id="rId104"/>
    <hyperlink ref="Q29" r:id="rId105"/>
    <hyperlink ref="Q50" r:id="rId106"/>
    <hyperlink ref="Q65" r:id="rId107"/>
    <hyperlink ref="Q34" r:id="rId108"/>
    <hyperlink ref="Q53" r:id="rId109"/>
    <hyperlink ref="Q40" r:id="rId110"/>
    <hyperlink ref="Q4" r:id="rId111"/>
    <hyperlink ref="S8" r:id="rId112"/>
    <hyperlink ref="S18" r:id="rId113"/>
    <hyperlink ref="S33" r:id="rId114"/>
    <hyperlink ref="S10" r:id="rId115"/>
    <hyperlink ref="S19" r:id="rId116"/>
    <hyperlink ref="S35" r:id="rId117"/>
    <hyperlink ref="S47" r:id="rId118"/>
    <hyperlink ref="S39" r:id="rId119"/>
    <hyperlink ref="S14" r:id="rId120"/>
    <hyperlink ref="S13" r:id="rId121"/>
    <hyperlink ref="S37" r:id="rId122"/>
    <hyperlink ref="S29" r:id="rId123"/>
    <hyperlink ref="S49" r:id="rId124"/>
    <hyperlink ref="S42" r:id="rId125"/>
    <hyperlink ref="S36" r:id="rId126"/>
    <hyperlink ref="S50" r:id="rId127"/>
    <hyperlink ref="S15" r:id="rId128"/>
    <hyperlink ref="S34" r:id="rId129"/>
    <hyperlink ref="S31" r:id="rId130"/>
    <hyperlink ref="S9" r:id="rId131"/>
    <hyperlink ref="S12" r:id="rId132"/>
    <hyperlink ref="S20" r:id="rId133"/>
    <hyperlink ref="S28" r:id="rId134"/>
    <hyperlink ref="W3" r:id="rId135"/>
    <hyperlink ref="W7" r:id="rId136"/>
    <hyperlink ref="W9" r:id="rId137"/>
    <hyperlink ref="W24" r:id="rId138"/>
    <hyperlink ref="W29" r:id="rId139"/>
    <hyperlink ref="W19" r:id="rId140"/>
    <hyperlink ref="W20" r:id="rId141"/>
    <hyperlink ref="W26" r:id="rId142"/>
    <hyperlink ref="W33" r:id="rId143"/>
    <hyperlink ref="W57" r:id="rId144"/>
    <hyperlink ref="W39" r:id="rId145"/>
    <hyperlink ref="W25" r:id="rId146"/>
    <hyperlink ref="W45" r:id="rId147"/>
    <hyperlink ref="W42" r:id="rId148"/>
    <hyperlink ref="W38" r:id="rId149"/>
    <hyperlink ref="W47" r:id="rId150"/>
    <hyperlink ref="W21" r:id="rId151"/>
    <hyperlink ref="W36" r:id="rId152"/>
    <hyperlink ref="W48" r:id="rId153"/>
    <hyperlink ref="W49" r:id="rId154"/>
    <hyperlink ref="W8" r:id="rId155"/>
    <hyperlink ref="W10" r:id="rId156"/>
    <hyperlink ref="W52" r:id="rId157"/>
    <hyperlink ref="W37" r:id="rId158"/>
    <hyperlink ref="Y2" r:id="rId159"/>
    <hyperlink ref="Y5" r:id="rId160"/>
    <hyperlink ref="Y7" r:id="rId161"/>
    <hyperlink ref="Y8" r:id="rId162"/>
    <hyperlink ref="Y10" r:id="rId163"/>
    <hyperlink ref="Y11" r:id="rId164"/>
    <hyperlink ref="Y12" r:id="rId165"/>
    <hyperlink ref="Y15" r:id="rId166"/>
    <hyperlink ref="Y18" r:id="rId167"/>
    <hyperlink ref="Y14" r:id="rId168"/>
    <hyperlink ref="Y9" r:id="rId169"/>
    <hyperlink ref="Y60" r:id="rId170"/>
    <hyperlink ref="Y62" r:id="rId171"/>
    <hyperlink ref="Y57" r:id="rId172"/>
    <hyperlink ref="Y61" r:id="rId173"/>
    <hyperlink ref="AA5" r:id="rId174"/>
    <hyperlink ref="AA7" r:id="rId175"/>
    <hyperlink ref="AA8" r:id="rId176"/>
    <hyperlink ref="AA9" r:id="rId177"/>
    <hyperlink ref="AA12" r:id="rId178"/>
    <hyperlink ref="AA14" r:id="rId179"/>
    <hyperlink ref="AA15" r:id="rId180" display="e_pavia@toyotamerida.com.mx "/>
    <hyperlink ref="AA17" r:id="rId181" display="jcarballo@toyotaqueretaro.com.mx "/>
    <hyperlink ref="AA21" r:id="rId182"/>
    <hyperlink ref="AA25" r:id="rId183" display="bsolis@toyotapachuca.com.mx "/>
    <hyperlink ref="AA40" r:id="rId184" display="bsolis@toyotapachuca.com.mx "/>
    <hyperlink ref="AA26" r:id="rId185"/>
    <hyperlink ref="AA27" r:id="rId186"/>
    <hyperlink ref="AA29" r:id="rId187"/>
    <hyperlink ref="AA34" r:id="rId188"/>
    <hyperlink ref="AA35" r:id="rId189"/>
    <hyperlink ref="AA44" r:id="rId190"/>
    <hyperlink ref="AA47" r:id="rId191"/>
    <hyperlink ref="AA59" r:id="rId192"/>
    <hyperlink ref="AA42" r:id="rId193" display="acolin@toyotadurango.com "/>
    <hyperlink ref="AA38" r:id="rId194" display="carlos_lara@toyotacoapa.com.mx "/>
    <hyperlink ref="AA24" r:id="rId195"/>
    <hyperlink ref="AA37" r:id="rId196"/>
    <hyperlink ref="AA60" r:id="rId197"/>
    <hyperlink ref="AA18" r:id="rId198"/>
    <hyperlink ref="AA22" r:id="rId199"/>
    <hyperlink ref="AA43" r:id="rId200"/>
    <hyperlink ref="AA19" r:id="rId201"/>
    <hyperlink ref="AA62" r:id="rId202"/>
    <hyperlink ref="AA56" r:id="rId203" display="ffarfan@toyotauni.com.mx,glguevara@toyotauni.com.mx"/>
    <hyperlink ref="AA32" r:id="rId204"/>
    <hyperlink ref="AA11" r:id="rId205"/>
    <hyperlink ref="AA61" r:id="rId206" display="mnunez@dalton.com.mx "/>
    <hyperlink ref="AA45" r:id="rId207"/>
    <hyperlink ref="AA53" r:id="rId208"/>
    <hyperlink ref="AA51" r:id="rId209" display="nidia.mendoza@autopassion.com.mx"/>
    <hyperlink ref="AC59" r:id="rId210"/>
    <hyperlink ref="AC8" r:id="rId211"/>
    <hyperlink ref="AC30" r:id="rId212"/>
    <hyperlink ref="AC11" r:id="rId213"/>
    <hyperlink ref="AC12" r:id="rId214"/>
    <hyperlink ref="AC2" r:id="rId215"/>
    <hyperlink ref="AC3" r:id="rId216"/>
    <hyperlink ref="AC7" r:id="rId217"/>
    <hyperlink ref="AC50" r:id="rId218"/>
    <hyperlink ref="AC45" r:id="rId219"/>
    <hyperlink ref="AC20" r:id="rId220"/>
    <hyperlink ref="M56" r:id="rId221"/>
    <hyperlink ref="O56" r:id="rId222"/>
    <hyperlink ref="M65" r:id="rId223"/>
    <hyperlink ref="O54" r:id="rId224" display="fernandovazquez@gfarrera.com.mx "/>
    <hyperlink ref="O62" r:id="rId225"/>
    <hyperlink ref="O63" r:id="rId226"/>
    <hyperlink ref="O50" r:id="rId227" display="javier.marina@soniautos.com.mx "/>
    <hyperlink ref="O48" r:id="rId228"/>
    <hyperlink ref="O42" r:id="rId229"/>
    <hyperlink ref="O39" r:id="rId230" display="jsv@consan.com.mx "/>
    <hyperlink ref="O32" r:id="rId231" display="xavier@purdymo.com "/>
    <hyperlink ref="O31" r:id="rId232"/>
    <hyperlink ref="AA2" r:id="rId233"/>
    <hyperlink ref="AC15" r:id="rId234"/>
    <hyperlink ref="U57" r:id="rId235"/>
    <hyperlink ref="U60" r:id="rId236"/>
    <hyperlink ref="U58" r:id="rId237" display="gderbez@toyotalindavista.com.mx"/>
    <hyperlink ref="U61" r:id="rId238"/>
    <hyperlink ref="U62" r:id="rId239"/>
    <hyperlink ref="U63" r:id="rId240"/>
    <hyperlink ref="U64" r:id="rId241"/>
    <hyperlink ref="U56" r:id="rId242"/>
    <hyperlink ref="AA63" r:id="rId243"/>
    <hyperlink ref="W18" r:id="rId244"/>
    <hyperlink ref="AA48" r:id="rId245"/>
    <hyperlink ref="W14" r:id="rId246"/>
    <hyperlink ref="W55" r:id="rId247"/>
    <hyperlink ref="AA55" r:id="rId248"/>
    <hyperlink ref="W5" r:id="rId249"/>
    <hyperlink ref="W65" r:id="rId250"/>
    <hyperlink ref="AC27" r:id="rId251"/>
    <hyperlink ref="Q24" r:id="rId252"/>
    <hyperlink ref="S24" r:id="rId253"/>
    <hyperlink ref="Q44" r:id="rId254"/>
    <hyperlink ref="S44" r:id="rId255"/>
    <hyperlink ref="W44" r:id="rId256"/>
    <hyperlink ref="S3" r:id="rId257"/>
    <hyperlink ref="Y65" r:id="rId258"/>
    <hyperlink ref="S54" r:id="rId259"/>
    <hyperlink ref="Q57" r:id="rId260"/>
    <hyperlink ref="W60" r:id="rId261"/>
    <hyperlink ref="S4" r:id="rId262"/>
    <hyperlink ref="AA65" r:id="rId263"/>
    <hyperlink ref="O20" r:id="rId264"/>
    <hyperlink ref="O55" r:id="rId265"/>
    <hyperlink ref="O7" r:id="rId266"/>
    <hyperlink ref="O51" r:id="rId267"/>
    <hyperlink ref="Q51" r:id="rId268"/>
    <hyperlink ref="S51" r:id="rId269"/>
    <hyperlink ref="W11" r:id="rId270"/>
    <hyperlink ref="W35" r:id="rId271"/>
    <hyperlink ref="W61" r:id="rId272"/>
    <hyperlink ref="S53" r:id="rId273"/>
    <hyperlink ref="W53" r:id="rId274"/>
    <hyperlink ref="W50" r:id="rId275"/>
    <hyperlink ref="W62" r:id="rId276" display="sgarcia@toyotacountry.com.mx"/>
    <hyperlink ref="W63" r:id="rId277"/>
    <hyperlink ref="AA39" r:id="rId278"/>
    <hyperlink ref="Q48" r:id="rId279"/>
    <hyperlink ref="O19" r:id="rId280"/>
    <hyperlink ref="Q30" r:id="rId281"/>
    <hyperlink ref="Y35" r:id="rId282"/>
    <hyperlink ref="Y20" r:id="rId283"/>
    <hyperlink ref="Y55" r:id="rId284"/>
    <hyperlink ref="Y31" r:id="rId285"/>
    <hyperlink ref="Y24" r:id="rId286"/>
    <hyperlink ref="Y53" r:id="rId287"/>
    <hyperlink ref="Y39" r:id="rId288"/>
    <hyperlink ref="Y51" r:id="rId289" display="mario.gutierrez@autopassion.com.mx"/>
    <hyperlink ref="Y37" r:id="rId290"/>
    <hyperlink ref="Y56" r:id="rId291"/>
    <hyperlink ref="Y33" r:id="rId292"/>
    <hyperlink ref="Y32" r:id="rId293"/>
    <hyperlink ref="Y48" r:id="rId294"/>
    <hyperlink ref="Y49" r:id="rId295"/>
    <hyperlink ref="Y43" r:id="rId296"/>
    <hyperlink ref="Y42" r:id="rId297"/>
    <hyperlink ref="Y34" r:id="rId298"/>
    <hyperlink ref="Y26" r:id="rId299"/>
    <hyperlink ref="Y29" r:id="rId300"/>
    <hyperlink ref="Y28" r:id="rId301"/>
    <hyperlink ref="Y27" r:id="rId302"/>
    <hyperlink ref="Y25" r:id="rId303"/>
    <hyperlink ref="Y23" r:id="rId304"/>
    <hyperlink ref="Y22" r:id="rId305"/>
    <hyperlink ref="Y21" r:id="rId306"/>
    <hyperlink ref="Y19" r:id="rId307" display="mdelarosa@toyotadeaguascalientes.com.mx"/>
    <hyperlink ref="W12" r:id="rId308" display="mdelarosa@toyotadeaguascalientes.com.mx"/>
    <hyperlink ref="AA36" r:id="rId309"/>
    <hyperlink ref="AA49" r:id="rId310"/>
    <hyperlink ref="S22" r:id="rId311"/>
    <hyperlink ref="O25" r:id="rId312"/>
    <hyperlink ref="Y54" r:id="rId313"/>
    <hyperlink ref="AC62" r:id="rId314"/>
    <hyperlink ref="Y47" r:id="rId315"/>
    <hyperlink ref="AA58" r:id="rId316"/>
    <hyperlink ref="AA3" r:id="rId317"/>
    <hyperlink ref="S21" r:id="rId318"/>
    <hyperlink ref="W58" r:id="rId319" display="gderbez@toyotalindavista.com.mx"/>
    <hyperlink ref="M46" r:id="rId320"/>
    <hyperlink ref="Q46" r:id="rId321"/>
    <hyperlink ref="S46" r:id="rId322"/>
    <hyperlink ref="W46" r:id="rId323"/>
    <hyperlink ref="AA46" r:id="rId324"/>
    <hyperlink ref="Y46" r:id="rId325"/>
    <hyperlink ref="Y6" r:id="rId326"/>
    <hyperlink ref="O46" r:id="rId327"/>
    <hyperlink ref="O13" r:id="rId328"/>
    <hyperlink ref="AA6" r:id="rId329"/>
    <hyperlink ref="S45" r:id="rId330"/>
    <hyperlink ref="Y50" r:id="rId331"/>
    <hyperlink ref="AA4" r:id="rId332"/>
    <hyperlink ref="AC23" r:id="rId333"/>
    <hyperlink ref="AC48" r:id="rId334"/>
    <hyperlink ref="AC46" r:id="rId335"/>
    <hyperlink ref="AC13" r:id="rId336"/>
    <hyperlink ref="W4" r:id="rId337"/>
    <hyperlink ref="Q17" r:id="rId338"/>
    <hyperlink ref="S17" r:id="rId339"/>
    <hyperlink ref="O17" r:id="rId340"/>
    <hyperlink ref="O4" r:id="rId341"/>
    <hyperlink ref="Q61" r:id="rId342"/>
    <hyperlink ref="S2" r:id="rId343"/>
  </hyperlinks>
  <printOptions horizontalCentered="1" verticalCentered="1"/>
  <pageMargins left="0.19685039370078741" right="0.19685039370078741" top="0.51181102362204722" bottom="0.19685039370078741" header="0" footer="0"/>
  <pageSetup paperSize="17" scale="18" orientation="landscape" r:id="rId344"/>
  <headerFooter alignWithMargins="0">
    <oddFooter>&amp;R&amp;"Arial,Cursiva"&amp;P</oddFooter>
  </headerFooter>
  <drawing r:id="rId34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9"/>
  <sheetViews>
    <sheetView view="pageBreakPreview" zoomScale="60" zoomScaleNormal="70" workbookViewId="0">
      <selection activeCell="I7" sqref="I7"/>
    </sheetView>
  </sheetViews>
  <sheetFormatPr baseColWidth="10" defaultRowHeight="15" x14ac:dyDescent="0.25"/>
  <cols>
    <col min="1" max="1" width="17.5703125" customWidth="1"/>
    <col min="2" max="2" width="87.7109375" customWidth="1"/>
    <col min="3" max="3" width="2.28515625" customWidth="1"/>
    <col min="4" max="9" width="15.7109375" customWidth="1"/>
    <col min="10" max="10" width="5" customWidth="1"/>
  </cols>
  <sheetData>
    <row r="1" spans="1:42" ht="39.950000000000003" customHeight="1" x14ac:dyDescent="0.25"/>
    <row r="2" spans="1:42" ht="39.950000000000003" customHeight="1" x14ac:dyDescent="0.25"/>
    <row r="3" spans="1:42" ht="39.950000000000003" customHeight="1" x14ac:dyDescent="0.25"/>
    <row r="4" spans="1:42" s="2" customFormat="1" ht="32.25" customHeight="1" x14ac:dyDescent="0.2">
      <c r="A4" s="21" t="s">
        <v>534</v>
      </c>
      <c r="B4" s="21"/>
      <c r="C4" s="46" t="s">
        <v>1554</v>
      </c>
      <c r="D4" s="21"/>
      <c r="E4" s="21"/>
      <c r="F4" s="21"/>
      <c r="G4" s="21"/>
      <c r="H4" s="21"/>
      <c r="I4" s="21"/>
      <c r="K4" s="21"/>
      <c r="L4" s="21"/>
      <c r="N4" s="21"/>
      <c r="O4" s="21"/>
    </row>
    <row r="5" spans="1:42" s="1" customFormat="1" ht="9.75" customHeight="1" x14ac:dyDescent="0.2">
      <c r="A5" s="21"/>
      <c r="B5" s="21"/>
      <c r="C5" s="21"/>
      <c r="D5" s="21"/>
      <c r="E5" s="21"/>
      <c r="F5" s="21"/>
      <c r="G5" s="21"/>
      <c r="H5" s="21"/>
      <c r="I5" s="21"/>
      <c r="K5" s="21"/>
      <c r="L5" s="21"/>
      <c r="M5" s="46"/>
      <c r="N5" s="21"/>
      <c r="O5" s="21"/>
    </row>
    <row r="6" spans="1:42" s="1" customFormat="1" ht="24.95" customHeight="1" x14ac:dyDescent="0.25">
      <c r="A6" s="441" t="s">
        <v>1691</v>
      </c>
      <c r="B6" s="442"/>
      <c r="C6" s="426"/>
      <c r="D6" s="426"/>
      <c r="E6" s="427"/>
      <c r="F6" s="427"/>
      <c r="G6" s="427"/>
      <c r="H6" s="427"/>
      <c r="I6" s="428">
        <v>2017</v>
      </c>
      <c r="J6" s="47"/>
      <c r="K6" s="47"/>
      <c r="L6" s="48"/>
      <c r="M6" s="2"/>
      <c r="U6" s="44"/>
      <c r="V6" s="44"/>
      <c r="W6" s="45"/>
      <c r="X6" s="44"/>
      <c r="Y6" s="44"/>
    </row>
    <row r="7" spans="1:42" s="183" customFormat="1" ht="9" customHeight="1" x14ac:dyDescent="0.2">
      <c r="A7" s="8"/>
      <c r="B7" s="9"/>
      <c r="C7" s="9"/>
      <c r="D7" s="9"/>
      <c r="E7" s="9"/>
      <c r="F7" s="8"/>
      <c r="G7" s="9"/>
      <c r="H7" s="9"/>
      <c r="I7" s="9"/>
      <c r="J7" s="1"/>
      <c r="K7" s="1"/>
      <c r="L7" s="1"/>
      <c r="N7" s="1"/>
      <c r="O7" s="1"/>
      <c r="Q7" s="1"/>
      <c r="R7" s="1"/>
      <c r="S7" s="1"/>
      <c r="T7" s="1"/>
      <c r="U7" s="1"/>
      <c r="V7" s="1"/>
      <c r="W7" s="1"/>
      <c r="X7" s="1"/>
      <c r="Y7" s="1"/>
      <c r="Z7" s="1"/>
      <c r="AA7" s="1"/>
      <c r="AB7" s="1"/>
      <c r="AC7" s="1"/>
      <c r="AD7" s="1"/>
      <c r="AE7" s="1"/>
      <c r="AF7" s="1"/>
      <c r="AG7" s="1"/>
      <c r="AH7" s="1"/>
      <c r="AI7" s="1"/>
      <c r="AJ7" s="1"/>
      <c r="AK7" s="1"/>
      <c r="AL7" s="1"/>
      <c r="AM7" s="1"/>
      <c r="AN7" s="1"/>
      <c r="AO7" s="1"/>
      <c r="AP7" s="1"/>
    </row>
    <row r="8" spans="1:42" x14ac:dyDescent="0.25">
      <c r="A8" s="356" t="s">
        <v>1660</v>
      </c>
    </row>
    <row r="9" spans="1:42" ht="8.25" customHeight="1" x14ac:dyDescent="0.25"/>
    <row r="10" spans="1:42" x14ac:dyDescent="0.25">
      <c r="A10" s="354" t="s">
        <v>1650</v>
      </c>
      <c r="B10" s="285"/>
      <c r="C10" s="285"/>
      <c r="D10" s="286" t="s">
        <v>1555</v>
      </c>
      <c r="E10" s="286" t="s">
        <v>1556</v>
      </c>
      <c r="F10" s="286" t="s">
        <v>1557</v>
      </c>
      <c r="G10" s="286" t="s">
        <v>1558</v>
      </c>
      <c r="H10" s="286" t="s">
        <v>1559</v>
      </c>
      <c r="I10" s="286" t="s">
        <v>1560</v>
      </c>
    </row>
    <row r="11" spans="1:42" ht="18.75" x14ac:dyDescent="0.3">
      <c r="A11" s="355" t="s">
        <v>1632</v>
      </c>
      <c r="B11" s="285"/>
      <c r="C11" s="285"/>
      <c r="D11" s="287"/>
      <c r="E11" s="287"/>
      <c r="F11" s="287"/>
      <c r="G11" s="288"/>
      <c r="H11" s="289"/>
      <c r="I11" s="289"/>
    </row>
    <row r="12" spans="1:42" ht="18.75" x14ac:dyDescent="0.3">
      <c r="A12" s="355" t="s">
        <v>1633</v>
      </c>
      <c r="B12" s="285"/>
      <c r="C12" s="285"/>
      <c r="D12" s="287"/>
      <c r="E12" s="287"/>
      <c r="F12" s="287"/>
      <c r="G12" s="289"/>
      <c r="H12" s="289"/>
      <c r="I12" s="289"/>
    </row>
    <row r="13" spans="1:42" ht="18.75" x14ac:dyDescent="0.3">
      <c r="A13" s="355" t="s">
        <v>1634</v>
      </c>
      <c r="B13" s="285"/>
      <c r="C13" s="285"/>
      <c r="D13" s="290"/>
      <c r="E13" s="290"/>
      <c r="F13" s="290"/>
      <c r="G13" s="289"/>
      <c r="H13" s="289"/>
      <c r="I13" s="289"/>
    </row>
    <row r="14" spans="1:42" ht="18.75" x14ac:dyDescent="0.3">
      <c r="A14" s="355" t="s">
        <v>1635</v>
      </c>
      <c r="B14" s="285"/>
      <c r="C14" s="285"/>
      <c r="D14" s="290"/>
      <c r="E14" s="287"/>
      <c r="F14" s="287"/>
      <c r="G14" s="289"/>
      <c r="H14" s="289"/>
      <c r="I14" s="289"/>
    </row>
    <row r="15" spans="1:42" ht="18.75" x14ac:dyDescent="0.3">
      <c r="A15" s="355" t="s">
        <v>1636</v>
      </c>
      <c r="B15" s="285"/>
      <c r="C15" s="285"/>
      <c r="D15" s="290"/>
      <c r="E15" s="290"/>
      <c r="F15" s="290"/>
      <c r="G15" s="289"/>
      <c r="H15" s="289"/>
      <c r="I15" s="289"/>
    </row>
    <row r="16" spans="1:42" ht="18.75" x14ac:dyDescent="0.3">
      <c r="A16" s="355" t="s">
        <v>1637</v>
      </c>
      <c r="B16" s="285"/>
      <c r="C16" s="285"/>
      <c r="D16" s="290"/>
      <c r="E16" s="287"/>
      <c r="F16" s="290"/>
      <c r="G16" s="289"/>
      <c r="H16" s="289"/>
      <c r="I16" s="289"/>
    </row>
    <row r="17" spans="1:9" ht="18.75" x14ac:dyDescent="0.3">
      <c r="A17" s="355" t="s">
        <v>1638</v>
      </c>
      <c r="B17" s="285"/>
      <c r="C17" s="285"/>
      <c r="D17" s="290"/>
      <c r="E17" s="287"/>
      <c r="F17" s="287"/>
      <c r="G17" s="289"/>
      <c r="H17" s="289"/>
      <c r="I17" s="289"/>
    </row>
    <row r="18" spans="1:9" ht="18.75" x14ac:dyDescent="0.3">
      <c r="A18" s="355" t="s">
        <v>1639</v>
      </c>
      <c r="B18" s="285"/>
      <c r="C18" s="285"/>
      <c r="D18" s="287"/>
      <c r="E18" s="290"/>
      <c r="F18" s="290"/>
      <c r="G18" s="289"/>
      <c r="H18" s="289"/>
      <c r="I18" s="289"/>
    </row>
    <row r="19" spans="1:9" ht="18.75" x14ac:dyDescent="0.3">
      <c r="A19" s="355" t="s">
        <v>1640</v>
      </c>
      <c r="B19" s="285"/>
      <c r="C19" s="285"/>
      <c r="D19" s="290"/>
      <c r="E19" s="287"/>
      <c r="F19" s="287"/>
      <c r="G19" s="289"/>
      <c r="H19" s="289"/>
      <c r="I19" s="289"/>
    </row>
    <row r="20" spans="1:9" ht="18.75" x14ac:dyDescent="0.3">
      <c r="A20" s="355" t="s">
        <v>1641</v>
      </c>
      <c r="B20" s="285"/>
      <c r="C20" s="285"/>
      <c r="D20" s="290"/>
      <c r="E20" s="290"/>
      <c r="F20" s="290"/>
      <c r="G20" s="289"/>
      <c r="H20" s="289"/>
      <c r="I20" s="289"/>
    </row>
    <row r="21" spans="1:9" ht="18.75" x14ac:dyDescent="0.3">
      <c r="A21" s="355" t="s">
        <v>1642</v>
      </c>
      <c r="B21" s="285"/>
      <c r="C21" s="285"/>
      <c r="D21" s="290"/>
      <c r="E21" s="290"/>
      <c r="F21" s="290"/>
      <c r="G21" s="289"/>
      <c r="H21" s="289"/>
      <c r="I21" s="289"/>
    </row>
    <row r="22" spans="1:9" x14ac:dyDescent="0.25">
      <c r="A22" s="354" t="s">
        <v>1643</v>
      </c>
      <c r="B22" s="285"/>
      <c r="C22" s="285"/>
      <c r="D22" s="287"/>
      <c r="E22" s="287"/>
      <c r="F22" s="287"/>
      <c r="G22" s="289"/>
      <c r="H22" s="289"/>
      <c r="I22" s="289"/>
    </row>
    <row r="23" spans="1:9" ht="18.75" x14ac:dyDescent="0.3">
      <c r="A23" s="355" t="s">
        <v>1644</v>
      </c>
      <c r="B23" s="285"/>
      <c r="C23" s="285"/>
      <c r="D23" s="287"/>
      <c r="E23" s="287"/>
      <c r="F23" s="287"/>
      <c r="G23" s="289"/>
      <c r="H23" s="289"/>
      <c r="I23" s="289"/>
    </row>
    <row r="24" spans="1:9" ht="18.75" x14ac:dyDescent="0.3">
      <c r="A24" s="355" t="s">
        <v>1645</v>
      </c>
      <c r="B24" s="285"/>
      <c r="C24" s="285"/>
      <c r="D24" s="287"/>
      <c r="E24" s="287"/>
      <c r="F24" s="287"/>
      <c r="G24" s="289"/>
      <c r="H24" s="289"/>
      <c r="I24" s="289"/>
    </row>
    <row r="25" spans="1:9" ht="18.75" x14ac:dyDescent="0.3">
      <c r="A25" s="355" t="s">
        <v>1646</v>
      </c>
      <c r="B25" s="285"/>
      <c r="C25" s="285"/>
      <c r="D25" s="287"/>
      <c r="E25" s="287"/>
      <c r="F25" s="287"/>
      <c r="G25" s="289"/>
      <c r="H25" s="289"/>
      <c r="I25" s="289"/>
    </row>
    <row r="26" spans="1:9" ht="18.75" x14ac:dyDescent="0.3">
      <c r="A26" s="355" t="s">
        <v>1647</v>
      </c>
      <c r="B26" s="285"/>
      <c r="C26" s="285"/>
      <c r="D26" s="287"/>
      <c r="E26" s="287"/>
      <c r="F26" s="287"/>
      <c r="G26" s="289"/>
      <c r="H26" s="289"/>
      <c r="I26" s="289"/>
    </row>
    <row r="27" spans="1:9" ht="18.75" x14ac:dyDescent="0.3">
      <c r="A27" s="355" t="s">
        <v>1648</v>
      </c>
      <c r="B27" s="285"/>
      <c r="C27" s="285"/>
      <c r="D27" s="287"/>
      <c r="E27" s="287"/>
      <c r="F27" s="287"/>
      <c r="G27" s="289"/>
      <c r="H27" s="289"/>
      <c r="I27" s="289"/>
    </row>
    <row r="28" spans="1:9" ht="18.75" x14ac:dyDescent="0.3">
      <c r="A28" s="355" t="s">
        <v>1649</v>
      </c>
      <c r="B28" s="285"/>
      <c r="C28" s="285"/>
      <c r="D28" s="287"/>
      <c r="E28" s="287"/>
      <c r="F28" s="287"/>
      <c r="G28" s="289"/>
      <c r="H28" s="289"/>
      <c r="I28" s="289"/>
    </row>
    <row r="29" spans="1:9" x14ac:dyDescent="0.25">
      <c r="A29" s="354" t="s">
        <v>1651</v>
      </c>
      <c r="B29" s="285"/>
      <c r="C29" s="285"/>
      <c r="D29" s="287"/>
      <c r="E29" s="287"/>
      <c r="F29" s="287"/>
      <c r="G29" s="289"/>
      <c r="H29" s="289"/>
      <c r="I29" s="289"/>
    </row>
    <row r="30" spans="1:9" ht="18.75" x14ac:dyDescent="0.3">
      <c r="A30" s="355" t="s">
        <v>1652</v>
      </c>
      <c r="B30" s="285"/>
      <c r="C30" s="285"/>
      <c r="D30" s="287"/>
      <c r="E30" s="287"/>
      <c r="F30" s="287"/>
      <c r="G30" s="289"/>
      <c r="H30" s="289"/>
      <c r="I30" s="289"/>
    </row>
    <row r="31" spans="1:9" ht="18.75" x14ac:dyDescent="0.3">
      <c r="A31" s="355" t="s">
        <v>1653</v>
      </c>
      <c r="B31" s="285"/>
      <c r="C31" s="285"/>
      <c r="D31" s="287"/>
      <c r="E31" s="287"/>
      <c r="F31" s="287"/>
      <c r="G31" s="289"/>
      <c r="H31" s="289"/>
      <c r="I31" s="289"/>
    </row>
    <row r="32" spans="1:9" ht="18.75" x14ac:dyDescent="0.3">
      <c r="A32" s="355" t="s">
        <v>1654</v>
      </c>
      <c r="B32" s="285"/>
      <c r="C32" s="285"/>
      <c r="D32" s="287"/>
      <c r="E32" s="287"/>
      <c r="F32" s="287"/>
      <c r="G32" s="289"/>
      <c r="H32" s="289"/>
      <c r="I32" s="289"/>
    </row>
    <row r="33" spans="1:9" ht="18.75" x14ac:dyDescent="0.3">
      <c r="A33" s="355" t="s">
        <v>1655</v>
      </c>
      <c r="B33" s="285"/>
      <c r="C33" s="285"/>
      <c r="D33" s="287"/>
      <c r="E33" s="287"/>
      <c r="F33" s="287"/>
      <c r="G33" s="289"/>
      <c r="H33" s="289"/>
      <c r="I33" s="289"/>
    </row>
    <row r="34" spans="1:9" ht="18.75" x14ac:dyDescent="0.3">
      <c r="A34" s="355" t="s">
        <v>1656</v>
      </c>
      <c r="B34" s="285"/>
      <c r="C34" s="285"/>
      <c r="D34" s="287"/>
      <c r="E34" s="287"/>
      <c r="F34" s="287"/>
      <c r="G34" s="289"/>
      <c r="H34" s="289"/>
      <c r="I34" s="289"/>
    </row>
    <row r="35" spans="1:9" ht="18.75" x14ac:dyDescent="0.3">
      <c r="A35" s="355" t="s">
        <v>1657</v>
      </c>
      <c r="B35" s="285"/>
      <c r="C35" s="285"/>
      <c r="D35" s="287"/>
      <c r="E35" s="287"/>
      <c r="F35" s="287"/>
      <c r="G35" s="289"/>
      <c r="H35" s="289"/>
      <c r="I35" s="289"/>
    </row>
    <row r="37" spans="1:9" x14ac:dyDescent="0.25">
      <c r="A37" s="542" t="s">
        <v>1658</v>
      </c>
      <c r="B37" s="543"/>
      <c r="C37" s="544"/>
    </row>
    <row r="38" spans="1:9" x14ac:dyDescent="0.25">
      <c r="A38" s="542" t="s">
        <v>1659</v>
      </c>
      <c r="B38" s="543"/>
      <c r="C38" s="544"/>
    </row>
    <row r="39" spans="1:9" x14ac:dyDescent="0.25">
      <c r="A39" s="542" t="s">
        <v>1561</v>
      </c>
      <c r="B39" s="543"/>
      <c r="C39" s="544"/>
    </row>
    <row r="40" spans="1:9" x14ac:dyDescent="0.25">
      <c r="B40" s="285"/>
    </row>
    <row r="41" spans="1:9" x14ac:dyDescent="0.25">
      <c r="A41" s="291" t="s">
        <v>1562</v>
      </c>
      <c r="B41" s="292"/>
      <c r="C41" s="177"/>
    </row>
    <row r="42" spans="1:9" x14ac:dyDescent="0.25">
      <c r="A42" s="293"/>
      <c r="B42" s="292"/>
      <c r="C42" s="177"/>
    </row>
    <row r="43" spans="1:9" x14ac:dyDescent="0.25">
      <c r="B43" s="176"/>
      <c r="C43" s="177"/>
    </row>
    <row r="44" spans="1:9" x14ac:dyDescent="0.25">
      <c r="B44" s="176"/>
      <c r="C44" s="177"/>
    </row>
    <row r="45" spans="1:9" x14ac:dyDescent="0.25">
      <c r="B45" s="176"/>
      <c r="C45" s="177"/>
    </row>
    <row r="46" spans="1:9" x14ac:dyDescent="0.25">
      <c r="B46" s="294"/>
      <c r="C46" s="294"/>
    </row>
    <row r="47" spans="1:9" x14ac:dyDescent="0.25">
      <c r="B47" s="295"/>
      <c r="C47" s="295"/>
      <c r="D47" s="295"/>
    </row>
    <row r="48" spans="1:9" x14ac:dyDescent="0.25">
      <c r="B48" s="295"/>
      <c r="C48" s="295"/>
      <c r="D48" s="295"/>
    </row>
    <row r="49" spans="2:4" x14ac:dyDescent="0.25">
      <c r="B49" s="295"/>
      <c r="C49" s="295"/>
      <c r="D49" s="295"/>
    </row>
  </sheetData>
  <mergeCells count="4">
    <mergeCell ref="A37:C37"/>
    <mergeCell ref="A38:C38"/>
    <mergeCell ref="A39:C39"/>
    <mergeCell ref="A6:B6"/>
  </mergeCells>
  <printOptions horizontalCentered="1"/>
  <pageMargins left="0.56999999999999995" right="0.31496062992125984" top="0.39370078740157483" bottom="0.74803149606299213" header="0.31496062992125984" footer="0.31496062992125984"/>
  <pageSetup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60" zoomScaleNormal="70" workbookViewId="0">
      <selection activeCell="O13" sqref="O13"/>
    </sheetView>
  </sheetViews>
  <sheetFormatPr baseColWidth="10" defaultColWidth="9.140625" defaultRowHeight="15" x14ac:dyDescent="0.25"/>
  <cols>
    <col min="1" max="1" width="15.7109375" style="331" customWidth="1"/>
    <col min="2" max="2" width="64.85546875" style="331" customWidth="1"/>
    <col min="3" max="6" width="10.7109375" style="331" customWidth="1"/>
    <col min="7" max="10" width="9.140625" style="331"/>
    <col min="11" max="11" width="36.42578125" style="331" customWidth="1"/>
    <col min="12" max="16384" width="9.140625" style="331"/>
  </cols>
  <sheetData>
    <row r="1" spans="1:13" ht="39.950000000000003" customHeight="1" x14ac:dyDescent="0.25"/>
    <row r="2" spans="1:13" ht="39.950000000000003" customHeight="1" x14ac:dyDescent="0.25"/>
    <row r="3" spans="1:13" ht="39.950000000000003" customHeight="1" x14ac:dyDescent="0.25"/>
    <row r="4" spans="1:13" s="44" customFormat="1" ht="24.95" customHeight="1" x14ac:dyDescent="0.2">
      <c r="A4" s="21" t="s">
        <v>1563</v>
      </c>
      <c r="B4" s="296"/>
      <c r="C4" s="296"/>
      <c r="D4" s="296"/>
      <c r="E4" s="296"/>
      <c r="F4" s="296"/>
      <c r="G4" s="296"/>
      <c r="H4" s="296"/>
      <c r="I4" s="296"/>
      <c r="J4" s="297"/>
      <c r="K4" s="297"/>
    </row>
    <row r="5" spans="1:13" s="44" customFormat="1" ht="9.9499999999999993" customHeight="1" x14ac:dyDescent="0.2">
      <c r="A5" s="296"/>
      <c r="B5" s="296"/>
      <c r="C5" s="296"/>
      <c r="D5" s="296"/>
      <c r="E5" s="296"/>
      <c r="F5" s="296"/>
      <c r="G5" s="296"/>
      <c r="H5" s="296"/>
      <c r="I5" s="296"/>
      <c r="J5" s="297"/>
      <c r="K5" s="297"/>
    </row>
    <row r="6" spans="1:13" s="1" customFormat="1" ht="24.95" customHeight="1" x14ac:dyDescent="0.25">
      <c r="A6" s="549" t="s">
        <v>1691</v>
      </c>
      <c r="B6" s="549"/>
      <c r="C6" s="429"/>
      <c r="D6" s="558"/>
      <c r="E6" s="559"/>
      <c r="F6" s="560"/>
      <c r="G6" s="561"/>
      <c r="H6" s="561"/>
      <c r="I6" s="430"/>
      <c r="J6" s="431"/>
      <c r="K6" s="432">
        <v>2017</v>
      </c>
    </row>
    <row r="7" spans="1:13" s="1" customFormat="1" ht="25.5" customHeight="1" thickBot="1" x14ac:dyDescent="0.25">
      <c r="A7" s="562" t="s">
        <v>1564</v>
      </c>
      <c r="B7" s="562"/>
      <c r="C7" s="562"/>
      <c r="D7" s="562"/>
      <c r="E7" s="562"/>
      <c r="F7" s="562"/>
      <c r="G7" s="562"/>
      <c r="H7" s="562"/>
      <c r="I7" s="562"/>
      <c r="J7" s="298"/>
      <c r="K7" s="349"/>
      <c r="L7" s="298"/>
      <c r="M7" s="298"/>
    </row>
    <row r="8" spans="1:13" s="1" customFormat="1" ht="17.25" customHeight="1" thickBot="1" x14ac:dyDescent="0.25">
      <c r="A8" s="563" t="s">
        <v>1565</v>
      </c>
      <c r="B8" s="545" t="s">
        <v>1566</v>
      </c>
      <c r="C8" s="547" t="s">
        <v>1567</v>
      </c>
      <c r="D8" s="548"/>
      <c r="E8" s="547" t="s">
        <v>1568</v>
      </c>
      <c r="F8" s="548"/>
      <c r="G8" s="553" t="s">
        <v>537</v>
      </c>
      <c r="H8" s="554"/>
      <c r="I8" s="554"/>
      <c r="J8" s="554"/>
      <c r="K8" s="554"/>
      <c r="L8" s="298"/>
      <c r="M8" s="298"/>
    </row>
    <row r="9" spans="1:13" s="1" customFormat="1" ht="15" customHeight="1" thickBot="1" x14ac:dyDescent="0.25">
      <c r="A9" s="564"/>
      <c r="B9" s="546"/>
      <c r="C9" s="299" t="s">
        <v>535</v>
      </c>
      <c r="D9" s="299" t="s">
        <v>536</v>
      </c>
      <c r="E9" s="299" t="s">
        <v>1569</v>
      </c>
      <c r="F9" s="299" t="s">
        <v>1570</v>
      </c>
      <c r="G9" s="554"/>
      <c r="H9" s="554"/>
      <c r="I9" s="554"/>
      <c r="J9" s="554"/>
      <c r="K9" s="554"/>
      <c r="L9" s="298"/>
      <c r="M9" s="298"/>
    </row>
    <row r="10" spans="1:13" s="1" customFormat="1" ht="15" customHeight="1" thickBot="1" x14ac:dyDescent="0.25">
      <c r="A10" s="300"/>
      <c r="B10" s="301"/>
      <c r="C10" s="301"/>
      <c r="D10" s="302"/>
      <c r="E10" s="303"/>
      <c r="F10" s="301"/>
      <c r="G10" s="303"/>
      <c r="H10" s="303"/>
      <c r="I10" s="303"/>
      <c r="J10" s="304"/>
      <c r="K10" s="304"/>
      <c r="L10" s="298"/>
      <c r="M10" s="298"/>
    </row>
    <row r="11" spans="1:13" s="313" customFormat="1" ht="20.100000000000001" customHeight="1" x14ac:dyDescent="0.25">
      <c r="A11" s="305">
        <v>1</v>
      </c>
      <c r="B11" s="306" t="s">
        <v>1571</v>
      </c>
      <c r="C11" s="307"/>
      <c r="D11" s="308"/>
      <c r="E11" s="309"/>
      <c r="F11" s="310"/>
      <c r="G11" s="555"/>
      <c r="H11" s="556"/>
      <c r="I11" s="556"/>
      <c r="J11" s="556"/>
      <c r="K11" s="557"/>
      <c r="L11" s="312"/>
      <c r="M11" s="312"/>
    </row>
    <row r="12" spans="1:13" s="313" customFormat="1" ht="20.100000000000001" customHeight="1" x14ac:dyDescent="0.25">
      <c r="A12" s="314">
        <v>2</v>
      </c>
      <c r="B12" s="315" t="s">
        <v>1572</v>
      </c>
      <c r="C12" s="316"/>
      <c r="D12" s="317"/>
      <c r="E12" s="316"/>
      <c r="F12" s="318"/>
      <c r="G12" s="550"/>
      <c r="H12" s="551"/>
      <c r="I12" s="551"/>
      <c r="J12" s="551"/>
      <c r="K12" s="552"/>
      <c r="L12" s="312"/>
      <c r="M12" s="312"/>
    </row>
    <row r="13" spans="1:13" s="313" customFormat="1" ht="20.100000000000001" customHeight="1" x14ac:dyDescent="0.25">
      <c r="A13" s="314">
        <v>3</v>
      </c>
      <c r="B13" s="315" t="s">
        <v>1573</v>
      </c>
      <c r="C13" s="316"/>
      <c r="D13" s="317"/>
      <c r="E13" s="316"/>
      <c r="F13" s="318"/>
      <c r="G13" s="550"/>
      <c r="H13" s="551"/>
      <c r="I13" s="551"/>
      <c r="J13" s="551"/>
      <c r="K13" s="552"/>
      <c r="L13" s="312"/>
      <c r="M13" s="312"/>
    </row>
    <row r="14" spans="1:13" s="313" customFormat="1" ht="24.95" customHeight="1" x14ac:dyDescent="0.25">
      <c r="A14" s="314">
        <v>4</v>
      </c>
      <c r="B14" s="315" t="s">
        <v>1574</v>
      </c>
      <c r="C14" s="316"/>
      <c r="D14" s="317"/>
      <c r="E14" s="316"/>
      <c r="F14" s="318"/>
      <c r="G14" s="550"/>
      <c r="H14" s="551"/>
      <c r="I14" s="551"/>
      <c r="J14" s="551"/>
      <c r="K14" s="552"/>
      <c r="L14" s="312"/>
      <c r="M14" s="312"/>
    </row>
    <row r="15" spans="1:13" s="313" customFormat="1" ht="20.100000000000001" customHeight="1" x14ac:dyDescent="0.25">
      <c r="A15" s="314">
        <v>5</v>
      </c>
      <c r="B15" s="319" t="s">
        <v>1575</v>
      </c>
      <c r="C15" s="316"/>
      <c r="D15" s="317"/>
      <c r="E15" s="316"/>
      <c r="F15" s="318"/>
      <c r="G15" s="550"/>
      <c r="H15" s="551"/>
      <c r="I15" s="551"/>
      <c r="J15" s="551"/>
      <c r="K15" s="552"/>
      <c r="L15" s="312"/>
      <c r="M15" s="312"/>
    </row>
    <row r="16" spans="1:13" s="313" customFormat="1" ht="51" customHeight="1" x14ac:dyDescent="0.25">
      <c r="A16" s="314">
        <v>6</v>
      </c>
      <c r="B16" s="315" t="s">
        <v>1576</v>
      </c>
      <c r="C16" s="316"/>
      <c r="D16" s="317"/>
      <c r="E16" s="316"/>
      <c r="F16" s="318"/>
      <c r="G16" s="550"/>
      <c r="H16" s="551"/>
      <c r="I16" s="551"/>
      <c r="J16" s="551"/>
      <c r="K16" s="552"/>
      <c r="L16" s="312"/>
      <c r="M16" s="312"/>
    </row>
    <row r="17" spans="1:13" s="313" customFormat="1" ht="20.100000000000001" customHeight="1" x14ac:dyDescent="0.25">
      <c r="A17" s="314">
        <v>7</v>
      </c>
      <c r="B17" s="315" t="s">
        <v>1577</v>
      </c>
      <c r="C17" s="320"/>
      <c r="D17" s="317"/>
      <c r="E17" s="320"/>
      <c r="F17" s="318"/>
      <c r="G17" s="550"/>
      <c r="H17" s="551"/>
      <c r="I17" s="551"/>
      <c r="J17" s="551"/>
      <c r="K17" s="552"/>
      <c r="L17" s="312"/>
      <c r="M17" s="312"/>
    </row>
    <row r="18" spans="1:13" s="313" customFormat="1" ht="20.100000000000001" customHeight="1" x14ac:dyDescent="0.25">
      <c r="A18" s="314">
        <v>8</v>
      </c>
      <c r="B18" s="315" t="s">
        <v>1578</v>
      </c>
      <c r="C18" s="316"/>
      <c r="D18" s="317"/>
      <c r="E18" s="316"/>
      <c r="F18" s="318"/>
      <c r="G18" s="550"/>
      <c r="H18" s="551"/>
      <c r="I18" s="551"/>
      <c r="J18" s="551"/>
      <c r="K18" s="552"/>
      <c r="L18" s="312"/>
      <c r="M18" s="312"/>
    </row>
    <row r="19" spans="1:13" s="313" customFormat="1" ht="20.100000000000001" customHeight="1" x14ac:dyDescent="0.25">
      <c r="A19" s="314">
        <v>9</v>
      </c>
      <c r="B19" s="321" t="s">
        <v>1579</v>
      </c>
      <c r="C19" s="316"/>
      <c r="D19" s="322"/>
      <c r="E19" s="316"/>
      <c r="F19" s="318"/>
      <c r="G19" s="550"/>
      <c r="H19" s="551"/>
      <c r="I19" s="551"/>
      <c r="J19" s="551"/>
      <c r="K19" s="552"/>
      <c r="L19" s="312"/>
      <c r="M19" s="312"/>
    </row>
    <row r="20" spans="1:13" s="313" customFormat="1" ht="20.100000000000001" customHeight="1" x14ac:dyDescent="0.25">
      <c r="A20" s="314">
        <v>10</v>
      </c>
      <c r="B20" s="315" t="s">
        <v>1580</v>
      </c>
      <c r="C20" s="320"/>
      <c r="D20" s="317"/>
      <c r="E20" s="320"/>
      <c r="F20" s="318"/>
      <c r="G20" s="550"/>
      <c r="H20" s="551"/>
      <c r="I20" s="551"/>
      <c r="J20" s="551"/>
      <c r="K20" s="552"/>
      <c r="L20" s="312"/>
      <c r="M20" s="312"/>
    </row>
    <row r="21" spans="1:13" s="313" customFormat="1" ht="20.100000000000001" customHeight="1" x14ac:dyDescent="0.25">
      <c r="A21" s="314">
        <v>11</v>
      </c>
      <c r="B21" s="315" t="s">
        <v>1581</v>
      </c>
      <c r="C21" s="316"/>
      <c r="D21" s="323"/>
      <c r="E21" s="316"/>
      <c r="F21" s="324"/>
      <c r="G21" s="550"/>
      <c r="H21" s="551"/>
      <c r="I21" s="551"/>
      <c r="J21" s="551"/>
      <c r="K21" s="552"/>
      <c r="L21" s="312"/>
      <c r="M21" s="312"/>
    </row>
    <row r="22" spans="1:13" s="313" customFormat="1" ht="20.100000000000001" customHeight="1" thickBot="1" x14ac:dyDescent="0.3">
      <c r="A22" s="325">
        <v>12</v>
      </c>
      <c r="B22" s="326" t="s">
        <v>1582</v>
      </c>
      <c r="C22" s="327"/>
      <c r="D22" s="328"/>
      <c r="E22" s="327"/>
      <c r="F22" s="329"/>
      <c r="G22" s="565"/>
      <c r="H22" s="566"/>
      <c r="I22" s="566"/>
      <c r="J22" s="566"/>
      <c r="K22" s="567"/>
      <c r="L22" s="312"/>
      <c r="M22" s="312"/>
    </row>
    <row r="23" spans="1:13" s="313" customFormat="1" ht="12.75" x14ac:dyDescent="0.25">
      <c r="C23" s="330"/>
      <c r="E23" s="330"/>
      <c r="J23" s="311"/>
      <c r="K23" s="311"/>
      <c r="L23" s="312"/>
      <c r="M23" s="312"/>
    </row>
    <row r="24" spans="1:13" s="313" customFormat="1" ht="12.75" x14ac:dyDescent="0.25"/>
  </sheetData>
  <mergeCells count="21">
    <mergeCell ref="G15:K15"/>
    <mergeCell ref="G16:K16"/>
    <mergeCell ref="G17:K17"/>
    <mergeCell ref="G18:K18"/>
    <mergeCell ref="G19:K19"/>
    <mergeCell ref="G20:K20"/>
    <mergeCell ref="G21:K21"/>
    <mergeCell ref="G22:K22"/>
    <mergeCell ref="G13:K13"/>
    <mergeCell ref="G14:K14"/>
    <mergeCell ref="G8:K9"/>
    <mergeCell ref="G11:K11"/>
    <mergeCell ref="D6:E6"/>
    <mergeCell ref="F6:H6"/>
    <mergeCell ref="A7:I7"/>
    <mergeCell ref="A8:A9"/>
    <mergeCell ref="B8:B9"/>
    <mergeCell ref="C8:D8"/>
    <mergeCell ref="E8:F8"/>
    <mergeCell ref="A6:B6"/>
    <mergeCell ref="G12:K12"/>
  </mergeCells>
  <conditionalFormatting sqref="K23 K10 K7">
    <cfRule type="cellIs" dxfId="0" priority="1" stopIfTrue="1" operator="lessThan">
      <formula>1</formula>
    </cfRule>
  </conditionalFormatting>
  <printOptions horizontalCentered="1"/>
  <pageMargins left="0.43" right="0.31496062992125984" top="0.74803149606299213" bottom="0.74803149606299213" header="0.31496062992125984" footer="0.31496062992125984"/>
  <pageSetup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4"/>
  <sheetViews>
    <sheetView view="pageBreakPreview" zoomScale="60" zoomScaleNormal="70" workbookViewId="0">
      <selection activeCell="I9" sqref="I9"/>
    </sheetView>
  </sheetViews>
  <sheetFormatPr baseColWidth="10" defaultColWidth="9.140625" defaultRowHeight="15" x14ac:dyDescent="0.25"/>
  <cols>
    <col min="1" max="1" width="8.140625" style="344" customWidth="1"/>
    <col min="2" max="2" width="10.140625" style="331" customWidth="1"/>
    <col min="3" max="3" width="53.42578125" style="331" customWidth="1"/>
    <col min="4" max="4" width="61.7109375" style="331" customWidth="1"/>
    <col min="5" max="5" width="10.5703125" style="348" customWidth="1"/>
    <col min="6" max="6" width="6.7109375" style="331" customWidth="1"/>
    <col min="7" max="16384" width="9.140625" style="331"/>
  </cols>
  <sheetData>
    <row r="1" spans="1:16" ht="39.950000000000003" customHeight="1" x14ac:dyDescent="0.25"/>
    <row r="2" spans="1:16" ht="39.950000000000003" customHeight="1" x14ac:dyDescent="0.25"/>
    <row r="3" spans="1:16" ht="39.950000000000003" customHeight="1" x14ac:dyDescent="0.25"/>
    <row r="4" spans="1:16" s="1" customFormat="1" ht="32.25" customHeight="1" x14ac:dyDescent="0.2">
      <c r="A4" s="21" t="s">
        <v>534</v>
      </c>
      <c r="B4" s="21"/>
      <c r="C4" s="21"/>
      <c r="D4" s="21"/>
      <c r="E4" s="46"/>
      <c r="F4" s="21"/>
    </row>
    <row r="5" spans="1:16" s="1" customFormat="1" ht="9.75" customHeight="1" x14ac:dyDescent="0.2">
      <c r="A5" s="21"/>
      <c r="B5" s="21"/>
      <c r="C5" s="21"/>
      <c r="D5" s="21"/>
      <c r="F5" s="21"/>
    </row>
    <row r="6" spans="1:16" s="1" customFormat="1" ht="24.95" customHeight="1" x14ac:dyDescent="0.25">
      <c r="A6" s="549" t="s">
        <v>1691</v>
      </c>
      <c r="B6" s="549"/>
      <c r="C6" s="419"/>
      <c r="D6" s="420" t="s">
        <v>1676</v>
      </c>
      <c r="E6" s="425">
        <v>2017</v>
      </c>
      <c r="F6" s="48"/>
    </row>
    <row r="7" spans="1:16" s="183" customFormat="1" ht="14.25" x14ac:dyDescent="0.2">
      <c r="A7" s="12"/>
      <c r="B7" s="10"/>
      <c r="C7" s="11"/>
      <c r="D7" s="11"/>
      <c r="E7" s="4"/>
      <c r="F7" s="7"/>
      <c r="G7" s="2"/>
      <c r="H7" s="2"/>
      <c r="I7" s="2"/>
      <c r="J7" s="2"/>
      <c r="K7" s="2"/>
      <c r="L7" s="2"/>
      <c r="M7" s="2"/>
      <c r="N7" s="2"/>
      <c r="O7" s="2"/>
      <c r="P7" s="4"/>
    </row>
    <row r="8" spans="1:16" ht="9" customHeight="1" x14ac:dyDescent="0.2">
      <c r="A8" s="332"/>
      <c r="B8" s="333"/>
      <c r="C8" s="333"/>
      <c r="D8" s="333"/>
      <c r="E8" s="334"/>
    </row>
    <row r="9" spans="1:16" ht="15" customHeight="1" x14ac:dyDescent="0.25">
      <c r="A9" s="568"/>
      <c r="B9" s="569"/>
      <c r="C9" s="335" t="s">
        <v>1675</v>
      </c>
      <c r="D9" s="335" t="s">
        <v>1674</v>
      </c>
      <c r="E9" s="336">
        <f>E27+E10+E80+E48+E65</f>
        <v>0</v>
      </c>
    </row>
    <row r="10" spans="1:16" ht="15" customHeight="1" x14ac:dyDescent="0.25">
      <c r="A10" s="570" t="s">
        <v>1597</v>
      </c>
      <c r="B10" s="571"/>
      <c r="C10" s="337" t="s">
        <v>1598</v>
      </c>
      <c r="D10" s="337"/>
      <c r="E10" s="341">
        <f>SUM(E11:E26)</f>
        <v>0</v>
      </c>
    </row>
    <row r="11" spans="1:16" ht="15" customHeight="1" x14ac:dyDescent="0.25">
      <c r="A11" s="572"/>
      <c r="B11" s="573"/>
      <c r="C11" s="339" t="s">
        <v>566</v>
      </c>
      <c r="D11" s="339"/>
      <c r="E11" s="340"/>
    </row>
    <row r="12" spans="1:16" ht="15" customHeight="1" x14ac:dyDescent="0.25">
      <c r="A12" s="572"/>
      <c r="B12" s="573"/>
      <c r="C12" s="339" t="s">
        <v>547</v>
      </c>
      <c r="D12" s="339"/>
      <c r="E12" s="340"/>
    </row>
    <row r="13" spans="1:16" ht="15" customHeight="1" x14ac:dyDescent="0.25">
      <c r="A13" s="572"/>
      <c r="B13" s="573"/>
      <c r="C13" s="339" t="s">
        <v>1599</v>
      </c>
      <c r="D13" s="339"/>
      <c r="E13" s="340"/>
    </row>
    <row r="14" spans="1:16" ht="15" customHeight="1" x14ac:dyDescent="0.25">
      <c r="A14" s="572"/>
      <c r="B14" s="573"/>
      <c r="C14" s="339" t="s">
        <v>1600</v>
      </c>
      <c r="D14" s="339"/>
      <c r="E14" s="340"/>
    </row>
    <row r="15" spans="1:16" ht="15" customHeight="1" x14ac:dyDescent="0.25">
      <c r="A15" s="572"/>
      <c r="B15" s="573"/>
      <c r="C15" s="339" t="s">
        <v>1601</v>
      </c>
      <c r="D15" s="339"/>
      <c r="E15" s="340"/>
    </row>
    <row r="16" spans="1:16" ht="15" customHeight="1" x14ac:dyDescent="0.25">
      <c r="A16" s="572"/>
      <c r="B16" s="573"/>
      <c r="C16" s="339" t="s">
        <v>1673</v>
      </c>
      <c r="D16" s="339"/>
      <c r="E16" s="340"/>
    </row>
    <row r="17" spans="1:5" ht="15" customHeight="1" x14ac:dyDescent="0.25">
      <c r="A17" s="572"/>
      <c r="B17" s="573"/>
      <c r="C17" s="339" t="s">
        <v>1602</v>
      </c>
      <c r="D17" s="339"/>
      <c r="E17" s="340"/>
    </row>
    <row r="18" spans="1:5" ht="15" customHeight="1" x14ac:dyDescent="0.25">
      <c r="A18" s="572"/>
      <c r="B18" s="573"/>
      <c r="C18" s="339" t="s">
        <v>1603</v>
      </c>
      <c r="D18" s="339"/>
      <c r="E18" s="340"/>
    </row>
    <row r="19" spans="1:5" ht="15" customHeight="1" x14ac:dyDescent="0.25">
      <c r="A19" s="572"/>
      <c r="B19" s="573"/>
      <c r="C19" s="339" t="s">
        <v>1604</v>
      </c>
      <c r="D19" s="339"/>
      <c r="E19" s="340"/>
    </row>
    <row r="20" spans="1:5" ht="15" customHeight="1" x14ac:dyDescent="0.25">
      <c r="A20" s="572"/>
      <c r="B20" s="573"/>
      <c r="C20" s="339" t="s">
        <v>1605</v>
      </c>
      <c r="D20" s="339"/>
      <c r="E20" s="340"/>
    </row>
    <row r="21" spans="1:5" ht="15" customHeight="1" x14ac:dyDescent="0.25">
      <c r="A21" s="572"/>
      <c r="B21" s="573"/>
      <c r="C21" s="339" t="s">
        <v>1606</v>
      </c>
      <c r="D21" s="339"/>
      <c r="E21" s="340"/>
    </row>
    <row r="22" spans="1:5" ht="15" customHeight="1" x14ac:dyDescent="0.25">
      <c r="A22" s="572"/>
      <c r="B22" s="573"/>
      <c r="C22" s="339" t="s">
        <v>1619</v>
      </c>
      <c r="D22" s="339"/>
      <c r="E22" s="340"/>
    </row>
    <row r="23" spans="1:5" ht="15" customHeight="1" x14ac:dyDescent="0.25">
      <c r="A23" s="572"/>
      <c r="B23" s="573"/>
      <c r="C23" s="339" t="s">
        <v>1629</v>
      </c>
      <c r="D23" s="339"/>
      <c r="E23" s="340"/>
    </row>
    <row r="24" spans="1:5" ht="15" customHeight="1" x14ac:dyDescent="0.25">
      <c r="A24" s="572"/>
      <c r="B24" s="573"/>
      <c r="C24" s="339" t="s">
        <v>1619</v>
      </c>
      <c r="D24" s="339"/>
      <c r="E24" s="340"/>
    </row>
    <row r="25" spans="1:5" ht="15" customHeight="1" x14ac:dyDescent="0.25">
      <c r="A25" s="572"/>
      <c r="B25" s="573"/>
      <c r="C25" s="339" t="s">
        <v>1596</v>
      </c>
      <c r="D25" s="339"/>
      <c r="E25" s="340"/>
    </row>
    <row r="26" spans="1:5" ht="15" customHeight="1" x14ac:dyDescent="0.25">
      <c r="A26" s="572"/>
      <c r="B26" s="573"/>
      <c r="C26" s="339" t="s">
        <v>1596</v>
      </c>
      <c r="D26" s="339"/>
      <c r="E26" s="340"/>
    </row>
    <row r="27" spans="1:5" ht="12.75" customHeight="1" x14ac:dyDescent="0.25">
      <c r="A27" s="570" t="s">
        <v>1583</v>
      </c>
      <c r="B27" s="571"/>
      <c r="C27" s="337" t="s">
        <v>1584</v>
      </c>
      <c r="D27" s="337"/>
      <c r="E27" s="338">
        <f>SUM(E28:E47)</f>
        <v>0</v>
      </c>
    </row>
    <row r="28" spans="1:5" ht="15" customHeight="1" x14ac:dyDescent="0.25">
      <c r="A28" s="572"/>
      <c r="B28" s="573"/>
      <c r="C28" s="339" t="s">
        <v>1585</v>
      </c>
      <c r="D28" s="339"/>
      <c r="E28" s="340"/>
    </row>
    <row r="29" spans="1:5" ht="15" customHeight="1" x14ac:dyDescent="0.25">
      <c r="A29" s="572"/>
      <c r="B29" s="573"/>
      <c r="C29" s="339" t="s">
        <v>1586</v>
      </c>
      <c r="D29" s="339"/>
      <c r="E29" s="340"/>
    </row>
    <row r="30" spans="1:5" ht="15" customHeight="1" x14ac:dyDescent="0.25">
      <c r="A30" s="572"/>
      <c r="B30" s="573"/>
      <c r="C30" s="339" t="s">
        <v>1587</v>
      </c>
      <c r="D30" s="339"/>
      <c r="E30" s="340"/>
    </row>
    <row r="31" spans="1:5" ht="15" customHeight="1" x14ac:dyDescent="0.25">
      <c r="A31" s="572"/>
      <c r="B31" s="573"/>
      <c r="C31" s="339" t="s">
        <v>1588</v>
      </c>
      <c r="D31" s="339"/>
      <c r="E31" s="340"/>
    </row>
    <row r="32" spans="1:5" ht="15" customHeight="1" x14ac:dyDescent="0.25">
      <c r="A32" s="572"/>
      <c r="B32" s="573"/>
      <c r="C32" s="339" t="s">
        <v>1669</v>
      </c>
      <c r="D32" s="339"/>
      <c r="E32" s="340"/>
    </row>
    <row r="33" spans="1:5" ht="15" customHeight="1" x14ac:dyDescent="0.25">
      <c r="A33" s="572"/>
      <c r="B33" s="573"/>
      <c r="C33" s="339" t="s">
        <v>1589</v>
      </c>
      <c r="D33" s="339"/>
      <c r="E33" s="340"/>
    </row>
    <row r="34" spans="1:5" ht="15" customHeight="1" x14ac:dyDescent="0.25">
      <c r="A34" s="572"/>
      <c r="B34" s="573"/>
      <c r="C34" s="339" t="s">
        <v>1668</v>
      </c>
      <c r="D34" s="339"/>
      <c r="E34" s="340"/>
    </row>
    <row r="35" spans="1:5" ht="15" customHeight="1" x14ac:dyDescent="0.25">
      <c r="A35" s="572"/>
      <c r="B35" s="573"/>
      <c r="C35" s="339" t="s">
        <v>1590</v>
      </c>
      <c r="D35" s="339"/>
      <c r="E35" s="340"/>
    </row>
    <row r="36" spans="1:5" ht="15" customHeight="1" x14ac:dyDescent="0.25">
      <c r="A36" s="572"/>
      <c r="B36" s="573"/>
      <c r="C36" s="339" t="s">
        <v>1591</v>
      </c>
      <c r="D36" s="339"/>
      <c r="E36" s="340"/>
    </row>
    <row r="37" spans="1:5" ht="15" customHeight="1" x14ac:dyDescent="0.25">
      <c r="A37" s="572"/>
      <c r="B37" s="573"/>
      <c r="C37" s="339" t="s">
        <v>1670</v>
      </c>
      <c r="D37" s="339"/>
      <c r="E37" s="340"/>
    </row>
    <row r="38" spans="1:5" ht="15" customHeight="1" x14ac:dyDescent="0.25">
      <c r="A38" s="572"/>
      <c r="B38" s="573"/>
      <c r="C38" s="339" t="s">
        <v>1592</v>
      </c>
      <c r="D38" s="339"/>
      <c r="E38" s="340"/>
    </row>
    <row r="39" spans="1:5" ht="15" customHeight="1" x14ac:dyDescent="0.25">
      <c r="A39" s="572"/>
      <c r="B39" s="573"/>
      <c r="C39" s="339" t="s">
        <v>1593</v>
      </c>
      <c r="D39" s="339"/>
      <c r="E39" s="340"/>
    </row>
    <row r="40" spans="1:5" ht="15" customHeight="1" x14ac:dyDescent="0.25">
      <c r="A40" s="572"/>
      <c r="B40" s="573"/>
      <c r="C40" s="339" t="s">
        <v>1594</v>
      </c>
      <c r="D40" s="339"/>
      <c r="E40" s="340"/>
    </row>
    <row r="41" spans="1:5" ht="15" customHeight="1" x14ac:dyDescent="0.25">
      <c r="A41" s="572"/>
      <c r="B41" s="573"/>
      <c r="C41" s="339" t="s">
        <v>1595</v>
      </c>
      <c r="D41" s="339"/>
      <c r="E41" s="340"/>
    </row>
    <row r="42" spans="1:5" ht="15" customHeight="1" x14ac:dyDescent="0.25">
      <c r="A42" s="572"/>
      <c r="B42" s="573"/>
      <c r="C42" s="339" t="s">
        <v>1619</v>
      </c>
      <c r="D42" s="339"/>
      <c r="E42" s="340"/>
    </row>
    <row r="43" spans="1:5" ht="15" customHeight="1" x14ac:dyDescent="0.25">
      <c r="A43" s="572"/>
      <c r="B43" s="573"/>
      <c r="C43" s="339" t="s">
        <v>1619</v>
      </c>
      <c r="D43" s="339"/>
      <c r="E43" s="340"/>
    </row>
    <row r="44" spans="1:5" ht="15" customHeight="1" x14ac:dyDescent="0.25">
      <c r="A44" s="572"/>
      <c r="B44" s="573"/>
      <c r="C44" s="339" t="s">
        <v>1619</v>
      </c>
      <c r="D44" s="339"/>
      <c r="E44" s="340"/>
    </row>
    <row r="45" spans="1:5" ht="15" customHeight="1" x14ac:dyDescent="0.25">
      <c r="A45" s="572"/>
      <c r="B45" s="573"/>
      <c r="C45" s="339" t="s">
        <v>1619</v>
      </c>
      <c r="D45" s="339"/>
      <c r="E45" s="340"/>
    </row>
    <row r="46" spans="1:5" ht="15" customHeight="1" x14ac:dyDescent="0.25">
      <c r="A46" s="572"/>
      <c r="B46" s="573"/>
      <c r="C46" s="339" t="s">
        <v>1629</v>
      </c>
      <c r="D46" s="339"/>
      <c r="E46" s="340"/>
    </row>
    <row r="47" spans="1:5" ht="15" customHeight="1" x14ac:dyDescent="0.25">
      <c r="A47" s="574"/>
      <c r="B47" s="575"/>
      <c r="C47" s="339" t="s">
        <v>1619</v>
      </c>
      <c r="D47" s="339"/>
      <c r="E47" s="340"/>
    </row>
    <row r="48" spans="1:5" s="313" customFormat="1" ht="15" customHeight="1" x14ac:dyDescent="0.25">
      <c r="A48" s="570" t="s">
        <v>1677</v>
      </c>
      <c r="B48" s="571"/>
      <c r="C48" s="337" t="s">
        <v>1611</v>
      </c>
      <c r="D48" s="337"/>
      <c r="E48" s="341">
        <f>SUM(E49:E64)</f>
        <v>0</v>
      </c>
    </row>
    <row r="49" spans="1:5" s="313" customFormat="1" ht="14.25" customHeight="1" x14ac:dyDescent="0.25">
      <c r="A49" s="572"/>
      <c r="B49" s="573"/>
      <c r="C49" s="339" t="s">
        <v>569</v>
      </c>
      <c r="D49" s="339"/>
      <c r="E49" s="340"/>
    </row>
    <row r="50" spans="1:5" s="313" customFormat="1" ht="14.25" customHeight="1" x14ac:dyDescent="0.25">
      <c r="A50" s="572"/>
      <c r="B50" s="573"/>
      <c r="C50" s="339" t="s">
        <v>1612</v>
      </c>
      <c r="D50" s="339"/>
      <c r="E50" s="340"/>
    </row>
    <row r="51" spans="1:5" s="313" customFormat="1" ht="14.25" customHeight="1" x14ac:dyDescent="0.25">
      <c r="A51" s="572"/>
      <c r="B51" s="573"/>
      <c r="C51" s="339" t="s">
        <v>1671</v>
      </c>
      <c r="D51" s="339"/>
      <c r="E51" s="340"/>
    </row>
    <row r="52" spans="1:5" ht="15" customHeight="1" x14ac:dyDescent="0.25">
      <c r="A52" s="572"/>
      <c r="B52" s="573"/>
      <c r="C52" s="339" t="s">
        <v>1613</v>
      </c>
      <c r="D52" s="339"/>
      <c r="E52" s="340"/>
    </row>
    <row r="53" spans="1:5" s="313" customFormat="1" ht="15" customHeight="1" x14ac:dyDescent="0.25">
      <c r="A53" s="572"/>
      <c r="B53" s="573"/>
      <c r="C53" s="339" t="s">
        <v>1667</v>
      </c>
      <c r="D53" s="339"/>
      <c r="E53" s="340"/>
    </row>
    <row r="54" spans="1:5" s="313" customFormat="1" ht="15" customHeight="1" x14ac:dyDescent="0.25">
      <c r="A54" s="572"/>
      <c r="B54" s="573"/>
      <c r="C54" s="339" t="s">
        <v>1614</v>
      </c>
      <c r="D54" s="339"/>
      <c r="E54" s="340"/>
    </row>
    <row r="55" spans="1:5" s="313" customFormat="1" ht="15" customHeight="1" x14ac:dyDescent="0.25">
      <c r="A55" s="572"/>
      <c r="B55" s="573"/>
      <c r="C55" s="339" t="s">
        <v>1615</v>
      </c>
      <c r="D55" s="339"/>
      <c r="E55" s="287"/>
    </row>
    <row r="56" spans="1:5" s="313" customFormat="1" ht="15" customHeight="1" x14ac:dyDescent="0.25">
      <c r="A56" s="572"/>
      <c r="B56" s="573"/>
      <c r="C56" s="339" t="s">
        <v>1616</v>
      </c>
      <c r="D56" s="339"/>
      <c r="E56" s="287"/>
    </row>
    <row r="57" spans="1:5" s="313" customFormat="1" ht="15" customHeight="1" x14ac:dyDescent="0.25">
      <c r="A57" s="572"/>
      <c r="B57" s="573"/>
      <c r="C57" s="339" t="s">
        <v>1617</v>
      </c>
      <c r="D57" s="339"/>
      <c r="E57" s="287"/>
    </row>
    <row r="58" spans="1:5" s="313" customFormat="1" ht="15" customHeight="1" x14ac:dyDescent="0.25">
      <c r="A58" s="572"/>
      <c r="B58" s="573"/>
      <c r="C58" s="339" t="s">
        <v>1618</v>
      </c>
      <c r="D58" s="339"/>
      <c r="E58" s="287"/>
    </row>
    <row r="59" spans="1:5" s="313" customFormat="1" ht="15" customHeight="1" x14ac:dyDescent="0.25">
      <c r="A59" s="572"/>
      <c r="B59" s="573"/>
      <c r="C59" s="339" t="s">
        <v>1672</v>
      </c>
      <c r="D59" s="339"/>
      <c r="E59" s="287"/>
    </row>
    <row r="60" spans="1:5" s="313" customFormat="1" ht="15" customHeight="1" x14ac:dyDescent="0.25">
      <c r="A60" s="572"/>
      <c r="B60" s="573"/>
      <c r="C60" s="339" t="s">
        <v>1619</v>
      </c>
      <c r="D60" s="339"/>
      <c r="E60" s="287"/>
    </row>
    <row r="61" spans="1:5" s="313" customFormat="1" ht="15" customHeight="1" x14ac:dyDescent="0.25">
      <c r="A61" s="572"/>
      <c r="B61" s="573"/>
      <c r="C61" s="339" t="s">
        <v>1619</v>
      </c>
      <c r="D61" s="339"/>
      <c r="E61" s="287"/>
    </row>
    <row r="62" spans="1:5" s="313" customFormat="1" ht="15" customHeight="1" x14ac:dyDescent="0.25">
      <c r="A62" s="572"/>
      <c r="B62" s="573"/>
      <c r="C62" s="339" t="s">
        <v>1619</v>
      </c>
      <c r="D62" s="339"/>
      <c r="E62" s="287"/>
    </row>
    <row r="63" spans="1:5" s="313" customFormat="1" ht="15" customHeight="1" x14ac:dyDescent="0.25">
      <c r="A63" s="572"/>
      <c r="B63" s="573"/>
      <c r="C63" s="339" t="s">
        <v>1596</v>
      </c>
      <c r="D63" s="339"/>
      <c r="E63" s="287"/>
    </row>
    <row r="64" spans="1:5" s="313" customFormat="1" ht="15" customHeight="1" x14ac:dyDescent="0.25">
      <c r="A64" s="572"/>
      <c r="B64" s="573"/>
      <c r="C64" s="339" t="s">
        <v>1596</v>
      </c>
      <c r="D64" s="339"/>
      <c r="E64" s="287"/>
    </row>
    <row r="65" spans="1:5" s="313" customFormat="1" ht="15" customHeight="1" x14ac:dyDescent="0.25">
      <c r="A65" s="572"/>
      <c r="B65" s="573"/>
      <c r="C65" s="337" t="s">
        <v>1620</v>
      </c>
      <c r="D65" s="337"/>
      <c r="E65" s="345">
        <f>SUM(E66:E79)</f>
        <v>0</v>
      </c>
    </row>
    <row r="66" spans="1:5" s="313" customFormat="1" ht="15" customHeight="1" x14ac:dyDescent="0.25">
      <c r="A66" s="572"/>
      <c r="B66" s="573"/>
      <c r="C66" s="339" t="s">
        <v>1621</v>
      </c>
      <c r="D66" s="339"/>
      <c r="E66" s="346"/>
    </row>
    <row r="67" spans="1:5" s="313" customFormat="1" ht="15" customHeight="1" x14ac:dyDescent="0.25">
      <c r="A67" s="572"/>
      <c r="B67" s="573"/>
      <c r="C67" s="339" t="s">
        <v>1678</v>
      </c>
      <c r="D67" s="339"/>
      <c r="E67" s="340"/>
    </row>
    <row r="68" spans="1:5" s="313" customFormat="1" ht="15" customHeight="1" x14ac:dyDescent="0.25">
      <c r="A68" s="572"/>
      <c r="B68" s="573"/>
      <c r="C68" s="339" t="s">
        <v>1622</v>
      </c>
      <c r="D68" s="339"/>
      <c r="E68" s="340"/>
    </row>
    <row r="69" spans="1:5" s="313" customFormat="1" ht="15" customHeight="1" x14ac:dyDescent="0.25">
      <c r="A69" s="572"/>
      <c r="B69" s="573"/>
      <c r="C69" s="339" t="s">
        <v>1623</v>
      </c>
      <c r="D69" s="339"/>
      <c r="E69" s="340"/>
    </row>
    <row r="70" spans="1:5" s="313" customFormat="1" ht="15" customHeight="1" x14ac:dyDescent="0.25">
      <c r="A70" s="572"/>
      <c r="B70" s="573"/>
      <c r="C70" s="339" t="s">
        <v>1624</v>
      </c>
      <c r="D70" s="339"/>
      <c r="E70" s="340"/>
    </row>
    <row r="71" spans="1:5" s="313" customFormat="1" ht="15" customHeight="1" x14ac:dyDescent="0.25">
      <c r="A71" s="572"/>
      <c r="B71" s="573"/>
      <c r="C71" s="339" t="s">
        <v>1625</v>
      </c>
      <c r="D71" s="339"/>
      <c r="E71" s="340"/>
    </row>
    <row r="72" spans="1:5" s="313" customFormat="1" ht="15" customHeight="1" x14ac:dyDescent="0.25">
      <c r="A72" s="572"/>
      <c r="B72" s="573"/>
      <c r="C72" s="339" t="s">
        <v>1679</v>
      </c>
      <c r="D72" s="339"/>
      <c r="E72" s="340"/>
    </row>
    <row r="73" spans="1:5" s="313" customFormat="1" ht="15" customHeight="1" x14ac:dyDescent="0.25">
      <c r="A73" s="572"/>
      <c r="B73" s="573"/>
      <c r="C73" s="339" t="s">
        <v>1626</v>
      </c>
      <c r="D73" s="339"/>
      <c r="E73" s="340"/>
    </row>
    <row r="74" spans="1:5" s="313" customFormat="1" ht="15" customHeight="1" x14ac:dyDescent="0.25">
      <c r="A74" s="572"/>
      <c r="B74" s="573"/>
      <c r="C74" s="339" t="s">
        <v>1627</v>
      </c>
      <c r="D74" s="339"/>
      <c r="E74" s="340"/>
    </row>
    <row r="75" spans="1:5" s="342" customFormat="1" ht="15" customHeight="1" x14ac:dyDescent="0.25">
      <c r="A75" s="572"/>
      <c r="B75" s="573"/>
      <c r="C75" s="339" t="s">
        <v>1628</v>
      </c>
      <c r="D75" s="339"/>
      <c r="E75" s="340"/>
    </row>
    <row r="76" spans="1:5" s="342" customFormat="1" ht="15" customHeight="1" x14ac:dyDescent="0.25">
      <c r="A76" s="572"/>
      <c r="B76" s="573"/>
      <c r="C76" s="339" t="s">
        <v>1596</v>
      </c>
      <c r="D76" s="339"/>
      <c r="E76" s="340"/>
    </row>
    <row r="77" spans="1:5" s="342" customFormat="1" ht="15" customHeight="1" x14ac:dyDescent="0.25">
      <c r="A77" s="572"/>
      <c r="B77" s="573"/>
      <c r="C77" s="339" t="s">
        <v>1596</v>
      </c>
      <c r="D77" s="339"/>
      <c r="E77" s="340"/>
    </row>
    <row r="78" spans="1:5" s="342" customFormat="1" ht="15" customHeight="1" x14ac:dyDescent="0.25">
      <c r="A78" s="572"/>
      <c r="B78" s="573"/>
      <c r="C78" s="339" t="s">
        <v>1596</v>
      </c>
      <c r="D78" s="339"/>
      <c r="E78" s="340"/>
    </row>
    <row r="79" spans="1:5" s="342" customFormat="1" ht="15" customHeight="1" x14ac:dyDescent="0.25">
      <c r="A79" s="574"/>
      <c r="B79" s="575"/>
      <c r="C79" s="339" t="s">
        <v>1596</v>
      </c>
      <c r="D79" s="339"/>
      <c r="E79" s="340"/>
    </row>
    <row r="80" spans="1:5" ht="15" customHeight="1" x14ac:dyDescent="0.25">
      <c r="A80" s="570" t="s">
        <v>1607</v>
      </c>
      <c r="B80" s="571"/>
      <c r="C80" s="337" t="s">
        <v>1608</v>
      </c>
      <c r="D80" s="337"/>
      <c r="E80" s="341">
        <f>SUM(E81:E90)</f>
        <v>0</v>
      </c>
    </row>
    <row r="81" spans="1:5" ht="15" customHeight="1" x14ac:dyDescent="0.25">
      <c r="A81" s="572"/>
      <c r="B81" s="573"/>
      <c r="C81" s="339" t="s">
        <v>1681</v>
      </c>
      <c r="D81" s="339"/>
      <c r="E81" s="340"/>
    </row>
    <row r="82" spans="1:5" s="342" customFormat="1" ht="15" customHeight="1" x14ac:dyDescent="0.25">
      <c r="A82" s="572"/>
      <c r="B82" s="573"/>
      <c r="C82" s="339" t="s">
        <v>1682</v>
      </c>
      <c r="D82" s="339"/>
      <c r="E82" s="340"/>
    </row>
    <row r="83" spans="1:5" s="342" customFormat="1" ht="15" customHeight="1" x14ac:dyDescent="0.25">
      <c r="A83" s="572"/>
      <c r="B83" s="573"/>
      <c r="C83" s="339" t="s">
        <v>1609</v>
      </c>
      <c r="D83" s="339"/>
      <c r="E83" s="340"/>
    </row>
    <row r="84" spans="1:5" s="342" customFormat="1" ht="15" customHeight="1" x14ac:dyDescent="0.25">
      <c r="A84" s="572"/>
      <c r="B84" s="573"/>
      <c r="C84" s="339" t="s">
        <v>1610</v>
      </c>
      <c r="D84" s="339"/>
      <c r="E84" s="340"/>
    </row>
    <row r="85" spans="1:5" s="342" customFormat="1" ht="15" customHeight="1" x14ac:dyDescent="0.25">
      <c r="A85" s="572"/>
      <c r="B85" s="573"/>
      <c r="C85" s="339" t="s">
        <v>1684</v>
      </c>
      <c r="D85" s="339"/>
      <c r="E85" s="340"/>
    </row>
    <row r="86" spans="1:5" s="342" customFormat="1" ht="15" customHeight="1" x14ac:dyDescent="0.25">
      <c r="A86" s="572"/>
      <c r="B86" s="573"/>
      <c r="C86" s="339" t="s">
        <v>1683</v>
      </c>
      <c r="D86" s="339"/>
      <c r="E86" s="340"/>
    </row>
    <row r="87" spans="1:5" s="342" customFormat="1" ht="15" customHeight="1" x14ac:dyDescent="0.25">
      <c r="A87" s="572"/>
      <c r="B87" s="573"/>
      <c r="C87" s="339" t="s">
        <v>1596</v>
      </c>
      <c r="D87" s="339"/>
      <c r="E87" s="340"/>
    </row>
    <row r="88" spans="1:5" s="342" customFormat="1" ht="15" customHeight="1" x14ac:dyDescent="0.25">
      <c r="A88" s="572"/>
      <c r="B88" s="573"/>
      <c r="C88" s="339" t="s">
        <v>1596</v>
      </c>
      <c r="D88" s="339"/>
      <c r="E88" s="340"/>
    </row>
    <row r="89" spans="1:5" s="342" customFormat="1" ht="15" customHeight="1" x14ac:dyDescent="0.25">
      <c r="A89" s="572"/>
      <c r="B89" s="573"/>
      <c r="C89" s="339" t="s">
        <v>1596</v>
      </c>
      <c r="D89" s="339"/>
      <c r="E89" s="340"/>
    </row>
    <row r="90" spans="1:5" s="342" customFormat="1" ht="15" customHeight="1" x14ac:dyDescent="0.25">
      <c r="A90" s="572"/>
      <c r="B90" s="573"/>
      <c r="C90" s="339" t="s">
        <v>1596</v>
      </c>
      <c r="D90" s="339"/>
      <c r="E90" s="340"/>
    </row>
    <row r="91" spans="1:5" s="342" customFormat="1" ht="15" customHeight="1" x14ac:dyDescent="0.25">
      <c r="A91" s="574"/>
      <c r="B91" s="575"/>
      <c r="C91" s="339" t="s">
        <v>1596</v>
      </c>
      <c r="D91" s="339"/>
      <c r="E91" s="340"/>
    </row>
    <row r="92" spans="1:5" s="313" customFormat="1" x14ac:dyDescent="0.25">
      <c r="A92" s="344"/>
      <c r="C92" s="370" t="s">
        <v>1680</v>
      </c>
      <c r="D92" s="347"/>
      <c r="E92" s="343"/>
    </row>
    <row r="93" spans="1:5" s="313" customFormat="1" x14ac:dyDescent="0.25">
      <c r="A93" s="344"/>
      <c r="E93" s="343"/>
    </row>
    <row r="94" spans="1:5" s="313" customFormat="1" x14ac:dyDescent="0.25">
      <c r="A94" s="344"/>
      <c r="E94" s="343"/>
    </row>
    <row r="95" spans="1:5" s="313" customFormat="1" x14ac:dyDescent="0.25">
      <c r="A95" s="344"/>
      <c r="E95" s="343"/>
    </row>
    <row r="96" spans="1:5" s="313" customFormat="1" x14ac:dyDescent="0.25">
      <c r="A96" s="344"/>
      <c r="E96" s="343"/>
    </row>
    <row r="97" spans="1:5" s="313" customFormat="1" x14ac:dyDescent="0.25">
      <c r="A97" s="344"/>
      <c r="E97" s="343"/>
    </row>
    <row r="98" spans="1:5" s="313" customFormat="1" x14ac:dyDescent="0.25">
      <c r="A98" s="344"/>
      <c r="E98" s="343"/>
    </row>
    <row r="99" spans="1:5" s="313" customFormat="1" x14ac:dyDescent="0.25">
      <c r="A99" s="344"/>
      <c r="E99" s="343"/>
    </row>
    <row r="100" spans="1:5" s="313" customFormat="1" x14ac:dyDescent="0.25">
      <c r="A100" s="344"/>
      <c r="E100" s="343"/>
    </row>
    <row r="101" spans="1:5" s="313" customFormat="1" x14ac:dyDescent="0.25">
      <c r="A101" s="344"/>
      <c r="E101" s="343"/>
    </row>
    <row r="102" spans="1:5" s="313" customFormat="1" x14ac:dyDescent="0.25">
      <c r="A102" s="344"/>
      <c r="E102" s="343"/>
    </row>
    <row r="103" spans="1:5" s="313" customFormat="1" x14ac:dyDescent="0.25">
      <c r="A103" s="344"/>
      <c r="E103" s="343"/>
    </row>
    <row r="104" spans="1:5" s="313" customFormat="1" x14ac:dyDescent="0.25">
      <c r="A104" s="344"/>
      <c r="E104" s="343"/>
    </row>
    <row r="105" spans="1:5" s="313" customFormat="1" x14ac:dyDescent="0.25">
      <c r="A105" s="344"/>
      <c r="E105" s="343"/>
    </row>
    <row r="106" spans="1:5" s="313" customFormat="1" x14ac:dyDescent="0.25">
      <c r="A106" s="344"/>
      <c r="E106" s="343"/>
    </row>
    <row r="107" spans="1:5" s="313" customFormat="1" x14ac:dyDescent="0.25">
      <c r="A107" s="344"/>
      <c r="E107" s="343"/>
    </row>
    <row r="108" spans="1:5" s="313" customFormat="1" x14ac:dyDescent="0.25">
      <c r="A108" s="344"/>
      <c r="E108" s="343"/>
    </row>
    <row r="109" spans="1:5" s="313" customFormat="1" x14ac:dyDescent="0.25">
      <c r="A109" s="344"/>
      <c r="E109" s="343"/>
    </row>
    <row r="110" spans="1:5" s="313" customFormat="1" x14ac:dyDescent="0.25">
      <c r="A110" s="344"/>
      <c r="E110" s="343"/>
    </row>
    <row r="111" spans="1:5" s="313" customFormat="1" x14ac:dyDescent="0.25">
      <c r="A111" s="344"/>
      <c r="E111" s="343"/>
    </row>
    <row r="112" spans="1:5" s="313" customFormat="1" x14ac:dyDescent="0.25">
      <c r="A112" s="344"/>
      <c r="E112" s="343"/>
    </row>
    <row r="113" spans="1:5" s="313" customFormat="1" x14ac:dyDescent="0.25">
      <c r="A113" s="344"/>
      <c r="E113" s="343"/>
    </row>
    <row r="114" spans="1:5" s="313" customFormat="1" x14ac:dyDescent="0.25">
      <c r="A114" s="344"/>
      <c r="E114" s="343"/>
    </row>
    <row r="115" spans="1:5" s="313" customFormat="1" x14ac:dyDescent="0.25">
      <c r="A115" s="344"/>
      <c r="E115" s="343"/>
    </row>
    <row r="116" spans="1:5" s="313" customFormat="1" x14ac:dyDescent="0.25">
      <c r="A116" s="344"/>
      <c r="E116" s="343"/>
    </row>
    <row r="117" spans="1:5" s="313" customFormat="1" x14ac:dyDescent="0.25">
      <c r="A117" s="344"/>
      <c r="E117" s="343"/>
    </row>
    <row r="118" spans="1:5" s="313" customFormat="1" x14ac:dyDescent="0.25">
      <c r="A118" s="344"/>
      <c r="E118" s="343"/>
    </row>
    <row r="119" spans="1:5" s="313" customFormat="1" x14ac:dyDescent="0.25">
      <c r="A119" s="344"/>
      <c r="E119" s="343"/>
    </row>
    <row r="120" spans="1:5" s="313" customFormat="1" x14ac:dyDescent="0.25">
      <c r="A120" s="344"/>
      <c r="E120" s="343"/>
    </row>
    <row r="121" spans="1:5" s="313" customFormat="1" x14ac:dyDescent="0.25">
      <c r="A121" s="344"/>
      <c r="E121" s="343"/>
    </row>
    <row r="122" spans="1:5" s="313" customFormat="1" x14ac:dyDescent="0.25">
      <c r="A122" s="344"/>
      <c r="E122" s="343"/>
    </row>
    <row r="123" spans="1:5" s="313" customFormat="1" x14ac:dyDescent="0.25">
      <c r="A123" s="344"/>
      <c r="E123" s="343"/>
    </row>
    <row r="124" spans="1:5" s="313" customFormat="1" x14ac:dyDescent="0.25">
      <c r="A124" s="344"/>
      <c r="E124" s="343"/>
    </row>
    <row r="125" spans="1:5" s="313" customFormat="1" x14ac:dyDescent="0.25">
      <c r="A125" s="344"/>
      <c r="E125" s="343"/>
    </row>
    <row r="126" spans="1:5" s="313" customFormat="1" x14ac:dyDescent="0.25">
      <c r="A126" s="344"/>
      <c r="E126" s="343"/>
    </row>
    <row r="127" spans="1:5" s="313" customFormat="1" x14ac:dyDescent="0.25">
      <c r="A127" s="344"/>
      <c r="E127" s="343"/>
    </row>
    <row r="128" spans="1:5" s="313" customFormat="1" x14ac:dyDescent="0.25">
      <c r="A128" s="344"/>
      <c r="E128" s="343"/>
    </row>
    <row r="129" spans="1:5" s="313" customFormat="1" x14ac:dyDescent="0.25">
      <c r="A129" s="344"/>
      <c r="E129" s="343"/>
    </row>
    <row r="130" spans="1:5" s="313" customFormat="1" x14ac:dyDescent="0.25">
      <c r="A130" s="344"/>
      <c r="E130" s="343"/>
    </row>
    <row r="131" spans="1:5" s="313" customFormat="1" x14ac:dyDescent="0.25">
      <c r="A131" s="344"/>
      <c r="E131" s="343"/>
    </row>
    <row r="132" spans="1:5" s="313" customFormat="1" x14ac:dyDescent="0.25">
      <c r="A132" s="344"/>
      <c r="E132" s="343"/>
    </row>
    <row r="133" spans="1:5" s="313" customFormat="1" x14ac:dyDescent="0.25">
      <c r="A133" s="344"/>
      <c r="E133" s="343"/>
    </row>
    <row r="134" spans="1:5" s="313" customFormat="1" x14ac:dyDescent="0.25">
      <c r="A134" s="344"/>
      <c r="E134" s="343"/>
    </row>
    <row r="135" spans="1:5" s="313" customFormat="1" x14ac:dyDescent="0.25">
      <c r="A135" s="344"/>
      <c r="E135" s="343"/>
    </row>
    <row r="136" spans="1:5" s="313" customFormat="1" x14ac:dyDescent="0.25">
      <c r="A136" s="344"/>
      <c r="E136" s="343"/>
    </row>
    <row r="137" spans="1:5" s="313" customFormat="1" x14ac:dyDescent="0.25">
      <c r="A137" s="344"/>
      <c r="E137" s="343"/>
    </row>
    <row r="138" spans="1:5" s="313" customFormat="1" x14ac:dyDescent="0.25">
      <c r="A138" s="344"/>
      <c r="E138" s="343"/>
    </row>
    <row r="139" spans="1:5" s="313" customFormat="1" x14ac:dyDescent="0.25">
      <c r="A139" s="344"/>
      <c r="E139" s="343"/>
    </row>
    <row r="140" spans="1:5" s="313" customFormat="1" x14ac:dyDescent="0.25">
      <c r="A140" s="344"/>
      <c r="E140" s="343"/>
    </row>
    <row r="141" spans="1:5" s="313" customFormat="1" x14ac:dyDescent="0.25">
      <c r="A141" s="344"/>
      <c r="E141" s="343"/>
    </row>
    <row r="142" spans="1:5" s="313" customFormat="1" x14ac:dyDescent="0.25">
      <c r="A142" s="344"/>
      <c r="E142" s="343"/>
    </row>
    <row r="143" spans="1:5" s="313" customFormat="1" x14ac:dyDescent="0.25">
      <c r="A143" s="344"/>
      <c r="E143" s="343"/>
    </row>
    <row r="144" spans="1:5" s="313" customFormat="1" x14ac:dyDescent="0.25">
      <c r="A144" s="344"/>
      <c r="E144" s="343"/>
    </row>
    <row r="145" spans="1:5" s="313" customFormat="1" x14ac:dyDescent="0.25">
      <c r="A145" s="344"/>
      <c r="E145" s="343"/>
    </row>
    <row r="146" spans="1:5" s="313" customFormat="1" x14ac:dyDescent="0.25">
      <c r="A146" s="344"/>
      <c r="E146" s="343"/>
    </row>
    <row r="147" spans="1:5" s="313" customFormat="1" x14ac:dyDescent="0.25">
      <c r="A147" s="344"/>
      <c r="E147" s="343"/>
    </row>
    <row r="148" spans="1:5" s="313" customFormat="1" x14ac:dyDescent="0.25">
      <c r="A148" s="344"/>
      <c r="E148" s="343"/>
    </row>
    <row r="149" spans="1:5" s="313" customFormat="1" x14ac:dyDescent="0.25">
      <c r="A149" s="344"/>
      <c r="E149" s="343"/>
    </row>
    <row r="150" spans="1:5" s="313" customFormat="1" x14ac:dyDescent="0.25">
      <c r="A150" s="344"/>
      <c r="E150" s="343"/>
    </row>
    <row r="151" spans="1:5" s="313" customFormat="1" x14ac:dyDescent="0.25">
      <c r="A151" s="344"/>
      <c r="E151" s="343"/>
    </row>
    <row r="152" spans="1:5" s="313" customFormat="1" x14ac:dyDescent="0.25">
      <c r="A152" s="344"/>
      <c r="E152" s="343"/>
    </row>
    <row r="153" spans="1:5" s="313" customFormat="1" x14ac:dyDescent="0.25">
      <c r="A153" s="344"/>
      <c r="E153" s="343"/>
    </row>
    <row r="154" spans="1:5" s="313" customFormat="1" x14ac:dyDescent="0.25">
      <c r="A154" s="344"/>
      <c r="E154" s="343"/>
    </row>
    <row r="155" spans="1:5" s="313" customFormat="1" x14ac:dyDescent="0.25">
      <c r="A155" s="344"/>
      <c r="E155" s="343"/>
    </row>
    <row r="156" spans="1:5" s="313" customFormat="1" x14ac:dyDescent="0.25">
      <c r="A156" s="344"/>
      <c r="E156" s="343"/>
    </row>
    <row r="157" spans="1:5" s="313" customFormat="1" x14ac:dyDescent="0.25">
      <c r="A157" s="344"/>
      <c r="E157" s="343"/>
    </row>
    <row r="158" spans="1:5" s="313" customFormat="1" x14ac:dyDescent="0.25">
      <c r="A158" s="344"/>
      <c r="E158" s="343"/>
    </row>
    <row r="159" spans="1:5" s="313" customFormat="1" x14ac:dyDescent="0.25">
      <c r="A159" s="344"/>
      <c r="E159" s="343"/>
    </row>
    <row r="160" spans="1:5" s="313" customFormat="1" x14ac:dyDescent="0.25">
      <c r="A160" s="344"/>
      <c r="E160" s="343"/>
    </row>
    <row r="161" spans="1:5" s="313" customFormat="1" x14ac:dyDescent="0.25">
      <c r="A161" s="344"/>
      <c r="E161" s="343"/>
    </row>
    <row r="162" spans="1:5" s="313" customFormat="1" x14ac:dyDescent="0.25">
      <c r="A162" s="344"/>
      <c r="E162" s="343"/>
    </row>
    <row r="163" spans="1:5" s="313" customFormat="1" x14ac:dyDescent="0.25">
      <c r="A163" s="344"/>
      <c r="E163" s="343"/>
    </row>
    <row r="164" spans="1:5" s="313" customFormat="1" x14ac:dyDescent="0.25">
      <c r="A164" s="344"/>
      <c r="E164" s="343"/>
    </row>
    <row r="165" spans="1:5" s="313" customFormat="1" x14ac:dyDescent="0.25">
      <c r="A165" s="344"/>
      <c r="E165" s="343"/>
    </row>
    <row r="166" spans="1:5" s="313" customFormat="1" x14ac:dyDescent="0.25">
      <c r="A166" s="344"/>
      <c r="E166" s="343"/>
    </row>
    <row r="167" spans="1:5" s="313" customFormat="1" x14ac:dyDescent="0.25">
      <c r="A167" s="344"/>
      <c r="E167" s="343"/>
    </row>
    <row r="168" spans="1:5" s="313" customFormat="1" x14ac:dyDescent="0.25">
      <c r="A168" s="344"/>
      <c r="E168" s="343"/>
    </row>
    <row r="169" spans="1:5" s="313" customFormat="1" x14ac:dyDescent="0.25">
      <c r="A169" s="344"/>
      <c r="E169" s="343"/>
    </row>
    <row r="170" spans="1:5" s="313" customFormat="1" x14ac:dyDescent="0.25">
      <c r="A170" s="344"/>
      <c r="E170" s="343"/>
    </row>
    <row r="171" spans="1:5" s="313" customFormat="1" x14ac:dyDescent="0.25">
      <c r="A171" s="344"/>
      <c r="E171" s="343"/>
    </row>
    <row r="172" spans="1:5" s="313" customFormat="1" x14ac:dyDescent="0.25">
      <c r="A172" s="344"/>
      <c r="E172" s="343"/>
    </row>
    <row r="173" spans="1:5" s="313" customFormat="1" x14ac:dyDescent="0.25">
      <c r="A173" s="344"/>
      <c r="E173" s="343"/>
    </row>
    <row r="174" spans="1:5" s="313" customFormat="1" x14ac:dyDescent="0.25">
      <c r="A174" s="344"/>
      <c r="E174" s="343"/>
    </row>
    <row r="175" spans="1:5" s="313" customFormat="1" x14ac:dyDescent="0.25">
      <c r="A175" s="344"/>
      <c r="E175" s="343"/>
    </row>
    <row r="176" spans="1:5" s="313" customFormat="1" x14ac:dyDescent="0.25">
      <c r="A176" s="344"/>
      <c r="E176" s="343"/>
    </row>
    <row r="177" spans="1:5" s="313" customFormat="1" x14ac:dyDescent="0.25">
      <c r="A177" s="344"/>
      <c r="E177" s="343"/>
    </row>
    <row r="178" spans="1:5" s="313" customFormat="1" x14ac:dyDescent="0.25">
      <c r="A178" s="344"/>
      <c r="E178" s="343"/>
    </row>
    <row r="179" spans="1:5" s="313" customFormat="1" x14ac:dyDescent="0.25">
      <c r="A179" s="344"/>
      <c r="E179" s="343"/>
    </row>
    <row r="180" spans="1:5" s="313" customFormat="1" x14ac:dyDescent="0.25">
      <c r="A180" s="344"/>
      <c r="E180" s="343"/>
    </row>
    <row r="181" spans="1:5" s="313" customFormat="1" x14ac:dyDescent="0.25">
      <c r="A181" s="344"/>
      <c r="E181" s="343"/>
    </row>
    <row r="182" spans="1:5" s="313" customFormat="1" x14ac:dyDescent="0.25">
      <c r="A182" s="344"/>
      <c r="E182" s="343"/>
    </row>
    <row r="183" spans="1:5" s="313" customFormat="1" x14ac:dyDescent="0.25">
      <c r="A183" s="344"/>
      <c r="E183" s="343"/>
    </row>
    <row r="184" spans="1:5" s="313" customFormat="1" x14ac:dyDescent="0.25">
      <c r="A184" s="344"/>
      <c r="E184" s="343"/>
    </row>
    <row r="185" spans="1:5" s="313" customFormat="1" x14ac:dyDescent="0.25">
      <c r="A185" s="344"/>
      <c r="E185" s="343"/>
    </row>
    <row r="186" spans="1:5" s="313" customFormat="1" x14ac:dyDescent="0.25">
      <c r="A186" s="344"/>
      <c r="E186" s="343"/>
    </row>
    <row r="187" spans="1:5" s="313" customFormat="1" x14ac:dyDescent="0.25">
      <c r="A187" s="344"/>
      <c r="E187" s="343"/>
    </row>
    <row r="188" spans="1:5" s="313" customFormat="1" x14ac:dyDescent="0.25">
      <c r="A188" s="344"/>
      <c r="E188" s="343"/>
    </row>
    <row r="189" spans="1:5" s="313" customFormat="1" x14ac:dyDescent="0.25">
      <c r="A189" s="344"/>
      <c r="E189" s="343"/>
    </row>
    <row r="190" spans="1:5" s="313" customFormat="1" x14ac:dyDescent="0.25">
      <c r="A190" s="344"/>
      <c r="E190" s="343"/>
    </row>
    <row r="191" spans="1:5" s="313" customFormat="1" x14ac:dyDescent="0.25">
      <c r="A191" s="344"/>
      <c r="E191" s="343"/>
    </row>
    <row r="192" spans="1:5" s="313" customFormat="1" x14ac:dyDescent="0.25">
      <c r="A192" s="344"/>
      <c r="E192" s="343"/>
    </row>
    <row r="193" spans="1:5" s="313" customFormat="1" x14ac:dyDescent="0.25">
      <c r="A193" s="344"/>
      <c r="E193" s="343"/>
    </row>
    <row r="194" spans="1:5" s="313" customFormat="1" x14ac:dyDescent="0.25">
      <c r="A194" s="344"/>
      <c r="E194" s="343"/>
    </row>
    <row r="195" spans="1:5" s="313" customFormat="1" x14ac:dyDescent="0.25">
      <c r="A195" s="344"/>
      <c r="E195" s="343"/>
    </row>
    <row r="196" spans="1:5" s="313" customFormat="1" x14ac:dyDescent="0.25">
      <c r="A196" s="344"/>
      <c r="E196" s="343"/>
    </row>
    <row r="197" spans="1:5" s="313" customFormat="1" x14ac:dyDescent="0.25">
      <c r="A197" s="344"/>
      <c r="E197" s="343"/>
    </row>
    <row r="198" spans="1:5" s="313" customFormat="1" x14ac:dyDescent="0.25">
      <c r="A198" s="344"/>
      <c r="E198" s="343"/>
    </row>
    <row r="199" spans="1:5" s="313" customFormat="1" x14ac:dyDescent="0.25">
      <c r="A199" s="344"/>
      <c r="E199" s="343"/>
    </row>
    <row r="200" spans="1:5" s="313" customFormat="1" x14ac:dyDescent="0.25">
      <c r="A200" s="344"/>
      <c r="E200" s="343"/>
    </row>
    <row r="201" spans="1:5" s="313" customFormat="1" x14ac:dyDescent="0.25">
      <c r="A201" s="344"/>
      <c r="E201" s="343"/>
    </row>
    <row r="202" spans="1:5" s="313" customFormat="1" x14ac:dyDescent="0.25">
      <c r="A202" s="344"/>
      <c r="E202" s="343"/>
    </row>
    <row r="203" spans="1:5" s="313" customFormat="1" x14ac:dyDescent="0.25">
      <c r="A203" s="344"/>
      <c r="E203" s="343"/>
    </row>
    <row r="204" spans="1:5" s="313" customFormat="1" x14ac:dyDescent="0.25">
      <c r="A204" s="344"/>
      <c r="E204" s="343"/>
    </row>
    <row r="205" spans="1:5" s="313" customFormat="1" x14ac:dyDescent="0.25">
      <c r="A205" s="344"/>
      <c r="E205" s="343"/>
    </row>
    <row r="206" spans="1:5" s="313" customFormat="1" x14ac:dyDescent="0.25">
      <c r="A206" s="344"/>
      <c r="E206" s="343"/>
    </row>
    <row r="207" spans="1:5" s="313" customFormat="1" x14ac:dyDescent="0.25">
      <c r="A207" s="344"/>
      <c r="E207" s="343"/>
    </row>
    <row r="208" spans="1:5" s="313" customFormat="1" x14ac:dyDescent="0.25">
      <c r="A208" s="344"/>
      <c r="E208" s="343"/>
    </row>
    <row r="209" spans="1:5" s="313" customFormat="1" x14ac:dyDescent="0.25">
      <c r="A209" s="344"/>
      <c r="E209" s="343"/>
    </row>
    <row r="210" spans="1:5" s="313" customFormat="1" x14ac:dyDescent="0.25">
      <c r="A210" s="344"/>
      <c r="E210" s="343"/>
    </row>
    <row r="211" spans="1:5" s="313" customFormat="1" x14ac:dyDescent="0.25">
      <c r="A211" s="344"/>
      <c r="E211" s="343"/>
    </row>
    <row r="212" spans="1:5" s="313" customFormat="1" x14ac:dyDescent="0.25">
      <c r="A212" s="344"/>
      <c r="E212" s="343"/>
    </row>
    <row r="213" spans="1:5" s="313" customFormat="1" x14ac:dyDescent="0.25">
      <c r="A213" s="344"/>
      <c r="E213" s="343"/>
    </row>
    <row r="214" spans="1:5" s="313" customFormat="1" x14ac:dyDescent="0.25">
      <c r="A214" s="344"/>
      <c r="E214" s="343"/>
    </row>
    <row r="215" spans="1:5" s="313" customFormat="1" x14ac:dyDescent="0.25">
      <c r="A215" s="344"/>
      <c r="E215" s="343"/>
    </row>
    <row r="216" spans="1:5" s="313" customFormat="1" x14ac:dyDescent="0.25">
      <c r="A216" s="344"/>
      <c r="E216" s="343"/>
    </row>
    <row r="217" spans="1:5" s="313" customFormat="1" x14ac:dyDescent="0.25">
      <c r="A217" s="344"/>
      <c r="E217" s="343"/>
    </row>
    <row r="218" spans="1:5" s="313" customFormat="1" x14ac:dyDescent="0.25">
      <c r="A218" s="344"/>
      <c r="E218" s="343"/>
    </row>
    <row r="219" spans="1:5" s="313" customFormat="1" x14ac:dyDescent="0.25">
      <c r="A219" s="344"/>
      <c r="E219" s="343"/>
    </row>
    <row r="220" spans="1:5" s="313" customFormat="1" x14ac:dyDescent="0.25">
      <c r="A220" s="344"/>
      <c r="E220" s="343"/>
    </row>
    <row r="221" spans="1:5" s="313" customFormat="1" x14ac:dyDescent="0.25">
      <c r="A221" s="344"/>
      <c r="E221" s="343"/>
    </row>
    <row r="222" spans="1:5" s="313" customFormat="1" x14ac:dyDescent="0.25">
      <c r="A222" s="344"/>
      <c r="E222" s="343"/>
    </row>
    <row r="223" spans="1:5" s="313" customFormat="1" x14ac:dyDescent="0.25">
      <c r="A223" s="344"/>
      <c r="E223" s="343"/>
    </row>
    <row r="224" spans="1:5" s="313" customFormat="1" x14ac:dyDescent="0.25">
      <c r="A224" s="344"/>
      <c r="E224" s="343"/>
    </row>
    <row r="225" spans="1:5" s="313" customFormat="1" x14ac:dyDescent="0.25">
      <c r="A225" s="344"/>
      <c r="E225" s="343"/>
    </row>
    <row r="226" spans="1:5" s="313" customFormat="1" x14ac:dyDescent="0.25">
      <c r="A226" s="344"/>
      <c r="E226" s="343"/>
    </row>
    <row r="227" spans="1:5" s="313" customFormat="1" x14ac:dyDescent="0.25">
      <c r="A227" s="344"/>
      <c r="E227" s="343"/>
    </row>
    <row r="228" spans="1:5" s="313" customFormat="1" x14ac:dyDescent="0.25">
      <c r="A228" s="344"/>
      <c r="E228" s="343"/>
    </row>
    <row r="229" spans="1:5" s="313" customFormat="1" x14ac:dyDescent="0.25">
      <c r="A229" s="344"/>
      <c r="E229" s="343"/>
    </row>
    <row r="230" spans="1:5" s="313" customFormat="1" x14ac:dyDescent="0.25">
      <c r="A230" s="344"/>
      <c r="E230" s="343"/>
    </row>
    <row r="231" spans="1:5" s="313" customFormat="1" x14ac:dyDescent="0.25">
      <c r="A231" s="344"/>
      <c r="E231" s="343"/>
    </row>
    <row r="232" spans="1:5" s="313" customFormat="1" x14ac:dyDescent="0.25">
      <c r="A232" s="344"/>
      <c r="E232" s="343"/>
    </row>
    <row r="233" spans="1:5" s="313" customFormat="1" x14ac:dyDescent="0.25">
      <c r="A233" s="344"/>
      <c r="E233" s="343"/>
    </row>
    <row r="234" spans="1:5" s="313" customFormat="1" x14ac:dyDescent="0.25">
      <c r="A234" s="344"/>
      <c r="E234" s="343"/>
    </row>
    <row r="235" spans="1:5" s="313" customFormat="1" x14ac:dyDescent="0.25">
      <c r="A235" s="344"/>
      <c r="E235" s="343"/>
    </row>
    <row r="236" spans="1:5" s="313" customFormat="1" x14ac:dyDescent="0.25">
      <c r="A236" s="344"/>
      <c r="E236" s="343"/>
    </row>
    <row r="237" spans="1:5" s="313" customFormat="1" x14ac:dyDescent="0.25">
      <c r="A237" s="344"/>
      <c r="E237" s="343"/>
    </row>
    <row r="238" spans="1:5" s="313" customFormat="1" x14ac:dyDescent="0.25">
      <c r="A238" s="344"/>
      <c r="E238" s="343"/>
    </row>
    <row r="239" spans="1:5" s="313" customFormat="1" x14ac:dyDescent="0.25">
      <c r="A239" s="344"/>
      <c r="E239" s="343"/>
    </row>
    <row r="240" spans="1:5" s="313" customFormat="1" x14ac:dyDescent="0.25">
      <c r="A240" s="344"/>
      <c r="E240" s="343"/>
    </row>
    <row r="241" spans="1:5" s="313" customFormat="1" x14ac:dyDescent="0.25">
      <c r="A241" s="344"/>
      <c r="E241" s="343"/>
    </row>
    <row r="242" spans="1:5" s="313" customFormat="1" x14ac:dyDescent="0.25">
      <c r="A242" s="344"/>
      <c r="E242" s="343"/>
    </row>
    <row r="243" spans="1:5" s="313" customFormat="1" x14ac:dyDescent="0.25">
      <c r="A243" s="344"/>
      <c r="E243" s="343"/>
    </row>
    <row r="244" spans="1:5" s="313" customFormat="1" x14ac:dyDescent="0.25">
      <c r="A244" s="344"/>
      <c r="E244" s="343"/>
    </row>
    <row r="245" spans="1:5" s="313" customFormat="1" x14ac:dyDescent="0.25">
      <c r="A245" s="344"/>
      <c r="E245" s="343"/>
    </row>
    <row r="246" spans="1:5" s="313" customFormat="1" x14ac:dyDescent="0.25">
      <c r="A246" s="344"/>
      <c r="E246" s="343"/>
    </row>
    <row r="247" spans="1:5" s="313" customFormat="1" x14ac:dyDescent="0.25">
      <c r="A247" s="344"/>
      <c r="E247" s="343"/>
    </row>
    <row r="248" spans="1:5" s="313" customFormat="1" x14ac:dyDescent="0.25">
      <c r="A248" s="344"/>
      <c r="E248" s="343"/>
    </row>
    <row r="249" spans="1:5" s="313" customFormat="1" x14ac:dyDescent="0.25">
      <c r="A249" s="344"/>
      <c r="E249" s="343"/>
    </row>
    <row r="250" spans="1:5" s="313" customFormat="1" x14ac:dyDescent="0.25">
      <c r="A250" s="344"/>
      <c r="E250" s="343"/>
    </row>
    <row r="251" spans="1:5" s="313" customFormat="1" x14ac:dyDescent="0.25">
      <c r="A251" s="344"/>
      <c r="E251" s="343"/>
    </row>
    <row r="252" spans="1:5" s="313" customFormat="1" x14ac:dyDescent="0.25">
      <c r="A252" s="344"/>
      <c r="E252" s="343"/>
    </row>
    <row r="253" spans="1:5" s="313" customFormat="1" x14ac:dyDescent="0.25">
      <c r="A253" s="344"/>
      <c r="E253" s="343"/>
    </row>
    <row r="254" spans="1:5" s="313" customFormat="1" x14ac:dyDescent="0.25">
      <c r="A254" s="344"/>
      <c r="E254" s="343"/>
    </row>
    <row r="255" spans="1:5" s="313" customFormat="1" x14ac:dyDescent="0.25">
      <c r="A255" s="344"/>
      <c r="E255" s="343"/>
    </row>
    <row r="256" spans="1:5" s="313" customFormat="1" x14ac:dyDescent="0.25">
      <c r="A256" s="344"/>
      <c r="E256" s="343"/>
    </row>
    <row r="257" spans="1:5" s="313" customFormat="1" x14ac:dyDescent="0.25">
      <c r="A257" s="344"/>
      <c r="E257" s="343"/>
    </row>
    <row r="258" spans="1:5" s="313" customFormat="1" x14ac:dyDescent="0.25">
      <c r="A258" s="344"/>
      <c r="E258" s="343"/>
    </row>
    <row r="259" spans="1:5" s="313" customFormat="1" x14ac:dyDescent="0.25">
      <c r="A259" s="344"/>
      <c r="E259" s="343"/>
    </row>
    <row r="260" spans="1:5" s="313" customFormat="1" x14ac:dyDescent="0.25">
      <c r="A260" s="344"/>
      <c r="E260" s="343"/>
    </row>
    <row r="261" spans="1:5" s="313" customFormat="1" x14ac:dyDescent="0.25">
      <c r="A261" s="344"/>
      <c r="E261" s="343"/>
    </row>
    <row r="262" spans="1:5" s="313" customFormat="1" x14ac:dyDescent="0.25">
      <c r="A262" s="344"/>
      <c r="E262" s="343"/>
    </row>
    <row r="263" spans="1:5" s="313" customFormat="1" x14ac:dyDescent="0.25">
      <c r="A263" s="344"/>
      <c r="E263" s="343"/>
    </row>
    <row r="264" spans="1:5" s="313" customFormat="1" x14ac:dyDescent="0.25">
      <c r="A264" s="344"/>
      <c r="E264" s="343"/>
    </row>
    <row r="265" spans="1:5" s="313" customFormat="1" x14ac:dyDescent="0.25">
      <c r="A265" s="344"/>
      <c r="E265" s="343"/>
    </row>
    <row r="266" spans="1:5" s="313" customFormat="1" x14ac:dyDescent="0.25">
      <c r="A266" s="344"/>
      <c r="E266" s="343"/>
    </row>
    <row r="267" spans="1:5" s="313" customFormat="1" x14ac:dyDescent="0.25">
      <c r="A267" s="344"/>
      <c r="E267" s="343"/>
    </row>
    <row r="268" spans="1:5" s="313" customFormat="1" x14ac:dyDescent="0.25">
      <c r="A268" s="344"/>
      <c r="E268" s="343"/>
    </row>
    <row r="269" spans="1:5" s="313" customFormat="1" x14ac:dyDescent="0.25">
      <c r="A269" s="344"/>
      <c r="E269" s="343"/>
    </row>
    <row r="270" spans="1:5" s="313" customFormat="1" x14ac:dyDescent="0.25">
      <c r="A270" s="344"/>
      <c r="E270" s="343"/>
    </row>
    <row r="271" spans="1:5" s="313" customFormat="1" x14ac:dyDescent="0.25">
      <c r="A271" s="344"/>
      <c r="E271" s="343"/>
    </row>
    <row r="272" spans="1:5" s="313" customFormat="1" x14ac:dyDescent="0.25">
      <c r="A272" s="344"/>
      <c r="E272" s="343"/>
    </row>
    <row r="273" spans="1:5" s="313" customFormat="1" x14ac:dyDescent="0.25">
      <c r="A273" s="344"/>
      <c r="E273" s="343"/>
    </row>
    <row r="274" spans="1:5" s="313" customFormat="1" x14ac:dyDescent="0.25">
      <c r="A274" s="344"/>
      <c r="E274" s="343"/>
    </row>
    <row r="275" spans="1:5" s="313" customFormat="1" x14ac:dyDescent="0.25">
      <c r="A275" s="344"/>
      <c r="E275" s="343"/>
    </row>
    <row r="276" spans="1:5" s="313" customFormat="1" x14ac:dyDescent="0.25">
      <c r="A276" s="344"/>
      <c r="E276" s="343"/>
    </row>
    <row r="277" spans="1:5" s="313" customFormat="1" x14ac:dyDescent="0.25">
      <c r="A277" s="344"/>
      <c r="E277" s="343"/>
    </row>
    <row r="278" spans="1:5" s="313" customFormat="1" x14ac:dyDescent="0.25">
      <c r="A278" s="344"/>
      <c r="E278" s="343"/>
    </row>
    <row r="279" spans="1:5" s="313" customFormat="1" x14ac:dyDescent="0.25">
      <c r="A279" s="344"/>
      <c r="E279" s="343"/>
    </row>
    <row r="280" spans="1:5" s="313" customFormat="1" x14ac:dyDescent="0.25">
      <c r="A280" s="344"/>
      <c r="E280" s="343"/>
    </row>
    <row r="281" spans="1:5" s="313" customFormat="1" x14ac:dyDescent="0.25">
      <c r="A281" s="344"/>
      <c r="E281" s="343"/>
    </row>
    <row r="282" spans="1:5" s="313" customFormat="1" x14ac:dyDescent="0.25">
      <c r="A282" s="344"/>
      <c r="E282" s="343"/>
    </row>
    <row r="283" spans="1:5" s="313" customFormat="1" x14ac:dyDescent="0.25">
      <c r="A283" s="344"/>
      <c r="E283" s="343"/>
    </row>
    <row r="284" spans="1:5" s="313" customFormat="1" x14ac:dyDescent="0.25">
      <c r="A284" s="344"/>
      <c r="E284" s="343"/>
    </row>
    <row r="285" spans="1:5" s="313" customFormat="1" x14ac:dyDescent="0.25">
      <c r="A285" s="344"/>
      <c r="E285" s="343"/>
    </row>
    <row r="286" spans="1:5" s="313" customFormat="1" x14ac:dyDescent="0.25">
      <c r="A286" s="344"/>
      <c r="E286" s="343"/>
    </row>
    <row r="287" spans="1:5" s="313" customFormat="1" x14ac:dyDescent="0.25">
      <c r="A287" s="344"/>
      <c r="E287" s="343"/>
    </row>
    <row r="288" spans="1:5" s="313" customFormat="1" x14ac:dyDescent="0.25">
      <c r="A288" s="344"/>
      <c r="E288" s="343"/>
    </row>
    <row r="289" spans="1:5" s="313" customFormat="1" x14ac:dyDescent="0.25">
      <c r="A289" s="344"/>
      <c r="E289" s="343"/>
    </row>
    <row r="290" spans="1:5" s="313" customFormat="1" x14ac:dyDescent="0.25">
      <c r="A290" s="344"/>
      <c r="E290" s="343"/>
    </row>
    <row r="291" spans="1:5" s="313" customFormat="1" x14ac:dyDescent="0.25">
      <c r="A291" s="344"/>
      <c r="E291" s="343"/>
    </row>
    <row r="292" spans="1:5" s="313" customFormat="1" x14ac:dyDescent="0.25">
      <c r="A292" s="344"/>
      <c r="E292" s="343"/>
    </row>
    <row r="293" spans="1:5" s="313" customFormat="1" x14ac:dyDescent="0.25">
      <c r="A293" s="344"/>
      <c r="E293" s="343"/>
    </row>
    <row r="294" spans="1:5" s="313" customFormat="1" x14ac:dyDescent="0.25">
      <c r="A294" s="344"/>
      <c r="E294" s="343"/>
    </row>
    <row r="295" spans="1:5" s="313" customFormat="1" x14ac:dyDescent="0.25">
      <c r="A295" s="344"/>
      <c r="E295" s="343"/>
    </row>
    <row r="296" spans="1:5" s="313" customFormat="1" x14ac:dyDescent="0.25">
      <c r="A296" s="344"/>
      <c r="E296" s="343"/>
    </row>
    <row r="297" spans="1:5" s="313" customFormat="1" x14ac:dyDescent="0.25">
      <c r="A297" s="344"/>
      <c r="E297" s="343"/>
    </row>
    <row r="298" spans="1:5" s="313" customFormat="1" x14ac:dyDescent="0.25">
      <c r="A298" s="344"/>
      <c r="E298" s="343"/>
    </row>
    <row r="299" spans="1:5" s="313" customFormat="1" x14ac:dyDescent="0.25">
      <c r="A299" s="344"/>
      <c r="E299" s="343"/>
    </row>
    <row r="300" spans="1:5" s="313" customFormat="1" x14ac:dyDescent="0.25">
      <c r="A300" s="344"/>
      <c r="E300" s="343"/>
    </row>
    <row r="301" spans="1:5" s="313" customFormat="1" x14ac:dyDescent="0.25">
      <c r="A301" s="344"/>
      <c r="E301" s="343"/>
    </row>
    <row r="302" spans="1:5" s="313" customFormat="1" x14ac:dyDescent="0.25">
      <c r="A302" s="344"/>
      <c r="E302" s="343"/>
    </row>
    <row r="303" spans="1:5" s="313" customFormat="1" x14ac:dyDescent="0.25">
      <c r="A303" s="344"/>
      <c r="E303" s="343"/>
    </row>
    <row r="304" spans="1:5" s="313" customFormat="1" x14ac:dyDescent="0.25">
      <c r="A304" s="344"/>
      <c r="E304" s="343"/>
    </row>
    <row r="305" spans="1:5" s="313" customFormat="1" x14ac:dyDescent="0.25">
      <c r="A305" s="344"/>
      <c r="E305" s="343"/>
    </row>
    <row r="306" spans="1:5" s="313" customFormat="1" x14ac:dyDescent="0.25">
      <c r="A306" s="344"/>
      <c r="E306" s="343"/>
    </row>
    <row r="307" spans="1:5" s="313" customFormat="1" x14ac:dyDescent="0.25">
      <c r="A307" s="344"/>
      <c r="E307" s="343"/>
    </row>
    <row r="308" spans="1:5" s="313" customFormat="1" x14ac:dyDescent="0.25">
      <c r="A308" s="344"/>
      <c r="E308" s="343"/>
    </row>
    <row r="309" spans="1:5" s="313" customFormat="1" x14ac:dyDescent="0.25">
      <c r="A309" s="344"/>
      <c r="E309" s="343"/>
    </row>
    <row r="310" spans="1:5" s="313" customFormat="1" x14ac:dyDescent="0.25">
      <c r="A310" s="344"/>
      <c r="E310" s="343"/>
    </row>
    <row r="311" spans="1:5" s="313" customFormat="1" x14ac:dyDescent="0.25">
      <c r="A311" s="344"/>
      <c r="E311" s="343"/>
    </row>
    <row r="312" spans="1:5" s="313" customFormat="1" x14ac:dyDescent="0.25">
      <c r="A312" s="344"/>
      <c r="E312" s="343"/>
    </row>
    <row r="313" spans="1:5" s="313" customFormat="1" x14ac:dyDescent="0.25">
      <c r="A313" s="344"/>
      <c r="E313" s="343"/>
    </row>
    <row r="314" spans="1:5" s="313" customFormat="1" x14ac:dyDescent="0.25">
      <c r="A314" s="344"/>
      <c r="E314" s="343"/>
    </row>
    <row r="315" spans="1:5" s="313" customFormat="1" x14ac:dyDescent="0.25">
      <c r="A315" s="344"/>
      <c r="E315" s="343"/>
    </row>
    <row r="316" spans="1:5" s="313" customFormat="1" x14ac:dyDescent="0.25">
      <c r="A316" s="344"/>
      <c r="E316" s="343"/>
    </row>
    <row r="317" spans="1:5" s="313" customFormat="1" x14ac:dyDescent="0.25">
      <c r="A317" s="344"/>
      <c r="E317" s="343"/>
    </row>
    <row r="318" spans="1:5" s="313" customFormat="1" x14ac:dyDescent="0.25">
      <c r="A318" s="344"/>
      <c r="E318" s="343"/>
    </row>
    <row r="319" spans="1:5" s="313" customFormat="1" x14ac:dyDescent="0.25">
      <c r="A319" s="344"/>
      <c r="E319" s="343"/>
    </row>
    <row r="320" spans="1:5" s="313" customFormat="1" x14ac:dyDescent="0.25">
      <c r="A320" s="344"/>
      <c r="E320" s="343"/>
    </row>
    <row r="321" spans="1:5" s="313" customFormat="1" x14ac:dyDescent="0.25">
      <c r="A321" s="344"/>
      <c r="E321" s="343"/>
    </row>
    <row r="322" spans="1:5" s="313" customFormat="1" x14ac:dyDescent="0.25">
      <c r="A322" s="344"/>
      <c r="E322" s="343"/>
    </row>
    <row r="323" spans="1:5" s="313" customFormat="1" x14ac:dyDescent="0.25">
      <c r="A323" s="344"/>
      <c r="E323" s="343"/>
    </row>
    <row r="324" spans="1:5" x14ac:dyDescent="0.25">
      <c r="C324" s="313"/>
      <c r="D324" s="313"/>
      <c r="E324" s="343"/>
    </row>
  </sheetData>
  <mergeCells count="6">
    <mergeCell ref="A6:B6"/>
    <mergeCell ref="A9:B9"/>
    <mergeCell ref="A27:B47"/>
    <mergeCell ref="A10:B26"/>
    <mergeCell ref="A80:B91"/>
    <mergeCell ref="A48:B79"/>
  </mergeCells>
  <pageMargins left="0.5" right="0.21" top="0.22" bottom="0.15748031496062992" header="0.31" footer="0.31496062992125984"/>
  <pageSetup paperSize="5" scale="69" orientation="portrait"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ambiental</vt:lpstr>
      <vt:lpstr>p.civil SEGOB</vt:lpstr>
      <vt:lpstr>Pre.soc.STPS</vt:lpstr>
      <vt:lpstr>Información</vt:lpstr>
      <vt:lpstr>Directorio TMEX</vt:lpstr>
      <vt:lpstr>Botiquin</vt:lpstr>
      <vt:lpstr>Bitacoras</vt:lpstr>
      <vt:lpstr>empleados</vt:lpstr>
      <vt:lpstr>Bitacoras!Área_de_impresión</vt:lpstr>
      <vt:lpstr>Botiquin!Área_de_impresión</vt:lpstr>
      <vt:lpstr>empleados!Área_de_impresión</vt:lpstr>
      <vt:lpstr>Información!Área_de_impresión</vt:lpstr>
      <vt:lpstr>Pre.soc.STPS!Títulos_a_imprimir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F.J.M.A  DYCO STILO</dc:creator>
  <cp:lastModifiedBy>ljimenez</cp:lastModifiedBy>
  <cp:lastPrinted>2017-06-22T16:18:38Z</cp:lastPrinted>
  <dcterms:created xsi:type="dcterms:W3CDTF">2009-12-01T18:11:30Z</dcterms:created>
  <dcterms:modified xsi:type="dcterms:W3CDTF">2017-06-22T18:43:17Z</dcterms:modified>
</cp:coreProperties>
</file>