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FACTURACION!$A$11:$N$65</definedName>
  </definedNames>
  <calcPr calcId="144525"/>
</workbook>
</file>

<file path=xl/calcChain.xml><?xml version="1.0" encoding="utf-8"?>
<calcChain xmlns="http://schemas.openxmlformats.org/spreadsheetml/2006/main">
  <c r="B14" i="4" l="1"/>
  <c r="B15" i="4" l="1"/>
  <c r="B16" i="4" s="1"/>
  <c r="H115" i="3" l="1"/>
  <c r="E115" i="3"/>
  <c r="H65" i="3"/>
  <c r="H118" i="3" s="1"/>
  <c r="E13" i="3"/>
  <c r="G13" i="3" s="1"/>
  <c r="H13" i="3"/>
  <c r="E14" i="3"/>
  <c r="H14" i="3"/>
  <c r="E15" i="3"/>
  <c r="F15" i="3" s="1"/>
  <c r="H15" i="3"/>
  <c r="E16" i="3"/>
  <c r="F16" i="3" s="1"/>
  <c r="H16" i="3"/>
  <c r="E17" i="3"/>
  <c r="G17" i="3" s="1"/>
  <c r="H17" i="3"/>
  <c r="E18" i="3"/>
  <c r="G18" i="3" s="1"/>
  <c r="H18" i="3"/>
  <c r="E19" i="3"/>
  <c r="G19" i="3" s="1"/>
  <c r="H19" i="3"/>
  <c r="E20" i="3"/>
  <c r="F20" i="3" s="1"/>
  <c r="H20" i="3"/>
  <c r="E21" i="3"/>
  <c r="G21" i="3" s="1"/>
  <c r="H21" i="3"/>
  <c r="E22" i="3"/>
  <c r="F22" i="3" s="1"/>
  <c r="G22" i="3"/>
  <c r="H22" i="3"/>
  <c r="E23" i="3"/>
  <c r="F23" i="3" s="1"/>
  <c r="H23" i="3"/>
  <c r="E24" i="3"/>
  <c r="F24" i="3" s="1"/>
  <c r="H24" i="3"/>
  <c r="E25" i="3"/>
  <c r="G25" i="3" s="1"/>
  <c r="H25" i="3"/>
  <c r="E26" i="3"/>
  <c r="F26" i="3" s="1"/>
  <c r="H26" i="3"/>
  <c r="E27" i="3"/>
  <c r="F27" i="3" s="1"/>
  <c r="G27" i="3"/>
  <c r="H27" i="3"/>
  <c r="E28" i="3"/>
  <c r="F28" i="3" s="1"/>
  <c r="H28" i="3"/>
  <c r="E29" i="3"/>
  <c r="G29" i="3" s="1"/>
  <c r="H29" i="3"/>
  <c r="E30" i="3"/>
  <c r="F30" i="3" s="1"/>
  <c r="H30" i="3"/>
  <c r="E31" i="3"/>
  <c r="F31" i="3" s="1"/>
  <c r="H31" i="3"/>
  <c r="E32" i="3"/>
  <c r="F32" i="3" s="1"/>
  <c r="H32" i="3"/>
  <c r="E33" i="3"/>
  <c r="G33" i="3" s="1"/>
  <c r="H33" i="3"/>
  <c r="E34" i="3"/>
  <c r="G34" i="3" s="1"/>
  <c r="H34" i="3"/>
  <c r="E35" i="3"/>
  <c r="G35" i="3" s="1"/>
  <c r="H35" i="3"/>
  <c r="E36" i="3"/>
  <c r="F36" i="3" s="1"/>
  <c r="H36" i="3"/>
  <c r="E37" i="3"/>
  <c r="G37" i="3" s="1"/>
  <c r="H37" i="3"/>
  <c r="E38" i="3"/>
  <c r="F38" i="3" s="1"/>
  <c r="H38" i="3"/>
  <c r="E39" i="3"/>
  <c r="F39" i="3" s="1"/>
  <c r="H39" i="3"/>
  <c r="E40" i="3"/>
  <c r="H40" i="3"/>
  <c r="E41" i="3"/>
  <c r="G41" i="3" s="1"/>
  <c r="H41" i="3"/>
  <c r="E42" i="3"/>
  <c r="G42" i="3" s="1"/>
  <c r="H42" i="3"/>
  <c r="E43" i="3"/>
  <c r="G43" i="3" s="1"/>
  <c r="H43" i="3"/>
  <c r="E44" i="3"/>
  <c r="H44" i="3"/>
  <c r="E45" i="3"/>
  <c r="G45" i="3" s="1"/>
  <c r="H45" i="3"/>
  <c r="E46" i="3"/>
  <c r="F46" i="3" s="1"/>
  <c r="H46" i="3"/>
  <c r="E47" i="3"/>
  <c r="F47" i="3" s="1"/>
  <c r="H47" i="3"/>
  <c r="E48" i="3"/>
  <c r="H48" i="3"/>
  <c r="E49" i="3"/>
  <c r="G49" i="3" s="1"/>
  <c r="H49" i="3"/>
  <c r="E50" i="3"/>
  <c r="F50" i="3" s="1"/>
  <c r="H50" i="3"/>
  <c r="E51" i="3"/>
  <c r="F51" i="3" s="1"/>
  <c r="H51" i="3"/>
  <c r="E52" i="3"/>
  <c r="H52" i="3"/>
  <c r="E53" i="3"/>
  <c r="G53" i="3" s="1"/>
  <c r="H53" i="3"/>
  <c r="E54" i="3"/>
  <c r="F54" i="3" s="1"/>
  <c r="H54" i="3"/>
  <c r="E55" i="3"/>
  <c r="F55" i="3" s="1"/>
  <c r="H55" i="3"/>
  <c r="E56" i="3"/>
  <c r="H56" i="3"/>
  <c r="E57" i="3"/>
  <c r="G57" i="3" s="1"/>
  <c r="H57" i="3"/>
  <c r="E58" i="3"/>
  <c r="F58" i="3" s="1"/>
  <c r="H58" i="3"/>
  <c r="E59" i="3"/>
  <c r="F59" i="3" s="1"/>
  <c r="H59" i="3"/>
  <c r="E60" i="3"/>
  <c r="H60" i="3"/>
  <c r="E61" i="3"/>
  <c r="G61" i="3" s="1"/>
  <c r="F61" i="3"/>
  <c r="I61" i="3" s="1"/>
  <c r="J61" i="3" s="1"/>
  <c r="H61" i="3"/>
  <c r="E62" i="3"/>
  <c r="F62" i="3" s="1"/>
  <c r="H62" i="3"/>
  <c r="E63" i="3"/>
  <c r="F63" i="3" s="1"/>
  <c r="H63" i="3"/>
  <c r="E68" i="3"/>
  <c r="H68" i="3"/>
  <c r="E69" i="3"/>
  <c r="G69" i="3" s="1"/>
  <c r="F69" i="3"/>
  <c r="H69" i="3"/>
  <c r="E70" i="3"/>
  <c r="F70" i="3"/>
  <c r="G70" i="3"/>
  <c r="H70" i="3"/>
  <c r="E71" i="3"/>
  <c r="F71" i="3" s="1"/>
  <c r="G71" i="3"/>
  <c r="H71" i="3"/>
  <c r="E72" i="3"/>
  <c r="H72" i="3"/>
  <c r="E73" i="3"/>
  <c r="G73" i="3" s="1"/>
  <c r="F73" i="3"/>
  <c r="H73" i="3"/>
  <c r="E74" i="3"/>
  <c r="F74" i="3"/>
  <c r="G74" i="3"/>
  <c r="H74" i="3"/>
  <c r="E75" i="3"/>
  <c r="F75" i="3" s="1"/>
  <c r="G75" i="3"/>
  <c r="H75" i="3"/>
  <c r="E76" i="3"/>
  <c r="H76" i="3"/>
  <c r="E77" i="3"/>
  <c r="G77" i="3" s="1"/>
  <c r="F77" i="3"/>
  <c r="H77" i="3"/>
  <c r="E78" i="3"/>
  <c r="F78" i="3"/>
  <c r="G78" i="3"/>
  <c r="H78" i="3"/>
  <c r="E79" i="3"/>
  <c r="F79" i="3" s="1"/>
  <c r="G79" i="3"/>
  <c r="H79" i="3"/>
  <c r="E80" i="3"/>
  <c r="H80" i="3"/>
  <c r="E81" i="3"/>
  <c r="F81" i="3"/>
  <c r="I81" i="3" s="1"/>
  <c r="G81" i="3"/>
  <c r="H81" i="3"/>
  <c r="E82" i="3"/>
  <c r="F82" i="3"/>
  <c r="G82" i="3"/>
  <c r="H82" i="3"/>
  <c r="E83" i="3"/>
  <c r="F83" i="3" s="1"/>
  <c r="G83" i="3"/>
  <c r="H83" i="3"/>
  <c r="E84" i="3"/>
  <c r="G84" i="3" s="1"/>
  <c r="F84" i="3"/>
  <c r="H84" i="3"/>
  <c r="E85" i="3"/>
  <c r="H85" i="3"/>
  <c r="E86" i="3"/>
  <c r="F86" i="3"/>
  <c r="I86" i="3" s="1"/>
  <c r="G86" i="3"/>
  <c r="H86" i="3"/>
  <c r="E87" i="3"/>
  <c r="F87" i="3" s="1"/>
  <c r="G87" i="3"/>
  <c r="H87" i="3"/>
  <c r="I87" i="3"/>
  <c r="J87" i="3" s="1"/>
  <c r="E88" i="3"/>
  <c r="G88" i="3" s="1"/>
  <c r="F88" i="3"/>
  <c r="H88" i="3"/>
  <c r="E89" i="3"/>
  <c r="F89" i="3"/>
  <c r="I89" i="3" s="1"/>
  <c r="G89" i="3"/>
  <c r="H89" i="3"/>
  <c r="E90" i="3"/>
  <c r="F90" i="3"/>
  <c r="I90" i="3" s="1"/>
  <c r="G90" i="3"/>
  <c r="H90" i="3"/>
  <c r="E91" i="3"/>
  <c r="F91" i="3" s="1"/>
  <c r="H91" i="3"/>
  <c r="E92" i="3"/>
  <c r="G92" i="3" s="1"/>
  <c r="F92" i="3"/>
  <c r="H92" i="3"/>
  <c r="E93" i="3"/>
  <c r="F93" i="3"/>
  <c r="I93" i="3" s="1"/>
  <c r="G93" i="3"/>
  <c r="H93" i="3"/>
  <c r="E94" i="3"/>
  <c r="F94" i="3"/>
  <c r="I94" i="3" s="1"/>
  <c r="G94" i="3"/>
  <c r="H94" i="3"/>
  <c r="E95" i="3"/>
  <c r="F95" i="3" s="1"/>
  <c r="H95" i="3"/>
  <c r="E96" i="3"/>
  <c r="G96" i="3" s="1"/>
  <c r="F96" i="3"/>
  <c r="I96" i="3" s="1"/>
  <c r="H96" i="3"/>
  <c r="E97" i="3"/>
  <c r="F97" i="3"/>
  <c r="I97" i="3" s="1"/>
  <c r="G97" i="3"/>
  <c r="H97" i="3"/>
  <c r="E98" i="3"/>
  <c r="F98" i="3"/>
  <c r="I98" i="3" s="1"/>
  <c r="G98" i="3"/>
  <c r="H98" i="3"/>
  <c r="E99" i="3"/>
  <c r="F99" i="3" s="1"/>
  <c r="H99" i="3"/>
  <c r="E100" i="3"/>
  <c r="G100" i="3" s="1"/>
  <c r="F100" i="3"/>
  <c r="I100" i="3" s="1"/>
  <c r="H100" i="3"/>
  <c r="E101" i="3"/>
  <c r="F101" i="3"/>
  <c r="I101" i="3" s="1"/>
  <c r="G101" i="3"/>
  <c r="H101" i="3"/>
  <c r="E102" i="3"/>
  <c r="F102" i="3"/>
  <c r="I102" i="3" s="1"/>
  <c r="G102" i="3"/>
  <c r="H102" i="3"/>
  <c r="E103" i="3"/>
  <c r="F103" i="3" s="1"/>
  <c r="H103" i="3"/>
  <c r="E104" i="3"/>
  <c r="G104" i="3" s="1"/>
  <c r="F104" i="3"/>
  <c r="H104" i="3"/>
  <c r="E105" i="3"/>
  <c r="F105" i="3"/>
  <c r="I105" i="3" s="1"/>
  <c r="G105" i="3"/>
  <c r="H105" i="3"/>
  <c r="E106" i="3"/>
  <c r="F106" i="3"/>
  <c r="I106" i="3" s="1"/>
  <c r="G106" i="3"/>
  <c r="H106" i="3"/>
  <c r="E107" i="3"/>
  <c r="F107" i="3" s="1"/>
  <c r="H107" i="3"/>
  <c r="E108" i="3"/>
  <c r="G108" i="3" s="1"/>
  <c r="F108" i="3"/>
  <c r="H108" i="3"/>
  <c r="E109" i="3"/>
  <c r="F109" i="3"/>
  <c r="I109" i="3" s="1"/>
  <c r="G109" i="3"/>
  <c r="H109" i="3"/>
  <c r="E110" i="3"/>
  <c r="F110" i="3"/>
  <c r="I110" i="3" s="1"/>
  <c r="G110" i="3"/>
  <c r="H110" i="3"/>
  <c r="E111" i="3"/>
  <c r="F111" i="3" s="1"/>
  <c r="H111" i="3"/>
  <c r="E112" i="3"/>
  <c r="G112" i="3" s="1"/>
  <c r="F112" i="3"/>
  <c r="I112" i="3" s="1"/>
  <c r="H112" i="3"/>
  <c r="E113" i="3"/>
  <c r="F113" i="3"/>
  <c r="I113" i="3" s="1"/>
  <c r="G113" i="3"/>
  <c r="H113" i="3"/>
  <c r="H12" i="3"/>
  <c r="E12" i="3"/>
  <c r="F12" i="3" s="1"/>
  <c r="F57" i="3" l="1"/>
  <c r="I57" i="3" s="1"/>
  <c r="J57" i="3" s="1"/>
  <c r="G26" i="3"/>
  <c r="I26" i="3"/>
  <c r="I27" i="3"/>
  <c r="I73" i="3"/>
  <c r="J73" i="3" s="1"/>
  <c r="F45" i="3"/>
  <c r="G38" i="3"/>
  <c r="F29" i="3"/>
  <c r="I29" i="3" s="1"/>
  <c r="F19" i="3"/>
  <c r="F53" i="3"/>
  <c r="F42" i="3"/>
  <c r="F35" i="3"/>
  <c r="F13" i="3"/>
  <c r="I13" i="3" s="1"/>
  <c r="G62" i="3"/>
  <c r="G54" i="3"/>
  <c r="G39" i="3"/>
  <c r="I39" i="3" s="1"/>
  <c r="J39" i="3" s="1"/>
  <c r="K39" i="3" s="1"/>
  <c r="F21" i="3"/>
  <c r="F18" i="3"/>
  <c r="E65" i="3"/>
  <c r="E118" i="3" s="1"/>
  <c r="G58" i="3"/>
  <c r="G50" i="3"/>
  <c r="F43" i="3"/>
  <c r="F37" i="3"/>
  <c r="F34" i="3"/>
  <c r="G23" i="3"/>
  <c r="I23" i="3" s="1"/>
  <c r="J23" i="3" s="1"/>
  <c r="K23" i="3" s="1"/>
  <c r="I22" i="3"/>
  <c r="I58" i="3"/>
  <c r="J58" i="3" s="1"/>
  <c r="I34" i="3"/>
  <c r="G30" i="3"/>
  <c r="I30" i="3" s="1"/>
  <c r="J30" i="3" s="1"/>
  <c r="K30" i="3" s="1"/>
  <c r="I19" i="3"/>
  <c r="J19" i="3" s="1"/>
  <c r="K19" i="3" s="1"/>
  <c r="G15" i="3"/>
  <c r="I15" i="3" s="1"/>
  <c r="J15" i="3" s="1"/>
  <c r="K15" i="3" s="1"/>
  <c r="G47" i="3"/>
  <c r="I47" i="3" s="1"/>
  <c r="G46" i="3"/>
  <c r="I46" i="3" s="1"/>
  <c r="I35" i="3"/>
  <c r="G31" i="3"/>
  <c r="I31" i="3" s="1"/>
  <c r="J31" i="3" s="1"/>
  <c r="K31" i="3" s="1"/>
  <c r="I18" i="3"/>
  <c r="G14" i="3"/>
  <c r="G12" i="3"/>
  <c r="I12" i="3" s="1"/>
  <c r="F41" i="3"/>
  <c r="F25" i="3"/>
  <c r="I25" i="3" s="1"/>
  <c r="F14" i="3"/>
  <c r="I14" i="3" s="1"/>
  <c r="I43" i="3"/>
  <c r="I75" i="3"/>
  <c r="J75" i="3" s="1"/>
  <c r="G63" i="3"/>
  <c r="I63" i="3" s="1"/>
  <c r="J63" i="3" s="1"/>
  <c r="K63" i="3" s="1"/>
  <c r="G59" i="3"/>
  <c r="I59" i="3" s="1"/>
  <c r="J59" i="3" s="1"/>
  <c r="K59" i="3" s="1"/>
  <c r="G55" i="3"/>
  <c r="G51" i="3"/>
  <c r="I51" i="3" s="1"/>
  <c r="F49" i="3"/>
  <c r="I49" i="3" s="1"/>
  <c r="J49" i="3" s="1"/>
  <c r="F33" i="3"/>
  <c r="I33" i="3" s="1"/>
  <c r="F17" i="3"/>
  <c r="J105" i="3"/>
  <c r="K105" i="3" s="1"/>
  <c r="J100" i="3"/>
  <c r="K100" i="3" s="1"/>
  <c r="J90" i="3"/>
  <c r="K90" i="3"/>
  <c r="K112" i="3"/>
  <c r="J112" i="3"/>
  <c r="J101" i="3"/>
  <c r="K101" i="3"/>
  <c r="J96" i="3"/>
  <c r="K96" i="3" s="1"/>
  <c r="J113" i="3"/>
  <c r="K113" i="3" s="1"/>
  <c r="I108" i="3"/>
  <c r="J98" i="3"/>
  <c r="K98" i="3"/>
  <c r="J97" i="3"/>
  <c r="K97" i="3" s="1"/>
  <c r="J106" i="3"/>
  <c r="K106" i="3" s="1"/>
  <c r="J89" i="3"/>
  <c r="K89" i="3"/>
  <c r="J102" i="3"/>
  <c r="K102" i="3" s="1"/>
  <c r="J110" i="3"/>
  <c r="K110" i="3" s="1"/>
  <c r="J109" i="3"/>
  <c r="K109" i="3"/>
  <c r="I104" i="3"/>
  <c r="J94" i="3"/>
  <c r="K94" i="3"/>
  <c r="J93" i="3"/>
  <c r="K93" i="3" s="1"/>
  <c r="J81" i="3"/>
  <c r="K81" i="3" s="1"/>
  <c r="I95" i="3"/>
  <c r="I92" i="3"/>
  <c r="I88" i="3"/>
  <c r="J86" i="3"/>
  <c r="K86" i="3" s="1"/>
  <c r="G111" i="3"/>
  <c r="I111" i="3" s="1"/>
  <c r="G107" i="3"/>
  <c r="I107" i="3" s="1"/>
  <c r="G103" i="3"/>
  <c r="I103" i="3" s="1"/>
  <c r="G99" i="3"/>
  <c r="I99" i="3" s="1"/>
  <c r="G95" i="3"/>
  <c r="G91" i="3"/>
  <c r="I91" i="3" s="1"/>
  <c r="K87" i="3"/>
  <c r="G85" i="3"/>
  <c r="I84" i="3"/>
  <c r="F80" i="3"/>
  <c r="G80" i="3"/>
  <c r="I79" i="3"/>
  <c r="I77" i="3"/>
  <c r="F72" i="3"/>
  <c r="G72" i="3"/>
  <c r="I71" i="3"/>
  <c r="I69" i="3"/>
  <c r="I50" i="3"/>
  <c r="F48" i="3"/>
  <c r="G48" i="3"/>
  <c r="I45" i="3"/>
  <c r="F44" i="3"/>
  <c r="G44" i="3"/>
  <c r="I42" i="3"/>
  <c r="I41" i="3"/>
  <c r="F40" i="3"/>
  <c r="G40" i="3"/>
  <c r="I38" i="3"/>
  <c r="I37" i="3"/>
  <c r="J27" i="3"/>
  <c r="K27" i="3" s="1"/>
  <c r="J26" i="3"/>
  <c r="K26" i="3" s="1"/>
  <c r="I21" i="3"/>
  <c r="F76" i="3"/>
  <c r="G76" i="3"/>
  <c r="F85" i="3"/>
  <c r="I85" i="3" s="1"/>
  <c r="I83" i="3"/>
  <c r="I82" i="3"/>
  <c r="I78" i="3"/>
  <c r="I70" i="3"/>
  <c r="I55" i="3"/>
  <c r="I54" i="3"/>
  <c r="I53" i="3"/>
  <c r="F52" i="3"/>
  <c r="G52" i="3"/>
  <c r="J22" i="3"/>
  <c r="K22" i="3" s="1"/>
  <c r="I17" i="3"/>
  <c r="K73" i="3"/>
  <c r="F68" i="3"/>
  <c r="G68" i="3"/>
  <c r="G115" i="3" s="1"/>
  <c r="K57" i="3"/>
  <c r="F56" i="3"/>
  <c r="G56" i="3"/>
  <c r="J47" i="3"/>
  <c r="K47" i="3" s="1"/>
  <c r="J35" i="3"/>
  <c r="K35" i="3" s="1"/>
  <c r="J34" i="3"/>
  <c r="J29" i="3"/>
  <c r="K29" i="3" s="1"/>
  <c r="J18" i="3"/>
  <c r="K18" i="3" s="1"/>
  <c r="J13" i="3"/>
  <c r="K13" i="3" s="1"/>
  <c r="K75" i="3"/>
  <c r="I74" i="3"/>
  <c r="I62" i="3"/>
  <c r="K61" i="3"/>
  <c r="F60" i="3"/>
  <c r="G60" i="3"/>
  <c r="I60" i="3" s="1"/>
  <c r="K58" i="3"/>
  <c r="J43" i="3"/>
  <c r="K43" i="3" s="1"/>
  <c r="J25" i="3"/>
  <c r="K25" i="3" s="1"/>
  <c r="J14" i="3"/>
  <c r="G36" i="3"/>
  <c r="I36" i="3" s="1"/>
  <c r="G32" i="3"/>
  <c r="I32" i="3" s="1"/>
  <c r="G28" i="3"/>
  <c r="I28" i="3" s="1"/>
  <c r="G24" i="3"/>
  <c r="I24" i="3" s="1"/>
  <c r="G20" i="3"/>
  <c r="I20" i="3" s="1"/>
  <c r="G16" i="3"/>
  <c r="I16" i="3" s="1"/>
  <c r="K49" i="3" l="1"/>
  <c r="K34" i="3"/>
  <c r="K14" i="3"/>
  <c r="I68" i="3"/>
  <c r="J68" i="3" s="1"/>
  <c r="J12" i="3"/>
  <c r="K12" i="3" s="1"/>
  <c r="I56" i="3"/>
  <c r="F115" i="3"/>
  <c r="I76" i="3"/>
  <c r="J76" i="3" s="1"/>
  <c r="K76" i="3" s="1"/>
  <c r="F65" i="3"/>
  <c r="I52" i="3"/>
  <c r="J52" i="3" s="1"/>
  <c r="K52" i="3" s="1"/>
  <c r="G65" i="3"/>
  <c r="G118" i="3" s="1"/>
  <c r="J91" i="3"/>
  <c r="K91" i="3" s="1"/>
  <c r="J20" i="3"/>
  <c r="K20" i="3" s="1"/>
  <c r="J36" i="3"/>
  <c r="K36" i="3" s="1"/>
  <c r="J111" i="3"/>
  <c r="K111" i="3" s="1"/>
  <c r="J16" i="3"/>
  <c r="K16" i="3" s="1"/>
  <c r="J56" i="3"/>
  <c r="K56" i="3" s="1"/>
  <c r="J107" i="3"/>
  <c r="K107" i="3" s="1"/>
  <c r="J24" i="3"/>
  <c r="K24" i="3" s="1"/>
  <c r="J99" i="3"/>
  <c r="K99" i="3" s="1"/>
  <c r="J60" i="3"/>
  <c r="K60" i="3" s="1"/>
  <c r="J85" i="3"/>
  <c r="K85" i="3" s="1"/>
  <c r="J103" i="3"/>
  <c r="K103" i="3" s="1"/>
  <c r="J21" i="3"/>
  <c r="K21" i="3" s="1"/>
  <c r="J71" i="3"/>
  <c r="K71" i="3" s="1"/>
  <c r="J53" i="3"/>
  <c r="K53" i="3" s="1"/>
  <c r="J74" i="3"/>
  <c r="K74" i="3" s="1"/>
  <c r="J54" i="3"/>
  <c r="K54" i="3" s="1"/>
  <c r="J82" i="3"/>
  <c r="K82" i="3" s="1"/>
  <c r="J37" i="3"/>
  <c r="K37" i="3" s="1"/>
  <c r="J45" i="3"/>
  <c r="K45" i="3" s="1"/>
  <c r="I72" i="3"/>
  <c r="I80" i="3"/>
  <c r="K92" i="3"/>
  <c r="J92" i="3"/>
  <c r="J55" i="3"/>
  <c r="K55" i="3" s="1"/>
  <c r="J83" i="3"/>
  <c r="K83" i="3" s="1"/>
  <c r="J38" i="3"/>
  <c r="K38" i="3" s="1"/>
  <c r="J42" i="3"/>
  <c r="K42" i="3" s="1"/>
  <c r="J46" i="3"/>
  <c r="K46" i="3" s="1"/>
  <c r="J50" i="3"/>
  <c r="K50" i="3" s="1"/>
  <c r="J69" i="3"/>
  <c r="K69" i="3" s="1"/>
  <c r="K77" i="3"/>
  <c r="J77" i="3"/>
  <c r="K84" i="3"/>
  <c r="J84" i="3"/>
  <c r="J51" i="3"/>
  <c r="K51" i="3" s="1"/>
  <c r="J95" i="3"/>
  <c r="K95" i="3" s="1"/>
  <c r="J108" i="3"/>
  <c r="K108" i="3" s="1"/>
  <c r="J62" i="3"/>
  <c r="K62" i="3" s="1"/>
  <c r="J28" i="3"/>
  <c r="K28" i="3" s="1"/>
  <c r="J32" i="3"/>
  <c r="K32" i="3" s="1"/>
  <c r="I40" i="3"/>
  <c r="I48" i="3"/>
  <c r="J88" i="3"/>
  <c r="K88" i="3" s="1"/>
  <c r="J104" i="3"/>
  <c r="K104" i="3" s="1"/>
  <c r="J17" i="3"/>
  <c r="K17" i="3" s="1"/>
  <c r="J70" i="3"/>
  <c r="K70" i="3" s="1"/>
  <c r="J79" i="3"/>
  <c r="K79" i="3" s="1"/>
  <c r="J78" i="3"/>
  <c r="K78" i="3" s="1"/>
  <c r="I44" i="3"/>
  <c r="J33" i="3"/>
  <c r="K33" i="3" s="1"/>
  <c r="K41" i="3"/>
  <c r="J41" i="3"/>
  <c r="I65" i="3" l="1"/>
  <c r="I118" i="3" s="1"/>
  <c r="K68" i="3"/>
  <c r="I115" i="3"/>
  <c r="F118" i="3"/>
  <c r="J40" i="3"/>
  <c r="K40" i="3" s="1"/>
  <c r="J72" i="3"/>
  <c r="K72" i="3" s="1"/>
  <c r="J44" i="3"/>
  <c r="K44" i="3" s="1"/>
  <c r="J48" i="3"/>
  <c r="K48" i="3" s="1"/>
  <c r="J80" i="3"/>
  <c r="K80" i="3"/>
  <c r="J115" i="3" l="1"/>
  <c r="K65" i="3"/>
  <c r="J65" i="3"/>
  <c r="K115" i="3"/>
  <c r="J118" i="3" l="1"/>
  <c r="K118" i="3"/>
  <c r="B17" i="4" s="1"/>
  <c r="B18" i="4" s="1"/>
</calcChain>
</file>

<file path=xl/sharedStrings.xml><?xml version="1.0" encoding="utf-8"?>
<sst xmlns="http://schemas.openxmlformats.org/spreadsheetml/2006/main" count="1000" uniqueCount="326">
  <si>
    <t>CONTPAQ i</t>
  </si>
  <si>
    <t xml:space="preserve">      NÓMINAS</t>
  </si>
  <si>
    <t>011 INGENIERIA FISCAL LABORAL SC</t>
  </si>
  <si>
    <t>Lista de Raya (forma tabular)</t>
  </si>
  <si>
    <t>Periodo 7 al 7 Semanal del 07/02/2018 al 13/02/2018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</si>
  <si>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</si>
  <si>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</si>
  <si>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</si>
  <si>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</si>
  <si>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</si>
  <si>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</si>
  <si>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Horas extras</t>
  </si>
  <si>
    <t>Comisiones</t>
  </si>
  <si>
    <t>Compensación</t>
  </si>
  <si>
    <t>Prima de vacaciones a tiempo</t>
  </si>
  <si>
    <t>*TOTAL* *PERCEPCIONES*</t>
  </si>
  <si>
    <t>Préstamo Infonavit (vsm)</t>
  </si>
  <si>
    <t>Préstamo Infonavit (cf)</t>
  </si>
  <si>
    <t>Subsidio al Empleo (sp)</t>
  </si>
  <si>
    <t>I.S.R. (sp)</t>
  </si>
  <si>
    <t>Reintegro de ISR pagado en exceso</t>
  </si>
  <si>
    <t>I.M.S.S.</t>
  </si>
  <si>
    <t>Cuota sindical</t>
  </si>
  <si>
    <t>Préstamo FONACOT</t>
  </si>
  <si>
    <t>Fondo de ahorro</t>
  </si>
  <si>
    <t>Ajuste al neto</t>
  </si>
  <si>
    <t>Pension Alimenticia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</si>
  <si>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</si>
  <si>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</si>
  <si>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</si>
  <si>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</si>
  <si>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</si>
  <si>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</si>
  <si>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0AB27</t>
  </si>
  <si>
    <t>Aguilar Bravo Cristian Saul</t>
  </si>
  <si>
    <t>00016</t>
  </si>
  <si>
    <t>Arenas Vargas Moises</t>
  </si>
  <si>
    <t>AGL09</t>
  </si>
  <si>
    <t>Arias Gonzalez Luis Ignacio</t>
  </si>
  <si>
    <t>0AZ14</t>
  </si>
  <si>
    <t>Arroyo Zarazua Gilberto</t>
  </si>
  <si>
    <t>ARM15</t>
  </si>
  <si>
    <t>Avalos Rudamas Martha Katherine</t>
  </si>
  <si>
    <t>AAI02</t>
  </si>
  <si>
    <t>Aviles Ang Isaac Roberto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</si>
  <si>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</si>
  <si>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</si>
  <si>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</si>
  <si>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</si>
  <si>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</si>
  <si>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</si>
  <si>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CAD16</t>
  </si>
  <si>
    <t>Castruita Aguilar David Arturo</t>
  </si>
  <si>
    <t>CAG27</t>
  </si>
  <si>
    <t>Cuatzon Aparicio Gelasio</t>
  </si>
  <si>
    <t>0DC20</t>
  </si>
  <si>
    <t>De Jesus Cruz Juan Carlos</t>
  </si>
  <si>
    <t>DAM16</t>
  </si>
  <si>
    <t>Dominguez Alcantara Miguel Angel</t>
  </si>
  <si>
    <t>DGV17</t>
  </si>
  <si>
    <t>Duran Guerra Victor Manuel</t>
  </si>
  <si>
    <t>FGP06</t>
  </si>
  <si>
    <t>Flores Gomez Patricia</t>
  </si>
  <si>
    <t>GTJ04</t>
  </si>
  <si>
    <t>Garcia Torres Juan Manuel</t>
  </si>
  <si>
    <t>GPB13</t>
  </si>
  <si>
    <t>Granados Perez Brenda Laura</t>
  </si>
  <si>
    <t>HAR20</t>
  </si>
  <si>
    <t>Hernandez Arreola Rodolfo Mayolo</t>
  </si>
  <si>
    <t>HMA01</t>
  </si>
  <si>
    <t>Hernandez Mata Aureliano</t>
  </si>
  <si>
    <t>HRL30</t>
  </si>
  <si>
    <t>Hernandez Ramos Luis Felipe</t>
  </si>
  <si>
    <t>0HS08</t>
  </si>
  <si>
    <t>Hernandez Solis Gumecindo</t>
  </si>
  <si>
    <t>HSC13</t>
  </si>
  <si>
    <t>Hurrle Salzmann Carlos Abelardo</t>
  </si>
  <si>
    <t>0HP16</t>
  </si>
  <si>
    <t>Hurtado Pajaro Jose Eduardo</t>
  </si>
  <si>
    <t>0JH19</t>
  </si>
  <si>
    <t>Jimenez Hernandez Julio Cesar</t>
  </si>
  <si>
    <t>LGJ30</t>
  </si>
  <si>
    <t>Landaverde Garcia Juan</t>
  </si>
  <si>
    <t>LPM27</t>
  </si>
  <si>
    <t>Lopez Pedroza Miroslava</t>
  </si>
  <si>
    <t>LSJ31</t>
  </si>
  <si>
    <t>Loyola Sandoval Jose Andres</t>
  </si>
  <si>
    <t>LPJ24</t>
  </si>
  <si>
    <t>Lozano Perez Jose Enrique</t>
  </si>
  <si>
    <t>00030</t>
  </si>
  <si>
    <t>Melendez Padilla Claudia Cristina</t>
  </si>
  <si>
    <t>MLC26</t>
  </si>
  <si>
    <t>Miranda Lara Cesar</t>
  </si>
  <si>
    <t>MSA27</t>
  </si>
  <si>
    <t>Morales Sanchez Angel</t>
  </si>
  <si>
    <t>MVN27</t>
  </si>
  <si>
    <t>Moreno Valera Norma</t>
  </si>
  <si>
    <t>OPR13</t>
  </si>
  <si>
    <t>Ochoa Palacios Raul Alejandro</t>
  </si>
  <si>
    <t>OMJ16</t>
  </si>
  <si>
    <t>Olivas Mancilla Jesus Sadiel</t>
  </si>
  <si>
    <t>OPG05</t>
  </si>
  <si>
    <t>Ontiveros Pliego Luis Gerardo</t>
  </si>
  <si>
    <t>PRJ05</t>
  </si>
  <si>
    <t>Padilla Ruiz Jose Antonio</t>
  </si>
  <si>
    <t>PLJ01</t>
  </si>
  <si>
    <t>Perez Lopez Jimmy Florentino</t>
  </si>
  <si>
    <t>RGJ02</t>
  </si>
  <si>
    <t>Ramirez Gonzalez Jose Salvador</t>
  </si>
  <si>
    <t>RBD03</t>
  </si>
  <si>
    <t>Ramos Ballesteros Daniel Alejandro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</si>
  <si>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</si>
  <si>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</si>
  <si>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</si>
  <si>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</si>
  <si>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</si>
  <si>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</si>
  <si>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SJJ30</t>
  </si>
  <si>
    <t>Saenz Juarez Josue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</si>
  <si>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</si>
  <si>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</si>
  <si>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</si>
  <si>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</si>
  <si>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</si>
  <si>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</si>
  <si>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</si>
  <si>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</si>
  <si>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</si>
  <si>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</si>
  <si>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</si>
  <si>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</si>
  <si>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TPG16</t>
  </si>
  <si>
    <t>Troncoso Peña Gerardo</t>
  </si>
  <si>
    <t>VGR22</t>
  </si>
  <si>
    <t>Vargas Gomez Raul Armando</t>
  </si>
  <si>
    <t>VLC29</t>
  </si>
  <si>
    <t>Villarreal Lopez Carlos Alberto</t>
  </si>
  <si>
    <t>Total Depto</t>
  </si>
  <si>
    <t xml:space="preserve">  -----------------------</t>
  </si>
  <si>
    <t>Departamento 2 1200XSERVICOS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</si>
  <si>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</si>
  <si>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</si>
  <si>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</si>
  <si>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</si>
  <si>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</si>
  <si>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</si>
  <si>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</si>
  <si>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</si>
  <si>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</si>
  <si>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</si>
  <si>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</si>
  <si>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</si>
  <si>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</si>
  <si>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</si>
  <si>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</si>
  <si>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</si>
  <si>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</si>
  <si>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</si>
  <si>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</si>
  <si>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</si>
  <si>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</si>
  <si>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</si>
  <si>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</si>
  <si>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</si>
  <si>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</si>
  <si>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</si>
  <si>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HVJ15</t>
  </si>
  <si>
    <t>Hurtado Vazquez Juan De Dios</t>
  </si>
  <si>
    <t>JML29</t>
  </si>
  <si>
    <t>Juarez Martinez Luis Miguel</t>
  </si>
  <si>
    <t>JUM13</t>
  </si>
  <si>
    <t>Juarez Uribe Michel</t>
  </si>
  <si>
    <t>0MA08</t>
  </si>
  <si>
    <t>Martinez Alvarado Adrian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</si>
  <si>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</si>
  <si>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</si>
  <si>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</si>
  <si>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</si>
  <si>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</si>
  <si>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</si>
  <si>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</si>
  <si>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</si>
  <si>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</si>
  <si>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</si>
  <si>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MBA15</t>
  </si>
  <si>
    <t>Mendoza Briones Asael Alejandro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</si>
  <si>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</si>
  <si>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</si>
  <si>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</si>
  <si>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</si>
  <si>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</si>
  <si>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</si>
  <si>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</si>
  <si>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</si>
  <si>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</si>
  <si>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</si>
  <si>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</si>
  <si>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</si>
  <si>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</si>
  <si>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</si>
  <si>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</si>
  <si>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</si>
  <si>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</si>
  <si>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</si>
  <si>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</si>
  <si>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</si>
  <si>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</si>
  <si>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</si>
  <si>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</si>
  <si>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</si>
  <si>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</si>
  <si>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</si>
  <si>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</si>
  <si>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</si>
  <si>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</si>
  <si>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</si>
  <si>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TLG17</t>
  </si>
  <si>
    <t>Trejo Lugo Gustavo</t>
  </si>
  <si>
    <t>TRJ17</t>
  </si>
  <si>
    <t>Trejo Robles Jose Darinel</t>
  </si>
  <si>
    <t>VBJ17</t>
  </si>
  <si>
    <t>Valdez Bernal Juan Pablo</t>
  </si>
  <si>
    <t>0VM14</t>
  </si>
  <si>
    <t>Valdez Martinez Martin</t>
  </si>
  <si>
    <t>VRE18</t>
  </si>
  <si>
    <t>Vidal Reyes Edgar Omar</t>
  </si>
  <si>
    <t>0VM21</t>
  </si>
  <si>
    <t>Vigueras Martinez Juan Carlos</t>
  </si>
  <si>
    <t>VCA30</t>
  </si>
  <si>
    <t>Villegas Cruz Andres</t>
  </si>
  <si>
    <t>VGJ15</t>
  </si>
  <si>
    <t>Villegas Gonzalez Juan Francisco</t>
  </si>
  <si>
    <t xml:space="preserve">  =============</t>
  </si>
  <si>
    <t>Total Gral.</t>
  </si>
  <si>
    <t xml:space="preserve"> </t>
  </si>
  <si>
    <t>Periodo 7 del 2018-02-07 al 2018-02-13</t>
  </si>
  <si>
    <t>Codigo</t>
  </si>
  <si>
    <t>Cuenta</t>
  </si>
  <si>
    <t>Metodo de pago</t>
  </si>
  <si>
    <t>Importe</t>
  </si>
  <si>
    <t>Nombre</t>
  </si>
  <si>
    <t>28 Tarjeta de Débito</t>
  </si>
  <si>
    <t>Total Tarjeta de Débito</t>
  </si>
  <si>
    <t>Total de movimientos 93</t>
  </si>
  <si>
    <t>99 Otros</t>
  </si>
  <si>
    <t>Total Otros</t>
  </si>
  <si>
    <t>Total de movimientos 5</t>
  </si>
  <si>
    <t>FACTURA 1</t>
  </si>
  <si>
    <t>2% NOMINA</t>
  </si>
  <si>
    <t>7.5 % COMISIÓN</t>
  </si>
  <si>
    <t>FONDO DE AHORRO 4.9%</t>
  </si>
  <si>
    <t>SUBTOTAL</t>
  </si>
  <si>
    <t>IVA</t>
  </si>
  <si>
    <t>TOTAL</t>
  </si>
  <si>
    <t>QUERETARO MOTORS</t>
  </si>
  <si>
    <t>PERIODO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</si>
  <si>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</si>
  <si>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</si>
  <si>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</si>
  <si>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</si>
  <si>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</si>
  <si>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</si>
  <si>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</si>
  <si>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</si>
  <si>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</si>
  <si>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</si>
  <si>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7</t>
  </si>
  <si>
    <t>07/02/2018 AL 13/02/2018</t>
  </si>
  <si>
    <t>SERVICIO</t>
  </si>
  <si>
    <t>AGUILAR BRAVO CRISTIAN SAUL</t>
  </si>
  <si>
    <t>VENTAS</t>
  </si>
  <si>
    <t>ARENAS VARGAS MOISES</t>
  </si>
  <si>
    <t>SEMINUEVOS</t>
  </si>
  <si>
    <t>ARIAS GONZALEZ LUIS IGNACIO</t>
  </si>
  <si>
    <t>ARROYO ZARAZUA GILBERTO</t>
  </si>
  <si>
    <t>AVALOS RUDAMAS MARTHA KATHERINE</t>
  </si>
  <si>
    <t>AVILES ANG ISAAC ROBERTO</t>
  </si>
  <si>
    <t>BERDEJA LEON FRANCISCO GERARDO</t>
  </si>
  <si>
    <t>CARDENAS CASAS MARIA DEL ROCIO</t>
  </si>
  <si>
    <t>CARRASCO TOVAR ARTURO</t>
  </si>
  <si>
    <t>CASTRUITA AGUILAR DAVID ARTURO</t>
  </si>
  <si>
    <t>CUATZON APARICIO GELASIO</t>
  </si>
  <si>
    <t>ADMON VENTAS</t>
  </si>
  <si>
    <t>DE JESUS CRUZ JUAN CARLOS</t>
  </si>
  <si>
    <t>DOMINGUEZ ALCANTARA MIGUEL ANGEL</t>
  </si>
  <si>
    <t>DURAN GUERRA VICTOR MANUEL</t>
  </si>
  <si>
    <t>FLORES GOMEZ PATRICIA</t>
  </si>
  <si>
    <t>GARCIA TORRES JUAN MANUEL</t>
  </si>
  <si>
    <t>GRANADOS PEREZ BRENDA LAURA</t>
  </si>
  <si>
    <t>HERNANDEZ ARREOLA RODOLFO MAYOLO</t>
  </si>
  <si>
    <t>ADMINISTRACION</t>
  </si>
  <si>
    <t>HERNANDEZ MATA AURELIANO</t>
  </si>
  <si>
    <t>HERNANDEZ RAMOS LUIS FELIPE</t>
  </si>
  <si>
    <t>HERNANDEZ SOLIS GUMECINDO</t>
  </si>
  <si>
    <t>HURRLE SALZMANN CARLOS ABELARDO</t>
  </si>
  <si>
    <t>ADMON SERVICIO</t>
  </si>
  <si>
    <t>HURTADO PAJARO JOSE EDUARDO</t>
  </si>
  <si>
    <t>JIMENEZ HERNANDEZ JULIO CESAR</t>
  </si>
  <si>
    <t>LANDAVERDE GARCIA JUAN</t>
  </si>
  <si>
    <t>LOPEZ PEDROZA MIROSLAVA</t>
  </si>
  <si>
    <t>LOYOLA SANDOVAL JOSE ANDRES</t>
  </si>
  <si>
    <t>LOZANO PEREZ JOSE ENRIQUE</t>
  </si>
  <si>
    <t>MELENDEZ PADILLA CLAUDIA CRISTINA</t>
  </si>
  <si>
    <t>MIRANDA LARA CESAR</t>
  </si>
  <si>
    <t>MORALES SANCHEZ ANGEL</t>
  </si>
  <si>
    <t>MORENO VALERA NORMA</t>
  </si>
  <si>
    <t>OCHOA PALACIOS RAUL ALEJANDRO</t>
  </si>
  <si>
    <t>OLIVAS MANCILLA JESUS SADIEL</t>
  </si>
  <si>
    <t>ONTIVEROS PLIEGO LUIS GERARDO</t>
  </si>
  <si>
    <t>PADILLA RUIZ JOSE ANTONIO</t>
  </si>
  <si>
    <t>PEREZ LOPEZ JIMMY FLORENTINO</t>
  </si>
  <si>
    <t>RAMIREZ GONZALEZ JOSE SALVADOR</t>
  </si>
  <si>
    <t>RAMOS BALLESTEROS DANIEL ALEJANDRO</t>
  </si>
  <si>
    <t>RIVERA AGUILAR GABRIEL</t>
  </si>
  <si>
    <t>RODRIGUEZ PINACHO CESAR OCTAVIO</t>
  </si>
  <si>
    <t>RODRIGUEZ RODRIGUEZ RODOLFO ANUAR</t>
  </si>
  <si>
    <t>SAENZ JUAREZ JOSUE</t>
  </si>
  <si>
    <t>SALDAÑA SANCHEZ JULIO CESAR</t>
  </si>
  <si>
    <t>SERENO CUELLAR JUVENAL</t>
  </si>
  <si>
    <t>SIFONTES SARDUA DAYAN JESUS</t>
  </si>
  <si>
    <t>SOLANO PEREZ JOSE ANTONIO</t>
  </si>
  <si>
    <t>SOLORZANO LUNA MARIANA</t>
  </si>
  <si>
    <t>TORRES IBARRA LUIS GERARDO</t>
  </si>
  <si>
    <t>TRONCOSO PEÑA GERARDO</t>
  </si>
  <si>
    <t>VARGAS GOMEZ RAUL ARMANDO</t>
  </si>
  <si>
    <t>VILLARREAL LOPEZ 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</si>
</sst>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1" fillId="0" borderId="0"/>
    <xf numFmtId="0" fontId="22" fillId="0" borderId="0"/>
    <xf numFmtId="43" fontId="21" fillId="0" borderId="0" applyFill="0" applyBorder="0" applyAlignment="0" applyProtection="0"/>
    <xf numFmtId="0" fontId="21" fillId="0" borderId="0"/>
    <xf numFmtId="0" fontId="1" fillId="0" borderId="0"/>
    <xf numFmtId="0" fontId="21" fillId="0" borderId="0"/>
  </cellStyleXfs>
  <cellXfs count="64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/>
    <xf numFmtId="0" fontId="2" fillId="0" borderId="0" xfId="0" applyFont="1" applyAlignment="1">
      <alignment horizontal="right"/>
    </xf>
    <xf numFmtId="164" fontId="9" fillId="0" borderId="0" xfId="0" applyNumberFormat="1" applyFont="1"/>
    <xf numFmtId="0" fontId="10" fillId="2" borderId="7" xfId="7" applyFont="1" applyFill="1" applyBorder="1" applyAlignment="1">
      <alignment horizontal="center" vertical="center" wrapText="1"/>
    </xf>
    <xf numFmtId="44" fontId="2" fillId="0" borderId="0" xfId="1" applyFont="1"/>
    <xf numFmtId="164" fontId="24" fillId="0" borderId="1" xfId="0" applyNumberFormat="1" applyFont="1" applyBorder="1"/>
    <xf numFmtId="44" fontId="9" fillId="0" borderId="0" xfId="1" applyFont="1"/>
    <xf numFmtId="0" fontId="23" fillId="0" borderId="4" xfId="7" applyFont="1" applyBorder="1" applyAlignment="1">
      <alignment horizontal="center"/>
    </xf>
    <xf numFmtId="0" fontId="23" fillId="0" borderId="5" xfId="7" applyFont="1" applyBorder="1" applyAlignment="1">
      <alignment horizontal="center"/>
    </xf>
    <xf numFmtId="0" fontId="23" fillId="0" borderId="6" xfId="7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6" fillId="0" borderId="8" xfId="0" applyFont="1" applyBorder="1"/>
    <xf numFmtId="0" fontId="25" fillId="0" borderId="8" xfId="0" applyFont="1" applyBorder="1"/>
    <xf numFmtId="0" fontId="0" fillId="0" borderId="8" xfId="0" applyFont="1" applyBorder="1"/>
    <xf numFmtId="0" fontId="0" fillId="0" borderId="8" xfId="0" applyBorder="1"/>
    <xf numFmtId="14" fontId="26" fillId="0" borderId="8" xfId="0" applyNumberFormat="1" applyFont="1" applyBorder="1"/>
    <xf numFmtId="43" fontId="1" fillId="0" borderId="8" xfId="4" applyFont="1" applyBorder="1"/>
    <xf numFmtId="43" fontId="1" fillId="0" borderId="9" xfId="4" applyFont="1" applyBorder="1"/>
    <xf numFmtId="43" fontId="1" fillId="0" borderId="10" xfId="4" applyFont="1" applyBorder="1"/>
    <xf numFmtId="43" fontId="1" fillId="0" borderId="11" xfId="4" applyFont="1" applyBorder="1"/>
    <xf numFmtId="43" fontId="1" fillId="0" borderId="12" xfId="4" applyFont="1" applyBorder="1"/>
    <xf numFmtId="43" fontId="25" fillId="0" borderId="11" xfId="4" applyFont="1" applyBorder="1"/>
    <xf numFmtId="0" fontId="27" fillId="4" borderId="13" xfId="0" applyFont="1" applyFill="1" applyBorder="1"/>
    <xf numFmtId="0" fontId="27" fillId="0" borderId="13" xfId="0" applyFont="1" applyFill="1" applyBorder="1"/>
  </cellXfs>
  <cellStyles count="8">
    <cellStyle name="Excel Built-in Normal" xfId="3"/>
    <cellStyle name="Millares 2" xfId="4"/>
    <cellStyle name="Moneda" xfId="1" builtinId="4"/>
    <cellStyle name="Normal" xfId="0" builtinId="0"/>
    <cellStyle name="Normal 12 4 3" xfId="7"/>
    <cellStyle name="Normal 2" xfId="6"/>
    <cellStyle name="Normal 3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21"/>
  <sheetViews>
    <sheetView workbookViewId="0">
      <pane xSplit="2" ySplit="11" topLeftCell="D12" activePane="bottomRight" state="frozen"/>
      <selection pane="topRight" activeCell="C1" sqref="C1"/>
      <selection pane="bottomLeft" activeCell="A14" sqref="A14"/>
      <selection pane="bottomRight" activeCell="E83" sqref="E83"/>
    </sheetView>
  </sheetViews>
  <sheetFormatPr baseColWidth="10" defaultRowHeight="11.25" x14ac:dyDescent="0.2"/>
  <cols>
    <col min="1" max="1" width="8.7109375" style="2" customWidth="1"/>
    <col min="2" max="2" width="25.28515625" style="1" customWidth="1"/>
    <col min="3" max="3" width="15" style="1" bestFit="1" customWidth="1"/>
    <col min="4" max="4" width="11.42578125" style="1"/>
    <col min="5" max="5" width="13.5703125" style="1" customWidth="1"/>
    <col min="6" max="16384" width="11.42578125" style="1"/>
  </cols>
  <sheetData>
    <row r="1" spans="1:14" ht="18" customHeight="1" x14ac:dyDescent="0.2">
      <c r="A1" s="3" t="s">
        <v>0</v>
      </c>
      <c r="B1" s="26" t="s">
        <v>234</v>
      </c>
    </row>
    <row r="2" spans="1:14" ht="24.95" customHeight="1" x14ac:dyDescent="0.2">
      <c r="A2" s="4" t="s">
        <v>1</v>
      </c>
      <c r="B2" s="21" t="s">
        <v>2</v>
      </c>
    </row>
    <row r="3" spans="1:14" ht="15" x14ac:dyDescent="0.2">
      <c r="B3" s="23" t="s">
        <v>3</v>
      </c>
    </row>
    <row r="4" spans="1:14" ht="12.75" x14ac:dyDescent="0.2">
      <c r="B4" s="25" t="s">
        <v>4</v>
      </c>
    </row>
    <row r="5" spans="1:14" x14ac:dyDescent="0.2">
      <c r="B5" s="6" t="s">
        <v>5</v>
      </c>
    </row>
    <row r="6" spans="1:14" x14ac:dyDescent="0.2">
      <c r="B6" s="6" t="s">
        <v>6</v>
      </c>
    </row>
    <row r="7" spans="1:14" ht="15" x14ac:dyDescent="0.25">
      <c r="E7" s="46" t="s">
        <v>247</v>
      </c>
      <c r="F7" s="47"/>
      <c r="G7" s="47"/>
      <c r="H7" s="47"/>
      <c r="I7" s="47"/>
      <c r="J7" s="47"/>
      <c r="K7" s="48"/>
    </row>
    <row r="8" spans="1:14" s="5" customFormat="1" ht="23.25" thickBot="1" x14ac:dyDescent="0.25">
      <c r="A8" s="8" t="s">
        <v>7</v>
      </c>
      <c r="B8" s="9" t="s">
        <v>8</v>
      </c>
      <c r="C8" s="10" t="s">
        <v>15</v>
      </c>
      <c r="E8" s="42" t="s">
        <v>15</v>
      </c>
      <c r="F8" s="42" t="s">
        <v>248</v>
      </c>
      <c r="G8" s="42" t="s">
        <v>249</v>
      </c>
      <c r="H8" s="42" t="s">
        <v>250</v>
      </c>
      <c r="I8" s="42" t="s">
        <v>251</v>
      </c>
      <c r="J8" s="42" t="s">
        <v>252</v>
      </c>
      <c r="K8" s="42" t="s">
        <v>253</v>
      </c>
    </row>
    <row r="9" spans="1:14" ht="12" thickTop="1" x14ac:dyDescent="0.2">
      <c r="A9" s="13" t="s">
        <v>31</v>
      </c>
    </row>
    <row r="11" spans="1:14" x14ac:dyDescent="0.2">
      <c r="A11" s="12" t="s">
        <v>32</v>
      </c>
    </row>
    <row r="12" spans="1:14" ht="15" x14ac:dyDescent="0.25">
      <c r="A12" s="2" t="s">
        <v>33</v>
      </c>
      <c r="B12" s="1" t="s">
        <v>34</v>
      </c>
      <c r="C12" s="14">
        <v>2911.42</v>
      </c>
      <c r="E12" s="43">
        <f>+C12</f>
        <v>2911.42</v>
      </c>
      <c r="F12" s="43">
        <f>+E12*2%</f>
        <v>58.228400000000001</v>
      </c>
      <c r="G12" s="43">
        <f>+E12*7.5%</f>
        <v>218.35650000000001</v>
      </c>
      <c r="H12" s="43">
        <f>+INGENIERIA!R12</f>
        <v>0</v>
      </c>
      <c r="I12" s="43">
        <f>SUM(E12:H12)</f>
        <v>3188.0048999999999</v>
      </c>
      <c r="J12" s="43">
        <f>+I12*16%</f>
        <v>510.08078399999999</v>
      </c>
      <c r="K12" s="43">
        <f>+I12+J12</f>
        <v>3698.0856839999997</v>
      </c>
      <c r="M12" s="62" t="s">
        <v>268</v>
      </c>
      <c r="N12" s="63" t="s">
        <v>269</v>
      </c>
    </row>
    <row r="13" spans="1:14" ht="15" hidden="1" x14ac:dyDescent="0.25">
      <c r="A13" s="2" t="s">
        <v>35</v>
      </c>
      <c r="B13" s="1" t="s">
        <v>36</v>
      </c>
      <c r="C13" s="14">
        <v>4666.6899999999996</v>
      </c>
      <c r="E13" s="43">
        <f t="shared" ref="E13:E76" si="0">+C13</f>
        <v>4666.6899999999996</v>
      </c>
      <c r="F13" s="43">
        <f t="shared" ref="F13:F76" si="1">+E13*2%</f>
        <v>93.333799999999997</v>
      </c>
      <c r="G13" s="43">
        <f t="shared" ref="G13:G76" si="2">+E13*7.5%</f>
        <v>350.00174999999996</v>
      </c>
      <c r="H13" s="43">
        <f>+INGENIERIA!R13</f>
        <v>0</v>
      </c>
      <c r="I13" s="43">
        <f t="shared" ref="I13:I76" si="3">SUM(E13:H13)</f>
        <v>5110.0255500000003</v>
      </c>
      <c r="J13" s="43">
        <f t="shared" ref="J13:J76" si="4">+I13*16%</f>
        <v>817.60408800000005</v>
      </c>
      <c r="K13" s="43">
        <f t="shared" ref="K13:K76" si="5">+I13+J13</f>
        <v>5927.6296380000003</v>
      </c>
      <c r="M13" s="62" t="s">
        <v>270</v>
      </c>
      <c r="N13" s="63" t="s">
        <v>271</v>
      </c>
    </row>
    <row r="14" spans="1:14" ht="15" hidden="1" x14ac:dyDescent="0.25">
      <c r="A14" s="2" t="s">
        <v>37</v>
      </c>
      <c r="B14" s="1" t="s">
        <v>38</v>
      </c>
      <c r="C14" s="14">
        <v>1026.69</v>
      </c>
      <c r="E14" s="43">
        <f t="shared" si="0"/>
        <v>1026.69</v>
      </c>
      <c r="F14" s="43">
        <f t="shared" si="1"/>
        <v>20.533800000000003</v>
      </c>
      <c r="G14" s="43">
        <f t="shared" si="2"/>
        <v>77.001750000000001</v>
      </c>
      <c r="H14" s="43">
        <f>+INGENIERIA!R14</f>
        <v>0</v>
      </c>
      <c r="I14" s="43">
        <f t="shared" si="3"/>
        <v>1124.2255499999999</v>
      </c>
      <c r="J14" s="43">
        <f t="shared" si="4"/>
        <v>179.87608799999998</v>
      </c>
      <c r="K14" s="43">
        <f t="shared" si="5"/>
        <v>1304.1016379999999</v>
      </c>
      <c r="M14" s="62" t="s">
        <v>272</v>
      </c>
      <c r="N14" s="63" t="s">
        <v>273</v>
      </c>
    </row>
    <row r="15" spans="1:14" ht="15" hidden="1" x14ac:dyDescent="0.25">
      <c r="A15" s="2" t="s">
        <v>39</v>
      </c>
      <c r="B15" s="1" t="s">
        <v>40</v>
      </c>
      <c r="C15" s="14">
        <v>1026.69</v>
      </c>
      <c r="E15" s="43">
        <f t="shared" si="0"/>
        <v>1026.69</v>
      </c>
      <c r="F15" s="43">
        <f t="shared" si="1"/>
        <v>20.533800000000003</v>
      </c>
      <c r="G15" s="43">
        <f t="shared" si="2"/>
        <v>77.001750000000001</v>
      </c>
      <c r="H15" s="43">
        <f>+INGENIERIA!R15</f>
        <v>0</v>
      </c>
      <c r="I15" s="43">
        <f t="shared" si="3"/>
        <v>1124.2255499999999</v>
      </c>
      <c r="J15" s="43">
        <f t="shared" si="4"/>
        <v>179.87608799999998</v>
      </c>
      <c r="K15" s="43">
        <f t="shared" si="5"/>
        <v>1304.1016379999999</v>
      </c>
      <c r="M15" s="62" t="s">
        <v>270</v>
      </c>
      <c r="N15" s="63" t="s">
        <v>274</v>
      </c>
    </row>
    <row r="16" spans="1:14" ht="15" x14ac:dyDescent="0.25">
      <c r="A16" s="2" t="s">
        <v>41</v>
      </c>
      <c r="B16" s="1" t="s">
        <v>42</v>
      </c>
      <c r="C16" s="14">
        <v>1400</v>
      </c>
      <c r="E16" s="43">
        <f t="shared" si="0"/>
        <v>1400</v>
      </c>
      <c r="F16" s="43">
        <f t="shared" si="1"/>
        <v>28</v>
      </c>
      <c r="G16" s="43">
        <f t="shared" si="2"/>
        <v>105</v>
      </c>
      <c r="H16" s="43">
        <f>+INGENIERIA!R16</f>
        <v>0</v>
      </c>
      <c r="I16" s="43">
        <f t="shared" si="3"/>
        <v>1533</v>
      </c>
      <c r="J16" s="43">
        <f t="shared" si="4"/>
        <v>245.28</v>
      </c>
      <c r="K16" s="43">
        <f t="shared" si="5"/>
        <v>1778.28</v>
      </c>
      <c r="M16" s="62" t="s">
        <v>268</v>
      </c>
      <c r="N16" s="63" t="s">
        <v>275</v>
      </c>
    </row>
    <row r="17" spans="1:14" ht="15" hidden="1" x14ac:dyDescent="0.25">
      <c r="A17" s="2" t="s">
        <v>43</v>
      </c>
      <c r="B17" s="1" t="s">
        <v>44</v>
      </c>
      <c r="C17" s="14">
        <v>1026.69</v>
      </c>
      <c r="E17" s="43">
        <f t="shared" si="0"/>
        <v>1026.69</v>
      </c>
      <c r="F17" s="43">
        <f t="shared" si="1"/>
        <v>20.533800000000003</v>
      </c>
      <c r="G17" s="43">
        <f t="shared" si="2"/>
        <v>77.001750000000001</v>
      </c>
      <c r="H17" s="43">
        <f>+INGENIERIA!R17</f>
        <v>0</v>
      </c>
      <c r="I17" s="43">
        <f t="shared" si="3"/>
        <v>1124.2255499999999</v>
      </c>
      <c r="J17" s="43">
        <f t="shared" si="4"/>
        <v>179.87608799999998</v>
      </c>
      <c r="K17" s="43">
        <f t="shared" si="5"/>
        <v>1304.1016379999999</v>
      </c>
      <c r="M17" s="62" t="s">
        <v>272</v>
      </c>
      <c r="N17" s="63" t="s">
        <v>276</v>
      </c>
    </row>
    <row r="18" spans="1:14" ht="15" hidden="1" x14ac:dyDescent="0.25">
      <c r="A18" s="2" t="s">
        <v>45</v>
      </c>
      <c r="B18" s="1" t="s">
        <v>46</v>
      </c>
      <c r="C18" s="14">
        <v>1101.07</v>
      </c>
      <c r="E18" s="43">
        <f t="shared" si="0"/>
        <v>1101.07</v>
      </c>
      <c r="F18" s="43">
        <f t="shared" si="1"/>
        <v>22.0214</v>
      </c>
      <c r="G18" s="43">
        <f t="shared" si="2"/>
        <v>82.580249999999992</v>
      </c>
      <c r="H18" s="43">
        <f>+INGENIERIA!R18</f>
        <v>0</v>
      </c>
      <c r="I18" s="43">
        <f t="shared" si="3"/>
        <v>1205.67165</v>
      </c>
      <c r="J18" s="43">
        <f t="shared" si="4"/>
        <v>192.907464</v>
      </c>
      <c r="K18" s="43">
        <f t="shared" si="5"/>
        <v>1398.5791140000001</v>
      </c>
      <c r="M18" s="62" t="s">
        <v>270</v>
      </c>
      <c r="N18" s="63" t="s">
        <v>277</v>
      </c>
    </row>
    <row r="19" spans="1:14" ht="15" x14ac:dyDescent="0.25">
      <c r="A19" s="2" t="s">
        <v>47</v>
      </c>
      <c r="B19" s="1" t="s">
        <v>48</v>
      </c>
      <c r="C19" s="14">
        <v>3183.31</v>
      </c>
      <c r="E19" s="43">
        <f t="shared" si="0"/>
        <v>3183.31</v>
      </c>
      <c r="F19" s="43">
        <f t="shared" si="1"/>
        <v>63.666200000000003</v>
      </c>
      <c r="G19" s="43">
        <f t="shared" si="2"/>
        <v>238.74824999999998</v>
      </c>
      <c r="H19" s="43">
        <f>+INGENIERIA!R19</f>
        <v>0</v>
      </c>
      <c r="I19" s="43">
        <f t="shared" si="3"/>
        <v>3485.7244500000002</v>
      </c>
      <c r="J19" s="43">
        <f t="shared" si="4"/>
        <v>557.715912</v>
      </c>
      <c r="K19" s="43">
        <f t="shared" si="5"/>
        <v>4043.4403620000003</v>
      </c>
      <c r="M19" s="62" t="s">
        <v>268</v>
      </c>
      <c r="N19" s="63" t="s">
        <v>278</v>
      </c>
    </row>
    <row r="20" spans="1:14" ht="15" hidden="1" x14ac:dyDescent="0.25">
      <c r="A20" s="2" t="s">
        <v>49</v>
      </c>
      <c r="B20" s="1" t="s">
        <v>50</v>
      </c>
      <c r="C20" s="14">
        <v>4666.6899999999996</v>
      </c>
      <c r="E20" s="43">
        <f t="shared" si="0"/>
        <v>4666.6899999999996</v>
      </c>
      <c r="F20" s="43">
        <f t="shared" si="1"/>
        <v>93.333799999999997</v>
      </c>
      <c r="G20" s="43">
        <f t="shared" si="2"/>
        <v>350.00174999999996</v>
      </c>
      <c r="H20" s="43">
        <f>+INGENIERIA!R20</f>
        <v>0</v>
      </c>
      <c r="I20" s="43">
        <f t="shared" si="3"/>
        <v>5110.0255500000003</v>
      </c>
      <c r="J20" s="43">
        <f t="shared" si="4"/>
        <v>817.60408800000005</v>
      </c>
      <c r="K20" s="43">
        <f t="shared" si="5"/>
        <v>5927.6296380000003</v>
      </c>
      <c r="M20" s="62" t="s">
        <v>270</v>
      </c>
      <c r="N20" s="63" t="s">
        <v>279</v>
      </c>
    </row>
    <row r="21" spans="1:14" ht="15" hidden="1" x14ac:dyDescent="0.25">
      <c r="A21" s="2" t="s">
        <v>51</v>
      </c>
      <c r="B21" s="1" t="s">
        <v>52</v>
      </c>
      <c r="C21" s="14">
        <v>1026.69</v>
      </c>
      <c r="E21" s="43">
        <f t="shared" si="0"/>
        <v>1026.69</v>
      </c>
      <c r="F21" s="43">
        <f t="shared" si="1"/>
        <v>20.533800000000003</v>
      </c>
      <c r="G21" s="43">
        <f t="shared" si="2"/>
        <v>77.001750000000001</v>
      </c>
      <c r="H21" s="43">
        <f>+INGENIERIA!R21</f>
        <v>0</v>
      </c>
      <c r="I21" s="43">
        <f t="shared" si="3"/>
        <v>1124.2255499999999</v>
      </c>
      <c r="J21" s="43">
        <f t="shared" si="4"/>
        <v>179.87608799999998</v>
      </c>
      <c r="K21" s="43">
        <f t="shared" si="5"/>
        <v>1304.1016379999999</v>
      </c>
      <c r="M21" s="62" t="s">
        <v>270</v>
      </c>
      <c r="N21" s="63" t="s">
        <v>280</v>
      </c>
    </row>
    <row r="22" spans="1:14" ht="15" hidden="1" x14ac:dyDescent="0.25">
      <c r="A22" s="2" t="s">
        <v>53</v>
      </c>
      <c r="B22" s="1" t="s">
        <v>54</v>
      </c>
      <c r="C22" s="14">
        <v>11231.4</v>
      </c>
      <c r="E22" s="43">
        <f t="shared" si="0"/>
        <v>11231.4</v>
      </c>
      <c r="F22" s="43">
        <f t="shared" si="1"/>
        <v>224.62799999999999</v>
      </c>
      <c r="G22" s="43">
        <f t="shared" si="2"/>
        <v>842.3549999999999</v>
      </c>
      <c r="H22" s="43">
        <f>+INGENIERIA!R22</f>
        <v>0</v>
      </c>
      <c r="I22" s="43">
        <f t="shared" si="3"/>
        <v>12298.383</v>
      </c>
      <c r="J22" s="43">
        <f t="shared" si="4"/>
        <v>1967.74128</v>
      </c>
      <c r="K22" s="43">
        <f t="shared" si="5"/>
        <v>14266.12428</v>
      </c>
      <c r="M22" s="62" t="s">
        <v>272</v>
      </c>
      <c r="N22" s="63" t="s">
        <v>281</v>
      </c>
    </row>
    <row r="23" spans="1:14" ht="15" hidden="1" x14ac:dyDescent="0.25">
      <c r="A23" s="2" t="s">
        <v>55</v>
      </c>
      <c r="B23" s="1" t="s">
        <v>56</v>
      </c>
      <c r="C23" s="14">
        <v>1869</v>
      </c>
      <c r="E23" s="43">
        <f t="shared" si="0"/>
        <v>1869</v>
      </c>
      <c r="F23" s="43">
        <f t="shared" si="1"/>
        <v>37.380000000000003</v>
      </c>
      <c r="G23" s="43">
        <f t="shared" si="2"/>
        <v>140.17499999999998</v>
      </c>
      <c r="H23" s="43">
        <f>+INGENIERIA!R23</f>
        <v>0</v>
      </c>
      <c r="I23" s="43">
        <f t="shared" si="3"/>
        <v>2046.5550000000001</v>
      </c>
      <c r="J23" s="43">
        <f t="shared" si="4"/>
        <v>327.44880000000001</v>
      </c>
      <c r="K23" s="43">
        <f t="shared" si="5"/>
        <v>2374.0038</v>
      </c>
      <c r="M23" s="62" t="s">
        <v>282</v>
      </c>
      <c r="N23" s="63" t="s">
        <v>283</v>
      </c>
    </row>
    <row r="24" spans="1:14" ht="15" hidden="1" x14ac:dyDescent="0.25">
      <c r="A24" s="2" t="s">
        <v>57</v>
      </c>
      <c r="B24" s="1" t="s">
        <v>58</v>
      </c>
      <c r="C24" s="14">
        <v>1869</v>
      </c>
      <c r="E24" s="43">
        <f t="shared" si="0"/>
        <v>1869</v>
      </c>
      <c r="F24" s="43">
        <f t="shared" si="1"/>
        <v>37.380000000000003</v>
      </c>
      <c r="G24" s="43">
        <f t="shared" si="2"/>
        <v>140.17499999999998</v>
      </c>
      <c r="H24" s="43">
        <f>+INGENIERIA!R24</f>
        <v>0</v>
      </c>
      <c r="I24" s="43">
        <f t="shared" si="3"/>
        <v>2046.5550000000001</v>
      </c>
      <c r="J24" s="43">
        <f t="shared" si="4"/>
        <v>327.44880000000001</v>
      </c>
      <c r="K24" s="43">
        <f t="shared" si="5"/>
        <v>2374.0038</v>
      </c>
      <c r="M24" s="62" t="s">
        <v>282</v>
      </c>
      <c r="N24" s="63" t="s">
        <v>284</v>
      </c>
    </row>
    <row r="25" spans="1:14" ht="15" hidden="1" x14ac:dyDescent="0.25">
      <c r="A25" s="2" t="s">
        <v>59</v>
      </c>
      <c r="B25" s="1" t="s">
        <v>60</v>
      </c>
      <c r="C25" s="14">
        <v>5010.62</v>
      </c>
      <c r="E25" s="43">
        <f t="shared" si="0"/>
        <v>5010.62</v>
      </c>
      <c r="F25" s="43">
        <f t="shared" si="1"/>
        <v>100.2124</v>
      </c>
      <c r="G25" s="43">
        <f t="shared" si="2"/>
        <v>375.79649999999998</v>
      </c>
      <c r="H25" s="43">
        <f>+INGENIERIA!R25</f>
        <v>0</v>
      </c>
      <c r="I25" s="43">
        <f t="shared" si="3"/>
        <v>5486.6289000000006</v>
      </c>
      <c r="J25" s="43">
        <f t="shared" si="4"/>
        <v>877.86062400000014</v>
      </c>
      <c r="K25" s="43">
        <f t="shared" si="5"/>
        <v>6364.4895240000005</v>
      </c>
      <c r="M25" s="62" t="s">
        <v>270</v>
      </c>
      <c r="N25" s="63" t="s">
        <v>285</v>
      </c>
    </row>
    <row r="26" spans="1:14" ht="15" hidden="1" x14ac:dyDescent="0.25">
      <c r="A26" s="2" t="s">
        <v>61</v>
      </c>
      <c r="B26" s="1" t="s">
        <v>62</v>
      </c>
      <c r="C26" s="14">
        <v>1400</v>
      </c>
      <c r="E26" s="43">
        <f t="shared" si="0"/>
        <v>1400</v>
      </c>
      <c r="F26" s="43">
        <f t="shared" si="1"/>
        <v>28</v>
      </c>
      <c r="G26" s="43">
        <f t="shared" si="2"/>
        <v>105</v>
      </c>
      <c r="H26" s="43">
        <f>+INGENIERIA!R26</f>
        <v>0</v>
      </c>
      <c r="I26" s="43">
        <f t="shared" si="3"/>
        <v>1533</v>
      </c>
      <c r="J26" s="43">
        <f t="shared" si="4"/>
        <v>245.28</v>
      </c>
      <c r="K26" s="43">
        <f t="shared" si="5"/>
        <v>1778.28</v>
      </c>
      <c r="M26" s="62" t="s">
        <v>270</v>
      </c>
      <c r="N26" s="63" t="s">
        <v>286</v>
      </c>
    </row>
    <row r="27" spans="1:14" ht="15" hidden="1" x14ac:dyDescent="0.25">
      <c r="A27" s="2" t="s">
        <v>63</v>
      </c>
      <c r="B27" s="1" t="s">
        <v>64</v>
      </c>
      <c r="C27" s="14">
        <v>1026.69</v>
      </c>
      <c r="E27" s="43">
        <f t="shared" si="0"/>
        <v>1026.69</v>
      </c>
      <c r="F27" s="43">
        <f t="shared" si="1"/>
        <v>20.533800000000003</v>
      </c>
      <c r="G27" s="43">
        <f t="shared" si="2"/>
        <v>77.001750000000001</v>
      </c>
      <c r="H27" s="43">
        <f>+INGENIERIA!R27</f>
        <v>0</v>
      </c>
      <c r="I27" s="43">
        <f t="shared" si="3"/>
        <v>1124.2255499999999</v>
      </c>
      <c r="J27" s="43">
        <f t="shared" si="4"/>
        <v>179.87608799999998</v>
      </c>
      <c r="K27" s="43">
        <f t="shared" si="5"/>
        <v>1304.1016379999999</v>
      </c>
      <c r="M27" s="62" t="s">
        <v>270</v>
      </c>
      <c r="N27" s="63" t="s">
        <v>287</v>
      </c>
    </row>
    <row r="28" spans="1:14" ht="15" hidden="1" x14ac:dyDescent="0.25">
      <c r="A28" s="2" t="s">
        <v>65</v>
      </c>
      <c r="B28" s="1" t="s">
        <v>66</v>
      </c>
      <c r="C28" s="14">
        <v>1724.84</v>
      </c>
      <c r="E28" s="43">
        <f t="shared" si="0"/>
        <v>1724.84</v>
      </c>
      <c r="F28" s="43">
        <f t="shared" si="1"/>
        <v>34.4968</v>
      </c>
      <c r="G28" s="43">
        <f t="shared" si="2"/>
        <v>129.363</v>
      </c>
      <c r="H28" s="43">
        <f>+INGENIERIA!R28</f>
        <v>0</v>
      </c>
      <c r="I28" s="43">
        <f t="shared" si="3"/>
        <v>1888.6997999999999</v>
      </c>
      <c r="J28" s="43">
        <f t="shared" si="4"/>
        <v>302.19196799999997</v>
      </c>
      <c r="K28" s="43">
        <f t="shared" si="5"/>
        <v>2190.891768</v>
      </c>
      <c r="M28" s="62" t="s">
        <v>270</v>
      </c>
      <c r="N28" s="63" t="s">
        <v>288</v>
      </c>
    </row>
    <row r="29" spans="1:14" ht="15" hidden="1" x14ac:dyDescent="0.25">
      <c r="A29" s="2" t="s">
        <v>67</v>
      </c>
      <c r="B29" s="1" t="s">
        <v>68</v>
      </c>
      <c r="C29" s="14">
        <v>2800</v>
      </c>
      <c r="E29" s="43">
        <f t="shared" si="0"/>
        <v>2800</v>
      </c>
      <c r="F29" s="43">
        <f t="shared" si="1"/>
        <v>56</v>
      </c>
      <c r="G29" s="43">
        <f t="shared" si="2"/>
        <v>210</v>
      </c>
      <c r="H29" s="43">
        <f>+INGENIERIA!R29</f>
        <v>0</v>
      </c>
      <c r="I29" s="43">
        <f t="shared" si="3"/>
        <v>3066</v>
      </c>
      <c r="J29" s="43">
        <f t="shared" si="4"/>
        <v>490.56</v>
      </c>
      <c r="K29" s="43">
        <f t="shared" si="5"/>
        <v>3556.56</v>
      </c>
      <c r="M29" s="62" t="s">
        <v>270</v>
      </c>
      <c r="N29" s="63" t="s">
        <v>289</v>
      </c>
    </row>
    <row r="30" spans="1:14" ht="15" hidden="1" x14ac:dyDescent="0.25">
      <c r="A30" s="2" t="s">
        <v>69</v>
      </c>
      <c r="B30" s="1" t="s">
        <v>70</v>
      </c>
      <c r="C30" s="14">
        <v>1633.31</v>
      </c>
      <c r="E30" s="43">
        <f t="shared" si="0"/>
        <v>1633.31</v>
      </c>
      <c r="F30" s="43">
        <f t="shared" si="1"/>
        <v>32.666199999999996</v>
      </c>
      <c r="G30" s="43">
        <f t="shared" si="2"/>
        <v>122.49824999999998</v>
      </c>
      <c r="H30" s="43">
        <f>+INGENIERIA!R30</f>
        <v>0</v>
      </c>
      <c r="I30" s="43">
        <f t="shared" si="3"/>
        <v>1788.4744499999997</v>
      </c>
      <c r="J30" s="43">
        <f t="shared" si="4"/>
        <v>286.15591199999994</v>
      </c>
      <c r="K30" s="43">
        <f t="shared" si="5"/>
        <v>2074.6303619999999</v>
      </c>
      <c r="M30" s="62" t="s">
        <v>290</v>
      </c>
      <c r="N30" s="63" t="s">
        <v>291</v>
      </c>
    </row>
    <row r="31" spans="1:14" ht="15" hidden="1" x14ac:dyDescent="0.25">
      <c r="A31" s="2" t="s">
        <v>71</v>
      </c>
      <c r="B31" s="1" t="s">
        <v>72</v>
      </c>
      <c r="C31" s="14">
        <v>1026.69</v>
      </c>
      <c r="E31" s="43">
        <f t="shared" si="0"/>
        <v>1026.69</v>
      </c>
      <c r="F31" s="43">
        <f t="shared" si="1"/>
        <v>20.533800000000003</v>
      </c>
      <c r="G31" s="43">
        <f t="shared" si="2"/>
        <v>77.001750000000001</v>
      </c>
      <c r="H31" s="43">
        <f>+INGENIERIA!R31</f>
        <v>0</v>
      </c>
      <c r="I31" s="43">
        <f t="shared" si="3"/>
        <v>1124.2255499999999</v>
      </c>
      <c r="J31" s="43">
        <f t="shared" si="4"/>
        <v>179.87608799999998</v>
      </c>
      <c r="K31" s="43">
        <f t="shared" si="5"/>
        <v>1304.1016379999999</v>
      </c>
      <c r="M31" s="62" t="s">
        <v>272</v>
      </c>
      <c r="N31" s="63" t="s">
        <v>292</v>
      </c>
    </row>
    <row r="32" spans="1:14" ht="15" hidden="1" x14ac:dyDescent="0.25">
      <c r="A32" s="2" t="s">
        <v>73</v>
      </c>
      <c r="B32" s="1" t="s">
        <v>74</v>
      </c>
      <c r="C32" s="14">
        <v>1026.69</v>
      </c>
      <c r="E32" s="43">
        <f t="shared" si="0"/>
        <v>1026.69</v>
      </c>
      <c r="F32" s="43">
        <f t="shared" si="1"/>
        <v>20.533800000000003</v>
      </c>
      <c r="G32" s="43">
        <f t="shared" si="2"/>
        <v>77.001750000000001</v>
      </c>
      <c r="H32" s="43">
        <f>+INGENIERIA!R32</f>
        <v>0</v>
      </c>
      <c r="I32" s="43">
        <f t="shared" si="3"/>
        <v>1124.2255499999999</v>
      </c>
      <c r="J32" s="43">
        <f t="shared" si="4"/>
        <v>179.87608799999998</v>
      </c>
      <c r="K32" s="43">
        <f t="shared" si="5"/>
        <v>1304.1016379999999</v>
      </c>
      <c r="M32" s="62" t="s">
        <v>270</v>
      </c>
      <c r="N32" s="63" t="s">
        <v>293</v>
      </c>
    </row>
    <row r="33" spans="1:14" ht="15" hidden="1" x14ac:dyDescent="0.25">
      <c r="A33" s="2" t="s">
        <v>75</v>
      </c>
      <c r="B33" s="1" t="s">
        <v>76</v>
      </c>
      <c r="C33" s="14">
        <v>1026.69</v>
      </c>
      <c r="E33" s="43">
        <f t="shared" si="0"/>
        <v>1026.69</v>
      </c>
      <c r="F33" s="43">
        <f t="shared" si="1"/>
        <v>20.533800000000003</v>
      </c>
      <c r="G33" s="43">
        <f t="shared" si="2"/>
        <v>77.001750000000001</v>
      </c>
      <c r="H33" s="43">
        <f>+INGENIERIA!R33</f>
        <v>0</v>
      </c>
      <c r="I33" s="43">
        <f t="shared" si="3"/>
        <v>1124.2255499999999</v>
      </c>
      <c r="J33" s="43">
        <f t="shared" si="4"/>
        <v>179.87608799999998</v>
      </c>
      <c r="K33" s="43">
        <f t="shared" si="5"/>
        <v>1304.1016379999999</v>
      </c>
      <c r="M33" s="62" t="s">
        <v>270</v>
      </c>
      <c r="N33" s="63" t="s">
        <v>294</v>
      </c>
    </row>
    <row r="34" spans="1:14" ht="15" x14ac:dyDescent="0.25">
      <c r="A34" s="2" t="s">
        <v>77</v>
      </c>
      <c r="B34" s="1" t="s">
        <v>78</v>
      </c>
      <c r="C34" s="14">
        <v>4280.51</v>
      </c>
      <c r="E34" s="43">
        <f t="shared" si="0"/>
        <v>4280.51</v>
      </c>
      <c r="F34" s="43">
        <f t="shared" si="1"/>
        <v>85.610200000000006</v>
      </c>
      <c r="G34" s="43">
        <f t="shared" si="2"/>
        <v>321.03825000000001</v>
      </c>
      <c r="H34" s="43">
        <f>+INGENIERIA!R34</f>
        <v>0</v>
      </c>
      <c r="I34" s="43">
        <f t="shared" si="3"/>
        <v>4687.1584499999999</v>
      </c>
      <c r="J34" s="43">
        <f t="shared" si="4"/>
        <v>749.94535199999996</v>
      </c>
      <c r="K34" s="43">
        <f t="shared" si="5"/>
        <v>5437.1038019999996</v>
      </c>
      <c r="M34" s="62" t="s">
        <v>295</v>
      </c>
      <c r="N34" s="63" t="s">
        <v>296</v>
      </c>
    </row>
    <row r="35" spans="1:14" ht="15" hidden="1" x14ac:dyDescent="0.25">
      <c r="A35" s="2" t="s">
        <v>79</v>
      </c>
      <c r="B35" s="1" t="s">
        <v>80</v>
      </c>
      <c r="C35" s="14">
        <v>855.57</v>
      </c>
      <c r="E35" s="43">
        <f t="shared" si="0"/>
        <v>855.57</v>
      </c>
      <c r="F35" s="43">
        <f t="shared" si="1"/>
        <v>17.1114</v>
      </c>
      <c r="G35" s="43">
        <f t="shared" si="2"/>
        <v>64.167749999999998</v>
      </c>
      <c r="H35" s="43">
        <f>+INGENIERIA!R35</f>
        <v>0</v>
      </c>
      <c r="I35" s="43">
        <f t="shared" si="3"/>
        <v>936.84915000000001</v>
      </c>
      <c r="J35" s="43">
        <f t="shared" si="4"/>
        <v>149.89586400000002</v>
      </c>
      <c r="K35" s="43">
        <f t="shared" si="5"/>
        <v>1086.7450140000001</v>
      </c>
      <c r="M35" s="62" t="s">
        <v>270</v>
      </c>
      <c r="N35" s="63" t="s">
        <v>297</v>
      </c>
    </row>
    <row r="36" spans="1:14" ht="15" hidden="1" x14ac:dyDescent="0.25">
      <c r="A36" s="2" t="s">
        <v>81</v>
      </c>
      <c r="B36" s="1" t="s">
        <v>82</v>
      </c>
      <c r="C36" s="14">
        <v>1026.69</v>
      </c>
      <c r="E36" s="43">
        <f t="shared" si="0"/>
        <v>1026.69</v>
      </c>
      <c r="F36" s="43">
        <f t="shared" si="1"/>
        <v>20.533800000000003</v>
      </c>
      <c r="G36" s="43">
        <f t="shared" si="2"/>
        <v>77.001750000000001</v>
      </c>
      <c r="H36" s="43">
        <f>+INGENIERIA!R36</f>
        <v>0</v>
      </c>
      <c r="I36" s="43">
        <f t="shared" si="3"/>
        <v>1124.2255499999999</v>
      </c>
      <c r="J36" s="43">
        <f t="shared" si="4"/>
        <v>179.87608799999998</v>
      </c>
      <c r="K36" s="43">
        <f t="shared" si="5"/>
        <v>1304.1016379999999</v>
      </c>
      <c r="M36" s="62" t="s">
        <v>272</v>
      </c>
      <c r="N36" s="63" t="s">
        <v>298</v>
      </c>
    </row>
    <row r="37" spans="1:14" ht="15" hidden="1" x14ac:dyDescent="0.25">
      <c r="A37" s="2" t="s">
        <v>83</v>
      </c>
      <c r="B37" s="1" t="s">
        <v>84</v>
      </c>
      <c r="C37" s="14">
        <v>1400</v>
      </c>
      <c r="E37" s="43">
        <f t="shared" si="0"/>
        <v>1400</v>
      </c>
      <c r="F37" s="43">
        <f t="shared" si="1"/>
        <v>28</v>
      </c>
      <c r="G37" s="43">
        <f t="shared" si="2"/>
        <v>105</v>
      </c>
      <c r="H37" s="43">
        <f>+INGENIERIA!R37</f>
        <v>0</v>
      </c>
      <c r="I37" s="43">
        <f t="shared" si="3"/>
        <v>1533</v>
      </c>
      <c r="J37" s="43">
        <f t="shared" si="4"/>
        <v>245.28</v>
      </c>
      <c r="K37" s="43">
        <f t="shared" si="5"/>
        <v>1778.28</v>
      </c>
      <c r="M37" s="62" t="s">
        <v>270</v>
      </c>
      <c r="N37" s="63" t="s">
        <v>299</v>
      </c>
    </row>
    <row r="38" spans="1:14" ht="15" x14ac:dyDescent="0.25">
      <c r="A38" s="2" t="s">
        <v>85</v>
      </c>
      <c r="B38" s="1" t="s">
        <v>86</v>
      </c>
      <c r="C38" s="14">
        <v>2244.39</v>
      </c>
      <c r="E38" s="43">
        <f t="shared" si="0"/>
        <v>2244.39</v>
      </c>
      <c r="F38" s="43">
        <f t="shared" si="1"/>
        <v>44.887799999999999</v>
      </c>
      <c r="G38" s="43">
        <f t="shared" si="2"/>
        <v>168.32924999999997</v>
      </c>
      <c r="H38" s="43">
        <f>+INGENIERIA!R38</f>
        <v>0</v>
      </c>
      <c r="I38" s="43">
        <f t="shared" si="3"/>
        <v>2457.6070499999996</v>
      </c>
      <c r="J38" s="43">
        <f t="shared" si="4"/>
        <v>393.21712799999995</v>
      </c>
      <c r="K38" s="43">
        <f t="shared" si="5"/>
        <v>2850.8241779999994</v>
      </c>
      <c r="M38" s="62" t="s">
        <v>268</v>
      </c>
      <c r="N38" s="63" t="s">
        <v>300</v>
      </c>
    </row>
    <row r="39" spans="1:14" ht="15" hidden="1" x14ac:dyDescent="0.25">
      <c r="A39" s="2" t="s">
        <v>87</v>
      </c>
      <c r="B39" s="1" t="s">
        <v>88</v>
      </c>
      <c r="C39" s="14">
        <v>2999.97</v>
      </c>
      <c r="E39" s="43">
        <f t="shared" si="0"/>
        <v>2999.97</v>
      </c>
      <c r="F39" s="43">
        <f t="shared" si="1"/>
        <v>59.999399999999994</v>
      </c>
      <c r="G39" s="43">
        <f t="shared" si="2"/>
        <v>224.99774999999997</v>
      </c>
      <c r="H39" s="43">
        <f>+INGENIERIA!R39</f>
        <v>0</v>
      </c>
      <c r="I39" s="43">
        <f t="shared" si="3"/>
        <v>3284.9671499999999</v>
      </c>
      <c r="J39" s="43">
        <f t="shared" si="4"/>
        <v>525.59474399999999</v>
      </c>
      <c r="K39" s="43">
        <f t="shared" si="5"/>
        <v>3810.5618939999999</v>
      </c>
      <c r="M39" s="62" t="s">
        <v>270</v>
      </c>
      <c r="N39" s="63" t="s">
        <v>301</v>
      </c>
    </row>
    <row r="40" spans="1:14" ht="15" hidden="1" x14ac:dyDescent="0.25">
      <c r="A40" s="2" t="s">
        <v>89</v>
      </c>
      <c r="B40" s="1" t="s">
        <v>90</v>
      </c>
      <c r="C40" s="14">
        <v>1830.8</v>
      </c>
      <c r="E40" s="43">
        <f t="shared" si="0"/>
        <v>1830.8</v>
      </c>
      <c r="F40" s="43">
        <f t="shared" si="1"/>
        <v>36.616</v>
      </c>
      <c r="G40" s="43">
        <f t="shared" si="2"/>
        <v>137.31</v>
      </c>
      <c r="H40" s="43">
        <f>+INGENIERIA!R40</f>
        <v>0</v>
      </c>
      <c r="I40" s="43">
        <f t="shared" si="3"/>
        <v>2004.7259999999999</v>
      </c>
      <c r="J40" s="43">
        <f t="shared" si="4"/>
        <v>320.75615999999997</v>
      </c>
      <c r="K40" s="43">
        <f t="shared" si="5"/>
        <v>2325.48216</v>
      </c>
      <c r="M40" s="62" t="s">
        <v>270</v>
      </c>
      <c r="N40" s="63" t="s">
        <v>302</v>
      </c>
    </row>
    <row r="41" spans="1:14" ht="15" hidden="1" x14ac:dyDescent="0.25">
      <c r="A41" s="2" t="s">
        <v>91</v>
      </c>
      <c r="B41" s="1" t="s">
        <v>92</v>
      </c>
      <c r="C41" s="14">
        <v>1026.69</v>
      </c>
      <c r="E41" s="43">
        <f t="shared" si="0"/>
        <v>1026.69</v>
      </c>
      <c r="F41" s="43">
        <f t="shared" si="1"/>
        <v>20.533800000000003</v>
      </c>
      <c r="G41" s="43">
        <f t="shared" si="2"/>
        <v>77.001750000000001</v>
      </c>
      <c r="H41" s="43">
        <f>+INGENIERIA!R41</f>
        <v>0</v>
      </c>
      <c r="I41" s="43">
        <f t="shared" si="3"/>
        <v>1124.2255499999999</v>
      </c>
      <c r="J41" s="43">
        <f t="shared" si="4"/>
        <v>179.87608799999998</v>
      </c>
      <c r="K41" s="43">
        <f t="shared" si="5"/>
        <v>1304.1016379999999</v>
      </c>
      <c r="M41" s="62" t="s">
        <v>270</v>
      </c>
      <c r="N41" s="63" t="s">
        <v>303</v>
      </c>
    </row>
    <row r="42" spans="1:14" ht="15" hidden="1" x14ac:dyDescent="0.25">
      <c r="A42" s="2" t="s">
        <v>93</v>
      </c>
      <c r="B42" s="1" t="s">
        <v>94</v>
      </c>
      <c r="C42" s="14">
        <v>1869</v>
      </c>
      <c r="E42" s="43">
        <f t="shared" si="0"/>
        <v>1869</v>
      </c>
      <c r="F42" s="43">
        <f t="shared" si="1"/>
        <v>37.380000000000003</v>
      </c>
      <c r="G42" s="43">
        <f t="shared" si="2"/>
        <v>140.17499999999998</v>
      </c>
      <c r="H42" s="43">
        <f>+INGENIERIA!R42</f>
        <v>0</v>
      </c>
      <c r="I42" s="43">
        <f t="shared" si="3"/>
        <v>2046.5550000000001</v>
      </c>
      <c r="J42" s="43">
        <f t="shared" si="4"/>
        <v>327.44880000000001</v>
      </c>
      <c r="K42" s="43">
        <f t="shared" si="5"/>
        <v>2374.0038</v>
      </c>
      <c r="M42" s="62" t="s">
        <v>270</v>
      </c>
      <c r="N42" s="63" t="s">
        <v>304</v>
      </c>
    </row>
    <row r="43" spans="1:14" ht="15" hidden="1" x14ac:dyDescent="0.25">
      <c r="A43" s="2" t="s">
        <v>95</v>
      </c>
      <c r="B43" s="1" t="s">
        <v>96</v>
      </c>
      <c r="C43" s="14">
        <v>1026.69</v>
      </c>
      <c r="E43" s="43">
        <f t="shared" si="0"/>
        <v>1026.69</v>
      </c>
      <c r="F43" s="43">
        <f t="shared" si="1"/>
        <v>20.533800000000003</v>
      </c>
      <c r="G43" s="43">
        <f t="shared" si="2"/>
        <v>77.001750000000001</v>
      </c>
      <c r="H43" s="43">
        <f>+INGENIERIA!R43</f>
        <v>0</v>
      </c>
      <c r="I43" s="43">
        <f t="shared" si="3"/>
        <v>1124.2255499999999</v>
      </c>
      <c r="J43" s="43">
        <f t="shared" si="4"/>
        <v>179.87608799999998</v>
      </c>
      <c r="K43" s="43">
        <f t="shared" si="5"/>
        <v>1304.1016379999999</v>
      </c>
      <c r="M43" s="62" t="s">
        <v>272</v>
      </c>
      <c r="N43" s="63" t="s">
        <v>305</v>
      </c>
    </row>
    <row r="44" spans="1:14" ht="15" x14ac:dyDescent="0.25">
      <c r="A44" s="2" t="s">
        <v>97</v>
      </c>
      <c r="B44" s="1" t="s">
        <v>98</v>
      </c>
      <c r="C44" s="14">
        <v>3303.86</v>
      </c>
      <c r="E44" s="43">
        <f t="shared" si="0"/>
        <v>3303.86</v>
      </c>
      <c r="F44" s="43">
        <f t="shared" si="1"/>
        <v>66.077200000000005</v>
      </c>
      <c r="G44" s="43">
        <f t="shared" si="2"/>
        <v>247.7895</v>
      </c>
      <c r="H44" s="43">
        <f>+INGENIERIA!R44</f>
        <v>0</v>
      </c>
      <c r="I44" s="43">
        <f t="shared" si="3"/>
        <v>3617.7267000000002</v>
      </c>
      <c r="J44" s="43">
        <f t="shared" si="4"/>
        <v>578.83627200000001</v>
      </c>
      <c r="K44" s="43">
        <f t="shared" si="5"/>
        <v>4196.5629719999997</v>
      </c>
      <c r="M44" s="62" t="s">
        <v>295</v>
      </c>
      <c r="N44" s="63" t="s">
        <v>306</v>
      </c>
    </row>
    <row r="45" spans="1:14" ht="15" hidden="1" x14ac:dyDescent="0.25">
      <c r="A45" s="2" t="s">
        <v>99</v>
      </c>
      <c r="B45" s="1" t="s">
        <v>100</v>
      </c>
      <c r="C45" s="14">
        <v>3574.1</v>
      </c>
      <c r="E45" s="43">
        <f t="shared" si="0"/>
        <v>3574.1</v>
      </c>
      <c r="F45" s="43">
        <f t="shared" si="1"/>
        <v>71.481999999999999</v>
      </c>
      <c r="G45" s="43">
        <f t="shared" si="2"/>
        <v>268.0575</v>
      </c>
      <c r="H45" s="43">
        <f>+INGENIERIA!R45</f>
        <v>0</v>
      </c>
      <c r="I45" s="43">
        <f t="shared" si="3"/>
        <v>3913.6394999999998</v>
      </c>
      <c r="J45" s="43">
        <f t="shared" si="4"/>
        <v>626.18232</v>
      </c>
      <c r="K45" s="43">
        <f t="shared" si="5"/>
        <v>4539.8218200000001</v>
      </c>
      <c r="M45" s="62" t="s">
        <v>270</v>
      </c>
      <c r="N45" s="63" t="s">
        <v>307</v>
      </c>
    </row>
    <row r="46" spans="1:14" ht="15" hidden="1" x14ac:dyDescent="0.25">
      <c r="A46" s="2" t="s">
        <v>101</v>
      </c>
      <c r="B46" s="1" t="s">
        <v>102</v>
      </c>
      <c r="C46" s="14">
        <v>4032.32</v>
      </c>
      <c r="E46" s="43">
        <f t="shared" si="0"/>
        <v>4032.32</v>
      </c>
      <c r="F46" s="43">
        <f t="shared" si="1"/>
        <v>80.6464</v>
      </c>
      <c r="G46" s="43">
        <f t="shared" si="2"/>
        <v>302.42399999999998</v>
      </c>
      <c r="H46" s="43">
        <f>+INGENIERIA!R46</f>
        <v>0</v>
      </c>
      <c r="I46" s="43">
        <f t="shared" si="3"/>
        <v>4415.3904000000002</v>
      </c>
      <c r="J46" s="43">
        <f t="shared" si="4"/>
        <v>706.46246400000007</v>
      </c>
      <c r="K46" s="43">
        <f t="shared" si="5"/>
        <v>5121.8528640000004</v>
      </c>
      <c r="M46" s="62" t="s">
        <v>270</v>
      </c>
      <c r="N46" s="63" t="s">
        <v>308</v>
      </c>
    </row>
    <row r="47" spans="1:14" ht="15" hidden="1" x14ac:dyDescent="0.25">
      <c r="A47" s="2" t="s">
        <v>103</v>
      </c>
      <c r="B47" s="1" t="s">
        <v>104</v>
      </c>
      <c r="C47" s="14">
        <v>1633.31</v>
      </c>
      <c r="E47" s="43">
        <f t="shared" si="0"/>
        <v>1633.31</v>
      </c>
      <c r="F47" s="43">
        <f t="shared" si="1"/>
        <v>32.666199999999996</v>
      </c>
      <c r="G47" s="43">
        <f t="shared" si="2"/>
        <v>122.49824999999998</v>
      </c>
      <c r="H47" s="43">
        <f>+INGENIERIA!R47</f>
        <v>0</v>
      </c>
      <c r="I47" s="43">
        <f t="shared" si="3"/>
        <v>1788.4744499999997</v>
      </c>
      <c r="J47" s="43">
        <f t="shared" si="4"/>
        <v>286.15591199999994</v>
      </c>
      <c r="K47" s="43">
        <f t="shared" si="5"/>
        <v>2074.6303619999999</v>
      </c>
      <c r="M47" s="62" t="s">
        <v>290</v>
      </c>
      <c r="N47" s="63" t="s">
        <v>309</v>
      </c>
    </row>
    <row r="48" spans="1:14" ht="15" x14ac:dyDescent="0.25">
      <c r="A48" s="2" t="s">
        <v>105</v>
      </c>
      <c r="B48" s="1" t="s">
        <v>106</v>
      </c>
      <c r="C48" s="14">
        <v>2488.81</v>
      </c>
      <c r="E48" s="43">
        <f t="shared" si="0"/>
        <v>2488.81</v>
      </c>
      <c r="F48" s="43">
        <f t="shared" si="1"/>
        <v>49.776200000000003</v>
      </c>
      <c r="G48" s="43">
        <f t="shared" si="2"/>
        <v>186.66074999999998</v>
      </c>
      <c r="H48" s="43">
        <f>+INGENIERIA!R48</f>
        <v>0</v>
      </c>
      <c r="I48" s="43">
        <f t="shared" si="3"/>
        <v>2725.2469499999997</v>
      </c>
      <c r="J48" s="43">
        <f t="shared" si="4"/>
        <v>436.03951199999995</v>
      </c>
      <c r="K48" s="43">
        <f t="shared" si="5"/>
        <v>3161.2864619999996</v>
      </c>
      <c r="M48" s="62" t="s">
        <v>268</v>
      </c>
      <c r="N48" s="63" t="s">
        <v>310</v>
      </c>
    </row>
    <row r="49" spans="1:14" ht="15" hidden="1" x14ac:dyDescent="0.25">
      <c r="A49" s="2" t="s">
        <v>107</v>
      </c>
      <c r="B49" s="1" t="s">
        <v>108</v>
      </c>
      <c r="C49" s="14">
        <v>1026.69</v>
      </c>
      <c r="E49" s="43">
        <f t="shared" si="0"/>
        <v>1026.69</v>
      </c>
      <c r="F49" s="43">
        <f t="shared" si="1"/>
        <v>20.533800000000003</v>
      </c>
      <c r="G49" s="43">
        <f t="shared" si="2"/>
        <v>77.001750000000001</v>
      </c>
      <c r="H49" s="43">
        <f>+INGENIERIA!R49</f>
        <v>0</v>
      </c>
      <c r="I49" s="43">
        <f t="shared" si="3"/>
        <v>1124.2255499999999</v>
      </c>
      <c r="J49" s="43">
        <f t="shared" si="4"/>
        <v>179.87608799999998</v>
      </c>
      <c r="K49" s="43">
        <f t="shared" si="5"/>
        <v>1304.1016379999999</v>
      </c>
      <c r="M49" s="62" t="s">
        <v>270</v>
      </c>
      <c r="N49" s="63" t="s">
        <v>311</v>
      </c>
    </row>
    <row r="50" spans="1:14" ht="15" hidden="1" x14ac:dyDescent="0.25">
      <c r="A50" s="2" t="s">
        <v>109</v>
      </c>
      <c r="B50" s="1" t="s">
        <v>110</v>
      </c>
      <c r="C50" s="14">
        <v>1026.69</v>
      </c>
      <c r="E50" s="43">
        <f t="shared" si="0"/>
        <v>1026.69</v>
      </c>
      <c r="F50" s="43">
        <f t="shared" si="1"/>
        <v>20.533800000000003</v>
      </c>
      <c r="G50" s="43">
        <f t="shared" si="2"/>
        <v>77.001750000000001</v>
      </c>
      <c r="H50" s="43">
        <f>+INGENIERIA!R50</f>
        <v>0</v>
      </c>
      <c r="I50" s="43">
        <f t="shared" si="3"/>
        <v>1124.2255499999999</v>
      </c>
      <c r="J50" s="43">
        <f t="shared" si="4"/>
        <v>179.87608799999998</v>
      </c>
      <c r="K50" s="43">
        <f t="shared" si="5"/>
        <v>1304.1016379999999</v>
      </c>
      <c r="M50" s="62" t="s">
        <v>272</v>
      </c>
      <c r="N50" s="63" t="s">
        <v>312</v>
      </c>
    </row>
    <row r="51" spans="1:14" ht="15" x14ac:dyDescent="0.25">
      <c r="A51" s="2" t="s">
        <v>111</v>
      </c>
      <c r="B51" s="1" t="s">
        <v>112</v>
      </c>
      <c r="C51" s="14">
        <v>1869</v>
      </c>
      <c r="E51" s="43">
        <f t="shared" si="0"/>
        <v>1869</v>
      </c>
      <c r="F51" s="43">
        <f t="shared" si="1"/>
        <v>37.380000000000003</v>
      </c>
      <c r="G51" s="43">
        <f t="shared" si="2"/>
        <v>140.17499999999998</v>
      </c>
      <c r="H51" s="43">
        <f>+INGENIERIA!R51</f>
        <v>0</v>
      </c>
      <c r="I51" s="43">
        <f t="shared" si="3"/>
        <v>2046.5550000000001</v>
      </c>
      <c r="J51" s="43">
        <f t="shared" si="4"/>
        <v>327.44880000000001</v>
      </c>
      <c r="K51" s="43">
        <f t="shared" si="5"/>
        <v>2374.0038</v>
      </c>
      <c r="M51" s="62" t="s">
        <v>268</v>
      </c>
      <c r="N51" s="63" t="s">
        <v>313</v>
      </c>
    </row>
    <row r="52" spans="1:14" ht="15" x14ac:dyDescent="0.25">
      <c r="A52" s="2" t="s">
        <v>113</v>
      </c>
      <c r="B52" s="1" t="s">
        <v>114</v>
      </c>
      <c r="C52" s="14">
        <v>3253.23</v>
      </c>
      <c r="E52" s="43">
        <f t="shared" si="0"/>
        <v>3253.23</v>
      </c>
      <c r="F52" s="43">
        <f t="shared" si="1"/>
        <v>65.064599999999999</v>
      </c>
      <c r="G52" s="43">
        <f t="shared" si="2"/>
        <v>243.99224999999998</v>
      </c>
      <c r="H52" s="43">
        <f>+INGENIERIA!R52</f>
        <v>0</v>
      </c>
      <c r="I52" s="43">
        <f t="shared" si="3"/>
        <v>3562.28685</v>
      </c>
      <c r="J52" s="43">
        <f t="shared" si="4"/>
        <v>569.96589600000004</v>
      </c>
      <c r="K52" s="43">
        <f t="shared" si="5"/>
        <v>4132.2527460000001</v>
      </c>
      <c r="M52" s="62" t="s">
        <v>268</v>
      </c>
      <c r="N52" s="63" t="s">
        <v>314</v>
      </c>
    </row>
    <row r="53" spans="1:14" ht="15" x14ac:dyDescent="0.25">
      <c r="A53" s="2" t="s">
        <v>115</v>
      </c>
      <c r="B53" s="1" t="s">
        <v>116</v>
      </c>
      <c r="C53" s="14">
        <v>3443.4</v>
      </c>
      <c r="E53" s="43">
        <f t="shared" si="0"/>
        <v>3443.4</v>
      </c>
      <c r="F53" s="43">
        <f t="shared" si="1"/>
        <v>68.868000000000009</v>
      </c>
      <c r="G53" s="43">
        <f t="shared" si="2"/>
        <v>258.255</v>
      </c>
      <c r="H53" s="43">
        <f>+INGENIERIA!R53</f>
        <v>0</v>
      </c>
      <c r="I53" s="43">
        <f t="shared" si="3"/>
        <v>3770.5230000000001</v>
      </c>
      <c r="J53" s="43">
        <f t="shared" si="4"/>
        <v>603.28368</v>
      </c>
      <c r="K53" s="43">
        <f t="shared" si="5"/>
        <v>4373.8066799999997</v>
      </c>
      <c r="M53" s="62" t="s">
        <v>268</v>
      </c>
      <c r="N53" s="63" t="s">
        <v>315</v>
      </c>
    </row>
    <row r="54" spans="1:14" ht="15" hidden="1" x14ac:dyDescent="0.25">
      <c r="A54" s="2" t="s">
        <v>117</v>
      </c>
      <c r="B54" s="1" t="s">
        <v>118</v>
      </c>
      <c r="C54" s="14">
        <v>1400</v>
      </c>
      <c r="E54" s="43">
        <f t="shared" si="0"/>
        <v>1400</v>
      </c>
      <c r="F54" s="43">
        <f t="shared" si="1"/>
        <v>28</v>
      </c>
      <c r="G54" s="43">
        <f t="shared" si="2"/>
        <v>105</v>
      </c>
      <c r="H54" s="43">
        <f>+INGENIERIA!R54</f>
        <v>0</v>
      </c>
      <c r="I54" s="43">
        <f t="shared" si="3"/>
        <v>1533</v>
      </c>
      <c r="J54" s="43">
        <f t="shared" si="4"/>
        <v>245.28</v>
      </c>
      <c r="K54" s="43">
        <f t="shared" si="5"/>
        <v>1778.28</v>
      </c>
      <c r="M54" s="62" t="s">
        <v>270</v>
      </c>
      <c r="N54" s="63" t="s">
        <v>316</v>
      </c>
    </row>
    <row r="55" spans="1:14" ht="15" x14ac:dyDescent="0.25">
      <c r="A55" s="2" t="s">
        <v>119</v>
      </c>
      <c r="B55" s="1" t="s">
        <v>120</v>
      </c>
      <c r="C55" s="14">
        <v>1250.02</v>
      </c>
      <c r="E55" s="43">
        <f t="shared" si="0"/>
        <v>1250.02</v>
      </c>
      <c r="F55" s="43">
        <f t="shared" si="1"/>
        <v>25.000399999999999</v>
      </c>
      <c r="G55" s="43">
        <f t="shared" si="2"/>
        <v>93.751499999999993</v>
      </c>
      <c r="H55" s="43">
        <f>+INGENIERIA!R55</f>
        <v>0</v>
      </c>
      <c r="I55" s="43">
        <f t="shared" si="3"/>
        <v>1368.7719</v>
      </c>
      <c r="J55" s="43">
        <f t="shared" si="4"/>
        <v>219.00350399999999</v>
      </c>
      <c r="K55" s="43">
        <f t="shared" si="5"/>
        <v>1587.775404</v>
      </c>
      <c r="M55" s="62" t="s">
        <v>295</v>
      </c>
      <c r="N55" s="63" t="s">
        <v>317</v>
      </c>
    </row>
    <row r="56" spans="1:14" ht="15" hidden="1" x14ac:dyDescent="0.25">
      <c r="A56" s="2" t="s">
        <v>121</v>
      </c>
      <c r="B56" s="1" t="s">
        <v>122</v>
      </c>
      <c r="C56" s="14">
        <v>1869</v>
      </c>
      <c r="E56" s="43">
        <f t="shared" si="0"/>
        <v>1869</v>
      </c>
      <c r="F56" s="43">
        <f t="shared" si="1"/>
        <v>37.380000000000003</v>
      </c>
      <c r="G56" s="43">
        <f t="shared" si="2"/>
        <v>140.17499999999998</v>
      </c>
      <c r="H56" s="43">
        <f>+INGENIERIA!R56</f>
        <v>0</v>
      </c>
      <c r="I56" s="43">
        <f t="shared" si="3"/>
        <v>2046.5550000000001</v>
      </c>
      <c r="J56" s="43">
        <f t="shared" si="4"/>
        <v>327.44880000000001</v>
      </c>
      <c r="K56" s="43">
        <f t="shared" si="5"/>
        <v>2374.0038</v>
      </c>
      <c r="M56" s="62" t="s">
        <v>290</v>
      </c>
      <c r="N56" s="63" t="s">
        <v>318</v>
      </c>
    </row>
    <row r="57" spans="1:14" ht="15" hidden="1" x14ac:dyDescent="0.25">
      <c r="A57" s="2" t="s">
        <v>123</v>
      </c>
      <c r="B57" s="1" t="s">
        <v>124</v>
      </c>
      <c r="C57" s="14">
        <v>7922.25</v>
      </c>
      <c r="E57" s="43">
        <f t="shared" si="0"/>
        <v>7922.25</v>
      </c>
      <c r="F57" s="43">
        <f t="shared" si="1"/>
        <v>158.44499999999999</v>
      </c>
      <c r="G57" s="43">
        <f t="shared" si="2"/>
        <v>594.16874999999993</v>
      </c>
      <c r="H57" s="43">
        <f>+INGENIERIA!R57</f>
        <v>0</v>
      </c>
      <c r="I57" s="43">
        <f t="shared" si="3"/>
        <v>8674.8637500000004</v>
      </c>
      <c r="J57" s="43">
        <f t="shared" si="4"/>
        <v>1387.9782</v>
      </c>
      <c r="K57" s="43">
        <f t="shared" si="5"/>
        <v>10062.84195</v>
      </c>
      <c r="M57" s="62" t="s">
        <v>270</v>
      </c>
      <c r="N57" s="63" t="s">
        <v>319</v>
      </c>
    </row>
    <row r="58" spans="1:14" ht="15" x14ac:dyDescent="0.25">
      <c r="A58" s="2" t="s">
        <v>125</v>
      </c>
      <c r="B58" s="1" t="s">
        <v>126</v>
      </c>
      <c r="C58" s="14">
        <v>1206.24</v>
      </c>
      <c r="E58" s="43">
        <f t="shared" si="0"/>
        <v>1206.24</v>
      </c>
      <c r="F58" s="43">
        <f t="shared" si="1"/>
        <v>24.1248</v>
      </c>
      <c r="G58" s="43">
        <f t="shared" si="2"/>
        <v>90.468000000000004</v>
      </c>
      <c r="H58" s="43">
        <f>+INGENIERIA!R58</f>
        <v>0</v>
      </c>
      <c r="I58" s="43">
        <f t="shared" si="3"/>
        <v>1320.8328000000001</v>
      </c>
      <c r="J58" s="43">
        <f t="shared" si="4"/>
        <v>211.33324800000003</v>
      </c>
      <c r="K58" s="43">
        <f t="shared" si="5"/>
        <v>1532.166048</v>
      </c>
      <c r="M58" s="62" t="s">
        <v>295</v>
      </c>
      <c r="N58" s="63" t="s">
        <v>320</v>
      </c>
    </row>
    <row r="59" spans="1:14" ht="15" x14ac:dyDescent="0.25">
      <c r="A59" s="2" t="s">
        <v>127</v>
      </c>
      <c r="B59" s="1" t="s">
        <v>128</v>
      </c>
      <c r="C59" s="14">
        <v>2217.7600000000002</v>
      </c>
      <c r="E59" s="43">
        <f t="shared" si="0"/>
        <v>2217.7600000000002</v>
      </c>
      <c r="F59" s="43">
        <f t="shared" si="1"/>
        <v>44.355200000000004</v>
      </c>
      <c r="G59" s="43">
        <f t="shared" si="2"/>
        <v>166.33200000000002</v>
      </c>
      <c r="H59" s="43">
        <f>+INGENIERIA!R59</f>
        <v>0</v>
      </c>
      <c r="I59" s="43">
        <f t="shared" si="3"/>
        <v>2428.4472000000001</v>
      </c>
      <c r="J59" s="43">
        <f t="shared" si="4"/>
        <v>388.55155200000002</v>
      </c>
      <c r="K59" s="43">
        <f t="shared" si="5"/>
        <v>2816.998752</v>
      </c>
      <c r="M59" s="62" t="s">
        <v>295</v>
      </c>
      <c r="N59" s="63" t="s">
        <v>321</v>
      </c>
    </row>
    <row r="60" spans="1:14" ht="15" hidden="1" x14ac:dyDescent="0.25">
      <c r="A60" s="2" t="s">
        <v>129</v>
      </c>
      <c r="B60" s="1" t="s">
        <v>130</v>
      </c>
      <c r="C60" s="14">
        <v>1026.69</v>
      </c>
      <c r="E60" s="43">
        <f t="shared" si="0"/>
        <v>1026.69</v>
      </c>
      <c r="F60" s="43">
        <f t="shared" si="1"/>
        <v>20.533800000000003</v>
      </c>
      <c r="G60" s="43">
        <f t="shared" si="2"/>
        <v>77.001750000000001</v>
      </c>
      <c r="H60" s="43">
        <f>+INGENIERIA!R60</f>
        <v>0</v>
      </c>
      <c r="I60" s="43">
        <f t="shared" si="3"/>
        <v>1124.2255499999999</v>
      </c>
      <c r="J60" s="43">
        <f t="shared" si="4"/>
        <v>179.87608799999998</v>
      </c>
      <c r="K60" s="43">
        <f t="shared" si="5"/>
        <v>1304.1016379999999</v>
      </c>
      <c r="M60" s="62" t="s">
        <v>270</v>
      </c>
      <c r="N60" s="63" t="s">
        <v>322</v>
      </c>
    </row>
    <row r="61" spans="1:14" ht="15" hidden="1" x14ac:dyDescent="0.25">
      <c r="A61" s="2" t="s">
        <v>131</v>
      </c>
      <c r="B61" s="1" t="s">
        <v>132</v>
      </c>
      <c r="C61" s="14">
        <v>1633.38</v>
      </c>
      <c r="E61" s="43">
        <f t="shared" si="0"/>
        <v>1633.38</v>
      </c>
      <c r="F61" s="43">
        <f t="shared" si="1"/>
        <v>32.6676</v>
      </c>
      <c r="G61" s="43">
        <f t="shared" si="2"/>
        <v>122.5035</v>
      </c>
      <c r="H61" s="43">
        <f>+INGENIERIA!R61</f>
        <v>0</v>
      </c>
      <c r="I61" s="43">
        <f t="shared" si="3"/>
        <v>1788.5511000000001</v>
      </c>
      <c r="J61" s="43">
        <f t="shared" si="4"/>
        <v>286.16817600000002</v>
      </c>
      <c r="K61" s="43">
        <f t="shared" si="5"/>
        <v>2074.7192760000003</v>
      </c>
      <c r="M61" s="62" t="s">
        <v>272</v>
      </c>
      <c r="N61" s="63" t="s">
        <v>323</v>
      </c>
    </row>
    <row r="62" spans="1:14" ht="15" x14ac:dyDescent="0.25">
      <c r="A62" s="2" t="s">
        <v>133</v>
      </c>
      <c r="B62" s="1" t="s">
        <v>134</v>
      </c>
      <c r="C62" s="14">
        <v>3949.8</v>
      </c>
      <c r="E62" s="43">
        <f t="shared" si="0"/>
        <v>3949.8</v>
      </c>
      <c r="F62" s="43">
        <f t="shared" si="1"/>
        <v>78.996000000000009</v>
      </c>
      <c r="G62" s="43">
        <f t="shared" si="2"/>
        <v>296.23500000000001</v>
      </c>
      <c r="H62" s="43">
        <f>+INGENIERIA!R62</f>
        <v>0</v>
      </c>
      <c r="I62" s="43">
        <f t="shared" si="3"/>
        <v>4325.0309999999999</v>
      </c>
      <c r="J62" s="43">
        <f t="shared" si="4"/>
        <v>692.00495999999998</v>
      </c>
      <c r="K62" s="43">
        <f t="shared" si="5"/>
        <v>5017.0359600000002</v>
      </c>
      <c r="M62" s="62" t="s">
        <v>268</v>
      </c>
      <c r="N62" s="63" t="s">
        <v>324</v>
      </c>
    </row>
    <row r="63" spans="1:14" ht="15" hidden="1" x14ac:dyDescent="0.25">
      <c r="A63" s="2" t="s">
        <v>135</v>
      </c>
      <c r="B63" s="1" t="s">
        <v>136</v>
      </c>
      <c r="C63" s="14">
        <v>1026.69</v>
      </c>
      <c r="E63" s="43">
        <f t="shared" si="0"/>
        <v>1026.69</v>
      </c>
      <c r="F63" s="43">
        <f t="shared" si="1"/>
        <v>20.533800000000003</v>
      </c>
      <c r="G63" s="43">
        <f t="shared" si="2"/>
        <v>77.001750000000001</v>
      </c>
      <c r="H63" s="43">
        <f>+INGENIERIA!R63</f>
        <v>0</v>
      </c>
      <c r="I63" s="43">
        <f t="shared" si="3"/>
        <v>1124.2255499999999</v>
      </c>
      <c r="J63" s="43">
        <f t="shared" si="4"/>
        <v>179.87608799999998</v>
      </c>
      <c r="K63" s="43">
        <f t="shared" si="5"/>
        <v>1304.1016379999999</v>
      </c>
      <c r="M63" s="62" t="s">
        <v>270</v>
      </c>
      <c r="N63" s="63" t="s">
        <v>325</v>
      </c>
    </row>
    <row r="64" spans="1:14" s="7" customFormat="1" hidden="1" x14ac:dyDescent="0.2">
      <c r="A64" s="17" t="s">
        <v>137</v>
      </c>
      <c r="C64" s="7" t="s">
        <v>138</v>
      </c>
      <c r="E64" s="40" t="s">
        <v>138</v>
      </c>
      <c r="F64" s="40" t="s">
        <v>138</v>
      </c>
      <c r="G64" s="40" t="s">
        <v>138</v>
      </c>
      <c r="H64" s="40" t="s">
        <v>138</v>
      </c>
      <c r="I64" s="40" t="s">
        <v>138</v>
      </c>
      <c r="J64" s="40" t="s">
        <v>138</v>
      </c>
      <c r="K64" s="40" t="s">
        <v>138</v>
      </c>
    </row>
    <row r="65" spans="1:11" hidden="1" x14ac:dyDescent="0.2">
      <c r="C65" s="19">
        <v>121394.42</v>
      </c>
      <c r="E65" s="45">
        <f>SUM(E12:E63)</f>
        <v>121394.42000000003</v>
      </c>
      <c r="F65" s="45">
        <f t="shared" ref="F65:K65" si="6">SUM(F12:F63)</f>
        <v>2427.8884000000003</v>
      </c>
      <c r="G65" s="45">
        <f t="shared" si="6"/>
        <v>9104.5815000000021</v>
      </c>
      <c r="H65" s="45">
        <f t="shared" si="6"/>
        <v>0</v>
      </c>
      <c r="I65" s="45">
        <f t="shared" si="6"/>
        <v>132926.88990000001</v>
      </c>
      <c r="J65" s="45">
        <f t="shared" si="6"/>
        <v>21268.302384000002</v>
      </c>
      <c r="K65" s="45">
        <f t="shared" si="6"/>
        <v>154195.19228399996</v>
      </c>
    </row>
    <row r="66" spans="1:11" x14ac:dyDescent="0.2">
      <c r="E66" s="43"/>
      <c r="F66" s="43"/>
      <c r="G66" s="43"/>
      <c r="H66" s="43"/>
      <c r="I66" s="43"/>
      <c r="J66" s="43"/>
      <c r="K66" s="43"/>
    </row>
    <row r="67" spans="1:11" x14ac:dyDescent="0.2">
      <c r="A67" s="12" t="s">
        <v>139</v>
      </c>
      <c r="E67" s="43"/>
      <c r="F67" s="43"/>
      <c r="G67" s="43"/>
      <c r="H67" s="43"/>
      <c r="I67" s="43"/>
      <c r="J67" s="43"/>
      <c r="K67" s="43"/>
    </row>
    <row r="68" spans="1:11" x14ac:dyDescent="0.2">
      <c r="A68" s="2" t="s">
        <v>140</v>
      </c>
      <c r="B68" s="1" t="s">
        <v>141</v>
      </c>
      <c r="C68" s="14">
        <v>2785.32</v>
      </c>
      <c r="E68" s="43">
        <f t="shared" si="0"/>
        <v>2785.32</v>
      </c>
      <c r="F68" s="43">
        <f t="shared" si="1"/>
        <v>55.706400000000002</v>
      </c>
      <c r="G68" s="43">
        <f t="shared" si="2"/>
        <v>208.899</v>
      </c>
      <c r="H68" s="43">
        <f>+INGENIERIA!R68</f>
        <v>0</v>
      </c>
      <c r="I68" s="43">
        <f t="shared" si="3"/>
        <v>3049.9254000000001</v>
      </c>
      <c r="J68" s="43">
        <f t="shared" si="4"/>
        <v>487.98806400000001</v>
      </c>
      <c r="K68" s="43">
        <f t="shared" si="5"/>
        <v>3537.9134640000002</v>
      </c>
    </row>
    <row r="69" spans="1:11" x14ac:dyDescent="0.2">
      <c r="A69" s="2" t="s">
        <v>142</v>
      </c>
      <c r="B69" s="1" t="s">
        <v>143</v>
      </c>
      <c r="C69" s="14">
        <v>2687.94</v>
      </c>
      <c r="E69" s="43">
        <f t="shared" si="0"/>
        <v>2687.94</v>
      </c>
      <c r="F69" s="43">
        <f t="shared" si="1"/>
        <v>53.758800000000001</v>
      </c>
      <c r="G69" s="43">
        <f t="shared" si="2"/>
        <v>201.59549999999999</v>
      </c>
      <c r="H69" s="43">
        <f>+INGENIERIA!R69</f>
        <v>131.71</v>
      </c>
      <c r="I69" s="43">
        <f t="shared" si="3"/>
        <v>3075.0043000000001</v>
      </c>
      <c r="J69" s="43">
        <f t="shared" si="4"/>
        <v>492.00068800000003</v>
      </c>
      <c r="K69" s="43">
        <f t="shared" si="5"/>
        <v>3567.0049880000001</v>
      </c>
    </row>
    <row r="70" spans="1:11" x14ac:dyDescent="0.2">
      <c r="A70" s="2" t="s">
        <v>144</v>
      </c>
      <c r="B70" s="1" t="s">
        <v>145</v>
      </c>
      <c r="C70" s="14">
        <v>7195.8</v>
      </c>
      <c r="E70" s="43">
        <f t="shared" si="0"/>
        <v>7195.8</v>
      </c>
      <c r="F70" s="43">
        <f t="shared" si="1"/>
        <v>143.916</v>
      </c>
      <c r="G70" s="43">
        <f t="shared" si="2"/>
        <v>539.68499999999995</v>
      </c>
      <c r="H70" s="43">
        <f>+INGENIERIA!R70</f>
        <v>352.59</v>
      </c>
      <c r="I70" s="43">
        <f t="shared" si="3"/>
        <v>8231.991</v>
      </c>
      <c r="J70" s="43">
        <f t="shared" si="4"/>
        <v>1317.1185600000001</v>
      </c>
      <c r="K70" s="43">
        <f t="shared" si="5"/>
        <v>9549.1095600000008</v>
      </c>
    </row>
    <row r="71" spans="1:11" x14ac:dyDescent="0.2">
      <c r="A71" s="2" t="s">
        <v>146</v>
      </c>
      <c r="B71" s="1" t="s">
        <v>147</v>
      </c>
      <c r="C71" s="14">
        <v>1970.1</v>
      </c>
      <c r="E71" s="43">
        <f t="shared" si="0"/>
        <v>1970.1</v>
      </c>
      <c r="F71" s="43">
        <f t="shared" si="1"/>
        <v>39.402000000000001</v>
      </c>
      <c r="G71" s="43">
        <f t="shared" si="2"/>
        <v>147.75749999999999</v>
      </c>
      <c r="H71" s="43">
        <f>+INGENIERIA!R71</f>
        <v>96.53</v>
      </c>
      <c r="I71" s="43">
        <f t="shared" si="3"/>
        <v>2253.7895000000003</v>
      </c>
      <c r="J71" s="43">
        <f t="shared" si="4"/>
        <v>360.60632000000004</v>
      </c>
      <c r="K71" s="43">
        <f t="shared" si="5"/>
        <v>2614.3958200000002</v>
      </c>
    </row>
    <row r="72" spans="1:11" x14ac:dyDescent="0.2">
      <c r="A72" s="2" t="s">
        <v>148</v>
      </c>
      <c r="B72" s="1" t="s">
        <v>149</v>
      </c>
      <c r="C72" s="14">
        <v>1711.48</v>
      </c>
      <c r="E72" s="43">
        <f t="shared" si="0"/>
        <v>1711.48</v>
      </c>
      <c r="F72" s="43">
        <f t="shared" si="1"/>
        <v>34.229599999999998</v>
      </c>
      <c r="G72" s="43">
        <f t="shared" si="2"/>
        <v>128.36099999999999</v>
      </c>
      <c r="H72" s="43">
        <f>+INGENIERIA!R72</f>
        <v>83.86</v>
      </c>
      <c r="I72" s="43">
        <f t="shared" si="3"/>
        <v>1957.9305999999999</v>
      </c>
      <c r="J72" s="43">
        <f t="shared" si="4"/>
        <v>313.26889599999998</v>
      </c>
      <c r="K72" s="43">
        <f t="shared" si="5"/>
        <v>2271.1994959999997</v>
      </c>
    </row>
    <row r="73" spans="1:11" x14ac:dyDescent="0.2">
      <c r="A73" s="2" t="s">
        <v>150</v>
      </c>
      <c r="B73" s="1" t="s">
        <v>151</v>
      </c>
      <c r="C73" s="14">
        <v>5843.76</v>
      </c>
      <c r="E73" s="43">
        <f t="shared" si="0"/>
        <v>5843.76</v>
      </c>
      <c r="F73" s="43">
        <f t="shared" si="1"/>
        <v>116.87520000000001</v>
      </c>
      <c r="G73" s="43">
        <f t="shared" si="2"/>
        <v>438.28199999999998</v>
      </c>
      <c r="H73" s="43">
        <f>+INGENIERIA!R73</f>
        <v>286.33999999999997</v>
      </c>
      <c r="I73" s="43">
        <f t="shared" si="3"/>
        <v>6685.2572000000009</v>
      </c>
      <c r="J73" s="43">
        <f t="shared" si="4"/>
        <v>1069.6411520000001</v>
      </c>
      <c r="K73" s="43">
        <f t="shared" si="5"/>
        <v>7754.8983520000011</v>
      </c>
    </row>
    <row r="74" spans="1:11" x14ac:dyDescent="0.2">
      <c r="A74" s="2" t="s">
        <v>152</v>
      </c>
      <c r="B74" s="1" t="s">
        <v>153</v>
      </c>
      <c r="C74" s="14">
        <v>2840.66</v>
      </c>
      <c r="E74" s="43">
        <f t="shared" si="0"/>
        <v>2840.66</v>
      </c>
      <c r="F74" s="43">
        <f t="shared" si="1"/>
        <v>56.813199999999995</v>
      </c>
      <c r="G74" s="43">
        <f t="shared" si="2"/>
        <v>213.04949999999999</v>
      </c>
      <c r="H74" s="43">
        <f>+INGENIERIA!R74</f>
        <v>0</v>
      </c>
      <c r="I74" s="43">
        <f t="shared" si="3"/>
        <v>3110.5227</v>
      </c>
      <c r="J74" s="43">
        <f t="shared" si="4"/>
        <v>497.68363199999999</v>
      </c>
      <c r="K74" s="43">
        <f t="shared" si="5"/>
        <v>3608.2063319999997</v>
      </c>
    </row>
    <row r="75" spans="1:11" x14ac:dyDescent="0.2">
      <c r="A75" s="2" t="s">
        <v>154</v>
      </c>
      <c r="B75" s="1" t="s">
        <v>155</v>
      </c>
      <c r="C75" s="14">
        <v>1271.9000000000001</v>
      </c>
      <c r="E75" s="43">
        <f t="shared" si="0"/>
        <v>1271.9000000000001</v>
      </c>
      <c r="F75" s="43">
        <f t="shared" si="1"/>
        <v>25.438000000000002</v>
      </c>
      <c r="G75" s="43">
        <f t="shared" si="2"/>
        <v>95.392499999999998</v>
      </c>
      <c r="H75" s="43">
        <f>+INGENIERIA!R75</f>
        <v>62.32</v>
      </c>
      <c r="I75" s="43">
        <f t="shared" si="3"/>
        <v>1455.0505000000001</v>
      </c>
      <c r="J75" s="43">
        <f t="shared" si="4"/>
        <v>232.80808000000002</v>
      </c>
      <c r="K75" s="43">
        <f t="shared" si="5"/>
        <v>1687.8585800000001</v>
      </c>
    </row>
    <row r="76" spans="1:11" x14ac:dyDescent="0.2">
      <c r="A76" s="2" t="s">
        <v>156</v>
      </c>
      <c r="B76" s="1" t="s">
        <v>157</v>
      </c>
      <c r="C76" s="14">
        <v>4026.09</v>
      </c>
      <c r="E76" s="43">
        <f t="shared" si="0"/>
        <v>4026.09</v>
      </c>
      <c r="F76" s="43">
        <f t="shared" si="1"/>
        <v>80.521799999999999</v>
      </c>
      <c r="G76" s="43">
        <f t="shared" si="2"/>
        <v>301.95675</v>
      </c>
      <c r="H76" s="43">
        <f>+INGENIERIA!R76</f>
        <v>0</v>
      </c>
      <c r="I76" s="43">
        <f t="shared" si="3"/>
        <v>4408.5685500000009</v>
      </c>
      <c r="J76" s="43">
        <f t="shared" si="4"/>
        <v>705.37096800000018</v>
      </c>
      <c r="K76" s="43">
        <f t="shared" si="5"/>
        <v>5113.939518000001</v>
      </c>
    </row>
    <row r="77" spans="1:11" x14ac:dyDescent="0.2">
      <c r="A77" s="2" t="s">
        <v>158</v>
      </c>
      <c r="B77" s="1" t="s">
        <v>159</v>
      </c>
      <c r="C77" s="14">
        <v>5281.16</v>
      </c>
      <c r="E77" s="43">
        <f t="shared" ref="E77:E113" si="7">+C77</f>
        <v>5281.16</v>
      </c>
      <c r="F77" s="43">
        <f t="shared" ref="F77:F113" si="8">+E77*2%</f>
        <v>105.6232</v>
      </c>
      <c r="G77" s="43">
        <f t="shared" ref="G77:G113" si="9">+E77*7.5%</f>
        <v>396.08699999999999</v>
      </c>
      <c r="H77" s="43">
        <f>+INGENIERIA!R77</f>
        <v>258.77999999999997</v>
      </c>
      <c r="I77" s="43">
        <f t="shared" ref="I77:I113" si="10">SUM(E77:H77)</f>
        <v>6041.6501999999991</v>
      </c>
      <c r="J77" s="43">
        <f t="shared" ref="J77:J113" si="11">+I77*16%</f>
        <v>966.66403199999991</v>
      </c>
      <c r="K77" s="43">
        <f t="shared" ref="K77:K113" si="12">+I77+J77</f>
        <v>7008.3142319999988</v>
      </c>
    </row>
    <row r="78" spans="1:11" x14ac:dyDescent="0.2">
      <c r="A78" s="2" t="s">
        <v>160</v>
      </c>
      <c r="B78" s="1" t="s">
        <v>161</v>
      </c>
      <c r="C78" s="14">
        <v>19217.490000000002</v>
      </c>
      <c r="E78" s="43">
        <f t="shared" si="7"/>
        <v>19217.490000000002</v>
      </c>
      <c r="F78" s="43">
        <f t="shared" si="8"/>
        <v>384.34980000000002</v>
      </c>
      <c r="G78" s="43">
        <f t="shared" si="9"/>
        <v>1441.3117500000001</v>
      </c>
      <c r="H78" s="43">
        <f>+INGENIERIA!R78</f>
        <v>941.66</v>
      </c>
      <c r="I78" s="43">
        <f t="shared" si="10"/>
        <v>21984.811550000002</v>
      </c>
      <c r="J78" s="43">
        <f t="shared" si="11"/>
        <v>3517.5698480000005</v>
      </c>
      <c r="K78" s="43">
        <f t="shared" si="12"/>
        <v>25502.381398000001</v>
      </c>
    </row>
    <row r="79" spans="1:11" x14ac:dyDescent="0.2">
      <c r="A79" s="2" t="s">
        <v>162</v>
      </c>
      <c r="B79" s="1" t="s">
        <v>163</v>
      </c>
      <c r="C79" s="14">
        <v>5115.7299999999996</v>
      </c>
      <c r="E79" s="43">
        <f t="shared" si="7"/>
        <v>5115.7299999999996</v>
      </c>
      <c r="F79" s="43">
        <f t="shared" si="8"/>
        <v>102.3146</v>
      </c>
      <c r="G79" s="43">
        <f t="shared" si="9"/>
        <v>383.67974999999996</v>
      </c>
      <c r="H79" s="43">
        <f>+INGENIERIA!R79</f>
        <v>250.67</v>
      </c>
      <c r="I79" s="43">
        <f t="shared" si="10"/>
        <v>5852.3943499999996</v>
      </c>
      <c r="J79" s="43">
        <f t="shared" si="11"/>
        <v>936.38309599999991</v>
      </c>
      <c r="K79" s="43">
        <f t="shared" si="12"/>
        <v>6788.7774459999991</v>
      </c>
    </row>
    <row r="80" spans="1:11" x14ac:dyDescent="0.2">
      <c r="A80" s="2" t="s">
        <v>164</v>
      </c>
      <c r="B80" s="1" t="s">
        <v>165</v>
      </c>
      <c r="C80" s="14">
        <v>5941.85</v>
      </c>
      <c r="E80" s="43">
        <f t="shared" si="7"/>
        <v>5941.85</v>
      </c>
      <c r="F80" s="43">
        <f t="shared" si="8"/>
        <v>118.837</v>
      </c>
      <c r="G80" s="43">
        <f t="shared" si="9"/>
        <v>445.63875000000002</v>
      </c>
      <c r="H80" s="43">
        <f>+INGENIERIA!R80</f>
        <v>0</v>
      </c>
      <c r="I80" s="43">
        <f t="shared" si="10"/>
        <v>6506.3257500000009</v>
      </c>
      <c r="J80" s="43">
        <f t="shared" si="11"/>
        <v>1041.0121200000001</v>
      </c>
      <c r="K80" s="43">
        <f t="shared" si="12"/>
        <v>7547.3378700000012</v>
      </c>
    </row>
    <row r="81" spans="1:11" x14ac:dyDescent="0.2">
      <c r="A81" s="2" t="s">
        <v>166</v>
      </c>
      <c r="B81" s="1" t="s">
        <v>167</v>
      </c>
      <c r="C81" s="14">
        <v>972.48</v>
      </c>
      <c r="E81" s="43">
        <f t="shared" si="7"/>
        <v>972.48</v>
      </c>
      <c r="F81" s="43">
        <f t="shared" si="8"/>
        <v>19.4496</v>
      </c>
      <c r="G81" s="43">
        <f t="shared" si="9"/>
        <v>72.935999999999993</v>
      </c>
      <c r="H81" s="43">
        <f>+INGENIERIA!R81</f>
        <v>0</v>
      </c>
      <c r="I81" s="43">
        <f t="shared" si="10"/>
        <v>1064.8656000000001</v>
      </c>
      <c r="J81" s="43">
        <f t="shared" si="11"/>
        <v>170.37849600000001</v>
      </c>
      <c r="K81" s="43">
        <f t="shared" si="12"/>
        <v>1235.2440960000001</v>
      </c>
    </row>
    <row r="82" spans="1:11" x14ac:dyDescent="0.2">
      <c r="A82" s="2" t="s">
        <v>168</v>
      </c>
      <c r="B82" s="1" t="s">
        <v>169</v>
      </c>
      <c r="C82" s="14">
        <v>6434.35</v>
      </c>
      <c r="E82" s="43">
        <f t="shared" si="7"/>
        <v>6434.35</v>
      </c>
      <c r="F82" s="43">
        <f t="shared" si="8"/>
        <v>128.68700000000001</v>
      </c>
      <c r="G82" s="43">
        <f t="shared" si="9"/>
        <v>482.57625000000002</v>
      </c>
      <c r="H82" s="43">
        <f>+INGENIERIA!R82</f>
        <v>0</v>
      </c>
      <c r="I82" s="43">
        <f t="shared" si="10"/>
        <v>7045.6132500000003</v>
      </c>
      <c r="J82" s="43">
        <f t="shared" si="11"/>
        <v>1127.2981200000002</v>
      </c>
      <c r="K82" s="43">
        <f t="shared" si="12"/>
        <v>8172.9113700000007</v>
      </c>
    </row>
    <row r="83" spans="1:11" x14ac:dyDescent="0.2">
      <c r="A83" s="2" t="s">
        <v>170</v>
      </c>
      <c r="B83" s="1" t="s">
        <v>171</v>
      </c>
      <c r="C83" s="14">
        <v>2292.94</v>
      </c>
      <c r="E83" s="43">
        <f t="shared" si="7"/>
        <v>2292.94</v>
      </c>
      <c r="F83" s="43">
        <f t="shared" si="8"/>
        <v>45.858800000000002</v>
      </c>
      <c r="G83" s="43">
        <f t="shared" si="9"/>
        <v>171.97049999999999</v>
      </c>
      <c r="H83" s="43">
        <f>+INGENIERIA!R83</f>
        <v>112.35</v>
      </c>
      <c r="I83" s="43">
        <f t="shared" si="10"/>
        <v>2623.1192999999998</v>
      </c>
      <c r="J83" s="43">
        <f t="shared" si="11"/>
        <v>419.69908799999996</v>
      </c>
      <c r="K83" s="43">
        <f t="shared" si="12"/>
        <v>3042.8183879999997</v>
      </c>
    </row>
    <row r="84" spans="1:11" x14ac:dyDescent="0.2">
      <c r="A84" s="2" t="s">
        <v>172</v>
      </c>
      <c r="B84" s="1" t="s">
        <v>173</v>
      </c>
      <c r="C84" s="14">
        <v>1902.5</v>
      </c>
      <c r="E84" s="43">
        <f t="shared" si="7"/>
        <v>1902.5</v>
      </c>
      <c r="F84" s="43">
        <f t="shared" si="8"/>
        <v>38.050000000000004</v>
      </c>
      <c r="G84" s="43">
        <f t="shared" si="9"/>
        <v>142.6875</v>
      </c>
      <c r="H84" s="43">
        <f>+INGENIERIA!R84</f>
        <v>93.22</v>
      </c>
      <c r="I84" s="43">
        <f t="shared" si="10"/>
        <v>2176.4575</v>
      </c>
      <c r="J84" s="43">
        <f t="shared" si="11"/>
        <v>348.23320000000001</v>
      </c>
      <c r="K84" s="43">
        <f t="shared" si="12"/>
        <v>2524.6907000000001</v>
      </c>
    </row>
    <row r="85" spans="1:11" x14ac:dyDescent="0.2">
      <c r="A85" s="2" t="s">
        <v>174</v>
      </c>
      <c r="B85" s="1" t="s">
        <v>175</v>
      </c>
      <c r="C85" s="14">
        <v>3987.73</v>
      </c>
      <c r="E85" s="43">
        <f t="shared" si="7"/>
        <v>3987.73</v>
      </c>
      <c r="F85" s="43">
        <f t="shared" si="8"/>
        <v>79.754599999999996</v>
      </c>
      <c r="G85" s="43">
        <f t="shared" si="9"/>
        <v>299.07974999999999</v>
      </c>
      <c r="H85" s="43">
        <f>+INGENIERIA!R85</f>
        <v>195.4</v>
      </c>
      <c r="I85" s="43">
        <f t="shared" si="10"/>
        <v>4561.9643500000002</v>
      </c>
      <c r="J85" s="43">
        <f t="shared" si="11"/>
        <v>729.91429600000004</v>
      </c>
      <c r="K85" s="43">
        <f t="shared" si="12"/>
        <v>5291.8786460000001</v>
      </c>
    </row>
    <row r="86" spans="1:11" x14ac:dyDescent="0.2">
      <c r="A86" s="2" t="s">
        <v>176</v>
      </c>
      <c r="B86" s="1" t="s">
        <v>177</v>
      </c>
      <c r="C86" s="14">
        <v>6386.53</v>
      </c>
      <c r="E86" s="43">
        <f t="shared" si="7"/>
        <v>6386.53</v>
      </c>
      <c r="F86" s="43">
        <f t="shared" si="8"/>
        <v>127.7306</v>
      </c>
      <c r="G86" s="43">
        <f t="shared" si="9"/>
        <v>478.98974999999996</v>
      </c>
      <c r="H86" s="43">
        <f>+INGENIERIA!R86</f>
        <v>0</v>
      </c>
      <c r="I86" s="43">
        <f t="shared" si="10"/>
        <v>6993.2503499999993</v>
      </c>
      <c r="J86" s="43">
        <f t="shared" si="11"/>
        <v>1118.9200559999999</v>
      </c>
      <c r="K86" s="43">
        <f t="shared" si="12"/>
        <v>8112.1704059999993</v>
      </c>
    </row>
    <row r="87" spans="1:11" x14ac:dyDescent="0.2">
      <c r="A87" s="2" t="s">
        <v>178</v>
      </c>
      <c r="B87" s="1" t="s">
        <v>179</v>
      </c>
      <c r="C87" s="14">
        <v>4166.03</v>
      </c>
      <c r="E87" s="43">
        <f t="shared" si="7"/>
        <v>4166.03</v>
      </c>
      <c r="F87" s="43">
        <f t="shared" si="8"/>
        <v>83.320599999999999</v>
      </c>
      <c r="G87" s="43">
        <f t="shared" si="9"/>
        <v>312.45224999999999</v>
      </c>
      <c r="H87" s="43">
        <f>+INGENIERIA!R87</f>
        <v>204.14</v>
      </c>
      <c r="I87" s="43">
        <f t="shared" si="10"/>
        <v>4765.9428500000004</v>
      </c>
      <c r="J87" s="43">
        <f t="shared" si="11"/>
        <v>762.55085600000007</v>
      </c>
      <c r="K87" s="43">
        <f t="shared" si="12"/>
        <v>5528.4937060000002</v>
      </c>
    </row>
    <row r="88" spans="1:11" x14ac:dyDescent="0.2">
      <c r="A88" s="2" t="s">
        <v>180</v>
      </c>
      <c r="B88" s="1" t="s">
        <v>181</v>
      </c>
      <c r="C88" s="14">
        <v>5532.34</v>
      </c>
      <c r="E88" s="43">
        <f t="shared" si="7"/>
        <v>5532.34</v>
      </c>
      <c r="F88" s="43">
        <f t="shared" si="8"/>
        <v>110.6468</v>
      </c>
      <c r="G88" s="43">
        <f t="shared" si="9"/>
        <v>414.9255</v>
      </c>
      <c r="H88" s="43">
        <f>+INGENIERIA!R88</f>
        <v>0</v>
      </c>
      <c r="I88" s="43">
        <f t="shared" si="10"/>
        <v>6057.9123000000009</v>
      </c>
      <c r="J88" s="43">
        <f t="shared" si="11"/>
        <v>969.26596800000016</v>
      </c>
      <c r="K88" s="43">
        <f t="shared" si="12"/>
        <v>7027.1782680000015</v>
      </c>
    </row>
    <row r="89" spans="1:11" x14ac:dyDescent="0.2">
      <c r="A89" s="2" t="s">
        <v>182</v>
      </c>
      <c r="B89" s="1" t="s">
        <v>183</v>
      </c>
      <c r="C89" s="14">
        <v>1235.0899999999999</v>
      </c>
      <c r="E89" s="43">
        <f t="shared" si="7"/>
        <v>1235.0899999999999</v>
      </c>
      <c r="F89" s="43">
        <f t="shared" si="8"/>
        <v>24.701799999999999</v>
      </c>
      <c r="G89" s="43">
        <f t="shared" si="9"/>
        <v>92.631749999999997</v>
      </c>
      <c r="H89" s="43">
        <f>+INGENIERIA!R89</f>
        <v>60.52</v>
      </c>
      <c r="I89" s="43">
        <f t="shared" si="10"/>
        <v>1412.94355</v>
      </c>
      <c r="J89" s="43">
        <f t="shared" si="11"/>
        <v>226.07096799999999</v>
      </c>
      <c r="K89" s="43">
        <f t="shared" si="12"/>
        <v>1639.014518</v>
      </c>
    </row>
    <row r="90" spans="1:11" x14ac:dyDescent="0.2">
      <c r="A90" s="2" t="s">
        <v>184</v>
      </c>
      <c r="B90" s="1" t="s">
        <v>185</v>
      </c>
      <c r="C90" s="14">
        <v>1381.48</v>
      </c>
      <c r="E90" s="43">
        <f t="shared" si="7"/>
        <v>1381.48</v>
      </c>
      <c r="F90" s="43">
        <f t="shared" si="8"/>
        <v>27.6296</v>
      </c>
      <c r="G90" s="43">
        <f t="shared" si="9"/>
        <v>103.611</v>
      </c>
      <c r="H90" s="43">
        <f>+INGENIERIA!R90</f>
        <v>0</v>
      </c>
      <c r="I90" s="43">
        <f t="shared" si="10"/>
        <v>1512.7206000000001</v>
      </c>
      <c r="J90" s="43">
        <f t="shared" si="11"/>
        <v>242.03529600000002</v>
      </c>
      <c r="K90" s="43">
        <f t="shared" si="12"/>
        <v>1754.7558960000001</v>
      </c>
    </row>
    <row r="91" spans="1:11" x14ac:dyDescent="0.2">
      <c r="A91" s="2" t="s">
        <v>186</v>
      </c>
      <c r="B91" s="1" t="s">
        <v>187</v>
      </c>
      <c r="C91" s="14">
        <v>6623.83</v>
      </c>
      <c r="E91" s="43">
        <f t="shared" si="7"/>
        <v>6623.83</v>
      </c>
      <c r="F91" s="43">
        <f t="shared" si="8"/>
        <v>132.47659999999999</v>
      </c>
      <c r="G91" s="43">
        <f t="shared" si="9"/>
        <v>496.78724999999997</v>
      </c>
      <c r="H91" s="43">
        <f>+INGENIERIA!R91</f>
        <v>0</v>
      </c>
      <c r="I91" s="43">
        <f t="shared" si="10"/>
        <v>7253.0938500000002</v>
      </c>
      <c r="J91" s="43">
        <f t="shared" si="11"/>
        <v>1160.4950160000001</v>
      </c>
      <c r="K91" s="43">
        <f t="shared" si="12"/>
        <v>8413.5888660000001</v>
      </c>
    </row>
    <row r="92" spans="1:11" x14ac:dyDescent="0.2">
      <c r="A92" s="2" t="s">
        <v>188</v>
      </c>
      <c r="B92" s="1" t="s">
        <v>189</v>
      </c>
      <c r="C92" s="14">
        <v>4503.5600000000004</v>
      </c>
      <c r="E92" s="43">
        <f t="shared" si="7"/>
        <v>4503.5600000000004</v>
      </c>
      <c r="F92" s="43">
        <f t="shared" si="8"/>
        <v>90.071200000000005</v>
      </c>
      <c r="G92" s="43">
        <f t="shared" si="9"/>
        <v>337.767</v>
      </c>
      <c r="H92" s="43">
        <f>+INGENIERIA!R92</f>
        <v>0</v>
      </c>
      <c r="I92" s="43">
        <f t="shared" si="10"/>
        <v>4931.3982000000005</v>
      </c>
      <c r="J92" s="43">
        <f t="shared" si="11"/>
        <v>789.02371200000016</v>
      </c>
      <c r="K92" s="43">
        <f t="shared" si="12"/>
        <v>5720.4219120000007</v>
      </c>
    </row>
    <row r="93" spans="1:11" x14ac:dyDescent="0.2">
      <c r="A93" s="2" t="s">
        <v>190</v>
      </c>
      <c r="B93" s="1" t="s">
        <v>191</v>
      </c>
      <c r="C93" s="14">
        <v>3164.9</v>
      </c>
      <c r="E93" s="43">
        <f t="shared" si="7"/>
        <v>3164.9</v>
      </c>
      <c r="F93" s="43">
        <f t="shared" si="8"/>
        <v>63.298000000000002</v>
      </c>
      <c r="G93" s="43">
        <f t="shared" si="9"/>
        <v>237.36750000000001</v>
      </c>
      <c r="H93" s="43">
        <f>+INGENIERIA!R93</f>
        <v>155.08000000000001</v>
      </c>
      <c r="I93" s="43">
        <f t="shared" si="10"/>
        <v>3620.6455000000001</v>
      </c>
      <c r="J93" s="43">
        <f t="shared" si="11"/>
        <v>579.30327999999997</v>
      </c>
      <c r="K93" s="43">
        <f t="shared" si="12"/>
        <v>4199.9487799999997</v>
      </c>
    </row>
    <row r="94" spans="1:11" x14ac:dyDescent="0.2">
      <c r="A94" s="2" t="s">
        <v>192</v>
      </c>
      <c r="B94" s="1" t="s">
        <v>193</v>
      </c>
      <c r="C94" s="14">
        <v>2877.25</v>
      </c>
      <c r="E94" s="43">
        <f t="shared" si="7"/>
        <v>2877.25</v>
      </c>
      <c r="F94" s="43">
        <f t="shared" si="8"/>
        <v>57.545000000000002</v>
      </c>
      <c r="G94" s="43">
        <f t="shared" si="9"/>
        <v>215.79374999999999</v>
      </c>
      <c r="H94" s="43">
        <f>+INGENIERIA!R94</f>
        <v>140.99</v>
      </c>
      <c r="I94" s="43">
        <f t="shared" si="10"/>
        <v>3291.5787499999997</v>
      </c>
      <c r="J94" s="43">
        <f t="shared" si="11"/>
        <v>526.65260000000001</v>
      </c>
      <c r="K94" s="43">
        <f t="shared" si="12"/>
        <v>3818.2313499999996</v>
      </c>
    </row>
    <row r="95" spans="1:11" x14ac:dyDescent="0.2">
      <c r="A95" s="2" t="s">
        <v>194</v>
      </c>
      <c r="B95" s="1" t="s">
        <v>195</v>
      </c>
      <c r="C95" s="14">
        <v>6260.67</v>
      </c>
      <c r="E95" s="43">
        <f t="shared" si="7"/>
        <v>6260.67</v>
      </c>
      <c r="F95" s="43">
        <f t="shared" si="8"/>
        <v>125.21340000000001</v>
      </c>
      <c r="G95" s="43">
        <f t="shared" si="9"/>
        <v>469.55025000000001</v>
      </c>
      <c r="H95" s="43">
        <f>+INGENIERIA!R95</f>
        <v>0</v>
      </c>
      <c r="I95" s="43">
        <f t="shared" si="10"/>
        <v>6855.4336499999999</v>
      </c>
      <c r="J95" s="43">
        <f t="shared" si="11"/>
        <v>1096.8693840000001</v>
      </c>
      <c r="K95" s="43">
        <f t="shared" si="12"/>
        <v>7952.3030340000005</v>
      </c>
    </row>
    <row r="96" spans="1:11" x14ac:dyDescent="0.2">
      <c r="A96" s="2" t="s">
        <v>196</v>
      </c>
      <c r="B96" s="1" t="s">
        <v>197</v>
      </c>
      <c r="C96" s="14">
        <v>2519.9899999999998</v>
      </c>
      <c r="E96" s="43">
        <f t="shared" si="7"/>
        <v>2519.9899999999998</v>
      </c>
      <c r="F96" s="43">
        <f t="shared" si="8"/>
        <v>50.399799999999999</v>
      </c>
      <c r="G96" s="43">
        <f t="shared" si="9"/>
        <v>188.99924999999999</v>
      </c>
      <c r="H96" s="43">
        <f>+INGENIERIA!R96</f>
        <v>123.48</v>
      </c>
      <c r="I96" s="43">
        <f t="shared" si="10"/>
        <v>2882.8690499999998</v>
      </c>
      <c r="J96" s="43">
        <f t="shared" si="11"/>
        <v>461.25904799999995</v>
      </c>
      <c r="K96" s="43">
        <f t="shared" si="12"/>
        <v>3344.1280979999997</v>
      </c>
    </row>
    <row r="97" spans="1:11" x14ac:dyDescent="0.2">
      <c r="A97" s="2" t="s">
        <v>198</v>
      </c>
      <c r="B97" s="1" t="s">
        <v>199</v>
      </c>
      <c r="C97" s="14">
        <v>6484.81</v>
      </c>
      <c r="E97" s="43">
        <f t="shared" si="7"/>
        <v>6484.81</v>
      </c>
      <c r="F97" s="43">
        <f t="shared" si="8"/>
        <v>129.6962</v>
      </c>
      <c r="G97" s="43">
        <f t="shared" si="9"/>
        <v>486.36075</v>
      </c>
      <c r="H97" s="43">
        <f>+INGENIERIA!R97</f>
        <v>0</v>
      </c>
      <c r="I97" s="43">
        <f t="shared" si="10"/>
        <v>7100.8669500000005</v>
      </c>
      <c r="J97" s="43">
        <f t="shared" si="11"/>
        <v>1136.1387120000002</v>
      </c>
      <c r="K97" s="43">
        <f t="shared" si="12"/>
        <v>8237.0056620000014</v>
      </c>
    </row>
    <row r="98" spans="1:11" x14ac:dyDescent="0.2">
      <c r="A98" s="2" t="s">
        <v>200</v>
      </c>
      <c r="B98" s="1" t="s">
        <v>201</v>
      </c>
      <c r="C98" s="14">
        <v>5455.89</v>
      </c>
      <c r="E98" s="43">
        <f t="shared" si="7"/>
        <v>5455.89</v>
      </c>
      <c r="F98" s="43">
        <f t="shared" si="8"/>
        <v>109.1178</v>
      </c>
      <c r="G98" s="43">
        <f t="shared" si="9"/>
        <v>409.19175000000001</v>
      </c>
      <c r="H98" s="43">
        <f>+INGENIERIA!R98</f>
        <v>267.33999999999997</v>
      </c>
      <c r="I98" s="43">
        <f t="shared" si="10"/>
        <v>6241.5395500000004</v>
      </c>
      <c r="J98" s="43">
        <f t="shared" si="11"/>
        <v>998.64632800000004</v>
      </c>
      <c r="K98" s="43">
        <f t="shared" si="12"/>
        <v>7240.1858780000002</v>
      </c>
    </row>
    <row r="99" spans="1:11" x14ac:dyDescent="0.2">
      <c r="A99" s="2" t="s">
        <v>202</v>
      </c>
      <c r="B99" s="1" t="s">
        <v>203</v>
      </c>
      <c r="C99" s="14">
        <v>2769.39</v>
      </c>
      <c r="E99" s="43">
        <f t="shared" si="7"/>
        <v>2769.39</v>
      </c>
      <c r="F99" s="43">
        <f t="shared" si="8"/>
        <v>55.387799999999999</v>
      </c>
      <c r="G99" s="43">
        <f t="shared" si="9"/>
        <v>207.70424999999997</v>
      </c>
      <c r="H99" s="43">
        <f>+INGENIERIA!R99</f>
        <v>0</v>
      </c>
      <c r="I99" s="43">
        <f t="shared" si="10"/>
        <v>3032.4820499999996</v>
      </c>
      <c r="J99" s="43">
        <f t="shared" si="11"/>
        <v>485.19712799999996</v>
      </c>
      <c r="K99" s="43">
        <f t="shared" si="12"/>
        <v>3517.6791779999994</v>
      </c>
    </row>
    <row r="100" spans="1:11" x14ac:dyDescent="0.2">
      <c r="A100" s="2" t="s">
        <v>204</v>
      </c>
      <c r="B100" s="1" t="s">
        <v>205</v>
      </c>
      <c r="C100" s="14">
        <v>3252.21</v>
      </c>
      <c r="E100" s="43">
        <f t="shared" si="7"/>
        <v>3252.21</v>
      </c>
      <c r="F100" s="43">
        <f t="shared" si="8"/>
        <v>65.044200000000004</v>
      </c>
      <c r="G100" s="43">
        <f t="shared" si="9"/>
        <v>243.91575</v>
      </c>
      <c r="H100" s="43">
        <f>+INGENIERIA!R100</f>
        <v>159.36000000000001</v>
      </c>
      <c r="I100" s="43">
        <f t="shared" si="10"/>
        <v>3720.5299500000001</v>
      </c>
      <c r="J100" s="43">
        <f t="shared" si="11"/>
        <v>595.28479200000004</v>
      </c>
      <c r="K100" s="43">
        <f t="shared" si="12"/>
        <v>4315.8147420000005</v>
      </c>
    </row>
    <row r="101" spans="1:11" x14ac:dyDescent="0.2">
      <c r="A101" s="2" t="s">
        <v>206</v>
      </c>
      <c r="B101" s="1" t="s">
        <v>207</v>
      </c>
      <c r="C101" s="14">
        <v>2037.37</v>
      </c>
      <c r="E101" s="43">
        <f t="shared" si="7"/>
        <v>2037.37</v>
      </c>
      <c r="F101" s="43">
        <f t="shared" si="8"/>
        <v>40.747399999999999</v>
      </c>
      <c r="G101" s="43">
        <f t="shared" si="9"/>
        <v>152.80274999999997</v>
      </c>
      <c r="H101" s="43">
        <f>+INGENIERIA!R101</f>
        <v>99.83</v>
      </c>
      <c r="I101" s="43">
        <f t="shared" si="10"/>
        <v>2330.7501499999998</v>
      </c>
      <c r="J101" s="43">
        <f t="shared" si="11"/>
        <v>372.92002399999996</v>
      </c>
      <c r="K101" s="43">
        <f t="shared" si="12"/>
        <v>2703.6701739999999</v>
      </c>
    </row>
    <row r="102" spans="1:11" x14ac:dyDescent="0.2">
      <c r="A102" s="2" t="s">
        <v>208</v>
      </c>
      <c r="B102" s="1" t="s">
        <v>209</v>
      </c>
      <c r="C102" s="14">
        <v>4072.09</v>
      </c>
      <c r="E102" s="43">
        <f t="shared" si="7"/>
        <v>4072.09</v>
      </c>
      <c r="F102" s="43">
        <f t="shared" si="8"/>
        <v>81.441800000000001</v>
      </c>
      <c r="G102" s="43">
        <f t="shared" si="9"/>
        <v>305.40674999999999</v>
      </c>
      <c r="H102" s="43">
        <f>+INGENIERIA!R102</f>
        <v>199.53</v>
      </c>
      <c r="I102" s="43">
        <f t="shared" si="10"/>
        <v>4658.4685499999996</v>
      </c>
      <c r="J102" s="43">
        <f t="shared" si="11"/>
        <v>745.35496799999999</v>
      </c>
      <c r="K102" s="43">
        <f t="shared" si="12"/>
        <v>5403.8235179999992</v>
      </c>
    </row>
    <row r="103" spans="1:11" x14ac:dyDescent="0.2">
      <c r="A103" s="2" t="s">
        <v>210</v>
      </c>
      <c r="B103" s="1" t="s">
        <v>211</v>
      </c>
      <c r="C103" s="14">
        <v>4669.9799999999996</v>
      </c>
      <c r="E103" s="43">
        <f t="shared" si="7"/>
        <v>4669.9799999999996</v>
      </c>
      <c r="F103" s="43">
        <f t="shared" si="8"/>
        <v>93.399599999999992</v>
      </c>
      <c r="G103" s="43">
        <f t="shared" si="9"/>
        <v>350.24849999999998</v>
      </c>
      <c r="H103" s="43">
        <f>+INGENIERIA!R103</f>
        <v>0</v>
      </c>
      <c r="I103" s="43">
        <f t="shared" si="10"/>
        <v>5113.628099999999</v>
      </c>
      <c r="J103" s="43">
        <f t="shared" si="11"/>
        <v>818.18049599999983</v>
      </c>
      <c r="K103" s="43">
        <f t="shared" si="12"/>
        <v>5931.8085959999989</v>
      </c>
    </row>
    <row r="104" spans="1:11" x14ac:dyDescent="0.2">
      <c r="A104" s="2" t="s">
        <v>212</v>
      </c>
      <c r="B104" s="1" t="s">
        <v>213</v>
      </c>
      <c r="C104" s="14">
        <v>6518.23</v>
      </c>
      <c r="E104" s="43">
        <f t="shared" si="7"/>
        <v>6518.23</v>
      </c>
      <c r="F104" s="43">
        <f t="shared" si="8"/>
        <v>130.3646</v>
      </c>
      <c r="G104" s="43">
        <f t="shared" si="9"/>
        <v>488.86724999999996</v>
      </c>
      <c r="H104" s="43">
        <f>+INGENIERIA!R104</f>
        <v>0</v>
      </c>
      <c r="I104" s="43">
        <f t="shared" si="10"/>
        <v>7137.4618499999997</v>
      </c>
      <c r="J104" s="43">
        <f t="shared" si="11"/>
        <v>1141.9938959999999</v>
      </c>
      <c r="K104" s="43">
        <f t="shared" si="12"/>
        <v>8279.4557459999996</v>
      </c>
    </row>
    <row r="105" spans="1:11" x14ac:dyDescent="0.2">
      <c r="A105" s="2" t="s">
        <v>214</v>
      </c>
      <c r="B105" s="1" t="s">
        <v>215</v>
      </c>
      <c r="C105" s="14">
        <v>4439.75</v>
      </c>
      <c r="E105" s="43">
        <f t="shared" si="7"/>
        <v>4439.75</v>
      </c>
      <c r="F105" s="43">
        <f t="shared" si="8"/>
        <v>88.795000000000002</v>
      </c>
      <c r="G105" s="43">
        <f t="shared" si="9"/>
        <v>332.98124999999999</v>
      </c>
      <c r="H105" s="43">
        <f>+INGENIERIA!R105</f>
        <v>0</v>
      </c>
      <c r="I105" s="43">
        <f t="shared" si="10"/>
        <v>4861.5262499999999</v>
      </c>
      <c r="J105" s="43">
        <f t="shared" si="11"/>
        <v>777.8442</v>
      </c>
      <c r="K105" s="43">
        <f t="shared" si="12"/>
        <v>5639.3704500000003</v>
      </c>
    </row>
    <row r="106" spans="1:11" x14ac:dyDescent="0.2">
      <c r="A106" s="2" t="s">
        <v>216</v>
      </c>
      <c r="B106" s="1" t="s">
        <v>217</v>
      </c>
      <c r="C106" s="14">
        <v>1184.48</v>
      </c>
      <c r="E106" s="43">
        <f t="shared" si="7"/>
        <v>1184.48</v>
      </c>
      <c r="F106" s="43">
        <f t="shared" si="8"/>
        <v>23.689600000000002</v>
      </c>
      <c r="G106" s="43">
        <f t="shared" si="9"/>
        <v>88.835999999999999</v>
      </c>
      <c r="H106" s="43">
        <f>+INGENIERIA!R106</f>
        <v>58.04</v>
      </c>
      <c r="I106" s="43">
        <f t="shared" si="10"/>
        <v>1355.0455999999999</v>
      </c>
      <c r="J106" s="43">
        <f t="shared" si="11"/>
        <v>216.80729599999998</v>
      </c>
      <c r="K106" s="43">
        <f t="shared" si="12"/>
        <v>1571.8528959999999</v>
      </c>
    </row>
    <row r="107" spans="1:11" x14ac:dyDescent="0.2">
      <c r="A107" s="2" t="s">
        <v>218</v>
      </c>
      <c r="B107" s="1" t="s">
        <v>219</v>
      </c>
      <c r="C107" s="14">
        <v>1585.68</v>
      </c>
      <c r="E107" s="43">
        <f t="shared" si="7"/>
        <v>1585.68</v>
      </c>
      <c r="F107" s="43">
        <f t="shared" si="8"/>
        <v>31.713600000000003</v>
      </c>
      <c r="G107" s="43">
        <f t="shared" si="9"/>
        <v>118.926</v>
      </c>
      <c r="H107" s="43">
        <f>+INGENIERIA!R107</f>
        <v>77.7</v>
      </c>
      <c r="I107" s="43">
        <f t="shared" si="10"/>
        <v>1814.0196000000001</v>
      </c>
      <c r="J107" s="43">
        <f t="shared" si="11"/>
        <v>290.24313599999999</v>
      </c>
      <c r="K107" s="43">
        <f t="shared" si="12"/>
        <v>2104.2627360000001</v>
      </c>
    </row>
    <row r="108" spans="1:11" x14ac:dyDescent="0.2">
      <c r="A108" s="2" t="s">
        <v>220</v>
      </c>
      <c r="B108" s="1" t="s">
        <v>221</v>
      </c>
      <c r="C108" s="14">
        <v>4343.99</v>
      </c>
      <c r="E108" s="43">
        <f t="shared" si="7"/>
        <v>4343.99</v>
      </c>
      <c r="F108" s="43">
        <f t="shared" si="8"/>
        <v>86.879800000000003</v>
      </c>
      <c r="G108" s="43">
        <f t="shared" si="9"/>
        <v>325.79924999999997</v>
      </c>
      <c r="H108" s="43">
        <f>+INGENIERIA!R108</f>
        <v>212.86</v>
      </c>
      <c r="I108" s="43">
        <f t="shared" si="10"/>
        <v>4969.5290499999992</v>
      </c>
      <c r="J108" s="43">
        <f t="shared" si="11"/>
        <v>795.12464799999987</v>
      </c>
      <c r="K108" s="43">
        <f t="shared" si="12"/>
        <v>5764.6536979999992</v>
      </c>
    </row>
    <row r="109" spans="1:11" x14ac:dyDescent="0.2">
      <c r="A109" s="2" t="s">
        <v>222</v>
      </c>
      <c r="B109" s="1" t="s">
        <v>223</v>
      </c>
      <c r="C109" s="14">
        <v>6659.84</v>
      </c>
      <c r="E109" s="43">
        <f t="shared" si="7"/>
        <v>6659.84</v>
      </c>
      <c r="F109" s="43">
        <f t="shared" si="8"/>
        <v>133.1968</v>
      </c>
      <c r="G109" s="43">
        <f t="shared" si="9"/>
        <v>499.488</v>
      </c>
      <c r="H109" s="43">
        <f>+INGENIERIA!R109</f>
        <v>326.33</v>
      </c>
      <c r="I109" s="43">
        <f t="shared" si="10"/>
        <v>7618.8548000000001</v>
      </c>
      <c r="J109" s="43">
        <f t="shared" si="11"/>
        <v>1219.016768</v>
      </c>
      <c r="K109" s="43">
        <f t="shared" si="12"/>
        <v>8837.8715680000005</v>
      </c>
    </row>
    <row r="110" spans="1:11" x14ac:dyDescent="0.2">
      <c r="A110" s="2" t="s">
        <v>224</v>
      </c>
      <c r="B110" s="1" t="s">
        <v>225</v>
      </c>
      <c r="C110" s="14">
        <v>4627.2</v>
      </c>
      <c r="E110" s="43">
        <f t="shared" si="7"/>
        <v>4627.2</v>
      </c>
      <c r="F110" s="43">
        <f t="shared" si="8"/>
        <v>92.543999999999997</v>
      </c>
      <c r="G110" s="43">
        <f t="shared" si="9"/>
        <v>347.03999999999996</v>
      </c>
      <c r="H110" s="43">
        <f>+INGENIERIA!R110</f>
        <v>0</v>
      </c>
      <c r="I110" s="43">
        <f t="shared" si="10"/>
        <v>5066.7839999999997</v>
      </c>
      <c r="J110" s="43">
        <f t="shared" si="11"/>
        <v>810.68543999999997</v>
      </c>
      <c r="K110" s="43">
        <f t="shared" si="12"/>
        <v>5877.4694399999998</v>
      </c>
    </row>
    <row r="111" spans="1:11" x14ac:dyDescent="0.2">
      <c r="A111" s="2" t="s">
        <v>226</v>
      </c>
      <c r="B111" s="1" t="s">
        <v>227</v>
      </c>
      <c r="C111" s="14">
        <v>6542.25</v>
      </c>
      <c r="E111" s="43">
        <f t="shared" si="7"/>
        <v>6542.25</v>
      </c>
      <c r="F111" s="43">
        <f t="shared" si="8"/>
        <v>130.845</v>
      </c>
      <c r="G111" s="43">
        <f t="shared" si="9"/>
        <v>490.66874999999999</v>
      </c>
      <c r="H111" s="43">
        <f>+INGENIERIA!R111</f>
        <v>0</v>
      </c>
      <c r="I111" s="43">
        <f t="shared" si="10"/>
        <v>7163.7637500000001</v>
      </c>
      <c r="J111" s="43">
        <f t="shared" si="11"/>
        <v>1146.2021999999999</v>
      </c>
      <c r="K111" s="43">
        <f t="shared" si="12"/>
        <v>8309.9659499999998</v>
      </c>
    </row>
    <row r="112" spans="1:11" x14ac:dyDescent="0.2">
      <c r="A112" s="2" t="s">
        <v>228</v>
      </c>
      <c r="B112" s="1" t="s">
        <v>229</v>
      </c>
      <c r="C112" s="14">
        <v>1199.94</v>
      </c>
      <c r="E112" s="43">
        <f t="shared" si="7"/>
        <v>1199.94</v>
      </c>
      <c r="F112" s="43">
        <f t="shared" si="8"/>
        <v>23.998800000000003</v>
      </c>
      <c r="G112" s="43">
        <f t="shared" si="9"/>
        <v>89.995500000000007</v>
      </c>
      <c r="H112" s="43">
        <f>+INGENIERIA!R112</f>
        <v>0</v>
      </c>
      <c r="I112" s="43">
        <f t="shared" si="10"/>
        <v>1313.9343000000001</v>
      </c>
      <c r="J112" s="43">
        <f t="shared" si="11"/>
        <v>210.22948800000003</v>
      </c>
      <c r="K112" s="43">
        <f t="shared" si="12"/>
        <v>1524.1637880000001</v>
      </c>
    </row>
    <row r="113" spans="1:11" x14ac:dyDescent="0.2">
      <c r="A113" s="2" t="s">
        <v>230</v>
      </c>
      <c r="B113" s="1" t="s">
        <v>231</v>
      </c>
      <c r="C113" s="14">
        <v>3083.84</v>
      </c>
      <c r="E113" s="43">
        <f t="shared" si="7"/>
        <v>3083.84</v>
      </c>
      <c r="F113" s="43">
        <f t="shared" si="8"/>
        <v>61.676800000000007</v>
      </c>
      <c r="G113" s="43">
        <f t="shared" si="9"/>
        <v>231.28800000000001</v>
      </c>
      <c r="H113" s="43">
        <f>+INGENIERIA!R113</f>
        <v>0</v>
      </c>
      <c r="I113" s="43">
        <f t="shared" si="10"/>
        <v>3376.8048000000003</v>
      </c>
      <c r="J113" s="43">
        <f t="shared" si="11"/>
        <v>540.28876800000012</v>
      </c>
      <c r="K113" s="43">
        <f t="shared" si="12"/>
        <v>3917.0935680000002</v>
      </c>
    </row>
    <row r="114" spans="1:11" s="7" customFormat="1" x14ac:dyDescent="0.2">
      <c r="A114" s="17" t="s">
        <v>137</v>
      </c>
      <c r="C114" s="7" t="s">
        <v>138</v>
      </c>
      <c r="E114" s="40" t="s">
        <v>138</v>
      </c>
      <c r="F114" s="40" t="s">
        <v>138</v>
      </c>
      <c r="G114" s="40" t="s">
        <v>138</v>
      </c>
      <c r="H114" s="40" t="s">
        <v>138</v>
      </c>
      <c r="I114" s="40" t="s">
        <v>138</v>
      </c>
      <c r="J114" s="40" t="s">
        <v>138</v>
      </c>
      <c r="K114" s="40" t="s">
        <v>138</v>
      </c>
    </row>
    <row r="115" spans="1:11" x14ac:dyDescent="0.2">
      <c r="C115" s="19">
        <v>195057.89</v>
      </c>
      <c r="E115" s="41">
        <f>SUM(E68:E113)</f>
        <v>195057.89000000004</v>
      </c>
      <c r="F115" s="41">
        <f t="shared" ref="F115:K115" si="13">SUM(F68:F113)</f>
        <v>3901.1578000000004</v>
      </c>
      <c r="G115" s="41">
        <f t="shared" si="13"/>
        <v>14629.341750000003</v>
      </c>
      <c r="H115" s="41">
        <f t="shared" si="13"/>
        <v>4950.6299999999992</v>
      </c>
      <c r="I115" s="41">
        <f t="shared" si="13"/>
        <v>218539.01955</v>
      </c>
      <c r="J115" s="41">
        <f t="shared" si="13"/>
        <v>34966.243128000002</v>
      </c>
      <c r="K115" s="41">
        <f t="shared" si="13"/>
        <v>253505.26267799994</v>
      </c>
    </row>
    <row r="116" spans="1:11" x14ac:dyDescent="0.2">
      <c r="E116" s="39"/>
      <c r="F116" s="39"/>
      <c r="G116" s="39"/>
      <c r="H116" s="39"/>
      <c r="I116" s="39"/>
      <c r="J116" s="39"/>
      <c r="K116" s="39"/>
    </row>
    <row r="117" spans="1:11" s="7" customFormat="1" x14ac:dyDescent="0.2">
      <c r="A117" s="16"/>
      <c r="C117" s="7" t="s">
        <v>232</v>
      </c>
      <c r="E117" s="40" t="s">
        <v>232</v>
      </c>
      <c r="F117" s="40" t="s">
        <v>232</v>
      </c>
      <c r="G117" s="40" t="s">
        <v>232</v>
      </c>
      <c r="H117" s="40" t="s">
        <v>232</v>
      </c>
      <c r="I117" s="40" t="s">
        <v>232</v>
      </c>
      <c r="J117" s="40" t="s">
        <v>232</v>
      </c>
      <c r="K117" s="40" t="s">
        <v>232</v>
      </c>
    </row>
    <row r="118" spans="1:11" ht="13.5" thickBot="1" x14ac:dyDescent="0.25">
      <c r="A118" s="17" t="s">
        <v>233</v>
      </c>
      <c r="B118" s="1" t="s">
        <v>234</v>
      </c>
      <c r="C118" s="19">
        <v>316452.31</v>
      </c>
      <c r="E118" s="44">
        <f>+E65+E115</f>
        <v>316452.31000000006</v>
      </c>
      <c r="F118" s="44">
        <f t="shared" ref="F118:K118" si="14">+F65+F115</f>
        <v>6329.0462000000007</v>
      </c>
      <c r="G118" s="44">
        <f t="shared" si="14"/>
        <v>23733.923250000007</v>
      </c>
      <c r="H118" s="44">
        <f t="shared" si="14"/>
        <v>4950.6299999999992</v>
      </c>
      <c r="I118" s="44">
        <f t="shared" si="14"/>
        <v>351465.90945000004</v>
      </c>
      <c r="J118" s="44">
        <f t="shared" si="14"/>
        <v>56234.545512000004</v>
      </c>
      <c r="K118" s="44">
        <f t="shared" si="14"/>
        <v>407700.4549619999</v>
      </c>
    </row>
    <row r="119" spans="1:11" ht="12" thickTop="1" x14ac:dyDescent="0.2"/>
    <row r="120" spans="1:11" x14ac:dyDescent="0.2">
      <c r="C120" s="1" t="s">
        <v>234</v>
      </c>
    </row>
    <row r="121" spans="1:11" x14ac:dyDescent="0.2">
      <c r="A121" s="2" t="s">
        <v>234</v>
      </c>
      <c r="B121" s="1" t="s">
        <v>234</v>
      </c>
      <c r="C121" s="18"/>
    </row>
  </sheetData>
  <autoFilter ref="A11:N65">
    <filterColumn colId="12">
      <filters>
        <filter val="ADMON SERVICIO"/>
        <filter val="SERVICIO"/>
      </filters>
    </filterColumn>
  </autoFilter>
  <mergeCells count="1">
    <mergeCell ref="E7:K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1"/>
  <sheetViews>
    <sheetView workbookViewId="0">
      <pane xSplit="2" ySplit="11" topLeftCell="P96" activePane="bottomRight" state="frozen"/>
      <selection pane="topRight" activeCell="C1" sqref="C1"/>
      <selection pane="bottomLeft" activeCell="A14" sqref="A14"/>
      <selection pane="bottomRight" activeCell="X118" sqref="X118"/>
    </sheetView>
  </sheetViews>
  <sheetFormatPr baseColWidth="10" defaultRowHeight="11.25" x14ac:dyDescent="0.2"/>
  <cols>
    <col min="1" max="1" width="8.7109375" style="2" customWidth="1"/>
    <col min="2" max="2" width="25.28515625" style="1" customWidth="1"/>
    <col min="3" max="3" width="11.140625" style="1" customWidth="1"/>
    <col min="4" max="5" width="9.42578125" style="1" customWidth="1"/>
    <col min="6" max="6" width="11.42578125" style="1" customWidth="1"/>
    <col min="7" max="7" width="15" style="1" bestFit="1" customWidth="1"/>
    <col min="8" max="8" width="10.5703125" style="1" customWidth="1"/>
    <col min="9" max="9" width="15" style="1" bestFit="1" customWidth="1"/>
    <col min="10" max="10" width="10.7109375" style="1" customWidth="1"/>
    <col min="11" max="11" width="9.42578125" style="1" customWidth="1"/>
    <col min="12" max="12" width="10" style="1" customWidth="1"/>
    <col min="13" max="13" width="10.42578125" style="1" customWidth="1"/>
    <col min="14" max="14" width="11" style="1" customWidth="1"/>
    <col min="15" max="15" width="11.5703125" style="1" customWidth="1"/>
    <col min="16" max="16" width="10.42578125" style="1" customWidth="1"/>
    <col min="17" max="17" width="11.85546875" style="1" customWidth="1"/>
    <col min="18" max="18" width="11" style="1" customWidth="1"/>
    <col min="19" max="19" width="9.42578125" style="1" customWidth="1"/>
    <col min="20" max="20" width="11.85546875" style="1" customWidth="1"/>
    <col min="21" max="21" width="10" style="1" customWidth="1"/>
    <col min="22" max="22" width="10.7109375" style="1" customWidth="1"/>
    <col min="23" max="23" width="15" style="1" bestFit="1" customWidth="1"/>
    <col min="24" max="24" width="12.140625" style="1" customWidth="1"/>
    <col min="25" max="16384" width="11.42578125" style="1"/>
  </cols>
  <sheetData>
    <row r="1" spans="1:24" ht="18" customHeight="1" x14ac:dyDescent="0.25">
      <c r="A1" s="3" t="s">
        <v>0</v>
      </c>
      <c r="B1" s="49" t="s">
        <v>234</v>
      </c>
      <c r="C1" s="50"/>
      <c r="D1" s="50"/>
      <c r="E1" s="50"/>
    </row>
    <row r="2" spans="1:24" ht="24.95" customHeight="1" x14ac:dyDescent="0.2">
      <c r="A2" s="4" t="s">
        <v>1</v>
      </c>
      <c r="B2" s="21" t="s">
        <v>2</v>
      </c>
      <c r="C2" s="22"/>
      <c r="D2" s="22"/>
      <c r="E2" s="22"/>
    </row>
    <row r="3" spans="1:24" ht="15.75" x14ac:dyDescent="0.25">
      <c r="B3" s="23" t="s">
        <v>3</v>
      </c>
      <c r="C3" s="24"/>
      <c r="D3" s="24"/>
      <c r="E3" s="24"/>
      <c r="F3" s="7"/>
    </row>
    <row r="4" spans="1:24" ht="15" x14ac:dyDescent="0.25">
      <c r="B4" s="25" t="s">
        <v>4</v>
      </c>
      <c r="C4" s="24"/>
      <c r="D4" s="24"/>
      <c r="E4" s="24"/>
      <c r="F4" s="7"/>
    </row>
    <row r="5" spans="1:24" x14ac:dyDescent="0.2">
      <c r="B5" s="6" t="s">
        <v>5</v>
      </c>
    </row>
    <row r="6" spans="1:24" x14ac:dyDescent="0.2">
      <c r="B6" s="6" t="s">
        <v>6</v>
      </c>
    </row>
    <row r="8" spans="1:24" s="5" customFormat="1" ht="45.75" thickBot="1" x14ac:dyDescent="0.25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9" t="s">
        <v>14</v>
      </c>
      <c r="I8" s="10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9" t="s">
        <v>21</v>
      </c>
      <c r="P8" s="9" t="s">
        <v>22</v>
      </c>
      <c r="Q8" s="9" t="s">
        <v>23</v>
      </c>
      <c r="R8" s="9" t="s">
        <v>24</v>
      </c>
      <c r="S8" s="9" t="s">
        <v>25</v>
      </c>
      <c r="T8" s="9" t="s">
        <v>26</v>
      </c>
      <c r="U8" s="9" t="s">
        <v>27</v>
      </c>
      <c r="V8" s="9" t="s">
        <v>28</v>
      </c>
      <c r="W8" s="10" t="s">
        <v>29</v>
      </c>
      <c r="X8" s="11" t="s">
        <v>30</v>
      </c>
    </row>
    <row r="9" spans="1:24" ht="12" thickTop="1" x14ac:dyDescent="0.2">
      <c r="A9" s="13" t="s">
        <v>31</v>
      </c>
    </row>
    <row r="11" spans="1:24" x14ac:dyDescent="0.2">
      <c r="A11" s="12" t="s">
        <v>32</v>
      </c>
    </row>
    <row r="12" spans="1:24" x14ac:dyDescent="0.2">
      <c r="A12" s="2" t="s">
        <v>33</v>
      </c>
      <c r="B12" s="1" t="s">
        <v>34</v>
      </c>
      <c r="C12" s="14">
        <v>999.66</v>
      </c>
      <c r="D12" s="14">
        <v>166.61</v>
      </c>
      <c r="E12" s="14">
        <v>0</v>
      </c>
      <c r="F12" s="14">
        <v>1745.15</v>
      </c>
      <c r="G12" s="14">
        <v>0</v>
      </c>
      <c r="H12" s="14">
        <v>0</v>
      </c>
      <c r="I12" s="14">
        <v>2911.42</v>
      </c>
      <c r="J12" s="14">
        <v>0</v>
      </c>
      <c r="K12" s="14">
        <v>0</v>
      </c>
      <c r="L12" s="14">
        <v>0</v>
      </c>
      <c r="M12" s="14">
        <v>324.04000000000002</v>
      </c>
      <c r="N12" s="14">
        <v>0</v>
      </c>
      <c r="O12" s="14">
        <v>100.98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425.02</v>
      </c>
      <c r="X12" s="14">
        <v>2486.4</v>
      </c>
    </row>
    <row r="13" spans="1:24" x14ac:dyDescent="0.2">
      <c r="A13" s="2" t="s">
        <v>35</v>
      </c>
      <c r="B13" s="1" t="s">
        <v>36</v>
      </c>
      <c r="C13" s="14">
        <v>4000.02</v>
      </c>
      <c r="D13" s="14">
        <v>666.67</v>
      </c>
      <c r="E13" s="14">
        <v>0</v>
      </c>
      <c r="F13" s="14">
        <v>0</v>
      </c>
      <c r="G13" s="14">
        <v>0</v>
      </c>
      <c r="H13" s="14">
        <v>0</v>
      </c>
      <c r="I13" s="14">
        <v>4666.6899999999996</v>
      </c>
      <c r="J13" s="14">
        <v>0</v>
      </c>
      <c r="K13" s="14">
        <v>199.97</v>
      </c>
      <c r="L13" s="14">
        <v>0</v>
      </c>
      <c r="M13" s="14">
        <v>698.97</v>
      </c>
      <c r="N13" s="14">
        <v>0</v>
      </c>
      <c r="O13" s="14">
        <v>384.64</v>
      </c>
      <c r="P13" s="14">
        <v>0</v>
      </c>
      <c r="Q13" s="14">
        <v>0</v>
      </c>
      <c r="R13" s="14">
        <v>0</v>
      </c>
      <c r="S13" s="15">
        <v>-0.09</v>
      </c>
      <c r="T13" s="14">
        <v>0</v>
      </c>
      <c r="U13" s="14">
        <v>0</v>
      </c>
      <c r="V13" s="14">
        <v>0</v>
      </c>
      <c r="W13" s="14">
        <v>1283.49</v>
      </c>
      <c r="X13" s="14">
        <v>3383.2</v>
      </c>
    </row>
    <row r="14" spans="1:24" x14ac:dyDescent="0.2">
      <c r="A14" s="2" t="s">
        <v>37</v>
      </c>
      <c r="B14" s="1" t="s">
        <v>38</v>
      </c>
      <c r="C14" s="14">
        <v>880.02</v>
      </c>
      <c r="D14" s="14">
        <v>146.66999999999999</v>
      </c>
      <c r="E14" s="14">
        <v>0</v>
      </c>
      <c r="F14" s="14">
        <v>0</v>
      </c>
      <c r="G14" s="14">
        <v>0</v>
      </c>
      <c r="H14" s="14">
        <v>0</v>
      </c>
      <c r="I14" s="14">
        <v>1026.69</v>
      </c>
      <c r="J14" s="14">
        <v>0</v>
      </c>
      <c r="K14" s="14">
        <v>0</v>
      </c>
      <c r="L14" s="15">
        <v>-21.83</v>
      </c>
      <c r="M14" s="14">
        <v>0</v>
      </c>
      <c r="N14" s="14">
        <v>0</v>
      </c>
      <c r="O14" s="14">
        <v>90.19</v>
      </c>
      <c r="P14" s="14">
        <v>0</v>
      </c>
      <c r="Q14" s="14">
        <v>0</v>
      </c>
      <c r="R14" s="14">
        <v>0</v>
      </c>
      <c r="S14" s="15">
        <v>-7.0000000000000007E-2</v>
      </c>
      <c r="T14" s="14">
        <v>0</v>
      </c>
      <c r="U14" s="14">
        <v>0</v>
      </c>
      <c r="V14" s="14">
        <v>0</v>
      </c>
      <c r="W14" s="14">
        <v>68.290000000000006</v>
      </c>
      <c r="X14" s="14">
        <v>958.4</v>
      </c>
    </row>
    <row r="15" spans="1:24" x14ac:dyDescent="0.2">
      <c r="A15" s="2" t="s">
        <v>39</v>
      </c>
      <c r="B15" s="1" t="s">
        <v>40</v>
      </c>
      <c r="C15" s="14">
        <v>880.02</v>
      </c>
      <c r="D15" s="14">
        <v>146.66999999999999</v>
      </c>
      <c r="E15" s="14">
        <v>0</v>
      </c>
      <c r="F15" s="14">
        <v>0</v>
      </c>
      <c r="G15" s="14">
        <v>0</v>
      </c>
      <c r="H15" s="14">
        <v>0</v>
      </c>
      <c r="I15" s="14">
        <v>1026.69</v>
      </c>
      <c r="J15" s="14">
        <v>0</v>
      </c>
      <c r="K15" s="14">
        <v>370.48</v>
      </c>
      <c r="L15" s="15">
        <v>-21.83</v>
      </c>
      <c r="M15" s="14">
        <v>0</v>
      </c>
      <c r="N15" s="14">
        <v>0</v>
      </c>
      <c r="O15" s="14">
        <v>110.13</v>
      </c>
      <c r="P15" s="14">
        <v>0</v>
      </c>
      <c r="Q15" s="14">
        <v>400</v>
      </c>
      <c r="R15" s="14">
        <v>0</v>
      </c>
      <c r="S15" s="15">
        <v>-0.09</v>
      </c>
      <c r="T15" s="14">
        <v>0</v>
      </c>
      <c r="U15" s="14">
        <v>0</v>
      </c>
      <c r="V15" s="14">
        <v>0</v>
      </c>
      <c r="W15" s="14">
        <v>858.69</v>
      </c>
      <c r="X15" s="14">
        <v>168</v>
      </c>
    </row>
    <row r="16" spans="1:24" x14ac:dyDescent="0.2">
      <c r="A16" s="2" t="s">
        <v>41</v>
      </c>
      <c r="B16" s="1" t="s">
        <v>42</v>
      </c>
      <c r="C16" s="14">
        <v>1200</v>
      </c>
      <c r="D16" s="14">
        <v>200</v>
      </c>
      <c r="E16" s="14">
        <v>0</v>
      </c>
      <c r="F16" s="14">
        <v>0</v>
      </c>
      <c r="G16" s="14">
        <v>0</v>
      </c>
      <c r="H16" s="14">
        <v>0</v>
      </c>
      <c r="I16" s="14">
        <v>1400</v>
      </c>
      <c r="J16" s="14">
        <v>0</v>
      </c>
      <c r="K16" s="14">
        <v>0</v>
      </c>
      <c r="L16" s="14">
        <v>0</v>
      </c>
      <c r="M16" s="14">
        <v>27.86</v>
      </c>
      <c r="N16" s="14">
        <v>0</v>
      </c>
      <c r="O16" s="14">
        <v>34.880000000000003</v>
      </c>
      <c r="P16" s="14">
        <v>0</v>
      </c>
      <c r="Q16" s="14">
        <v>0</v>
      </c>
      <c r="R16" s="14">
        <v>0</v>
      </c>
      <c r="S16" s="14">
        <v>0.06</v>
      </c>
      <c r="T16" s="14">
        <v>0</v>
      </c>
      <c r="U16" s="14">
        <v>0</v>
      </c>
      <c r="V16" s="14">
        <v>0</v>
      </c>
      <c r="W16" s="14">
        <v>62.8</v>
      </c>
      <c r="X16" s="14">
        <v>1337.2</v>
      </c>
    </row>
    <row r="17" spans="1:24" x14ac:dyDescent="0.2">
      <c r="A17" s="2" t="s">
        <v>43</v>
      </c>
      <c r="B17" s="1" t="s">
        <v>44</v>
      </c>
      <c r="C17" s="14">
        <v>880.02</v>
      </c>
      <c r="D17" s="14">
        <v>146.66999999999999</v>
      </c>
      <c r="E17" s="14">
        <v>0</v>
      </c>
      <c r="F17" s="14">
        <v>0</v>
      </c>
      <c r="G17" s="14">
        <v>0</v>
      </c>
      <c r="H17" s="14">
        <v>0</v>
      </c>
      <c r="I17" s="14">
        <v>1026.69</v>
      </c>
      <c r="J17" s="14">
        <v>0</v>
      </c>
      <c r="K17" s="14">
        <v>0</v>
      </c>
      <c r="L17" s="15">
        <v>-21.83</v>
      </c>
      <c r="M17" s="14">
        <v>0</v>
      </c>
      <c r="N17" s="14">
        <v>0</v>
      </c>
      <c r="O17" s="14">
        <v>25.48</v>
      </c>
      <c r="P17" s="14">
        <v>0</v>
      </c>
      <c r="Q17" s="14">
        <v>0</v>
      </c>
      <c r="R17" s="14">
        <v>0</v>
      </c>
      <c r="S17" s="14">
        <v>0.04</v>
      </c>
      <c r="T17" s="14">
        <v>0</v>
      </c>
      <c r="U17" s="14">
        <v>0</v>
      </c>
      <c r="V17" s="14">
        <v>0</v>
      </c>
      <c r="W17" s="14">
        <v>3.69</v>
      </c>
      <c r="X17" s="14">
        <v>1023</v>
      </c>
    </row>
    <row r="18" spans="1:24" x14ac:dyDescent="0.2">
      <c r="A18" s="2" t="s">
        <v>45</v>
      </c>
      <c r="B18" s="1" t="s">
        <v>46</v>
      </c>
      <c r="C18" s="14">
        <v>586.67999999999995</v>
      </c>
      <c r="D18" s="14">
        <v>97.78</v>
      </c>
      <c r="E18" s="14">
        <v>0</v>
      </c>
      <c r="F18" s="14">
        <v>416.61</v>
      </c>
      <c r="G18" s="14">
        <v>0</v>
      </c>
      <c r="H18" s="14">
        <v>0</v>
      </c>
      <c r="I18" s="14">
        <v>1101.07</v>
      </c>
      <c r="J18" s="14">
        <v>500</v>
      </c>
      <c r="K18" s="14">
        <v>0</v>
      </c>
      <c r="L18" s="15">
        <v>-10.3</v>
      </c>
      <c r="M18" s="14">
        <v>0</v>
      </c>
      <c r="N18" s="14">
        <v>0</v>
      </c>
      <c r="O18" s="14">
        <v>128.05000000000001</v>
      </c>
      <c r="P18" s="14">
        <v>0</v>
      </c>
      <c r="Q18" s="14">
        <v>0</v>
      </c>
      <c r="R18" s="14">
        <v>0</v>
      </c>
      <c r="S18" s="14">
        <v>0.1</v>
      </c>
      <c r="T18" s="14">
        <v>288.82</v>
      </c>
      <c r="U18" s="14">
        <v>0</v>
      </c>
      <c r="V18" s="14">
        <v>0</v>
      </c>
      <c r="W18" s="14">
        <v>906.67</v>
      </c>
      <c r="X18" s="14">
        <v>194.4</v>
      </c>
    </row>
    <row r="19" spans="1:24" x14ac:dyDescent="0.2">
      <c r="A19" s="2" t="s">
        <v>47</v>
      </c>
      <c r="B19" s="1" t="s">
        <v>48</v>
      </c>
      <c r="C19" s="14">
        <v>799.98</v>
      </c>
      <c r="D19" s="14">
        <v>133.33000000000001</v>
      </c>
      <c r="E19" s="14">
        <v>0</v>
      </c>
      <c r="F19" s="14">
        <v>2250</v>
      </c>
      <c r="G19" s="14">
        <v>0</v>
      </c>
      <c r="H19" s="14">
        <v>0</v>
      </c>
      <c r="I19" s="14">
        <v>3183.31</v>
      </c>
      <c r="J19" s="14">
        <v>0</v>
      </c>
      <c r="K19" s="14">
        <v>0</v>
      </c>
      <c r="L19" s="14">
        <v>0</v>
      </c>
      <c r="M19" s="14">
        <v>382.12</v>
      </c>
      <c r="N19" s="14">
        <v>0</v>
      </c>
      <c r="O19" s="14">
        <v>74.48</v>
      </c>
      <c r="P19" s="14">
        <v>0</v>
      </c>
      <c r="Q19" s="14">
        <v>0</v>
      </c>
      <c r="R19" s="14">
        <v>0</v>
      </c>
      <c r="S19" s="15">
        <v>-0.09</v>
      </c>
      <c r="T19" s="14">
        <v>0</v>
      </c>
      <c r="U19" s="14">
        <v>0</v>
      </c>
      <c r="V19" s="14">
        <v>0</v>
      </c>
      <c r="W19" s="14">
        <v>456.51</v>
      </c>
      <c r="X19" s="14">
        <v>2726.8</v>
      </c>
    </row>
    <row r="20" spans="1:24" x14ac:dyDescent="0.2">
      <c r="A20" s="2" t="s">
        <v>49</v>
      </c>
      <c r="B20" s="1" t="s">
        <v>50</v>
      </c>
      <c r="C20" s="14">
        <v>4000.02</v>
      </c>
      <c r="D20" s="14">
        <v>666.67</v>
      </c>
      <c r="E20" s="14">
        <v>0</v>
      </c>
      <c r="F20" s="14">
        <v>0</v>
      </c>
      <c r="G20" s="14">
        <v>0</v>
      </c>
      <c r="H20" s="14">
        <v>0</v>
      </c>
      <c r="I20" s="14">
        <v>4666.6899999999996</v>
      </c>
      <c r="J20" s="14">
        <v>0</v>
      </c>
      <c r="K20" s="14">
        <v>0</v>
      </c>
      <c r="L20" s="14">
        <v>0</v>
      </c>
      <c r="M20" s="14">
        <v>698.97</v>
      </c>
      <c r="N20" s="14">
        <v>0</v>
      </c>
      <c r="O20" s="14">
        <v>384.64</v>
      </c>
      <c r="P20" s="14">
        <v>0</v>
      </c>
      <c r="Q20" s="14">
        <v>1000</v>
      </c>
      <c r="R20" s="14">
        <v>0</v>
      </c>
      <c r="S20" s="14">
        <v>0.08</v>
      </c>
      <c r="T20" s="14">
        <v>0</v>
      </c>
      <c r="U20" s="14">
        <v>1000</v>
      </c>
      <c r="V20" s="14">
        <v>1250</v>
      </c>
      <c r="W20" s="14">
        <v>4333.6899999999996</v>
      </c>
      <c r="X20" s="14">
        <v>333</v>
      </c>
    </row>
    <row r="21" spans="1:24" x14ac:dyDescent="0.2">
      <c r="A21" s="2" t="s">
        <v>51</v>
      </c>
      <c r="B21" s="1" t="s">
        <v>52</v>
      </c>
      <c r="C21" s="14">
        <v>880.02</v>
      </c>
      <c r="D21" s="14">
        <v>146.66999999999999</v>
      </c>
      <c r="E21" s="14">
        <v>0</v>
      </c>
      <c r="F21" s="14">
        <v>0</v>
      </c>
      <c r="G21" s="14">
        <v>0</v>
      </c>
      <c r="H21" s="14">
        <v>0</v>
      </c>
      <c r="I21" s="14">
        <v>1026.69</v>
      </c>
      <c r="J21" s="14">
        <v>0</v>
      </c>
      <c r="K21" s="14">
        <v>0</v>
      </c>
      <c r="L21" s="15">
        <v>-21.83</v>
      </c>
      <c r="M21" s="14">
        <v>0</v>
      </c>
      <c r="N21" s="14">
        <v>0</v>
      </c>
      <c r="O21" s="14">
        <v>25.58</v>
      </c>
      <c r="P21" s="14">
        <v>0</v>
      </c>
      <c r="Q21" s="14">
        <v>0</v>
      </c>
      <c r="R21" s="14">
        <v>0</v>
      </c>
      <c r="S21" s="15">
        <v>-0.06</v>
      </c>
      <c r="T21" s="14">
        <v>0</v>
      </c>
      <c r="U21" s="14">
        <v>0</v>
      </c>
      <c r="V21" s="14">
        <v>0</v>
      </c>
      <c r="W21" s="14">
        <v>3.69</v>
      </c>
      <c r="X21" s="14">
        <v>1023</v>
      </c>
    </row>
    <row r="22" spans="1:24" x14ac:dyDescent="0.2">
      <c r="A22" s="2" t="s">
        <v>53</v>
      </c>
      <c r="B22" s="1" t="s">
        <v>54</v>
      </c>
      <c r="C22" s="14">
        <v>880.02</v>
      </c>
      <c r="D22" s="14">
        <v>146.66999999999999</v>
      </c>
      <c r="E22" s="14">
        <v>0</v>
      </c>
      <c r="F22" s="14">
        <v>10204.709999999999</v>
      </c>
      <c r="G22" s="14">
        <v>0</v>
      </c>
      <c r="H22" s="14">
        <v>0</v>
      </c>
      <c r="I22" s="14">
        <v>11231.4</v>
      </c>
      <c r="J22" s="14">
        <v>0</v>
      </c>
      <c r="K22" s="14">
        <v>313.26</v>
      </c>
      <c r="L22" s="14">
        <v>0</v>
      </c>
      <c r="M22" s="14">
        <v>2381.46</v>
      </c>
      <c r="N22" s="14">
        <v>0</v>
      </c>
      <c r="O22" s="14">
        <v>126.65</v>
      </c>
      <c r="P22" s="14">
        <v>0</v>
      </c>
      <c r="Q22" s="14">
        <v>318.17</v>
      </c>
      <c r="R22" s="14">
        <v>0</v>
      </c>
      <c r="S22" s="14">
        <v>0.06</v>
      </c>
      <c r="T22" s="14">
        <v>0</v>
      </c>
      <c r="U22" s="14">
        <v>0</v>
      </c>
      <c r="V22" s="14">
        <v>0</v>
      </c>
      <c r="W22" s="14">
        <v>3139.6</v>
      </c>
      <c r="X22" s="14">
        <v>8091.8</v>
      </c>
    </row>
    <row r="23" spans="1:24" x14ac:dyDescent="0.2">
      <c r="A23" s="2" t="s">
        <v>55</v>
      </c>
      <c r="B23" s="1" t="s">
        <v>56</v>
      </c>
      <c r="C23" s="14">
        <v>1602</v>
      </c>
      <c r="D23" s="14">
        <v>267</v>
      </c>
      <c r="E23" s="14">
        <v>0</v>
      </c>
      <c r="F23" s="14">
        <v>0</v>
      </c>
      <c r="G23" s="14">
        <v>0</v>
      </c>
      <c r="H23" s="14">
        <v>0</v>
      </c>
      <c r="I23" s="14">
        <v>1869</v>
      </c>
      <c r="J23" s="14">
        <v>0</v>
      </c>
      <c r="K23" s="14">
        <v>0</v>
      </c>
      <c r="L23" s="14">
        <v>0</v>
      </c>
      <c r="M23" s="14">
        <v>146.72999999999999</v>
      </c>
      <c r="N23" s="14">
        <v>0</v>
      </c>
      <c r="O23" s="14">
        <v>50.53</v>
      </c>
      <c r="P23" s="14">
        <v>0</v>
      </c>
      <c r="Q23" s="14">
        <v>0</v>
      </c>
      <c r="R23" s="14">
        <v>0</v>
      </c>
      <c r="S23" s="14">
        <v>0.02</v>
      </c>
      <c r="T23" s="14">
        <v>501.52</v>
      </c>
      <c r="U23" s="14">
        <v>300</v>
      </c>
      <c r="V23" s="14">
        <v>0</v>
      </c>
      <c r="W23" s="14">
        <v>998.8</v>
      </c>
      <c r="X23" s="14">
        <v>870.2</v>
      </c>
    </row>
    <row r="24" spans="1:24" x14ac:dyDescent="0.2">
      <c r="A24" s="2" t="s">
        <v>57</v>
      </c>
      <c r="B24" s="1" t="s">
        <v>58</v>
      </c>
      <c r="C24" s="14">
        <v>1602</v>
      </c>
      <c r="D24" s="14">
        <v>267</v>
      </c>
      <c r="E24" s="14">
        <v>0</v>
      </c>
      <c r="F24" s="14">
        <v>0</v>
      </c>
      <c r="G24" s="14">
        <v>0</v>
      </c>
      <c r="H24" s="14">
        <v>0</v>
      </c>
      <c r="I24" s="14">
        <v>1869</v>
      </c>
      <c r="J24" s="14">
        <v>0</v>
      </c>
      <c r="K24" s="14">
        <v>0</v>
      </c>
      <c r="L24" s="14">
        <v>0</v>
      </c>
      <c r="M24" s="14">
        <v>146.72999999999999</v>
      </c>
      <c r="N24" s="14">
        <v>0</v>
      </c>
      <c r="O24" s="14">
        <v>56.28</v>
      </c>
      <c r="P24" s="14">
        <v>0</v>
      </c>
      <c r="Q24" s="14">
        <v>0</v>
      </c>
      <c r="R24" s="14">
        <v>0</v>
      </c>
      <c r="S24" s="15">
        <v>-0.01</v>
      </c>
      <c r="T24" s="14">
        <v>0</v>
      </c>
      <c r="U24" s="14">
        <v>0</v>
      </c>
      <c r="V24" s="14">
        <v>0</v>
      </c>
      <c r="W24" s="14">
        <v>203</v>
      </c>
      <c r="X24" s="14">
        <v>1666</v>
      </c>
    </row>
    <row r="25" spans="1:24" x14ac:dyDescent="0.2">
      <c r="A25" s="2" t="s">
        <v>59</v>
      </c>
      <c r="B25" s="1" t="s">
        <v>60</v>
      </c>
      <c r="C25" s="14">
        <v>880.02</v>
      </c>
      <c r="D25" s="14">
        <v>146.66999999999999</v>
      </c>
      <c r="E25" s="14">
        <v>0</v>
      </c>
      <c r="F25" s="14">
        <v>3983.93</v>
      </c>
      <c r="G25" s="14">
        <v>0</v>
      </c>
      <c r="H25" s="14">
        <v>0</v>
      </c>
      <c r="I25" s="14">
        <v>5010.62</v>
      </c>
      <c r="J25" s="14">
        <v>0</v>
      </c>
      <c r="K25" s="14">
        <v>446.91</v>
      </c>
      <c r="L25" s="14">
        <v>0</v>
      </c>
      <c r="M25" s="14">
        <v>772.43</v>
      </c>
      <c r="N25" s="14">
        <v>0</v>
      </c>
      <c r="O25" s="14">
        <v>216.24</v>
      </c>
      <c r="P25" s="14">
        <v>0</v>
      </c>
      <c r="Q25" s="14">
        <v>0</v>
      </c>
      <c r="R25" s="14">
        <v>0</v>
      </c>
      <c r="S25" s="14">
        <v>0.04</v>
      </c>
      <c r="T25" s="14">
        <v>0</v>
      </c>
      <c r="U25" s="14">
        <v>0</v>
      </c>
      <c r="V25" s="14">
        <v>0</v>
      </c>
      <c r="W25" s="14">
        <v>1435.62</v>
      </c>
      <c r="X25" s="14">
        <v>3575</v>
      </c>
    </row>
    <row r="26" spans="1:24" x14ac:dyDescent="0.2">
      <c r="A26" s="2" t="s">
        <v>61</v>
      </c>
      <c r="B26" s="1" t="s">
        <v>62</v>
      </c>
      <c r="C26" s="14">
        <v>1200</v>
      </c>
      <c r="D26" s="14">
        <v>200</v>
      </c>
      <c r="E26" s="14">
        <v>0</v>
      </c>
      <c r="F26" s="14">
        <v>0</v>
      </c>
      <c r="G26" s="14">
        <v>0</v>
      </c>
      <c r="H26" s="14">
        <v>0</v>
      </c>
      <c r="I26" s="14">
        <v>1400</v>
      </c>
      <c r="J26" s="14">
        <v>420</v>
      </c>
      <c r="K26" s="14">
        <v>0</v>
      </c>
      <c r="L26" s="14">
        <v>0</v>
      </c>
      <c r="M26" s="14">
        <v>27.86</v>
      </c>
      <c r="N26" s="14">
        <v>0</v>
      </c>
      <c r="O26" s="14">
        <v>34.76</v>
      </c>
      <c r="P26" s="14">
        <v>0</v>
      </c>
      <c r="Q26" s="14">
        <v>0</v>
      </c>
      <c r="R26" s="14">
        <v>0</v>
      </c>
      <c r="S26" s="15">
        <v>-0.02</v>
      </c>
      <c r="T26" s="14">
        <v>0</v>
      </c>
      <c r="U26" s="14">
        <v>0</v>
      </c>
      <c r="V26" s="14">
        <v>0</v>
      </c>
      <c r="W26" s="14">
        <v>482.6</v>
      </c>
      <c r="X26" s="14">
        <v>917.4</v>
      </c>
    </row>
    <row r="27" spans="1:24" x14ac:dyDescent="0.2">
      <c r="A27" s="2" t="s">
        <v>63</v>
      </c>
      <c r="B27" s="1" t="s">
        <v>64</v>
      </c>
      <c r="C27" s="14">
        <v>880.02</v>
      </c>
      <c r="D27" s="14">
        <v>146.66999999999999</v>
      </c>
      <c r="E27" s="14">
        <v>0</v>
      </c>
      <c r="F27" s="14">
        <v>0</v>
      </c>
      <c r="G27" s="14">
        <v>0</v>
      </c>
      <c r="H27" s="14">
        <v>0</v>
      </c>
      <c r="I27" s="14">
        <v>1026.69</v>
      </c>
      <c r="J27" s="14">
        <v>0</v>
      </c>
      <c r="K27" s="14">
        <v>0</v>
      </c>
      <c r="L27" s="15">
        <v>-21.83</v>
      </c>
      <c r="M27" s="14">
        <v>0</v>
      </c>
      <c r="N27" s="14">
        <v>0</v>
      </c>
      <c r="O27" s="14">
        <v>89.4</v>
      </c>
      <c r="P27" s="14">
        <v>0</v>
      </c>
      <c r="Q27" s="14">
        <v>0</v>
      </c>
      <c r="R27" s="14">
        <v>0</v>
      </c>
      <c r="S27" s="15">
        <v>-0.08</v>
      </c>
      <c r="T27" s="14">
        <v>0</v>
      </c>
      <c r="U27" s="14">
        <v>0</v>
      </c>
      <c r="V27" s="14">
        <v>0</v>
      </c>
      <c r="W27" s="14">
        <v>67.489999999999995</v>
      </c>
      <c r="X27" s="14">
        <v>959.2</v>
      </c>
    </row>
    <row r="28" spans="1:24" x14ac:dyDescent="0.2">
      <c r="A28" s="2" t="s">
        <v>65</v>
      </c>
      <c r="B28" s="1" t="s">
        <v>66</v>
      </c>
      <c r="C28" s="14">
        <v>880.02</v>
      </c>
      <c r="D28" s="14">
        <v>146.66999999999999</v>
      </c>
      <c r="E28" s="14">
        <v>0</v>
      </c>
      <c r="F28" s="14">
        <v>698.15</v>
      </c>
      <c r="G28" s="14">
        <v>0</v>
      </c>
      <c r="H28" s="14">
        <v>0</v>
      </c>
      <c r="I28" s="14">
        <v>1724.84</v>
      </c>
      <c r="J28" s="14">
        <v>0</v>
      </c>
      <c r="K28" s="14">
        <v>0</v>
      </c>
      <c r="L28" s="14">
        <v>0</v>
      </c>
      <c r="M28" s="14">
        <v>131.04</v>
      </c>
      <c r="N28" s="15">
        <v>-131.04</v>
      </c>
      <c r="O28" s="14">
        <v>84.08</v>
      </c>
      <c r="P28" s="14">
        <v>0</v>
      </c>
      <c r="Q28" s="14">
        <v>0</v>
      </c>
      <c r="R28" s="14">
        <v>0</v>
      </c>
      <c r="S28" s="15">
        <v>-0.04</v>
      </c>
      <c r="T28" s="14">
        <v>0</v>
      </c>
      <c r="U28" s="14">
        <v>0</v>
      </c>
      <c r="V28" s="14">
        <v>0</v>
      </c>
      <c r="W28" s="14">
        <v>84.04</v>
      </c>
      <c r="X28" s="14">
        <v>1640.8</v>
      </c>
    </row>
    <row r="29" spans="1:24" x14ac:dyDescent="0.2">
      <c r="A29" s="2" t="s">
        <v>67</v>
      </c>
      <c r="B29" s="1" t="s">
        <v>68</v>
      </c>
      <c r="C29" s="14">
        <v>2400</v>
      </c>
      <c r="D29" s="14">
        <v>400</v>
      </c>
      <c r="E29" s="14">
        <v>0</v>
      </c>
      <c r="F29" s="14">
        <v>0</v>
      </c>
      <c r="G29" s="14">
        <v>0</v>
      </c>
      <c r="H29" s="14">
        <v>0</v>
      </c>
      <c r="I29" s="14">
        <v>2800</v>
      </c>
      <c r="J29" s="14">
        <v>0</v>
      </c>
      <c r="K29" s="14">
        <v>0</v>
      </c>
      <c r="L29" s="14">
        <v>0</v>
      </c>
      <c r="M29" s="14">
        <v>300.24</v>
      </c>
      <c r="N29" s="14">
        <v>0</v>
      </c>
      <c r="O29" s="14">
        <v>74.56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374.8</v>
      </c>
      <c r="X29" s="14">
        <v>2425.1999999999998</v>
      </c>
    </row>
    <row r="30" spans="1:24" x14ac:dyDescent="0.2">
      <c r="A30" s="2" t="s">
        <v>69</v>
      </c>
      <c r="B30" s="1" t="s">
        <v>70</v>
      </c>
      <c r="C30" s="14">
        <v>1399.98</v>
      </c>
      <c r="D30" s="14">
        <v>233.33</v>
      </c>
      <c r="E30" s="14">
        <v>0</v>
      </c>
      <c r="F30" s="14">
        <v>0</v>
      </c>
      <c r="G30" s="14">
        <v>0</v>
      </c>
      <c r="H30" s="14">
        <v>0</v>
      </c>
      <c r="I30" s="14">
        <v>1633.31</v>
      </c>
      <c r="J30" s="14">
        <v>0</v>
      </c>
      <c r="K30" s="14">
        <v>0</v>
      </c>
      <c r="L30" s="14">
        <v>0</v>
      </c>
      <c r="M30" s="14">
        <v>62.7</v>
      </c>
      <c r="N30" s="14">
        <v>0</v>
      </c>
      <c r="O30" s="14">
        <v>44.29</v>
      </c>
      <c r="P30" s="14">
        <v>0</v>
      </c>
      <c r="Q30" s="14">
        <v>0</v>
      </c>
      <c r="R30" s="14">
        <v>0</v>
      </c>
      <c r="S30" s="15">
        <v>-0.08</v>
      </c>
      <c r="T30" s="14">
        <v>0</v>
      </c>
      <c r="U30" s="14">
        <v>0</v>
      </c>
      <c r="V30" s="14">
        <v>0</v>
      </c>
      <c r="W30" s="14">
        <v>106.91</v>
      </c>
      <c r="X30" s="14">
        <v>1526.4</v>
      </c>
    </row>
    <row r="31" spans="1:24" x14ac:dyDescent="0.2">
      <c r="A31" s="2" t="s">
        <v>71</v>
      </c>
      <c r="B31" s="1" t="s">
        <v>72</v>
      </c>
      <c r="C31" s="14">
        <v>880.02</v>
      </c>
      <c r="D31" s="14">
        <v>146.66999999999999</v>
      </c>
      <c r="E31" s="14">
        <v>0</v>
      </c>
      <c r="F31" s="14">
        <v>0</v>
      </c>
      <c r="G31" s="14">
        <v>0</v>
      </c>
      <c r="H31" s="14">
        <v>0</v>
      </c>
      <c r="I31" s="14">
        <v>1026.69</v>
      </c>
      <c r="J31" s="14">
        <v>661.74</v>
      </c>
      <c r="K31" s="14">
        <v>0</v>
      </c>
      <c r="L31" s="15">
        <v>-21.83</v>
      </c>
      <c r="M31" s="14">
        <v>0</v>
      </c>
      <c r="N31" s="14">
        <v>0</v>
      </c>
      <c r="O31" s="14">
        <v>98.58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738.49</v>
      </c>
      <c r="X31" s="14">
        <v>288.2</v>
      </c>
    </row>
    <row r="32" spans="1:24" x14ac:dyDescent="0.2">
      <c r="A32" s="2" t="s">
        <v>73</v>
      </c>
      <c r="B32" s="1" t="s">
        <v>74</v>
      </c>
      <c r="C32" s="14">
        <v>880.02</v>
      </c>
      <c r="D32" s="14">
        <v>146.66999999999999</v>
      </c>
      <c r="E32" s="14">
        <v>0</v>
      </c>
      <c r="F32" s="14">
        <v>0</v>
      </c>
      <c r="G32" s="14">
        <v>0</v>
      </c>
      <c r="H32" s="14">
        <v>0</v>
      </c>
      <c r="I32" s="14">
        <v>1026.69</v>
      </c>
      <c r="J32" s="14">
        <v>0</v>
      </c>
      <c r="K32" s="14">
        <v>0</v>
      </c>
      <c r="L32" s="15">
        <v>-21.83</v>
      </c>
      <c r="M32" s="14">
        <v>0</v>
      </c>
      <c r="N32" s="14">
        <v>0</v>
      </c>
      <c r="O32" s="14">
        <v>181.66</v>
      </c>
      <c r="P32" s="14">
        <v>0</v>
      </c>
      <c r="Q32" s="14">
        <v>0</v>
      </c>
      <c r="R32" s="14">
        <v>0</v>
      </c>
      <c r="S32" s="14">
        <v>0.06</v>
      </c>
      <c r="T32" s="14">
        <v>0</v>
      </c>
      <c r="U32" s="14">
        <v>0</v>
      </c>
      <c r="V32" s="14">
        <v>0</v>
      </c>
      <c r="W32" s="14">
        <v>159.88999999999999</v>
      </c>
      <c r="X32" s="14">
        <v>866.8</v>
      </c>
    </row>
    <row r="33" spans="1:24" x14ac:dyDescent="0.2">
      <c r="A33" s="2" t="s">
        <v>75</v>
      </c>
      <c r="B33" s="1" t="s">
        <v>76</v>
      </c>
      <c r="C33" s="14">
        <v>880.02</v>
      </c>
      <c r="D33" s="14">
        <v>146.66999999999999</v>
      </c>
      <c r="E33" s="14">
        <v>0</v>
      </c>
      <c r="F33" s="14">
        <v>0</v>
      </c>
      <c r="G33" s="14">
        <v>0</v>
      </c>
      <c r="H33" s="14">
        <v>0</v>
      </c>
      <c r="I33" s="14">
        <v>1026.69</v>
      </c>
      <c r="J33" s="14">
        <v>0</v>
      </c>
      <c r="K33" s="14">
        <v>0</v>
      </c>
      <c r="L33" s="15">
        <v>-21.83</v>
      </c>
      <c r="M33" s="14">
        <v>0</v>
      </c>
      <c r="N33" s="14">
        <v>0</v>
      </c>
      <c r="O33" s="14">
        <v>25.57</v>
      </c>
      <c r="P33" s="14">
        <v>0</v>
      </c>
      <c r="Q33" s="14">
        <v>0</v>
      </c>
      <c r="R33" s="14">
        <v>0</v>
      </c>
      <c r="S33" s="14">
        <v>0.15</v>
      </c>
      <c r="T33" s="14">
        <v>0</v>
      </c>
      <c r="U33" s="14">
        <v>0</v>
      </c>
      <c r="V33" s="14">
        <v>0</v>
      </c>
      <c r="W33" s="14">
        <v>3.89</v>
      </c>
      <c r="X33" s="14">
        <v>1022.8</v>
      </c>
    </row>
    <row r="34" spans="1:24" x14ac:dyDescent="0.2">
      <c r="A34" s="2" t="s">
        <v>77</v>
      </c>
      <c r="B34" s="1" t="s">
        <v>78</v>
      </c>
      <c r="C34" s="14">
        <v>1399.98</v>
      </c>
      <c r="D34" s="14">
        <v>233.33</v>
      </c>
      <c r="E34" s="14">
        <v>0</v>
      </c>
      <c r="F34" s="14">
        <v>2647.2</v>
      </c>
      <c r="G34" s="14">
        <v>0</v>
      </c>
      <c r="H34" s="14">
        <v>0</v>
      </c>
      <c r="I34" s="14">
        <v>4280.51</v>
      </c>
      <c r="J34" s="14">
        <v>0</v>
      </c>
      <c r="K34" s="14">
        <v>0</v>
      </c>
      <c r="L34" s="14">
        <v>0</v>
      </c>
      <c r="M34" s="14">
        <v>616.48</v>
      </c>
      <c r="N34" s="14">
        <v>0</v>
      </c>
      <c r="O34" s="14">
        <v>194.95</v>
      </c>
      <c r="P34" s="14">
        <v>0</v>
      </c>
      <c r="Q34" s="14">
        <v>0</v>
      </c>
      <c r="R34" s="14">
        <v>0</v>
      </c>
      <c r="S34" s="15">
        <v>-0.12</v>
      </c>
      <c r="T34" s="14">
        <v>0</v>
      </c>
      <c r="U34" s="14">
        <v>0</v>
      </c>
      <c r="V34" s="14">
        <v>0</v>
      </c>
      <c r="W34" s="14">
        <v>811.31</v>
      </c>
      <c r="X34" s="14">
        <v>3469.2</v>
      </c>
    </row>
    <row r="35" spans="1:24" x14ac:dyDescent="0.2">
      <c r="A35" s="2" t="s">
        <v>79</v>
      </c>
      <c r="B35" s="1" t="s">
        <v>80</v>
      </c>
      <c r="C35" s="14">
        <v>733.35</v>
      </c>
      <c r="D35" s="14">
        <v>122.22</v>
      </c>
      <c r="E35" s="14">
        <v>0</v>
      </c>
      <c r="F35" s="14">
        <v>0</v>
      </c>
      <c r="G35" s="14">
        <v>0</v>
      </c>
      <c r="H35" s="14">
        <v>0</v>
      </c>
      <c r="I35" s="14">
        <v>855.57</v>
      </c>
      <c r="J35" s="14">
        <v>500</v>
      </c>
      <c r="K35" s="14">
        <v>0</v>
      </c>
      <c r="L35" s="15">
        <v>-39.28</v>
      </c>
      <c r="M35" s="14">
        <v>0</v>
      </c>
      <c r="N35" s="14">
        <v>0</v>
      </c>
      <c r="O35" s="14">
        <v>174.09</v>
      </c>
      <c r="P35" s="14">
        <v>0</v>
      </c>
      <c r="Q35" s="14">
        <v>0</v>
      </c>
      <c r="R35" s="14">
        <v>0</v>
      </c>
      <c r="S35" s="15">
        <v>-0.04</v>
      </c>
      <c r="T35" s="14">
        <v>0</v>
      </c>
      <c r="U35" s="14">
        <v>0</v>
      </c>
      <c r="V35" s="14">
        <v>0</v>
      </c>
      <c r="W35" s="14">
        <v>634.77</v>
      </c>
      <c r="X35" s="14">
        <v>220.8</v>
      </c>
    </row>
    <row r="36" spans="1:24" x14ac:dyDescent="0.2">
      <c r="A36" s="2" t="s">
        <v>81</v>
      </c>
      <c r="B36" s="1" t="s">
        <v>82</v>
      </c>
      <c r="C36" s="14">
        <v>880.02</v>
      </c>
      <c r="D36" s="14">
        <v>146.66999999999999</v>
      </c>
      <c r="E36" s="14">
        <v>0</v>
      </c>
      <c r="F36" s="14">
        <v>0</v>
      </c>
      <c r="G36" s="14">
        <v>0</v>
      </c>
      <c r="H36" s="14">
        <v>0</v>
      </c>
      <c r="I36" s="14">
        <v>1026.69</v>
      </c>
      <c r="J36" s="14">
        <v>0</v>
      </c>
      <c r="K36" s="14">
        <v>0</v>
      </c>
      <c r="L36" s="15">
        <v>-21.83</v>
      </c>
      <c r="M36" s="14">
        <v>0</v>
      </c>
      <c r="N36" s="14">
        <v>0</v>
      </c>
      <c r="O36" s="14">
        <v>93</v>
      </c>
      <c r="P36" s="14">
        <v>0</v>
      </c>
      <c r="Q36" s="14">
        <v>0</v>
      </c>
      <c r="R36" s="14">
        <v>0</v>
      </c>
      <c r="S36" s="14">
        <v>0.12</v>
      </c>
      <c r="T36" s="14">
        <v>0</v>
      </c>
      <c r="U36" s="14">
        <v>0</v>
      </c>
      <c r="V36" s="14">
        <v>0</v>
      </c>
      <c r="W36" s="14">
        <v>71.290000000000006</v>
      </c>
      <c r="X36" s="14">
        <v>955.4</v>
      </c>
    </row>
    <row r="37" spans="1:24" x14ac:dyDescent="0.2">
      <c r="A37" s="2" t="s">
        <v>83</v>
      </c>
      <c r="B37" s="1" t="s">
        <v>84</v>
      </c>
      <c r="C37" s="14">
        <v>1200</v>
      </c>
      <c r="D37" s="14">
        <v>200</v>
      </c>
      <c r="E37" s="14">
        <v>0</v>
      </c>
      <c r="F37" s="14">
        <v>0</v>
      </c>
      <c r="G37" s="14">
        <v>0</v>
      </c>
      <c r="H37" s="14">
        <v>0</v>
      </c>
      <c r="I37" s="14">
        <v>1400</v>
      </c>
      <c r="J37" s="14">
        <v>0</v>
      </c>
      <c r="K37" s="14">
        <v>0</v>
      </c>
      <c r="L37" s="14">
        <v>0</v>
      </c>
      <c r="M37" s="14">
        <v>27.86</v>
      </c>
      <c r="N37" s="14">
        <v>0</v>
      </c>
      <c r="O37" s="14">
        <v>34.85</v>
      </c>
      <c r="P37" s="14">
        <v>0</v>
      </c>
      <c r="Q37" s="14">
        <v>0</v>
      </c>
      <c r="R37" s="14">
        <v>0</v>
      </c>
      <c r="S37" s="14">
        <v>0.09</v>
      </c>
      <c r="T37" s="14">
        <v>0</v>
      </c>
      <c r="U37" s="14">
        <v>0</v>
      </c>
      <c r="V37" s="14">
        <v>0</v>
      </c>
      <c r="W37" s="14">
        <v>62.8</v>
      </c>
      <c r="X37" s="14">
        <v>1337.2</v>
      </c>
    </row>
    <row r="38" spans="1:24" x14ac:dyDescent="0.2">
      <c r="A38" s="2" t="s">
        <v>85</v>
      </c>
      <c r="B38" s="1" t="s">
        <v>86</v>
      </c>
      <c r="C38" s="14">
        <v>999.96</v>
      </c>
      <c r="D38" s="14">
        <v>166.66</v>
      </c>
      <c r="E38" s="14">
        <v>0</v>
      </c>
      <c r="F38" s="14">
        <v>1077.77</v>
      </c>
      <c r="G38" s="14">
        <v>0</v>
      </c>
      <c r="H38" s="14">
        <v>0</v>
      </c>
      <c r="I38" s="14">
        <v>2244.39</v>
      </c>
      <c r="J38" s="14">
        <v>0</v>
      </c>
      <c r="K38" s="14">
        <v>0</v>
      </c>
      <c r="L38" s="14">
        <v>0</v>
      </c>
      <c r="M38" s="14">
        <v>200.75</v>
      </c>
      <c r="N38" s="14">
        <v>0</v>
      </c>
      <c r="O38" s="14">
        <v>72.290000000000006</v>
      </c>
      <c r="P38" s="14">
        <v>0</v>
      </c>
      <c r="Q38" s="14">
        <v>0</v>
      </c>
      <c r="R38" s="14">
        <v>0</v>
      </c>
      <c r="S38" s="14">
        <v>0.15</v>
      </c>
      <c r="T38" s="14">
        <v>0</v>
      </c>
      <c r="U38" s="14">
        <v>0</v>
      </c>
      <c r="V38" s="14">
        <v>0</v>
      </c>
      <c r="W38" s="14">
        <v>273.19</v>
      </c>
      <c r="X38" s="14">
        <v>1971.2</v>
      </c>
    </row>
    <row r="39" spans="1:24" x14ac:dyDescent="0.2">
      <c r="A39" s="2" t="s">
        <v>87</v>
      </c>
      <c r="B39" s="1" t="s">
        <v>88</v>
      </c>
      <c r="C39" s="14">
        <v>1999.98</v>
      </c>
      <c r="D39" s="14">
        <v>333.33</v>
      </c>
      <c r="E39" s="14">
        <v>666.66</v>
      </c>
      <c r="F39" s="14">
        <v>0</v>
      </c>
      <c r="G39" s="14">
        <v>0</v>
      </c>
      <c r="H39" s="14">
        <v>0</v>
      </c>
      <c r="I39" s="14">
        <v>2999.97</v>
      </c>
      <c r="J39" s="14">
        <v>0</v>
      </c>
      <c r="K39" s="14">
        <v>0</v>
      </c>
      <c r="L39" s="14">
        <v>0</v>
      </c>
      <c r="M39" s="14">
        <v>316.26</v>
      </c>
      <c r="N39" s="14">
        <v>0</v>
      </c>
      <c r="O39" s="14">
        <v>61.22</v>
      </c>
      <c r="P39" s="14">
        <v>0</v>
      </c>
      <c r="Q39" s="14">
        <v>0</v>
      </c>
      <c r="R39" s="14">
        <v>0</v>
      </c>
      <c r="S39" s="14">
        <v>0.09</v>
      </c>
      <c r="T39" s="14">
        <v>0</v>
      </c>
      <c r="U39" s="14">
        <v>0</v>
      </c>
      <c r="V39" s="14">
        <v>0</v>
      </c>
      <c r="W39" s="14">
        <v>377.57</v>
      </c>
      <c r="X39" s="14">
        <v>2622.4</v>
      </c>
    </row>
    <row r="40" spans="1:24" x14ac:dyDescent="0.2">
      <c r="A40" s="2" t="s">
        <v>89</v>
      </c>
      <c r="B40" s="1" t="s">
        <v>90</v>
      </c>
      <c r="C40" s="14">
        <v>880.02</v>
      </c>
      <c r="D40" s="14">
        <v>146.66999999999999</v>
      </c>
      <c r="E40" s="14">
        <v>0</v>
      </c>
      <c r="F40" s="14">
        <v>804.11</v>
      </c>
      <c r="G40" s="14">
        <v>0</v>
      </c>
      <c r="H40" s="14">
        <v>0</v>
      </c>
      <c r="I40" s="14">
        <v>1830.8</v>
      </c>
      <c r="J40" s="14">
        <v>0</v>
      </c>
      <c r="K40" s="14">
        <v>0</v>
      </c>
      <c r="L40" s="14">
        <v>0</v>
      </c>
      <c r="M40" s="14">
        <v>142.57</v>
      </c>
      <c r="N40" s="14">
        <v>0</v>
      </c>
      <c r="O40" s="14">
        <v>290.93</v>
      </c>
      <c r="P40" s="14">
        <v>0</v>
      </c>
      <c r="Q40" s="14">
        <v>0</v>
      </c>
      <c r="R40" s="14">
        <v>0</v>
      </c>
      <c r="S40" s="15">
        <v>-0.1</v>
      </c>
      <c r="T40" s="14">
        <v>0</v>
      </c>
      <c r="U40" s="14">
        <v>0</v>
      </c>
      <c r="V40" s="14">
        <v>0</v>
      </c>
      <c r="W40" s="14">
        <v>433.4</v>
      </c>
      <c r="X40" s="14">
        <v>1397.4</v>
      </c>
    </row>
    <row r="41" spans="1:24" x14ac:dyDescent="0.2">
      <c r="A41" s="2" t="s">
        <v>91</v>
      </c>
      <c r="B41" s="1" t="s">
        <v>92</v>
      </c>
      <c r="C41" s="14">
        <v>880.02</v>
      </c>
      <c r="D41" s="14">
        <v>146.66999999999999</v>
      </c>
      <c r="E41" s="14">
        <v>0</v>
      </c>
      <c r="F41" s="14">
        <v>0</v>
      </c>
      <c r="G41" s="14">
        <v>0</v>
      </c>
      <c r="H41" s="14">
        <v>0</v>
      </c>
      <c r="I41" s="14">
        <v>1026.69</v>
      </c>
      <c r="J41" s="14">
        <v>0</v>
      </c>
      <c r="K41" s="14">
        <v>0</v>
      </c>
      <c r="L41" s="15">
        <v>-21.83</v>
      </c>
      <c r="M41" s="14">
        <v>0</v>
      </c>
      <c r="N41" s="14">
        <v>0</v>
      </c>
      <c r="O41" s="14">
        <v>25.48</v>
      </c>
      <c r="P41" s="14">
        <v>0</v>
      </c>
      <c r="Q41" s="14">
        <v>0</v>
      </c>
      <c r="R41" s="14">
        <v>0</v>
      </c>
      <c r="S41" s="14">
        <v>0.04</v>
      </c>
      <c r="T41" s="14">
        <v>0</v>
      </c>
      <c r="U41" s="14">
        <v>0</v>
      </c>
      <c r="V41" s="14">
        <v>0</v>
      </c>
      <c r="W41" s="14">
        <v>3.69</v>
      </c>
      <c r="X41" s="14">
        <v>1023</v>
      </c>
    </row>
    <row r="42" spans="1:24" x14ac:dyDescent="0.2">
      <c r="A42" s="2" t="s">
        <v>93</v>
      </c>
      <c r="B42" s="1" t="s">
        <v>94</v>
      </c>
      <c r="C42" s="14">
        <v>1602</v>
      </c>
      <c r="D42" s="14">
        <v>267</v>
      </c>
      <c r="E42" s="14">
        <v>0</v>
      </c>
      <c r="F42" s="14">
        <v>0</v>
      </c>
      <c r="G42" s="14">
        <v>0</v>
      </c>
      <c r="H42" s="14">
        <v>0</v>
      </c>
      <c r="I42" s="14">
        <v>1869</v>
      </c>
      <c r="J42" s="14">
        <v>0</v>
      </c>
      <c r="K42" s="14">
        <v>0</v>
      </c>
      <c r="L42" s="14">
        <v>0</v>
      </c>
      <c r="M42" s="14">
        <v>146.72999999999999</v>
      </c>
      <c r="N42" s="14">
        <v>0</v>
      </c>
      <c r="O42" s="14">
        <v>55.53</v>
      </c>
      <c r="P42" s="14">
        <v>0</v>
      </c>
      <c r="Q42" s="14">
        <v>0</v>
      </c>
      <c r="R42" s="14">
        <v>0</v>
      </c>
      <c r="S42" s="15">
        <v>-0.06</v>
      </c>
      <c r="T42" s="14">
        <v>0</v>
      </c>
      <c r="U42" s="14">
        <v>0</v>
      </c>
      <c r="V42" s="14">
        <v>0</v>
      </c>
      <c r="W42" s="14">
        <v>202.2</v>
      </c>
      <c r="X42" s="14">
        <v>1666.8</v>
      </c>
    </row>
    <row r="43" spans="1:24" x14ac:dyDescent="0.2">
      <c r="A43" s="2" t="s">
        <v>95</v>
      </c>
      <c r="B43" s="1" t="s">
        <v>96</v>
      </c>
      <c r="C43" s="14">
        <v>880.02</v>
      </c>
      <c r="D43" s="14">
        <v>146.66999999999999</v>
      </c>
      <c r="E43" s="14">
        <v>0</v>
      </c>
      <c r="F43" s="14">
        <v>0</v>
      </c>
      <c r="G43" s="14">
        <v>0</v>
      </c>
      <c r="H43" s="14">
        <v>0</v>
      </c>
      <c r="I43" s="14">
        <v>1026.69</v>
      </c>
      <c r="J43" s="14">
        <v>0</v>
      </c>
      <c r="K43" s="14">
        <v>0</v>
      </c>
      <c r="L43" s="15">
        <v>-21.83</v>
      </c>
      <c r="M43" s="14">
        <v>0</v>
      </c>
      <c r="N43" s="14">
        <v>0</v>
      </c>
      <c r="O43" s="14">
        <v>129.32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107.49</v>
      </c>
      <c r="X43" s="14">
        <v>919.2</v>
      </c>
    </row>
    <row r="44" spans="1:24" x14ac:dyDescent="0.2">
      <c r="A44" s="2" t="s">
        <v>97</v>
      </c>
      <c r="B44" s="1" t="s">
        <v>98</v>
      </c>
      <c r="C44" s="14">
        <v>999.96</v>
      </c>
      <c r="D44" s="14">
        <v>166.66</v>
      </c>
      <c r="E44" s="14">
        <v>0</v>
      </c>
      <c r="F44" s="14">
        <v>2137.2399999999998</v>
      </c>
      <c r="G44" s="14">
        <v>0</v>
      </c>
      <c r="H44" s="14">
        <v>0</v>
      </c>
      <c r="I44" s="14">
        <v>3303.86</v>
      </c>
      <c r="J44" s="14">
        <v>0</v>
      </c>
      <c r="K44" s="14">
        <v>0</v>
      </c>
      <c r="L44" s="14">
        <v>0</v>
      </c>
      <c r="M44" s="14">
        <v>407.87</v>
      </c>
      <c r="N44" s="14">
        <v>0</v>
      </c>
      <c r="O44" s="14">
        <v>82.65</v>
      </c>
      <c r="P44" s="14">
        <v>0</v>
      </c>
      <c r="Q44" s="14">
        <v>0</v>
      </c>
      <c r="R44" s="14">
        <v>0</v>
      </c>
      <c r="S44" s="14">
        <v>0.14000000000000001</v>
      </c>
      <c r="T44" s="14">
        <v>0</v>
      </c>
      <c r="U44" s="14">
        <v>0</v>
      </c>
      <c r="V44" s="14">
        <v>0</v>
      </c>
      <c r="W44" s="14">
        <v>490.66</v>
      </c>
      <c r="X44" s="14">
        <v>2813.2</v>
      </c>
    </row>
    <row r="45" spans="1:24" x14ac:dyDescent="0.2">
      <c r="A45" s="2" t="s">
        <v>99</v>
      </c>
      <c r="B45" s="1" t="s">
        <v>100</v>
      </c>
      <c r="C45" s="14">
        <v>730.4</v>
      </c>
      <c r="D45" s="14">
        <v>121.73</v>
      </c>
      <c r="E45" s="14">
        <v>0</v>
      </c>
      <c r="F45" s="14">
        <v>2721.97</v>
      </c>
      <c r="G45" s="14">
        <v>0</v>
      </c>
      <c r="H45" s="14">
        <v>0</v>
      </c>
      <c r="I45" s="14">
        <v>3574.1</v>
      </c>
      <c r="J45" s="14">
        <v>0</v>
      </c>
      <c r="K45" s="14">
        <v>0</v>
      </c>
      <c r="L45" s="14">
        <v>0</v>
      </c>
      <c r="M45" s="14">
        <v>465.59</v>
      </c>
      <c r="N45" s="14">
        <v>0</v>
      </c>
      <c r="O45" s="14">
        <v>60.81</v>
      </c>
      <c r="P45" s="14">
        <v>0</v>
      </c>
      <c r="Q45" s="14">
        <v>0</v>
      </c>
      <c r="R45" s="14">
        <v>0</v>
      </c>
      <c r="S45" s="14">
        <v>0.1</v>
      </c>
      <c r="T45" s="14">
        <v>0</v>
      </c>
      <c r="U45" s="14">
        <v>0</v>
      </c>
      <c r="V45" s="14">
        <v>0</v>
      </c>
      <c r="W45" s="14">
        <v>526.5</v>
      </c>
      <c r="X45" s="14">
        <v>3047.6</v>
      </c>
    </row>
    <row r="46" spans="1:24" x14ac:dyDescent="0.2">
      <c r="A46" s="2" t="s">
        <v>101</v>
      </c>
      <c r="B46" s="1" t="s">
        <v>102</v>
      </c>
      <c r="C46" s="14">
        <v>876.48</v>
      </c>
      <c r="D46" s="14">
        <v>146.08000000000001</v>
      </c>
      <c r="E46" s="14">
        <v>0</v>
      </c>
      <c r="F46" s="14">
        <v>3009.76</v>
      </c>
      <c r="G46" s="14">
        <v>0</v>
      </c>
      <c r="H46" s="14">
        <v>0</v>
      </c>
      <c r="I46" s="14">
        <v>4032.32</v>
      </c>
      <c r="J46" s="14">
        <v>0</v>
      </c>
      <c r="K46" s="14">
        <v>0</v>
      </c>
      <c r="L46" s="14">
        <v>0</v>
      </c>
      <c r="M46" s="14">
        <v>563.47</v>
      </c>
      <c r="N46" s="14">
        <v>0</v>
      </c>
      <c r="O46" s="14">
        <v>258.12</v>
      </c>
      <c r="P46" s="14">
        <v>0</v>
      </c>
      <c r="Q46" s="14">
        <v>0</v>
      </c>
      <c r="R46" s="14">
        <v>0</v>
      </c>
      <c r="S46" s="14">
        <v>0.13</v>
      </c>
      <c r="T46" s="14">
        <v>0</v>
      </c>
      <c r="U46" s="14">
        <v>0</v>
      </c>
      <c r="V46" s="14">
        <v>0</v>
      </c>
      <c r="W46" s="14">
        <v>821.72</v>
      </c>
      <c r="X46" s="14">
        <v>3210.6</v>
      </c>
    </row>
    <row r="47" spans="1:24" x14ac:dyDescent="0.2">
      <c r="A47" s="2" t="s">
        <v>103</v>
      </c>
      <c r="B47" s="1" t="s">
        <v>104</v>
      </c>
      <c r="C47" s="14">
        <v>1399.98</v>
      </c>
      <c r="D47" s="14">
        <v>233.33</v>
      </c>
      <c r="E47" s="14">
        <v>0</v>
      </c>
      <c r="F47" s="14">
        <v>0</v>
      </c>
      <c r="G47" s="14">
        <v>0</v>
      </c>
      <c r="H47" s="14">
        <v>0</v>
      </c>
      <c r="I47" s="14">
        <v>1633.31</v>
      </c>
      <c r="J47" s="14">
        <v>0</v>
      </c>
      <c r="K47" s="14">
        <v>0</v>
      </c>
      <c r="L47" s="14">
        <v>0</v>
      </c>
      <c r="M47" s="14">
        <v>62.7</v>
      </c>
      <c r="N47" s="14">
        <v>0</v>
      </c>
      <c r="O47" s="14">
        <v>47.05</v>
      </c>
      <c r="P47" s="14">
        <v>0</v>
      </c>
      <c r="Q47" s="14">
        <v>0</v>
      </c>
      <c r="R47" s="14">
        <v>0</v>
      </c>
      <c r="S47" s="15">
        <v>-0.04</v>
      </c>
      <c r="T47" s="14">
        <v>0</v>
      </c>
      <c r="U47" s="14">
        <v>0</v>
      </c>
      <c r="V47" s="14">
        <v>0</v>
      </c>
      <c r="W47" s="14">
        <v>109.71</v>
      </c>
      <c r="X47" s="14">
        <v>1523.6</v>
      </c>
    </row>
    <row r="48" spans="1:24" x14ac:dyDescent="0.2">
      <c r="A48" s="2" t="s">
        <v>105</v>
      </c>
      <c r="B48" s="1" t="s">
        <v>106</v>
      </c>
      <c r="C48" s="14">
        <v>999.96</v>
      </c>
      <c r="D48" s="14">
        <v>166.66</v>
      </c>
      <c r="E48" s="14">
        <v>0</v>
      </c>
      <c r="F48" s="14">
        <v>1322.19</v>
      </c>
      <c r="G48" s="14">
        <v>0</v>
      </c>
      <c r="H48" s="14">
        <v>0</v>
      </c>
      <c r="I48" s="14">
        <v>2488.81</v>
      </c>
      <c r="J48" s="14">
        <v>0</v>
      </c>
      <c r="K48" s="14">
        <v>0</v>
      </c>
      <c r="L48" s="14">
        <v>0</v>
      </c>
      <c r="M48" s="14">
        <v>243.29</v>
      </c>
      <c r="N48" s="14">
        <v>0</v>
      </c>
      <c r="O48" s="14">
        <v>89.37</v>
      </c>
      <c r="P48" s="14">
        <v>0</v>
      </c>
      <c r="Q48" s="14">
        <v>0</v>
      </c>
      <c r="R48" s="14">
        <v>0</v>
      </c>
      <c r="S48" s="15">
        <v>-0.05</v>
      </c>
      <c r="T48" s="14">
        <v>0</v>
      </c>
      <c r="U48" s="14">
        <v>0</v>
      </c>
      <c r="V48" s="14">
        <v>0</v>
      </c>
      <c r="W48" s="14">
        <v>332.61</v>
      </c>
      <c r="X48" s="14">
        <v>2156.1999999999998</v>
      </c>
    </row>
    <row r="49" spans="1:24" x14ac:dyDescent="0.2">
      <c r="A49" s="2" t="s">
        <v>107</v>
      </c>
      <c r="B49" s="1" t="s">
        <v>108</v>
      </c>
      <c r="C49" s="14">
        <v>880.02</v>
      </c>
      <c r="D49" s="14">
        <v>146.66999999999999</v>
      </c>
      <c r="E49" s="14">
        <v>0</v>
      </c>
      <c r="F49" s="14">
        <v>0</v>
      </c>
      <c r="G49" s="14">
        <v>0</v>
      </c>
      <c r="H49" s="14">
        <v>0</v>
      </c>
      <c r="I49" s="14">
        <v>1026.69</v>
      </c>
      <c r="J49" s="14">
        <v>0</v>
      </c>
      <c r="K49" s="14">
        <v>0</v>
      </c>
      <c r="L49" s="15">
        <v>-21.83</v>
      </c>
      <c r="M49" s="14">
        <v>0</v>
      </c>
      <c r="N49" s="14">
        <v>0</v>
      </c>
      <c r="O49" s="14">
        <v>25.48</v>
      </c>
      <c r="P49" s="14">
        <v>0</v>
      </c>
      <c r="Q49" s="14">
        <v>0</v>
      </c>
      <c r="R49" s="14">
        <v>0</v>
      </c>
      <c r="S49" s="14">
        <v>0.04</v>
      </c>
      <c r="T49" s="14">
        <v>0</v>
      </c>
      <c r="U49" s="14">
        <v>0</v>
      </c>
      <c r="V49" s="14">
        <v>0</v>
      </c>
      <c r="W49" s="14">
        <v>3.69</v>
      </c>
      <c r="X49" s="14">
        <v>1023</v>
      </c>
    </row>
    <row r="50" spans="1:24" x14ac:dyDescent="0.2">
      <c r="A50" s="2" t="s">
        <v>109</v>
      </c>
      <c r="B50" s="1" t="s">
        <v>110</v>
      </c>
      <c r="C50" s="14">
        <v>880.02</v>
      </c>
      <c r="D50" s="14">
        <v>146.66999999999999</v>
      </c>
      <c r="E50" s="14">
        <v>0</v>
      </c>
      <c r="F50" s="14">
        <v>0</v>
      </c>
      <c r="G50" s="14">
        <v>0</v>
      </c>
      <c r="H50" s="14">
        <v>0</v>
      </c>
      <c r="I50" s="14">
        <v>1026.69</v>
      </c>
      <c r="J50" s="14">
        <v>0</v>
      </c>
      <c r="K50" s="14">
        <v>0</v>
      </c>
      <c r="L50" s="15">
        <v>-21.83</v>
      </c>
      <c r="M50" s="14">
        <v>0</v>
      </c>
      <c r="N50" s="14">
        <v>0</v>
      </c>
      <c r="O50" s="14">
        <v>25.48</v>
      </c>
      <c r="P50" s="14">
        <v>0</v>
      </c>
      <c r="Q50" s="14">
        <v>0</v>
      </c>
      <c r="R50" s="14">
        <v>0</v>
      </c>
      <c r="S50" s="14">
        <v>0.04</v>
      </c>
      <c r="T50" s="14">
        <v>0</v>
      </c>
      <c r="U50" s="14">
        <v>0</v>
      </c>
      <c r="V50" s="14">
        <v>0</v>
      </c>
      <c r="W50" s="14">
        <v>3.69</v>
      </c>
      <c r="X50" s="14">
        <v>1023</v>
      </c>
    </row>
    <row r="51" spans="1:24" x14ac:dyDescent="0.2">
      <c r="A51" s="2" t="s">
        <v>111</v>
      </c>
      <c r="B51" s="1" t="s">
        <v>112</v>
      </c>
      <c r="C51" s="14">
        <v>1602</v>
      </c>
      <c r="D51" s="14">
        <v>267</v>
      </c>
      <c r="E51" s="14">
        <v>0</v>
      </c>
      <c r="F51" s="14">
        <v>0</v>
      </c>
      <c r="G51" s="14">
        <v>0</v>
      </c>
      <c r="H51" s="14">
        <v>0</v>
      </c>
      <c r="I51" s="14">
        <v>1869</v>
      </c>
      <c r="J51" s="14">
        <v>0</v>
      </c>
      <c r="K51" s="14">
        <v>0</v>
      </c>
      <c r="L51" s="14">
        <v>0</v>
      </c>
      <c r="M51" s="14">
        <v>146.72999999999999</v>
      </c>
      <c r="N51" s="14">
        <v>0</v>
      </c>
      <c r="O51" s="14">
        <v>52.68</v>
      </c>
      <c r="P51" s="14">
        <v>0</v>
      </c>
      <c r="Q51" s="14">
        <v>0</v>
      </c>
      <c r="R51" s="14">
        <v>0</v>
      </c>
      <c r="S51" s="14">
        <v>0.19</v>
      </c>
      <c r="T51" s="14">
        <v>0</v>
      </c>
      <c r="U51" s="14">
        <v>0</v>
      </c>
      <c r="V51" s="14">
        <v>0</v>
      </c>
      <c r="W51" s="14">
        <v>199.6</v>
      </c>
      <c r="X51" s="14">
        <v>1669.4</v>
      </c>
    </row>
    <row r="52" spans="1:24" x14ac:dyDescent="0.2">
      <c r="A52" s="2" t="s">
        <v>113</v>
      </c>
      <c r="B52" s="1" t="s">
        <v>114</v>
      </c>
      <c r="C52" s="14">
        <v>999.66</v>
      </c>
      <c r="D52" s="14">
        <v>166.61</v>
      </c>
      <c r="E52" s="14">
        <v>0</v>
      </c>
      <c r="F52" s="14">
        <v>2086.96</v>
      </c>
      <c r="G52" s="14">
        <v>0</v>
      </c>
      <c r="H52" s="14">
        <v>0</v>
      </c>
      <c r="I52" s="14">
        <v>3253.23</v>
      </c>
      <c r="J52" s="14">
        <v>0</v>
      </c>
      <c r="K52" s="14">
        <v>0</v>
      </c>
      <c r="L52" s="14">
        <v>0</v>
      </c>
      <c r="M52" s="14">
        <v>397.05</v>
      </c>
      <c r="N52" s="14">
        <v>0</v>
      </c>
      <c r="O52" s="14">
        <v>129.46</v>
      </c>
      <c r="P52" s="14">
        <v>0</v>
      </c>
      <c r="Q52" s="14">
        <v>0</v>
      </c>
      <c r="R52" s="14">
        <v>0</v>
      </c>
      <c r="S52" s="15">
        <v>-0.08</v>
      </c>
      <c r="T52" s="14">
        <v>0</v>
      </c>
      <c r="U52" s="14">
        <v>0</v>
      </c>
      <c r="V52" s="14">
        <v>0</v>
      </c>
      <c r="W52" s="14">
        <v>526.42999999999995</v>
      </c>
      <c r="X52" s="14">
        <v>2726.8</v>
      </c>
    </row>
    <row r="53" spans="1:24" x14ac:dyDescent="0.2">
      <c r="A53" s="2" t="s">
        <v>115</v>
      </c>
      <c r="B53" s="1" t="s">
        <v>116</v>
      </c>
      <c r="C53" s="14">
        <v>999.66</v>
      </c>
      <c r="D53" s="14">
        <v>166.61</v>
      </c>
      <c r="E53" s="14">
        <v>0</v>
      </c>
      <c r="F53" s="14">
        <v>2277.13</v>
      </c>
      <c r="G53" s="14">
        <v>0</v>
      </c>
      <c r="H53" s="14">
        <v>0</v>
      </c>
      <c r="I53" s="14">
        <v>3443.4</v>
      </c>
      <c r="J53" s="14">
        <v>0</v>
      </c>
      <c r="K53" s="14">
        <v>0</v>
      </c>
      <c r="L53" s="14">
        <v>0</v>
      </c>
      <c r="M53" s="14">
        <v>437.68</v>
      </c>
      <c r="N53" s="14">
        <v>0</v>
      </c>
      <c r="O53" s="14">
        <v>89.21</v>
      </c>
      <c r="P53" s="14">
        <v>0</v>
      </c>
      <c r="Q53" s="14">
        <v>0</v>
      </c>
      <c r="R53" s="14">
        <v>0</v>
      </c>
      <c r="S53" s="15">
        <v>-0.09</v>
      </c>
      <c r="T53" s="14">
        <v>0</v>
      </c>
      <c r="U53" s="14">
        <v>0</v>
      </c>
      <c r="V53" s="14">
        <v>0</v>
      </c>
      <c r="W53" s="14">
        <v>526.79999999999995</v>
      </c>
      <c r="X53" s="14">
        <v>2916.6</v>
      </c>
    </row>
    <row r="54" spans="1:24" x14ac:dyDescent="0.2">
      <c r="A54" s="2" t="s">
        <v>117</v>
      </c>
      <c r="B54" s="1" t="s">
        <v>118</v>
      </c>
      <c r="C54" s="14">
        <v>1200</v>
      </c>
      <c r="D54" s="14">
        <v>200</v>
      </c>
      <c r="E54" s="14">
        <v>0</v>
      </c>
      <c r="F54" s="14">
        <v>0</v>
      </c>
      <c r="G54" s="14">
        <v>0</v>
      </c>
      <c r="H54" s="14">
        <v>0</v>
      </c>
      <c r="I54" s="14">
        <v>1400</v>
      </c>
      <c r="J54" s="14">
        <v>0</v>
      </c>
      <c r="K54" s="14">
        <v>0</v>
      </c>
      <c r="L54" s="14">
        <v>0</v>
      </c>
      <c r="M54" s="14">
        <v>27.86</v>
      </c>
      <c r="N54" s="14">
        <v>0</v>
      </c>
      <c r="O54" s="14">
        <v>39.31</v>
      </c>
      <c r="P54" s="14">
        <v>0</v>
      </c>
      <c r="Q54" s="14">
        <v>0</v>
      </c>
      <c r="R54" s="14">
        <v>0</v>
      </c>
      <c r="S54" s="14">
        <v>0.03</v>
      </c>
      <c r="T54" s="14">
        <v>0</v>
      </c>
      <c r="U54" s="14">
        <v>0</v>
      </c>
      <c r="V54" s="14">
        <v>0</v>
      </c>
      <c r="W54" s="14">
        <v>67.2</v>
      </c>
      <c r="X54" s="14">
        <v>1332.8</v>
      </c>
    </row>
    <row r="55" spans="1:24" x14ac:dyDescent="0.2">
      <c r="A55" s="2" t="s">
        <v>119</v>
      </c>
      <c r="B55" s="1" t="s">
        <v>120</v>
      </c>
      <c r="C55" s="14">
        <v>1071.45</v>
      </c>
      <c r="D55" s="14">
        <v>178.57</v>
      </c>
      <c r="E55" s="14">
        <v>0</v>
      </c>
      <c r="F55" s="14">
        <v>0</v>
      </c>
      <c r="G55" s="14">
        <v>0</v>
      </c>
      <c r="H55" s="14">
        <v>0</v>
      </c>
      <c r="I55" s="14">
        <v>1250.02</v>
      </c>
      <c r="J55" s="14">
        <v>0</v>
      </c>
      <c r="K55" s="14">
        <v>0</v>
      </c>
      <c r="L55" s="14">
        <v>0</v>
      </c>
      <c r="M55" s="14">
        <v>11.54</v>
      </c>
      <c r="N55" s="15">
        <v>-11.54</v>
      </c>
      <c r="O55" s="14">
        <v>42.54</v>
      </c>
      <c r="P55" s="14">
        <v>0</v>
      </c>
      <c r="Q55" s="14">
        <v>0</v>
      </c>
      <c r="R55" s="14">
        <v>0</v>
      </c>
      <c r="S55" s="15">
        <v>-0.12</v>
      </c>
      <c r="T55" s="14">
        <v>0</v>
      </c>
      <c r="U55" s="14">
        <v>0</v>
      </c>
      <c r="V55" s="14">
        <v>0</v>
      </c>
      <c r="W55" s="14">
        <v>42.42</v>
      </c>
      <c r="X55" s="14">
        <v>1207.5999999999999</v>
      </c>
    </row>
    <row r="56" spans="1:24" x14ac:dyDescent="0.2">
      <c r="A56" s="2" t="s">
        <v>121</v>
      </c>
      <c r="B56" s="1" t="s">
        <v>122</v>
      </c>
      <c r="C56" s="14">
        <v>1602</v>
      </c>
      <c r="D56" s="14">
        <v>267</v>
      </c>
      <c r="E56" s="14">
        <v>0</v>
      </c>
      <c r="F56" s="14">
        <v>0</v>
      </c>
      <c r="G56" s="14">
        <v>0</v>
      </c>
      <c r="H56" s="14">
        <v>0</v>
      </c>
      <c r="I56" s="14">
        <v>1869</v>
      </c>
      <c r="J56" s="14">
        <v>393.03</v>
      </c>
      <c r="K56" s="14">
        <v>0</v>
      </c>
      <c r="L56" s="14">
        <v>0</v>
      </c>
      <c r="M56" s="14">
        <v>146.72999999999999</v>
      </c>
      <c r="N56" s="14">
        <v>0</v>
      </c>
      <c r="O56" s="14">
        <v>49.86</v>
      </c>
      <c r="P56" s="14">
        <v>0</v>
      </c>
      <c r="Q56" s="14">
        <v>0</v>
      </c>
      <c r="R56" s="14">
        <v>0</v>
      </c>
      <c r="S56" s="14">
        <v>0.18</v>
      </c>
      <c r="T56" s="14">
        <v>0</v>
      </c>
      <c r="U56" s="14">
        <v>0</v>
      </c>
      <c r="V56" s="14">
        <v>0</v>
      </c>
      <c r="W56" s="14">
        <v>589.79999999999995</v>
      </c>
      <c r="X56" s="14">
        <v>1279.2</v>
      </c>
    </row>
    <row r="57" spans="1:24" x14ac:dyDescent="0.2">
      <c r="A57" s="2" t="s">
        <v>123</v>
      </c>
      <c r="B57" s="1" t="s">
        <v>124</v>
      </c>
      <c r="C57" s="14">
        <v>880.02</v>
      </c>
      <c r="D57" s="14">
        <v>146.66999999999999</v>
      </c>
      <c r="E57" s="14">
        <v>0</v>
      </c>
      <c r="F57" s="14">
        <v>6895.56</v>
      </c>
      <c r="G57" s="14">
        <v>0</v>
      </c>
      <c r="H57" s="14">
        <v>0</v>
      </c>
      <c r="I57" s="14">
        <v>7922.25</v>
      </c>
      <c r="J57" s="14">
        <v>0</v>
      </c>
      <c r="K57" s="14">
        <v>0</v>
      </c>
      <c r="L57" s="14">
        <v>0</v>
      </c>
      <c r="M57" s="14">
        <v>1445.01</v>
      </c>
      <c r="N57" s="15">
        <v>-1445.01</v>
      </c>
      <c r="O57" s="14">
        <v>204.05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4">
        <v>204.05</v>
      </c>
      <c r="X57" s="14">
        <v>7718.2</v>
      </c>
    </row>
    <row r="58" spans="1:24" x14ac:dyDescent="0.2">
      <c r="A58" s="2" t="s">
        <v>125</v>
      </c>
      <c r="B58" s="1" t="s">
        <v>126</v>
      </c>
      <c r="C58" s="14">
        <v>999.66</v>
      </c>
      <c r="D58" s="14">
        <v>166.61</v>
      </c>
      <c r="E58" s="14">
        <v>0</v>
      </c>
      <c r="F58" s="14">
        <v>39.97</v>
      </c>
      <c r="G58" s="14">
        <v>0</v>
      </c>
      <c r="H58" s="14">
        <v>0</v>
      </c>
      <c r="I58" s="14">
        <v>1206.24</v>
      </c>
      <c r="J58" s="14">
        <v>0</v>
      </c>
      <c r="K58" s="14">
        <v>0</v>
      </c>
      <c r="L58" s="15">
        <v>-0.19</v>
      </c>
      <c r="M58" s="14">
        <v>0</v>
      </c>
      <c r="N58" s="14">
        <v>0</v>
      </c>
      <c r="O58" s="14">
        <v>53.61</v>
      </c>
      <c r="P58" s="14">
        <v>0</v>
      </c>
      <c r="Q58" s="14">
        <v>0</v>
      </c>
      <c r="R58" s="14">
        <v>0</v>
      </c>
      <c r="S58" s="14">
        <v>0.02</v>
      </c>
      <c r="T58" s="14">
        <v>0</v>
      </c>
      <c r="U58" s="14">
        <v>0</v>
      </c>
      <c r="V58" s="14">
        <v>0</v>
      </c>
      <c r="W58" s="14">
        <v>53.44</v>
      </c>
      <c r="X58" s="14">
        <v>1152.8</v>
      </c>
    </row>
    <row r="59" spans="1:24" x14ac:dyDescent="0.2">
      <c r="A59" s="2" t="s">
        <v>127</v>
      </c>
      <c r="B59" s="1" t="s">
        <v>128</v>
      </c>
      <c r="C59" s="14">
        <v>666.65</v>
      </c>
      <c r="D59" s="14">
        <v>111.11</v>
      </c>
      <c r="E59" s="14">
        <v>0</v>
      </c>
      <c r="F59" s="14">
        <v>1440</v>
      </c>
      <c r="G59" s="14">
        <v>0</v>
      </c>
      <c r="H59" s="14">
        <v>0</v>
      </c>
      <c r="I59" s="14">
        <v>2217.7600000000002</v>
      </c>
      <c r="J59" s="14">
        <v>0</v>
      </c>
      <c r="K59" s="14">
        <v>0</v>
      </c>
      <c r="L59" s="14">
        <v>0</v>
      </c>
      <c r="M59" s="14">
        <v>196.49</v>
      </c>
      <c r="N59" s="14">
        <v>0</v>
      </c>
      <c r="O59" s="14">
        <v>69.59</v>
      </c>
      <c r="P59" s="14">
        <v>0</v>
      </c>
      <c r="Q59" s="14">
        <v>0</v>
      </c>
      <c r="R59" s="14">
        <v>0</v>
      </c>
      <c r="S59" s="15">
        <v>-0.12</v>
      </c>
      <c r="T59" s="14">
        <v>0</v>
      </c>
      <c r="U59" s="14">
        <v>0</v>
      </c>
      <c r="V59" s="14">
        <v>0</v>
      </c>
      <c r="W59" s="14">
        <v>265.95999999999998</v>
      </c>
      <c r="X59" s="14">
        <v>1951.8</v>
      </c>
    </row>
    <row r="60" spans="1:24" x14ac:dyDescent="0.2">
      <c r="A60" s="2" t="s">
        <v>129</v>
      </c>
      <c r="B60" s="1" t="s">
        <v>130</v>
      </c>
      <c r="C60" s="14">
        <v>880.02</v>
      </c>
      <c r="D60" s="14">
        <v>146.66999999999999</v>
      </c>
      <c r="E60" s="14">
        <v>0</v>
      </c>
      <c r="F60" s="14">
        <v>0</v>
      </c>
      <c r="G60" s="14">
        <v>0</v>
      </c>
      <c r="H60" s="14">
        <v>0</v>
      </c>
      <c r="I60" s="14">
        <v>1026.69</v>
      </c>
      <c r="J60" s="14">
        <v>0</v>
      </c>
      <c r="K60" s="14">
        <v>0</v>
      </c>
      <c r="L60" s="15">
        <v>-21.83</v>
      </c>
      <c r="M60" s="14">
        <v>0</v>
      </c>
      <c r="N60" s="14">
        <v>0</v>
      </c>
      <c r="O60" s="14">
        <v>124.96</v>
      </c>
      <c r="P60" s="14">
        <v>0</v>
      </c>
      <c r="Q60" s="14">
        <v>0</v>
      </c>
      <c r="R60" s="14">
        <v>0</v>
      </c>
      <c r="S60" s="14">
        <v>0.16</v>
      </c>
      <c r="T60" s="14">
        <v>0</v>
      </c>
      <c r="U60" s="14">
        <v>0</v>
      </c>
      <c r="V60" s="14">
        <v>0</v>
      </c>
      <c r="W60" s="14">
        <v>103.29</v>
      </c>
      <c r="X60" s="14">
        <v>923.4</v>
      </c>
    </row>
    <row r="61" spans="1:24" x14ac:dyDescent="0.2">
      <c r="A61" s="2" t="s">
        <v>131</v>
      </c>
      <c r="B61" s="1" t="s">
        <v>132</v>
      </c>
      <c r="C61" s="14">
        <v>1400.04</v>
      </c>
      <c r="D61" s="14">
        <v>233.34</v>
      </c>
      <c r="E61" s="14">
        <v>0</v>
      </c>
      <c r="F61" s="14">
        <v>0</v>
      </c>
      <c r="G61" s="14">
        <v>0</v>
      </c>
      <c r="H61" s="14">
        <v>0</v>
      </c>
      <c r="I61" s="14">
        <v>1633.38</v>
      </c>
      <c r="J61" s="14">
        <v>0</v>
      </c>
      <c r="K61" s="14">
        <v>216.39</v>
      </c>
      <c r="L61" s="14">
        <v>0</v>
      </c>
      <c r="M61" s="14">
        <v>62.71</v>
      </c>
      <c r="N61" s="14">
        <v>0</v>
      </c>
      <c r="O61" s="14">
        <v>148.49</v>
      </c>
      <c r="P61" s="14">
        <v>0</v>
      </c>
      <c r="Q61" s="14">
        <v>0</v>
      </c>
      <c r="R61" s="14">
        <v>0</v>
      </c>
      <c r="S61" s="15">
        <v>-0.01</v>
      </c>
      <c r="T61" s="14">
        <v>0</v>
      </c>
      <c r="U61" s="14">
        <v>0</v>
      </c>
      <c r="V61" s="14">
        <v>0</v>
      </c>
      <c r="W61" s="14">
        <v>427.58</v>
      </c>
      <c r="X61" s="14">
        <v>1205.8</v>
      </c>
    </row>
    <row r="62" spans="1:24" x14ac:dyDescent="0.2">
      <c r="A62" s="2" t="s">
        <v>133</v>
      </c>
      <c r="B62" s="1" t="s">
        <v>134</v>
      </c>
      <c r="C62" s="14">
        <v>999.66</v>
      </c>
      <c r="D62" s="14">
        <v>166.61</v>
      </c>
      <c r="E62" s="14">
        <v>0</v>
      </c>
      <c r="F62" s="14">
        <v>2783.53</v>
      </c>
      <c r="G62" s="14">
        <v>0</v>
      </c>
      <c r="H62" s="14">
        <v>0</v>
      </c>
      <c r="I62" s="14">
        <v>3949.8</v>
      </c>
      <c r="J62" s="14">
        <v>0</v>
      </c>
      <c r="K62" s="14">
        <v>0</v>
      </c>
      <c r="L62" s="14">
        <v>0</v>
      </c>
      <c r="M62" s="14">
        <v>545.84</v>
      </c>
      <c r="N62" s="14">
        <v>0</v>
      </c>
      <c r="O62" s="14">
        <v>147.47</v>
      </c>
      <c r="P62" s="14">
        <v>0</v>
      </c>
      <c r="Q62" s="14">
        <v>0</v>
      </c>
      <c r="R62" s="14">
        <v>0</v>
      </c>
      <c r="S62" s="15">
        <v>-0.11</v>
      </c>
      <c r="T62" s="14">
        <v>0</v>
      </c>
      <c r="U62" s="14">
        <v>0</v>
      </c>
      <c r="V62" s="14">
        <v>0</v>
      </c>
      <c r="W62" s="14">
        <v>693.2</v>
      </c>
      <c r="X62" s="14">
        <v>3256.6</v>
      </c>
    </row>
    <row r="63" spans="1:24" x14ac:dyDescent="0.2">
      <c r="A63" s="2" t="s">
        <v>135</v>
      </c>
      <c r="B63" s="1" t="s">
        <v>136</v>
      </c>
      <c r="C63" s="14">
        <v>880.02</v>
      </c>
      <c r="D63" s="14">
        <v>146.66999999999999</v>
      </c>
      <c r="E63" s="14">
        <v>0</v>
      </c>
      <c r="F63" s="14">
        <v>0</v>
      </c>
      <c r="G63" s="14">
        <v>0</v>
      </c>
      <c r="H63" s="14">
        <v>0</v>
      </c>
      <c r="I63" s="14">
        <v>1026.69</v>
      </c>
      <c r="J63" s="14">
        <v>0</v>
      </c>
      <c r="K63" s="14">
        <v>0</v>
      </c>
      <c r="L63" s="15">
        <v>-21.83</v>
      </c>
      <c r="M63" s="14">
        <v>0</v>
      </c>
      <c r="N63" s="14">
        <v>0</v>
      </c>
      <c r="O63" s="14">
        <v>25.48</v>
      </c>
      <c r="P63" s="14">
        <v>0</v>
      </c>
      <c r="Q63" s="14">
        <v>0</v>
      </c>
      <c r="R63" s="14">
        <v>0</v>
      </c>
      <c r="S63" s="14">
        <v>0.04</v>
      </c>
      <c r="T63" s="14">
        <v>0</v>
      </c>
      <c r="U63" s="14">
        <v>0</v>
      </c>
      <c r="V63" s="14">
        <v>0</v>
      </c>
      <c r="W63" s="14">
        <v>3.69</v>
      </c>
      <c r="X63" s="14">
        <v>1023</v>
      </c>
    </row>
    <row r="64" spans="1:24" s="7" customFormat="1" x14ac:dyDescent="0.2">
      <c r="A64" s="17" t="s">
        <v>137</v>
      </c>
      <c r="C64" s="7" t="s">
        <v>138</v>
      </c>
      <c r="D64" s="7" t="s">
        <v>138</v>
      </c>
      <c r="E64" s="7" t="s">
        <v>138</v>
      </c>
      <c r="F64" s="7" t="s">
        <v>138</v>
      </c>
      <c r="G64" s="7" t="s">
        <v>138</v>
      </c>
      <c r="H64" s="7" t="s">
        <v>138</v>
      </c>
      <c r="I64" s="7" t="s">
        <v>138</v>
      </c>
      <c r="J64" s="7" t="s">
        <v>138</v>
      </c>
      <c r="K64" s="7" t="s">
        <v>138</v>
      </c>
      <c r="L64" s="7" t="s">
        <v>138</v>
      </c>
      <c r="M64" s="7" t="s">
        <v>138</v>
      </c>
      <c r="N64" s="7" t="s">
        <v>138</v>
      </c>
      <c r="O64" s="7" t="s">
        <v>138</v>
      </c>
      <c r="P64" s="7" t="s">
        <v>138</v>
      </c>
      <c r="Q64" s="7" t="s">
        <v>138</v>
      </c>
      <c r="R64" s="7" t="s">
        <v>138</v>
      </c>
      <c r="S64" s="7" t="s">
        <v>138</v>
      </c>
      <c r="T64" s="7" t="s">
        <v>138</v>
      </c>
      <c r="U64" s="7" t="s">
        <v>138</v>
      </c>
      <c r="V64" s="7" t="s">
        <v>138</v>
      </c>
      <c r="W64" s="7" t="s">
        <v>138</v>
      </c>
      <c r="X64" s="7" t="s">
        <v>138</v>
      </c>
    </row>
    <row r="65" spans="1:24" x14ac:dyDescent="0.2">
      <c r="C65" s="19">
        <v>61873.57</v>
      </c>
      <c r="D65" s="19">
        <v>10312.25</v>
      </c>
      <c r="E65" s="19">
        <v>666.66</v>
      </c>
      <c r="F65" s="19">
        <v>48541.94</v>
      </c>
      <c r="G65" s="19">
        <v>0</v>
      </c>
      <c r="H65" s="19">
        <v>0</v>
      </c>
      <c r="I65" s="19">
        <v>121394.42</v>
      </c>
      <c r="J65" s="19">
        <v>2474.77</v>
      </c>
      <c r="K65" s="19">
        <v>1547.01</v>
      </c>
      <c r="L65" s="20">
        <v>-377.22</v>
      </c>
      <c r="M65" s="19">
        <v>12712.36</v>
      </c>
      <c r="N65" s="20">
        <v>-1587.59</v>
      </c>
      <c r="O65" s="19">
        <v>5338.98</v>
      </c>
      <c r="P65" s="19">
        <v>0</v>
      </c>
      <c r="Q65" s="19">
        <v>1718.17</v>
      </c>
      <c r="R65" s="19">
        <v>0</v>
      </c>
      <c r="S65" s="19">
        <v>0.6</v>
      </c>
      <c r="T65" s="19">
        <v>790.34</v>
      </c>
      <c r="U65" s="19">
        <v>1300</v>
      </c>
      <c r="V65" s="19">
        <v>1250</v>
      </c>
      <c r="W65" s="19">
        <v>25167.42</v>
      </c>
      <c r="X65" s="19">
        <v>96227</v>
      </c>
    </row>
    <row r="67" spans="1:24" x14ac:dyDescent="0.2">
      <c r="A67" s="12" t="s">
        <v>139</v>
      </c>
    </row>
    <row r="68" spans="1:24" x14ac:dyDescent="0.2">
      <c r="A68" s="2" t="s">
        <v>140</v>
      </c>
      <c r="B68" s="1" t="s">
        <v>141</v>
      </c>
      <c r="C68" s="14">
        <v>547.67999999999995</v>
      </c>
      <c r="D68" s="14">
        <v>91.28</v>
      </c>
      <c r="E68" s="14">
        <v>0</v>
      </c>
      <c r="F68" s="14">
        <v>2146.36</v>
      </c>
      <c r="G68" s="14">
        <v>0</v>
      </c>
      <c r="H68" s="14">
        <v>0</v>
      </c>
      <c r="I68" s="14">
        <v>2785.32</v>
      </c>
      <c r="J68" s="14">
        <v>0</v>
      </c>
      <c r="K68" s="14">
        <v>571.99</v>
      </c>
      <c r="L68" s="14">
        <v>0</v>
      </c>
      <c r="M68" s="14">
        <v>297.11</v>
      </c>
      <c r="N68" s="14">
        <v>0</v>
      </c>
      <c r="O68" s="14">
        <v>80.069999999999993</v>
      </c>
      <c r="P68" s="14">
        <v>0</v>
      </c>
      <c r="Q68" s="14">
        <v>0</v>
      </c>
      <c r="R68" s="14">
        <v>0</v>
      </c>
      <c r="S68" s="15">
        <v>-0.05</v>
      </c>
      <c r="T68" s="14">
        <v>0</v>
      </c>
      <c r="U68" s="14">
        <v>0</v>
      </c>
      <c r="V68" s="14">
        <v>0</v>
      </c>
      <c r="W68" s="14">
        <v>949.12</v>
      </c>
      <c r="X68" s="14">
        <v>1836.2</v>
      </c>
    </row>
    <row r="69" spans="1:24" x14ac:dyDescent="0.2">
      <c r="A69" s="2" t="s">
        <v>142</v>
      </c>
      <c r="B69" s="1" t="s">
        <v>143</v>
      </c>
      <c r="C69" s="14">
        <v>572.46</v>
      </c>
      <c r="D69" s="14">
        <v>95.41</v>
      </c>
      <c r="E69" s="14">
        <v>0</v>
      </c>
      <c r="F69" s="14">
        <v>1655.06</v>
      </c>
      <c r="G69" s="14">
        <v>365.01</v>
      </c>
      <c r="H69" s="14">
        <v>0</v>
      </c>
      <c r="I69" s="14">
        <v>2687.94</v>
      </c>
      <c r="J69" s="14">
        <v>0</v>
      </c>
      <c r="K69" s="14">
        <v>0</v>
      </c>
      <c r="L69" s="14">
        <v>0</v>
      </c>
      <c r="M69" s="14">
        <v>278.98</v>
      </c>
      <c r="N69" s="14">
        <v>0</v>
      </c>
      <c r="O69" s="14">
        <v>96.3</v>
      </c>
      <c r="P69" s="14">
        <v>26.88</v>
      </c>
      <c r="Q69" s="14">
        <v>0</v>
      </c>
      <c r="R69" s="14">
        <v>131.71</v>
      </c>
      <c r="S69" s="15">
        <v>-0.13</v>
      </c>
      <c r="T69" s="14">
        <v>0</v>
      </c>
      <c r="U69" s="14">
        <v>0</v>
      </c>
      <c r="V69" s="14">
        <v>0</v>
      </c>
      <c r="W69" s="14">
        <v>533.74</v>
      </c>
      <c r="X69" s="14">
        <v>2154.1999999999998</v>
      </c>
    </row>
    <row r="70" spans="1:24" x14ac:dyDescent="0.2">
      <c r="A70" s="2" t="s">
        <v>144</v>
      </c>
      <c r="B70" s="1" t="s">
        <v>145</v>
      </c>
      <c r="C70" s="14">
        <v>537.54</v>
      </c>
      <c r="D70" s="14">
        <v>89.59</v>
      </c>
      <c r="E70" s="14">
        <v>0</v>
      </c>
      <c r="F70" s="14">
        <v>5492.53</v>
      </c>
      <c r="G70" s="14">
        <v>1076.1400000000001</v>
      </c>
      <c r="H70" s="14">
        <v>0</v>
      </c>
      <c r="I70" s="14">
        <v>7195.8</v>
      </c>
      <c r="J70" s="14">
        <v>0</v>
      </c>
      <c r="K70" s="14">
        <v>0</v>
      </c>
      <c r="L70" s="14">
        <v>0</v>
      </c>
      <c r="M70" s="14">
        <v>1274.1400000000001</v>
      </c>
      <c r="N70" s="14">
        <v>0</v>
      </c>
      <c r="O70" s="14">
        <v>255.9</v>
      </c>
      <c r="P70" s="14">
        <v>71.959999999999994</v>
      </c>
      <c r="Q70" s="14">
        <v>0</v>
      </c>
      <c r="R70" s="14">
        <v>352.59</v>
      </c>
      <c r="S70" s="14">
        <v>0.01</v>
      </c>
      <c r="T70" s="14">
        <v>0</v>
      </c>
      <c r="U70" s="14">
        <v>0</v>
      </c>
      <c r="V70" s="14">
        <v>0</v>
      </c>
      <c r="W70" s="14">
        <v>1954.6</v>
      </c>
      <c r="X70" s="14">
        <v>5241.2</v>
      </c>
    </row>
    <row r="71" spans="1:24" x14ac:dyDescent="0.2">
      <c r="A71" s="2" t="s">
        <v>146</v>
      </c>
      <c r="B71" s="1" t="s">
        <v>147</v>
      </c>
      <c r="C71" s="14">
        <v>447.95</v>
      </c>
      <c r="D71" s="14">
        <v>74.66</v>
      </c>
      <c r="E71" s="14">
        <v>0</v>
      </c>
      <c r="F71" s="14">
        <v>1050.8900000000001</v>
      </c>
      <c r="G71" s="14">
        <v>396.6</v>
      </c>
      <c r="H71" s="14">
        <v>0</v>
      </c>
      <c r="I71" s="14">
        <v>1970.1</v>
      </c>
      <c r="J71" s="14">
        <v>0</v>
      </c>
      <c r="K71" s="14">
        <v>0</v>
      </c>
      <c r="L71" s="14">
        <v>0</v>
      </c>
      <c r="M71" s="14">
        <v>157.72999999999999</v>
      </c>
      <c r="N71" s="14">
        <v>0</v>
      </c>
      <c r="O71" s="14">
        <v>83.02</v>
      </c>
      <c r="P71" s="14">
        <v>19.7</v>
      </c>
      <c r="Q71" s="14">
        <v>0</v>
      </c>
      <c r="R71" s="14">
        <v>96.53</v>
      </c>
      <c r="S71" s="14">
        <v>0.12</v>
      </c>
      <c r="T71" s="14">
        <v>0</v>
      </c>
      <c r="U71" s="14">
        <v>300</v>
      </c>
      <c r="V71" s="14">
        <v>0</v>
      </c>
      <c r="W71" s="14">
        <v>657.1</v>
      </c>
      <c r="X71" s="14">
        <v>1313</v>
      </c>
    </row>
    <row r="72" spans="1:24" x14ac:dyDescent="0.2">
      <c r="A72" s="2" t="s">
        <v>148</v>
      </c>
      <c r="B72" s="1" t="s">
        <v>149</v>
      </c>
      <c r="C72" s="14">
        <v>530.16</v>
      </c>
      <c r="D72" s="14">
        <v>88.36</v>
      </c>
      <c r="E72" s="14">
        <v>0</v>
      </c>
      <c r="F72" s="14">
        <v>1004.6</v>
      </c>
      <c r="G72" s="14">
        <v>88.36</v>
      </c>
      <c r="H72" s="14">
        <v>0</v>
      </c>
      <c r="I72" s="14">
        <v>1711.48</v>
      </c>
      <c r="J72" s="14">
        <v>0</v>
      </c>
      <c r="K72" s="14">
        <v>0</v>
      </c>
      <c r="L72" s="14">
        <v>0</v>
      </c>
      <c r="M72" s="14">
        <v>129.59</v>
      </c>
      <c r="N72" s="14">
        <v>0</v>
      </c>
      <c r="O72" s="14">
        <v>39.590000000000003</v>
      </c>
      <c r="P72" s="14">
        <v>17.11</v>
      </c>
      <c r="Q72" s="14">
        <v>0</v>
      </c>
      <c r="R72" s="14">
        <v>83.86</v>
      </c>
      <c r="S72" s="15">
        <v>-7.0000000000000007E-2</v>
      </c>
      <c r="T72" s="14">
        <v>0</v>
      </c>
      <c r="U72" s="14">
        <v>0</v>
      </c>
      <c r="V72" s="14">
        <v>0</v>
      </c>
      <c r="W72" s="14">
        <v>270.08</v>
      </c>
      <c r="X72" s="14">
        <v>1441.4</v>
      </c>
    </row>
    <row r="73" spans="1:24" x14ac:dyDescent="0.2">
      <c r="A73" s="2" t="s">
        <v>150</v>
      </c>
      <c r="B73" s="1" t="s">
        <v>151</v>
      </c>
      <c r="C73" s="14">
        <v>530.16</v>
      </c>
      <c r="D73" s="14">
        <v>88.36</v>
      </c>
      <c r="E73" s="14">
        <v>0</v>
      </c>
      <c r="F73" s="14">
        <v>4546.28</v>
      </c>
      <c r="G73" s="14">
        <v>678.96</v>
      </c>
      <c r="H73" s="14">
        <v>0</v>
      </c>
      <c r="I73" s="14">
        <v>5843.76</v>
      </c>
      <c r="J73" s="14">
        <v>0</v>
      </c>
      <c r="K73" s="14">
        <v>0</v>
      </c>
      <c r="L73" s="14">
        <v>0</v>
      </c>
      <c r="M73" s="14">
        <v>956.14</v>
      </c>
      <c r="N73" s="14">
        <v>0</v>
      </c>
      <c r="O73" s="14">
        <v>151.44</v>
      </c>
      <c r="P73" s="14">
        <v>58.44</v>
      </c>
      <c r="Q73" s="14">
        <v>0</v>
      </c>
      <c r="R73" s="14">
        <v>286.33999999999997</v>
      </c>
      <c r="S73" s="14">
        <v>0</v>
      </c>
      <c r="T73" s="14">
        <v>0</v>
      </c>
      <c r="U73" s="14">
        <v>700</v>
      </c>
      <c r="V73" s="14">
        <v>0</v>
      </c>
      <c r="W73" s="14">
        <v>2152.36</v>
      </c>
      <c r="X73" s="14">
        <v>3691.4</v>
      </c>
    </row>
    <row r="74" spans="1:24" x14ac:dyDescent="0.2">
      <c r="A74" s="2" t="s">
        <v>152</v>
      </c>
      <c r="B74" s="1" t="s">
        <v>153</v>
      </c>
      <c r="C74" s="14">
        <v>633.6</v>
      </c>
      <c r="D74" s="14">
        <v>105.6</v>
      </c>
      <c r="E74" s="14">
        <v>0</v>
      </c>
      <c r="F74" s="14">
        <v>2101.46</v>
      </c>
      <c r="G74" s="14">
        <v>0</v>
      </c>
      <c r="H74" s="14">
        <v>0</v>
      </c>
      <c r="I74" s="14">
        <v>2840.66</v>
      </c>
      <c r="J74" s="14">
        <v>0</v>
      </c>
      <c r="K74" s="14">
        <v>0</v>
      </c>
      <c r="L74" s="14">
        <v>0</v>
      </c>
      <c r="M74" s="14">
        <v>308.93</v>
      </c>
      <c r="N74" s="14">
        <v>0</v>
      </c>
      <c r="O74" s="14">
        <v>97.51</v>
      </c>
      <c r="P74" s="14">
        <v>0</v>
      </c>
      <c r="Q74" s="14">
        <v>0</v>
      </c>
      <c r="R74" s="14">
        <v>0</v>
      </c>
      <c r="S74" s="14">
        <v>0.02</v>
      </c>
      <c r="T74" s="14">
        <v>0</v>
      </c>
      <c r="U74" s="14">
        <v>0</v>
      </c>
      <c r="V74" s="14">
        <v>0</v>
      </c>
      <c r="W74" s="14">
        <v>406.46</v>
      </c>
      <c r="X74" s="14">
        <v>2434.1999999999998</v>
      </c>
    </row>
    <row r="75" spans="1:24" x14ac:dyDescent="0.2">
      <c r="A75" s="2" t="s">
        <v>154</v>
      </c>
      <c r="B75" s="1" t="s">
        <v>155</v>
      </c>
      <c r="C75" s="14">
        <v>530.16</v>
      </c>
      <c r="D75" s="14">
        <v>88.36</v>
      </c>
      <c r="E75" s="14">
        <v>0</v>
      </c>
      <c r="F75" s="14">
        <v>466.8</v>
      </c>
      <c r="G75" s="14">
        <v>186.58</v>
      </c>
      <c r="H75" s="14">
        <v>0</v>
      </c>
      <c r="I75" s="14">
        <v>1271.9000000000001</v>
      </c>
      <c r="J75" s="14">
        <v>0</v>
      </c>
      <c r="K75" s="14">
        <v>0</v>
      </c>
      <c r="L75" s="14">
        <v>0</v>
      </c>
      <c r="M75" s="14">
        <v>13.92</v>
      </c>
      <c r="N75" s="14">
        <v>0</v>
      </c>
      <c r="O75" s="14">
        <v>39.69</v>
      </c>
      <c r="P75" s="14">
        <v>12.72</v>
      </c>
      <c r="Q75" s="14">
        <v>0</v>
      </c>
      <c r="R75" s="14">
        <v>62.32</v>
      </c>
      <c r="S75" s="14">
        <v>0.05</v>
      </c>
      <c r="T75" s="14">
        <v>0</v>
      </c>
      <c r="U75" s="14">
        <v>0</v>
      </c>
      <c r="V75" s="14">
        <v>0</v>
      </c>
      <c r="W75" s="14">
        <v>128.69999999999999</v>
      </c>
      <c r="X75" s="14">
        <v>1143.2</v>
      </c>
    </row>
    <row r="76" spans="1:24" x14ac:dyDescent="0.2">
      <c r="A76" s="2" t="s">
        <v>156</v>
      </c>
      <c r="B76" s="1" t="s">
        <v>157</v>
      </c>
      <c r="C76" s="14">
        <v>633.41999999999996</v>
      </c>
      <c r="D76" s="14">
        <v>105.57</v>
      </c>
      <c r="E76" s="14">
        <v>0</v>
      </c>
      <c r="F76" s="14">
        <v>3287.1</v>
      </c>
      <c r="G76" s="14">
        <v>0</v>
      </c>
      <c r="H76" s="14">
        <v>0</v>
      </c>
      <c r="I76" s="14">
        <v>4026.09</v>
      </c>
      <c r="J76" s="14">
        <v>0</v>
      </c>
      <c r="K76" s="14">
        <v>0</v>
      </c>
      <c r="L76" s="14">
        <v>0</v>
      </c>
      <c r="M76" s="14">
        <v>562.14</v>
      </c>
      <c r="N76" s="15">
        <v>-30.43</v>
      </c>
      <c r="O76" s="14">
        <v>115.27</v>
      </c>
      <c r="P76" s="14">
        <v>0</v>
      </c>
      <c r="Q76" s="14">
        <v>0</v>
      </c>
      <c r="R76" s="14">
        <v>0</v>
      </c>
      <c r="S76" s="15">
        <v>-0.09</v>
      </c>
      <c r="T76" s="14">
        <v>0</v>
      </c>
      <c r="U76" s="14">
        <v>150</v>
      </c>
      <c r="V76" s="14">
        <v>0</v>
      </c>
      <c r="W76" s="14">
        <v>796.89</v>
      </c>
      <c r="X76" s="14">
        <v>3229.2</v>
      </c>
    </row>
    <row r="77" spans="1:24" x14ac:dyDescent="0.2">
      <c r="A77" s="2" t="s">
        <v>158</v>
      </c>
      <c r="B77" s="1" t="s">
        <v>159</v>
      </c>
      <c r="C77" s="14">
        <v>537.54</v>
      </c>
      <c r="D77" s="14">
        <v>89.59</v>
      </c>
      <c r="E77" s="14">
        <v>0</v>
      </c>
      <c r="F77" s="14">
        <v>4002.35</v>
      </c>
      <c r="G77" s="14">
        <v>651.67999999999995</v>
      </c>
      <c r="H77" s="14">
        <v>0</v>
      </c>
      <c r="I77" s="14">
        <v>5281.16</v>
      </c>
      <c r="J77" s="14">
        <v>0</v>
      </c>
      <c r="K77" s="14">
        <v>0</v>
      </c>
      <c r="L77" s="14">
        <v>0</v>
      </c>
      <c r="M77" s="14">
        <v>830.22</v>
      </c>
      <c r="N77" s="14">
        <v>0</v>
      </c>
      <c r="O77" s="14">
        <v>129.81</v>
      </c>
      <c r="P77" s="14">
        <v>52.81</v>
      </c>
      <c r="Q77" s="14">
        <v>0</v>
      </c>
      <c r="R77" s="14">
        <v>258.77999999999997</v>
      </c>
      <c r="S77" s="15">
        <v>-0.06</v>
      </c>
      <c r="T77" s="14">
        <v>0</v>
      </c>
      <c r="U77" s="14">
        <v>500</v>
      </c>
      <c r="V77" s="14">
        <v>0</v>
      </c>
      <c r="W77" s="14">
        <v>1771.56</v>
      </c>
      <c r="X77" s="14">
        <v>3509.6</v>
      </c>
    </row>
    <row r="78" spans="1:24" x14ac:dyDescent="0.2">
      <c r="A78" s="2" t="s">
        <v>160</v>
      </c>
      <c r="B78" s="1" t="s">
        <v>161</v>
      </c>
      <c r="C78" s="14">
        <v>537.54</v>
      </c>
      <c r="D78" s="14">
        <v>89.59</v>
      </c>
      <c r="E78" s="14">
        <v>0</v>
      </c>
      <c r="F78" s="14">
        <v>5111.75</v>
      </c>
      <c r="G78" s="14">
        <v>13165.05</v>
      </c>
      <c r="H78" s="14">
        <v>313.56</v>
      </c>
      <c r="I78" s="14">
        <v>19217.490000000002</v>
      </c>
      <c r="J78" s="14">
        <v>0</v>
      </c>
      <c r="K78" s="14">
        <v>0</v>
      </c>
      <c r="L78" s="14">
        <v>0</v>
      </c>
      <c r="M78" s="14">
        <v>4725.63</v>
      </c>
      <c r="N78" s="14">
        <v>0</v>
      </c>
      <c r="O78" s="14">
        <v>199.74</v>
      </c>
      <c r="P78" s="14">
        <v>192.17</v>
      </c>
      <c r="Q78" s="14">
        <v>0</v>
      </c>
      <c r="R78" s="14">
        <v>941.66</v>
      </c>
      <c r="S78" s="15">
        <v>-0.11</v>
      </c>
      <c r="T78" s="14">
        <v>0</v>
      </c>
      <c r="U78" s="14">
        <v>1000</v>
      </c>
      <c r="V78" s="14">
        <v>0</v>
      </c>
      <c r="W78" s="14">
        <v>7059.09</v>
      </c>
      <c r="X78" s="14">
        <v>12158.4</v>
      </c>
    </row>
    <row r="79" spans="1:24" x14ac:dyDescent="0.2">
      <c r="A79" s="2" t="s">
        <v>162</v>
      </c>
      <c r="B79" s="1" t="s">
        <v>163</v>
      </c>
      <c r="C79" s="14">
        <v>530.16</v>
      </c>
      <c r="D79" s="14">
        <v>88.36</v>
      </c>
      <c r="E79" s="14">
        <v>0</v>
      </c>
      <c r="F79" s="14">
        <v>3875.1</v>
      </c>
      <c r="G79" s="14">
        <v>622.11</v>
      </c>
      <c r="H79" s="14">
        <v>0</v>
      </c>
      <c r="I79" s="14">
        <v>5115.7299999999996</v>
      </c>
      <c r="J79" s="14">
        <v>0</v>
      </c>
      <c r="K79" s="14">
        <v>0</v>
      </c>
      <c r="L79" s="14">
        <v>0</v>
      </c>
      <c r="M79" s="14">
        <v>794.88</v>
      </c>
      <c r="N79" s="14">
        <v>0</v>
      </c>
      <c r="O79" s="14">
        <v>131.25</v>
      </c>
      <c r="P79" s="14">
        <v>51.16</v>
      </c>
      <c r="Q79" s="14">
        <v>0</v>
      </c>
      <c r="R79" s="14">
        <v>250.67</v>
      </c>
      <c r="S79" s="15">
        <v>-0.03</v>
      </c>
      <c r="T79" s="14">
        <v>0</v>
      </c>
      <c r="U79" s="14">
        <v>0</v>
      </c>
      <c r="V79" s="14">
        <v>0</v>
      </c>
      <c r="W79" s="14">
        <v>1227.93</v>
      </c>
      <c r="X79" s="14">
        <v>3887.8</v>
      </c>
    </row>
    <row r="80" spans="1:24" x14ac:dyDescent="0.2">
      <c r="A80" s="2" t="s">
        <v>164</v>
      </c>
      <c r="B80" s="1" t="s">
        <v>165</v>
      </c>
      <c r="C80" s="14">
        <v>633.6</v>
      </c>
      <c r="D80" s="14">
        <v>105.6</v>
      </c>
      <c r="E80" s="14">
        <v>0</v>
      </c>
      <c r="F80" s="14">
        <v>5202.6499999999996</v>
      </c>
      <c r="G80" s="14">
        <v>0</v>
      </c>
      <c r="H80" s="14">
        <v>0</v>
      </c>
      <c r="I80" s="14">
        <v>5941.85</v>
      </c>
      <c r="J80" s="14">
        <v>0</v>
      </c>
      <c r="K80" s="14">
        <v>0</v>
      </c>
      <c r="L80" s="14">
        <v>0</v>
      </c>
      <c r="M80" s="14">
        <v>979.22</v>
      </c>
      <c r="N80" s="14">
        <v>0</v>
      </c>
      <c r="O80" s="14">
        <v>127.05</v>
      </c>
      <c r="P80" s="14">
        <v>0</v>
      </c>
      <c r="Q80" s="14">
        <v>0</v>
      </c>
      <c r="R80" s="14">
        <v>0</v>
      </c>
      <c r="S80" s="15">
        <v>-0.02</v>
      </c>
      <c r="T80" s="14">
        <v>0</v>
      </c>
      <c r="U80" s="14">
        <v>0</v>
      </c>
      <c r="V80" s="14">
        <v>0</v>
      </c>
      <c r="W80" s="14">
        <v>1106.25</v>
      </c>
      <c r="X80" s="14">
        <v>4835.6000000000004</v>
      </c>
    </row>
    <row r="81" spans="1:24" x14ac:dyDescent="0.2">
      <c r="A81" s="2" t="s">
        <v>166</v>
      </c>
      <c r="B81" s="1" t="s">
        <v>167</v>
      </c>
      <c r="C81" s="14">
        <v>530.16</v>
      </c>
      <c r="D81" s="14">
        <v>88.36</v>
      </c>
      <c r="E81" s="14">
        <v>0</v>
      </c>
      <c r="F81" s="14">
        <v>265.60000000000002</v>
      </c>
      <c r="G81" s="14">
        <v>88.36</v>
      </c>
      <c r="H81" s="14">
        <v>0</v>
      </c>
      <c r="I81" s="14">
        <v>972.48</v>
      </c>
      <c r="J81" s="14">
        <v>0</v>
      </c>
      <c r="K81" s="14">
        <v>0</v>
      </c>
      <c r="L81" s="15">
        <v>-31.8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0.08</v>
      </c>
      <c r="T81" s="14">
        <v>0</v>
      </c>
      <c r="U81" s="14">
        <v>0</v>
      </c>
      <c r="V81" s="14">
        <v>0</v>
      </c>
      <c r="W81" s="14">
        <v>-31.72</v>
      </c>
      <c r="X81" s="14">
        <v>1004.2</v>
      </c>
    </row>
    <row r="82" spans="1:24" x14ac:dyDescent="0.2">
      <c r="A82" s="2" t="s">
        <v>168</v>
      </c>
      <c r="B82" s="1" t="s">
        <v>169</v>
      </c>
      <c r="C82" s="14">
        <v>633.66</v>
      </c>
      <c r="D82" s="14">
        <v>105.61</v>
      </c>
      <c r="E82" s="14">
        <v>0</v>
      </c>
      <c r="F82" s="14">
        <v>5695.08</v>
      </c>
      <c r="G82" s="14">
        <v>0</v>
      </c>
      <c r="H82" s="14">
        <v>0</v>
      </c>
      <c r="I82" s="14">
        <v>6434.35</v>
      </c>
      <c r="J82" s="14">
        <v>0</v>
      </c>
      <c r="K82" s="14">
        <v>0</v>
      </c>
      <c r="L82" s="14">
        <v>0</v>
      </c>
      <c r="M82" s="14">
        <v>1095.05</v>
      </c>
      <c r="N82" s="14">
        <v>0</v>
      </c>
      <c r="O82" s="14">
        <v>138.87</v>
      </c>
      <c r="P82" s="14">
        <v>0</v>
      </c>
      <c r="Q82" s="14">
        <v>0</v>
      </c>
      <c r="R82" s="14">
        <v>0</v>
      </c>
      <c r="S82" s="14">
        <v>0.03</v>
      </c>
      <c r="T82" s="14">
        <v>0</v>
      </c>
      <c r="U82" s="14">
        <v>0</v>
      </c>
      <c r="V82" s="14">
        <v>0</v>
      </c>
      <c r="W82" s="14">
        <v>1233.95</v>
      </c>
      <c r="X82" s="14">
        <v>5200.3999999999996</v>
      </c>
    </row>
    <row r="83" spans="1:24" x14ac:dyDescent="0.2">
      <c r="A83" s="2" t="s">
        <v>170</v>
      </c>
      <c r="B83" s="1" t="s">
        <v>171</v>
      </c>
      <c r="C83" s="14">
        <v>530.16</v>
      </c>
      <c r="D83" s="14">
        <v>88.36</v>
      </c>
      <c r="E83" s="14">
        <v>0</v>
      </c>
      <c r="F83" s="14">
        <v>1400</v>
      </c>
      <c r="G83" s="14">
        <v>274.42</v>
      </c>
      <c r="H83" s="14">
        <v>0</v>
      </c>
      <c r="I83" s="14">
        <v>2292.94</v>
      </c>
      <c r="J83" s="14">
        <v>0</v>
      </c>
      <c r="K83" s="14">
        <v>0</v>
      </c>
      <c r="L83" s="14">
        <v>0</v>
      </c>
      <c r="M83" s="14">
        <v>208.52</v>
      </c>
      <c r="N83" s="14">
        <v>0</v>
      </c>
      <c r="O83" s="14">
        <v>51</v>
      </c>
      <c r="P83" s="14">
        <v>22.93</v>
      </c>
      <c r="Q83" s="14">
        <v>0</v>
      </c>
      <c r="R83" s="14">
        <v>112.35</v>
      </c>
      <c r="S83" s="15">
        <v>-0.06</v>
      </c>
      <c r="T83" s="14">
        <v>0</v>
      </c>
      <c r="U83" s="14">
        <v>0</v>
      </c>
      <c r="V83" s="14">
        <v>0</v>
      </c>
      <c r="W83" s="14">
        <v>394.74</v>
      </c>
      <c r="X83" s="14">
        <v>1898.2</v>
      </c>
    </row>
    <row r="84" spans="1:24" x14ac:dyDescent="0.2">
      <c r="A84" s="2" t="s">
        <v>172</v>
      </c>
      <c r="B84" s="1" t="s">
        <v>173</v>
      </c>
      <c r="C84" s="14">
        <v>530.16</v>
      </c>
      <c r="D84" s="14">
        <v>88.36</v>
      </c>
      <c r="E84" s="14">
        <v>0</v>
      </c>
      <c r="F84" s="14">
        <v>1024.48</v>
      </c>
      <c r="G84" s="14">
        <v>259.5</v>
      </c>
      <c r="H84" s="14">
        <v>0</v>
      </c>
      <c r="I84" s="14">
        <v>1902.5</v>
      </c>
      <c r="J84" s="14">
        <v>0</v>
      </c>
      <c r="K84" s="14">
        <v>0</v>
      </c>
      <c r="L84" s="14">
        <v>0</v>
      </c>
      <c r="M84" s="14">
        <v>150.37</v>
      </c>
      <c r="N84" s="14">
        <v>0</v>
      </c>
      <c r="O84" s="14">
        <v>64.48</v>
      </c>
      <c r="P84" s="14">
        <v>19.03</v>
      </c>
      <c r="Q84" s="14">
        <v>0</v>
      </c>
      <c r="R84" s="14">
        <v>93.22</v>
      </c>
      <c r="S84" s="14">
        <v>0</v>
      </c>
      <c r="T84" s="14">
        <v>0</v>
      </c>
      <c r="U84" s="14">
        <v>400</v>
      </c>
      <c r="V84" s="14">
        <v>0</v>
      </c>
      <c r="W84" s="14">
        <v>727.1</v>
      </c>
      <c r="X84" s="14">
        <v>1175.4000000000001</v>
      </c>
    </row>
    <row r="85" spans="1:24" x14ac:dyDescent="0.2">
      <c r="A85" s="2" t="s">
        <v>174</v>
      </c>
      <c r="B85" s="1" t="s">
        <v>175</v>
      </c>
      <c r="C85" s="14">
        <v>537.54</v>
      </c>
      <c r="D85" s="14">
        <v>89.59</v>
      </c>
      <c r="E85" s="14">
        <v>0</v>
      </c>
      <c r="F85" s="14">
        <v>2876</v>
      </c>
      <c r="G85" s="14">
        <v>484.6</v>
      </c>
      <c r="H85" s="14">
        <v>0</v>
      </c>
      <c r="I85" s="14">
        <v>3987.73</v>
      </c>
      <c r="J85" s="14">
        <v>0</v>
      </c>
      <c r="K85" s="14">
        <v>0</v>
      </c>
      <c r="L85" s="14">
        <v>0</v>
      </c>
      <c r="M85" s="14">
        <v>553.94000000000005</v>
      </c>
      <c r="N85" s="14">
        <v>0</v>
      </c>
      <c r="O85" s="14">
        <v>144.41</v>
      </c>
      <c r="P85" s="14">
        <v>39.880000000000003</v>
      </c>
      <c r="Q85" s="14">
        <v>0</v>
      </c>
      <c r="R85" s="14">
        <v>195.4</v>
      </c>
      <c r="S85" s="14">
        <v>0.1</v>
      </c>
      <c r="T85" s="14">
        <v>0</v>
      </c>
      <c r="U85" s="14">
        <v>0</v>
      </c>
      <c r="V85" s="14">
        <v>0</v>
      </c>
      <c r="W85" s="14">
        <v>933.73</v>
      </c>
      <c r="X85" s="14">
        <v>3054</v>
      </c>
    </row>
    <row r="86" spans="1:24" x14ac:dyDescent="0.2">
      <c r="A86" s="2" t="s">
        <v>176</v>
      </c>
      <c r="B86" s="1" t="s">
        <v>177</v>
      </c>
      <c r="C86" s="14">
        <v>530.16</v>
      </c>
      <c r="D86" s="14">
        <v>88.36</v>
      </c>
      <c r="E86" s="14">
        <v>0</v>
      </c>
      <c r="F86" s="14">
        <v>5768.01</v>
      </c>
      <c r="G86" s="14">
        <v>0</v>
      </c>
      <c r="H86" s="14">
        <v>0</v>
      </c>
      <c r="I86" s="14">
        <v>6386.53</v>
      </c>
      <c r="J86" s="14">
        <v>0</v>
      </c>
      <c r="K86" s="14">
        <v>0</v>
      </c>
      <c r="L86" s="14">
        <v>0</v>
      </c>
      <c r="M86" s="14">
        <v>1083.8</v>
      </c>
      <c r="N86" s="14">
        <v>0</v>
      </c>
      <c r="O86" s="14">
        <v>208.9</v>
      </c>
      <c r="P86" s="14">
        <v>0</v>
      </c>
      <c r="Q86" s="14">
        <v>0</v>
      </c>
      <c r="R86" s="14">
        <v>0</v>
      </c>
      <c r="S86" s="14">
        <v>0.03</v>
      </c>
      <c r="T86" s="14">
        <v>0</v>
      </c>
      <c r="U86" s="14">
        <v>0</v>
      </c>
      <c r="V86" s="14">
        <v>0</v>
      </c>
      <c r="W86" s="14">
        <v>1292.73</v>
      </c>
      <c r="X86" s="14">
        <v>5093.8</v>
      </c>
    </row>
    <row r="87" spans="1:24" x14ac:dyDescent="0.2">
      <c r="A87" s="2" t="s">
        <v>178</v>
      </c>
      <c r="B87" s="1" t="s">
        <v>179</v>
      </c>
      <c r="C87" s="14">
        <v>537.54</v>
      </c>
      <c r="D87" s="14">
        <v>89.59</v>
      </c>
      <c r="E87" s="14">
        <v>0</v>
      </c>
      <c r="F87" s="14">
        <v>3053.36</v>
      </c>
      <c r="G87" s="14">
        <v>485.54</v>
      </c>
      <c r="H87" s="14">
        <v>0</v>
      </c>
      <c r="I87" s="14">
        <v>4166.03</v>
      </c>
      <c r="J87" s="14">
        <v>0</v>
      </c>
      <c r="K87" s="14">
        <v>0</v>
      </c>
      <c r="L87" s="14">
        <v>0</v>
      </c>
      <c r="M87" s="14">
        <v>592.03</v>
      </c>
      <c r="N87" s="14">
        <v>0</v>
      </c>
      <c r="O87" s="14">
        <v>93.27</v>
      </c>
      <c r="P87" s="14">
        <v>41.66</v>
      </c>
      <c r="Q87" s="14">
        <v>0</v>
      </c>
      <c r="R87" s="14">
        <v>204.14</v>
      </c>
      <c r="S87" s="14">
        <v>0.13</v>
      </c>
      <c r="T87" s="14">
        <v>0</v>
      </c>
      <c r="U87" s="14">
        <v>0</v>
      </c>
      <c r="V87" s="14">
        <v>0</v>
      </c>
      <c r="W87" s="14">
        <v>931.23</v>
      </c>
      <c r="X87" s="14">
        <v>3234.8</v>
      </c>
    </row>
    <row r="88" spans="1:24" x14ac:dyDescent="0.2">
      <c r="A88" s="2" t="s">
        <v>180</v>
      </c>
      <c r="B88" s="1" t="s">
        <v>181</v>
      </c>
      <c r="C88" s="14">
        <v>633.6</v>
      </c>
      <c r="D88" s="14">
        <v>105.6</v>
      </c>
      <c r="E88" s="14">
        <v>0</v>
      </c>
      <c r="F88" s="14">
        <v>4793.1400000000003</v>
      </c>
      <c r="G88" s="14">
        <v>0</v>
      </c>
      <c r="H88" s="14">
        <v>0</v>
      </c>
      <c r="I88" s="14">
        <v>5532.34</v>
      </c>
      <c r="J88" s="14">
        <v>0</v>
      </c>
      <c r="K88" s="14">
        <v>0</v>
      </c>
      <c r="L88" s="14">
        <v>0</v>
      </c>
      <c r="M88" s="14">
        <v>883.87</v>
      </c>
      <c r="N88" s="14">
        <v>0</v>
      </c>
      <c r="O88" s="14">
        <v>173.74</v>
      </c>
      <c r="P88" s="14">
        <v>0</v>
      </c>
      <c r="Q88" s="14">
        <v>0</v>
      </c>
      <c r="R88" s="14">
        <v>0</v>
      </c>
      <c r="S88" s="15">
        <v>-7.0000000000000007E-2</v>
      </c>
      <c r="T88" s="14">
        <v>0</v>
      </c>
      <c r="U88" s="14">
        <v>0</v>
      </c>
      <c r="V88" s="14">
        <v>0</v>
      </c>
      <c r="W88" s="14">
        <v>1057.54</v>
      </c>
      <c r="X88" s="14">
        <v>4474.8</v>
      </c>
    </row>
    <row r="89" spans="1:24" x14ac:dyDescent="0.2">
      <c r="A89" s="2" t="s">
        <v>182</v>
      </c>
      <c r="B89" s="1" t="s">
        <v>183</v>
      </c>
      <c r="C89" s="14">
        <v>530.16</v>
      </c>
      <c r="D89" s="14">
        <v>88.36</v>
      </c>
      <c r="E89" s="14">
        <v>0</v>
      </c>
      <c r="F89" s="14">
        <v>415.19</v>
      </c>
      <c r="G89" s="14">
        <v>201.38</v>
      </c>
      <c r="H89" s="14">
        <v>0</v>
      </c>
      <c r="I89" s="14">
        <v>1235.0899999999999</v>
      </c>
      <c r="J89" s="14">
        <v>0</v>
      </c>
      <c r="K89" s="14">
        <v>0</v>
      </c>
      <c r="L89" s="14">
        <v>0</v>
      </c>
      <c r="M89" s="14">
        <v>9.91</v>
      </c>
      <c r="N89" s="15">
        <v>-9.91</v>
      </c>
      <c r="O89" s="14">
        <v>43.13</v>
      </c>
      <c r="P89" s="14">
        <v>12.35</v>
      </c>
      <c r="Q89" s="14">
        <v>0</v>
      </c>
      <c r="R89" s="14">
        <v>60.52</v>
      </c>
      <c r="S89" s="14">
        <v>0.09</v>
      </c>
      <c r="T89" s="14">
        <v>0</v>
      </c>
      <c r="U89" s="14">
        <v>0</v>
      </c>
      <c r="V89" s="14">
        <v>0</v>
      </c>
      <c r="W89" s="14">
        <v>116.09</v>
      </c>
      <c r="X89" s="14">
        <v>1119</v>
      </c>
    </row>
    <row r="90" spans="1:24" x14ac:dyDescent="0.2">
      <c r="A90" s="2" t="s">
        <v>184</v>
      </c>
      <c r="B90" s="1" t="s">
        <v>185</v>
      </c>
      <c r="C90" s="14">
        <v>530.16</v>
      </c>
      <c r="D90" s="14">
        <v>88.36</v>
      </c>
      <c r="E90" s="14">
        <v>0</v>
      </c>
      <c r="F90" s="14">
        <v>674.6</v>
      </c>
      <c r="G90" s="14">
        <v>88.36</v>
      </c>
      <c r="H90" s="14">
        <v>0</v>
      </c>
      <c r="I90" s="14">
        <v>1381.48</v>
      </c>
      <c r="J90" s="14">
        <v>0</v>
      </c>
      <c r="K90" s="14">
        <v>0</v>
      </c>
      <c r="L90" s="14">
        <v>0</v>
      </c>
      <c r="M90" s="14">
        <v>25.84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0.04</v>
      </c>
      <c r="T90" s="14">
        <v>0</v>
      </c>
      <c r="U90" s="14">
        <v>0</v>
      </c>
      <c r="V90" s="14">
        <v>0</v>
      </c>
      <c r="W90" s="14">
        <v>25.88</v>
      </c>
      <c r="X90" s="14">
        <v>1355.6</v>
      </c>
    </row>
    <row r="91" spans="1:24" x14ac:dyDescent="0.2">
      <c r="A91" s="2" t="s">
        <v>186</v>
      </c>
      <c r="B91" s="1" t="s">
        <v>187</v>
      </c>
      <c r="C91" s="14">
        <v>1028.58</v>
      </c>
      <c r="D91" s="14">
        <v>171.43</v>
      </c>
      <c r="E91" s="14">
        <v>0</v>
      </c>
      <c r="F91" s="14">
        <v>5423.82</v>
      </c>
      <c r="G91" s="14">
        <v>0</v>
      </c>
      <c r="H91" s="14">
        <v>0</v>
      </c>
      <c r="I91" s="14">
        <v>6623.83</v>
      </c>
      <c r="J91" s="14">
        <v>0</v>
      </c>
      <c r="K91" s="14">
        <v>311.29000000000002</v>
      </c>
      <c r="L91" s="14">
        <v>0</v>
      </c>
      <c r="M91" s="14">
        <v>1139.6199999999999</v>
      </c>
      <c r="N91" s="14">
        <v>0</v>
      </c>
      <c r="O91" s="14">
        <v>161.81</v>
      </c>
      <c r="P91" s="14">
        <v>0</v>
      </c>
      <c r="Q91" s="14">
        <v>0</v>
      </c>
      <c r="R91" s="14">
        <v>0</v>
      </c>
      <c r="S91" s="15">
        <v>-0.09</v>
      </c>
      <c r="T91" s="14">
        <v>0</v>
      </c>
      <c r="U91" s="14">
        <v>0</v>
      </c>
      <c r="V91" s="14">
        <v>0</v>
      </c>
      <c r="W91" s="14">
        <v>1612.63</v>
      </c>
      <c r="X91" s="14">
        <v>5011.2</v>
      </c>
    </row>
    <row r="92" spans="1:24" x14ac:dyDescent="0.2">
      <c r="A92" s="2" t="s">
        <v>188</v>
      </c>
      <c r="B92" s="1" t="s">
        <v>189</v>
      </c>
      <c r="C92" s="14">
        <v>633.41999999999996</v>
      </c>
      <c r="D92" s="14">
        <v>105.57</v>
      </c>
      <c r="E92" s="14">
        <v>0</v>
      </c>
      <c r="F92" s="14">
        <v>3764.57</v>
      </c>
      <c r="G92" s="14">
        <v>0</v>
      </c>
      <c r="H92" s="14">
        <v>0</v>
      </c>
      <c r="I92" s="14">
        <v>4503.5600000000004</v>
      </c>
      <c r="J92" s="14">
        <v>0</v>
      </c>
      <c r="K92" s="14">
        <v>0</v>
      </c>
      <c r="L92" s="14">
        <v>0</v>
      </c>
      <c r="M92" s="14">
        <v>664.13</v>
      </c>
      <c r="N92" s="14">
        <v>0</v>
      </c>
      <c r="O92" s="14">
        <v>130.16</v>
      </c>
      <c r="P92" s="14">
        <v>0</v>
      </c>
      <c r="Q92" s="14">
        <v>0</v>
      </c>
      <c r="R92" s="14">
        <v>0</v>
      </c>
      <c r="S92" s="15">
        <v>-0.13</v>
      </c>
      <c r="T92" s="14">
        <v>0</v>
      </c>
      <c r="U92" s="14">
        <v>0</v>
      </c>
      <c r="V92" s="14">
        <v>0</v>
      </c>
      <c r="W92" s="14">
        <v>794.16</v>
      </c>
      <c r="X92" s="14">
        <v>3709.4</v>
      </c>
    </row>
    <row r="93" spans="1:24" x14ac:dyDescent="0.2">
      <c r="A93" s="2" t="s">
        <v>190</v>
      </c>
      <c r="B93" s="1" t="s">
        <v>191</v>
      </c>
      <c r="C93" s="14">
        <v>537.54</v>
      </c>
      <c r="D93" s="14">
        <v>89.59</v>
      </c>
      <c r="E93" s="14">
        <v>0</v>
      </c>
      <c r="F93" s="14">
        <v>2201.11</v>
      </c>
      <c r="G93" s="14">
        <v>336.66</v>
      </c>
      <c r="H93" s="14">
        <v>0</v>
      </c>
      <c r="I93" s="14">
        <v>3164.9</v>
      </c>
      <c r="J93" s="14">
        <v>0</v>
      </c>
      <c r="K93" s="14">
        <v>0</v>
      </c>
      <c r="L93" s="14">
        <v>0</v>
      </c>
      <c r="M93" s="14">
        <v>378.19</v>
      </c>
      <c r="N93" s="14">
        <v>0</v>
      </c>
      <c r="O93" s="14">
        <v>104.1</v>
      </c>
      <c r="P93" s="14">
        <v>31.65</v>
      </c>
      <c r="Q93" s="14">
        <v>0</v>
      </c>
      <c r="R93" s="14">
        <v>155.08000000000001</v>
      </c>
      <c r="S93" s="15">
        <v>-0.12</v>
      </c>
      <c r="T93" s="14">
        <v>0</v>
      </c>
      <c r="U93" s="14">
        <v>0</v>
      </c>
      <c r="V93" s="14">
        <v>0</v>
      </c>
      <c r="W93" s="14">
        <v>668.9</v>
      </c>
      <c r="X93" s="14">
        <v>2496</v>
      </c>
    </row>
    <row r="94" spans="1:24" x14ac:dyDescent="0.2">
      <c r="A94" s="2" t="s">
        <v>192</v>
      </c>
      <c r="B94" s="1" t="s">
        <v>193</v>
      </c>
      <c r="C94" s="14">
        <v>530.16</v>
      </c>
      <c r="D94" s="14">
        <v>88.36</v>
      </c>
      <c r="E94" s="14">
        <v>0</v>
      </c>
      <c r="F94" s="14">
        <v>1556.03</v>
      </c>
      <c r="G94" s="14">
        <v>702.7</v>
      </c>
      <c r="H94" s="14">
        <v>0</v>
      </c>
      <c r="I94" s="14">
        <v>2877.25</v>
      </c>
      <c r="J94" s="14">
        <v>0</v>
      </c>
      <c r="K94" s="14">
        <v>0</v>
      </c>
      <c r="L94" s="14">
        <v>0</v>
      </c>
      <c r="M94" s="14">
        <v>316.75</v>
      </c>
      <c r="N94" s="14">
        <v>0</v>
      </c>
      <c r="O94" s="14">
        <v>104.25</v>
      </c>
      <c r="P94" s="14">
        <v>28.77</v>
      </c>
      <c r="Q94" s="14">
        <v>0</v>
      </c>
      <c r="R94" s="14">
        <v>140.99</v>
      </c>
      <c r="S94" s="14">
        <v>0.09</v>
      </c>
      <c r="T94" s="14">
        <v>0</v>
      </c>
      <c r="U94" s="14">
        <v>500</v>
      </c>
      <c r="V94" s="14">
        <v>0</v>
      </c>
      <c r="W94" s="14">
        <v>1090.8499999999999</v>
      </c>
      <c r="X94" s="14">
        <v>1786.4</v>
      </c>
    </row>
    <row r="95" spans="1:24" x14ac:dyDescent="0.2">
      <c r="A95" s="2" t="s">
        <v>194</v>
      </c>
      <c r="B95" s="1" t="s">
        <v>195</v>
      </c>
      <c r="C95" s="14">
        <v>633.6</v>
      </c>
      <c r="D95" s="14">
        <v>105.6</v>
      </c>
      <c r="E95" s="14">
        <v>0</v>
      </c>
      <c r="F95" s="14">
        <v>5521.47</v>
      </c>
      <c r="G95" s="14">
        <v>0</v>
      </c>
      <c r="H95" s="14">
        <v>0</v>
      </c>
      <c r="I95" s="14">
        <v>6260.67</v>
      </c>
      <c r="J95" s="14">
        <v>0</v>
      </c>
      <c r="K95" s="14">
        <v>1385.77</v>
      </c>
      <c r="L95" s="14">
        <v>0</v>
      </c>
      <c r="M95" s="14">
        <v>1054.2</v>
      </c>
      <c r="N95" s="14">
        <v>0</v>
      </c>
      <c r="O95" s="14">
        <v>208.57</v>
      </c>
      <c r="P95" s="14">
        <v>0</v>
      </c>
      <c r="Q95" s="14">
        <v>0</v>
      </c>
      <c r="R95" s="14">
        <v>0</v>
      </c>
      <c r="S95" s="15">
        <v>-7.0000000000000007E-2</v>
      </c>
      <c r="T95" s="14">
        <v>0</v>
      </c>
      <c r="U95" s="14">
        <v>0</v>
      </c>
      <c r="V95" s="14">
        <v>0</v>
      </c>
      <c r="W95" s="14">
        <v>2648.47</v>
      </c>
      <c r="X95" s="14">
        <v>3612.2</v>
      </c>
    </row>
    <row r="96" spans="1:24" x14ac:dyDescent="0.2">
      <c r="A96" s="2" t="s">
        <v>196</v>
      </c>
      <c r="B96" s="1" t="s">
        <v>197</v>
      </c>
      <c r="C96" s="14">
        <v>537.48</v>
      </c>
      <c r="D96" s="14">
        <v>89.58</v>
      </c>
      <c r="E96" s="14">
        <v>0</v>
      </c>
      <c r="F96" s="14">
        <v>1445.63</v>
      </c>
      <c r="G96" s="14">
        <v>447.3</v>
      </c>
      <c r="H96" s="14">
        <v>0</v>
      </c>
      <c r="I96" s="14">
        <v>2519.9899999999998</v>
      </c>
      <c r="J96" s="14">
        <v>0</v>
      </c>
      <c r="K96" s="14">
        <v>0</v>
      </c>
      <c r="L96" s="14">
        <v>0</v>
      </c>
      <c r="M96" s="14">
        <v>248.88</v>
      </c>
      <c r="N96" s="14">
        <v>0</v>
      </c>
      <c r="O96" s="14">
        <v>64.73</v>
      </c>
      <c r="P96" s="14">
        <v>25.2</v>
      </c>
      <c r="Q96" s="14">
        <v>0</v>
      </c>
      <c r="R96" s="14">
        <v>123.48</v>
      </c>
      <c r="S96" s="14">
        <v>0.1</v>
      </c>
      <c r="T96" s="14">
        <v>0</v>
      </c>
      <c r="U96" s="14">
        <v>0</v>
      </c>
      <c r="V96" s="14">
        <v>0</v>
      </c>
      <c r="W96" s="14">
        <v>462.39</v>
      </c>
      <c r="X96" s="14">
        <v>2057.6</v>
      </c>
    </row>
    <row r="97" spans="1:24" x14ac:dyDescent="0.2">
      <c r="A97" s="2" t="s">
        <v>198</v>
      </c>
      <c r="B97" s="1" t="s">
        <v>199</v>
      </c>
      <c r="C97" s="14">
        <v>633.6</v>
      </c>
      <c r="D97" s="14">
        <v>105.6</v>
      </c>
      <c r="E97" s="14">
        <v>0</v>
      </c>
      <c r="F97" s="14">
        <v>5745.61</v>
      </c>
      <c r="G97" s="14">
        <v>0</v>
      </c>
      <c r="H97" s="14">
        <v>0</v>
      </c>
      <c r="I97" s="14">
        <v>6484.81</v>
      </c>
      <c r="J97" s="14">
        <v>0</v>
      </c>
      <c r="K97" s="14">
        <v>0</v>
      </c>
      <c r="L97" s="14">
        <v>0</v>
      </c>
      <c r="M97" s="14">
        <v>1106.92</v>
      </c>
      <c r="N97" s="14">
        <v>0</v>
      </c>
      <c r="O97" s="14">
        <v>207.38</v>
      </c>
      <c r="P97" s="14">
        <v>0</v>
      </c>
      <c r="Q97" s="14">
        <v>0</v>
      </c>
      <c r="R97" s="14">
        <v>0</v>
      </c>
      <c r="S97" s="14">
        <v>0.11</v>
      </c>
      <c r="T97" s="14">
        <v>0</v>
      </c>
      <c r="U97" s="14">
        <v>0</v>
      </c>
      <c r="V97" s="14">
        <v>0</v>
      </c>
      <c r="W97" s="14">
        <v>1314.41</v>
      </c>
      <c r="X97" s="14">
        <v>5170.3999999999996</v>
      </c>
    </row>
    <row r="98" spans="1:24" x14ac:dyDescent="0.2">
      <c r="A98" s="2" t="s">
        <v>200</v>
      </c>
      <c r="B98" s="1" t="s">
        <v>201</v>
      </c>
      <c r="C98" s="14">
        <v>537.54</v>
      </c>
      <c r="D98" s="14">
        <v>89.59</v>
      </c>
      <c r="E98" s="14">
        <v>0</v>
      </c>
      <c r="F98" s="14">
        <v>4051.82</v>
      </c>
      <c r="G98" s="14">
        <v>776.94</v>
      </c>
      <c r="H98" s="14">
        <v>0</v>
      </c>
      <c r="I98" s="14">
        <v>5455.89</v>
      </c>
      <c r="J98" s="14">
        <v>0</v>
      </c>
      <c r="K98" s="14">
        <v>1045.0999999999999</v>
      </c>
      <c r="L98" s="14">
        <v>0</v>
      </c>
      <c r="M98" s="14">
        <v>867.54</v>
      </c>
      <c r="N98" s="14">
        <v>0</v>
      </c>
      <c r="O98" s="14">
        <v>165.14</v>
      </c>
      <c r="P98" s="14">
        <v>54.56</v>
      </c>
      <c r="Q98" s="14">
        <v>0</v>
      </c>
      <c r="R98" s="14">
        <v>267.33999999999997</v>
      </c>
      <c r="S98" s="14">
        <v>0.01</v>
      </c>
      <c r="T98" s="14">
        <v>0</v>
      </c>
      <c r="U98" s="14">
        <v>200</v>
      </c>
      <c r="V98" s="14">
        <v>0</v>
      </c>
      <c r="W98" s="14">
        <v>2599.69</v>
      </c>
      <c r="X98" s="14">
        <v>2856.2</v>
      </c>
    </row>
    <row r="99" spans="1:24" x14ac:dyDescent="0.2">
      <c r="A99" s="2" t="s">
        <v>202</v>
      </c>
      <c r="B99" s="1" t="s">
        <v>203</v>
      </c>
      <c r="C99" s="14">
        <v>527.85</v>
      </c>
      <c r="D99" s="14">
        <v>87.97</v>
      </c>
      <c r="E99" s="14">
        <v>0</v>
      </c>
      <c r="F99" s="14">
        <v>2153.5700000000002</v>
      </c>
      <c r="G99" s="14">
        <v>0</v>
      </c>
      <c r="H99" s="14">
        <v>0</v>
      </c>
      <c r="I99" s="14">
        <v>2769.39</v>
      </c>
      <c r="J99" s="14">
        <v>0</v>
      </c>
      <c r="K99" s="14">
        <v>0</v>
      </c>
      <c r="L99" s="14">
        <v>0</v>
      </c>
      <c r="M99" s="14">
        <v>293.70999999999998</v>
      </c>
      <c r="N99" s="14">
        <v>0</v>
      </c>
      <c r="O99" s="14">
        <v>64.430000000000007</v>
      </c>
      <c r="P99" s="14">
        <v>0</v>
      </c>
      <c r="Q99" s="14">
        <v>0</v>
      </c>
      <c r="R99" s="14">
        <v>0</v>
      </c>
      <c r="S99" s="14">
        <v>0.05</v>
      </c>
      <c r="T99" s="14">
        <v>0</v>
      </c>
      <c r="U99" s="14">
        <v>0</v>
      </c>
      <c r="V99" s="14">
        <v>0</v>
      </c>
      <c r="W99" s="14">
        <v>358.19</v>
      </c>
      <c r="X99" s="14">
        <v>2411.1999999999998</v>
      </c>
    </row>
    <row r="100" spans="1:24" x14ac:dyDescent="0.2">
      <c r="A100" s="2" t="s">
        <v>204</v>
      </c>
      <c r="B100" s="1" t="s">
        <v>205</v>
      </c>
      <c r="C100" s="14">
        <v>530.16</v>
      </c>
      <c r="D100" s="14">
        <v>88.36</v>
      </c>
      <c r="E100" s="14">
        <v>0</v>
      </c>
      <c r="F100" s="14">
        <v>2158.9699999999998</v>
      </c>
      <c r="G100" s="14">
        <v>474.72</v>
      </c>
      <c r="H100" s="14">
        <v>0</v>
      </c>
      <c r="I100" s="14">
        <v>3252.21</v>
      </c>
      <c r="J100" s="14">
        <v>0</v>
      </c>
      <c r="K100" s="14">
        <v>0</v>
      </c>
      <c r="L100" s="14">
        <v>0</v>
      </c>
      <c r="M100" s="14">
        <v>396.84</v>
      </c>
      <c r="N100" s="14">
        <v>0</v>
      </c>
      <c r="O100" s="14">
        <v>75.91</v>
      </c>
      <c r="P100" s="14">
        <v>32.520000000000003</v>
      </c>
      <c r="Q100" s="14">
        <v>0</v>
      </c>
      <c r="R100" s="14">
        <v>159.36000000000001</v>
      </c>
      <c r="S100" s="15">
        <v>-0.02</v>
      </c>
      <c r="T100" s="14">
        <v>0</v>
      </c>
      <c r="U100" s="14">
        <v>0</v>
      </c>
      <c r="V100" s="14">
        <v>0</v>
      </c>
      <c r="W100" s="14">
        <v>664.61</v>
      </c>
      <c r="X100" s="14">
        <v>2587.6</v>
      </c>
    </row>
    <row r="101" spans="1:24" x14ac:dyDescent="0.2">
      <c r="A101" s="2" t="s">
        <v>206</v>
      </c>
      <c r="B101" s="1" t="s">
        <v>207</v>
      </c>
      <c r="C101" s="14">
        <v>534.29999999999995</v>
      </c>
      <c r="D101" s="14">
        <v>89.05</v>
      </c>
      <c r="E101" s="14">
        <v>0</v>
      </c>
      <c r="F101" s="14">
        <v>1126.4000000000001</v>
      </c>
      <c r="G101" s="14">
        <v>287.62</v>
      </c>
      <c r="H101" s="14">
        <v>0</v>
      </c>
      <c r="I101" s="14">
        <v>2037.37</v>
      </c>
      <c r="J101" s="14">
        <v>0</v>
      </c>
      <c r="K101" s="14">
        <v>0</v>
      </c>
      <c r="L101" s="14">
        <v>0</v>
      </c>
      <c r="M101" s="14">
        <v>167.62</v>
      </c>
      <c r="N101" s="14">
        <v>0</v>
      </c>
      <c r="O101" s="14">
        <v>57.75</v>
      </c>
      <c r="P101" s="14">
        <v>20.37</v>
      </c>
      <c r="Q101" s="14">
        <v>0</v>
      </c>
      <c r="R101" s="14">
        <v>99.83</v>
      </c>
      <c r="S101" s="14">
        <v>0</v>
      </c>
      <c r="T101" s="14">
        <v>0</v>
      </c>
      <c r="U101" s="14">
        <v>0</v>
      </c>
      <c r="V101" s="14">
        <v>0</v>
      </c>
      <c r="W101" s="14">
        <v>345.57</v>
      </c>
      <c r="X101" s="14">
        <v>1691.8</v>
      </c>
    </row>
    <row r="102" spans="1:24" x14ac:dyDescent="0.2">
      <c r="A102" s="2" t="s">
        <v>208</v>
      </c>
      <c r="B102" s="1" t="s">
        <v>209</v>
      </c>
      <c r="C102" s="14">
        <v>537.54</v>
      </c>
      <c r="D102" s="14">
        <v>89.59</v>
      </c>
      <c r="E102" s="14">
        <v>0</v>
      </c>
      <c r="F102" s="14">
        <v>2745.77</v>
      </c>
      <c r="G102" s="14">
        <v>699.19</v>
      </c>
      <c r="H102" s="14">
        <v>0</v>
      </c>
      <c r="I102" s="14">
        <v>4072.09</v>
      </c>
      <c r="J102" s="14">
        <v>0</v>
      </c>
      <c r="K102" s="14">
        <v>0</v>
      </c>
      <c r="L102" s="14">
        <v>0</v>
      </c>
      <c r="M102" s="14">
        <v>571.96</v>
      </c>
      <c r="N102" s="14">
        <v>0</v>
      </c>
      <c r="O102" s="14">
        <v>172.24</v>
      </c>
      <c r="P102" s="14">
        <v>40.72</v>
      </c>
      <c r="Q102" s="14">
        <v>0</v>
      </c>
      <c r="R102" s="14">
        <v>199.53</v>
      </c>
      <c r="S102" s="14">
        <v>0.04</v>
      </c>
      <c r="T102" s="14">
        <v>0</v>
      </c>
      <c r="U102" s="14">
        <v>200</v>
      </c>
      <c r="V102" s="14">
        <v>0</v>
      </c>
      <c r="W102" s="14">
        <v>1184.49</v>
      </c>
      <c r="X102" s="14">
        <v>2887.6</v>
      </c>
    </row>
    <row r="103" spans="1:24" x14ac:dyDescent="0.2">
      <c r="A103" s="2" t="s">
        <v>210</v>
      </c>
      <c r="B103" s="1" t="s">
        <v>211</v>
      </c>
      <c r="C103" s="14">
        <v>633.6</v>
      </c>
      <c r="D103" s="14">
        <v>105.6</v>
      </c>
      <c r="E103" s="14">
        <v>0</v>
      </c>
      <c r="F103" s="14">
        <v>3930.78</v>
      </c>
      <c r="G103" s="14">
        <v>0</v>
      </c>
      <c r="H103" s="14">
        <v>0</v>
      </c>
      <c r="I103" s="14">
        <v>4669.9799999999996</v>
      </c>
      <c r="J103" s="14">
        <v>0</v>
      </c>
      <c r="K103" s="14">
        <v>419.6</v>
      </c>
      <c r="L103" s="14">
        <v>0</v>
      </c>
      <c r="M103" s="14">
        <v>699.67</v>
      </c>
      <c r="N103" s="14">
        <v>0</v>
      </c>
      <c r="O103" s="14">
        <v>163.41999999999999</v>
      </c>
      <c r="P103" s="14">
        <v>0</v>
      </c>
      <c r="Q103" s="14">
        <v>0</v>
      </c>
      <c r="R103" s="14">
        <v>0</v>
      </c>
      <c r="S103" s="15">
        <v>-0.11</v>
      </c>
      <c r="T103" s="14">
        <v>0</v>
      </c>
      <c r="U103" s="14">
        <v>200</v>
      </c>
      <c r="V103" s="14">
        <v>0</v>
      </c>
      <c r="W103" s="14">
        <v>1482.58</v>
      </c>
      <c r="X103" s="14">
        <v>3187.4</v>
      </c>
    </row>
    <row r="104" spans="1:24" x14ac:dyDescent="0.2">
      <c r="A104" s="2" t="s">
        <v>212</v>
      </c>
      <c r="B104" s="1" t="s">
        <v>213</v>
      </c>
      <c r="C104" s="14">
        <v>441.8</v>
      </c>
      <c r="D104" s="14">
        <v>73.63</v>
      </c>
      <c r="E104" s="14">
        <v>0</v>
      </c>
      <c r="F104" s="14">
        <v>6002.8</v>
      </c>
      <c r="G104" s="14">
        <v>0</v>
      </c>
      <c r="H104" s="14">
        <v>0</v>
      </c>
      <c r="I104" s="14">
        <v>6518.23</v>
      </c>
      <c r="J104" s="14">
        <v>0</v>
      </c>
      <c r="K104" s="14">
        <v>0</v>
      </c>
      <c r="L104" s="14">
        <v>0</v>
      </c>
      <c r="M104" s="14">
        <v>1114.78</v>
      </c>
      <c r="N104" s="14">
        <v>0</v>
      </c>
      <c r="O104" s="14">
        <v>163.59</v>
      </c>
      <c r="P104" s="14">
        <v>0</v>
      </c>
      <c r="Q104" s="14">
        <v>0</v>
      </c>
      <c r="R104" s="14">
        <v>0</v>
      </c>
      <c r="S104" s="14">
        <v>0.06</v>
      </c>
      <c r="T104" s="14">
        <v>0</v>
      </c>
      <c r="U104" s="14">
        <v>0</v>
      </c>
      <c r="V104" s="14">
        <v>0</v>
      </c>
      <c r="W104" s="14">
        <v>1278.43</v>
      </c>
      <c r="X104" s="14">
        <v>5239.8</v>
      </c>
    </row>
    <row r="105" spans="1:24" x14ac:dyDescent="0.2">
      <c r="A105" s="2" t="s">
        <v>214</v>
      </c>
      <c r="B105" s="1" t="s">
        <v>215</v>
      </c>
      <c r="C105" s="14">
        <v>547.67999999999995</v>
      </c>
      <c r="D105" s="14">
        <v>91.28</v>
      </c>
      <c r="E105" s="14">
        <v>0</v>
      </c>
      <c r="F105" s="14">
        <v>3800.79</v>
      </c>
      <c r="G105" s="14">
        <v>0</v>
      </c>
      <c r="H105" s="14">
        <v>0</v>
      </c>
      <c r="I105" s="14">
        <v>4439.75</v>
      </c>
      <c r="J105" s="14">
        <v>0</v>
      </c>
      <c r="K105" s="14">
        <v>0</v>
      </c>
      <c r="L105" s="14">
        <v>0</v>
      </c>
      <c r="M105" s="14">
        <v>650.5</v>
      </c>
      <c r="N105" s="14">
        <v>0</v>
      </c>
      <c r="O105" s="14">
        <v>145.91999999999999</v>
      </c>
      <c r="P105" s="14">
        <v>0</v>
      </c>
      <c r="Q105" s="14">
        <v>0</v>
      </c>
      <c r="R105" s="14">
        <v>0</v>
      </c>
      <c r="S105" s="15">
        <v>-7.0000000000000007E-2</v>
      </c>
      <c r="T105" s="14">
        <v>0</v>
      </c>
      <c r="U105" s="14">
        <v>0</v>
      </c>
      <c r="V105" s="14">
        <v>0</v>
      </c>
      <c r="W105" s="14">
        <v>796.35</v>
      </c>
      <c r="X105" s="14">
        <v>3643.4</v>
      </c>
    </row>
    <row r="106" spans="1:24" x14ac:dyDescent="0.2">
      <c r="A106" s="2" t="s">
        <v>216</v>
      </c>
      <c r="B106" s="1" t="s">
        <v>217</v>
      </c>
      <c r="C106" s="14">
        <v>530.16</v>
      </c>
      <c r="D106" s="14">
        <v>88.36</v>
      </c>
      <c r="E106" s="14">
        <v>0</v>
      </c>
      <c r="F106" s="14">
        <v>477.6</v>
      </c>
      <c r="G106" s="14">
        <v>88.36</v>
      </c>
      <c r="H106" s="14">
        <v>0</v>
      </c>
      <c r="I106" s="14">
        <v>1184.48</v>
      </c>
      <c r="J106" s="14">
        <v>0</v>
      </c>
      <c r="K106" s="14">
        <v>0</v>
      </c>
      <c r="L106" s="15">
        <v>-2.56</v>
      </c>
      <c r="M106" s="14">
        <v>0</v>
      </c>
      <c r="N106" s="14">
        <v>0</v>
      </c>
      <c r="O106" s="14">
        <v>0</v>
      </c>
      <c r="P106" s="14">
        <v>11.84</v>
      </c>
      <c r="Q106" s="14">
        <v>0</v>
      </c>
      <c r="R106" s="14">
        <v>58.04</v>
      </c>
      <c r="S106" s="15">
        <v>-0.04</v>
      </c>
      <c r="T106" s="14">
        <v>0</v>
      </c>
      <c r="U106" s="14">
        <v>0</v>
      </c>
      <c r="V106" s="14">
        <v>0</v>
      </c>
      <c r="W106" s="14">
        <v>67.28</v>
      </c>
      <c r="X106" s="14">
        <v>1117.2</v>
      </c>
    </row>
    <row r="107" spans="1:24" x14ac:dyDescent="0.2">
      <c r="A107" s="2" t="s">
        <v>218</v>
      </c>
      <c r="B107" s="1" t="s">
        <v>219</v>
      </c>
      <c r="C107" s="14">
        <v>530.16</v>
      </c>
      <c r="D107" s="14">
        <v>88.36</v>
      </c>
      <c r="E107" s="14">
        <v>0</v>
      </c>
      <c r="F107" s="14">
        <v>878.8</v>
      </c>
      <c r="G107" s="14">
        <v>88.36</v>
      </c>
      <c r="H107" s="14">
        <v>0</v>
      </c>
      <c r="I107" s="14">
        <v>1585.68</v>
      </c>
      <c r="J107" s="14">
        <v>0</v>
      </c>
      <c r="K107" s="14">
        <v>0</v>
      </c>
      <c r="L107" s="14">
        <v>0</v>
      </c>
      <c r="M107" s="14">
        <v>57.52</v>
      </c>
      <c r="N107" s="14">
        <v>0</v>
      </c>
      <c r="O107" s="14">
        <v>0</v>
      </c>
      <c r="P107" s="14">
        <v>15.86</v>
      </c>
      <c r="Q107" s="14">
        <v>0</v>
      </c>
      <c r="R107" s="14">
        <v>77.7</v>
      </c>
      <c r="S107" s="14">
        <v>0</v>
      </c>
      <c r="T107" s="14">
        <v>0</v>
      </c>
      <c r="U107" s="14">
        <v>0</v>
      </c>
      <c r="V107" s="14">
        <v>0</v>
      </c>
      <c r="W107" s="14">
        <v>151.08000000000001</v>
      </c>
      <c r="X107" s="14">
        <v>1434.6</v>
      </c>
    </row>
    <row r="108" spans="1:24" x14ac:dyDescent="0.2">
      <c r="A108" s="2" t="s">
        <v>220</v>
      </c>
      <c r="B108" s="1" t="s">
        <v>221</v>
      </c>
      <c r="C108" s="14">
        <v>530.16</v>
      </c>
      <c r="D108" s="14">
        <v>88.36</v>
      </c>
      <c r="E108" s="14">
        <v>0</v>
      </c>
      <c r="F108" s="14">
        <v>3451.32</v>
      </c>
      <c r="G108" s="14">
        <v>274.14999999999998</v>
      </c>
      <c r="H108" s="14">
        <v>0</v>
      </c>
      <c r="I108" s="14">
        <v>4343.99</v>
      </c>
      <c r="J108" s="14">
        <v>0</v>
      </c>
      <c r="K108" s="14">
        <v>0</v>
      </c>
      <c r="L108" s="14">
        <v>0</v>
      </c>
      <c r="M108" s="14">
        <v>630.04</v>
      </c>
      <c r="N108" s="14">
        <v>0</v>
      </c>
      <c r="O108" s="14">
        <v>36.479999999999997</v>
      </c>
      <c r="P108" s="14">
        <v>43.44</v>
      </c>
      <c r="Q108" s="14">
        <v>0</v>
      </c>
      <c r="R108" s="14">
        <v>212.86</v>
      </c>
      <c r="S108" s="15">
        <v>-0.03</v>
      </c>
      <c r="T108" s="14">
        <v>0</v>
      </c>
      <c r="U108" s="14">
        <v>0</v>
      </c>
      <c r="V108" s="14">
        <v>0</v>
      </c>
      <c r="W108" s="14">
        <v>922.79</v>
      </c>
      <c r="X108" s="14">
        <v>3421.2</v>
      </c>
    </row>
    <row r="109" spans="1:24" x14ac:dyDescent="0.2">
      <c r="A109" s="2" t="s">
        <v>222</v>
      </c>
      <c r="B109" s="1" t="s">
        <v>223</v>
      </c>
      <c r="C109" s="14">
        <v>537.54</v>
      </c>
      <c r="D109" s="14">
        <v>89.59</v>
      </c>
      <c r="E109" s="14">
        <v>0</v>
      </c>
      <c r="F109" s="14">
        <v>5103.3</v>
      </c>
      <c r="G109" s="14">
        <v>929.41</v>
      </c>
      <c r="H109" s="14">
        <v>0</v>
      </c>
      <c r="I109" s="14">
        <v>6659.84</v>
      </c>
      <c r="J109" s="14">
        <v>0</v>
      </c>
      <c r="K109" s="14">
        <v>0</v>
      </c>
      <c r="L109" s="14">
        <v>0</v>
      </c>
      <c r="M109" s="14">
        <v>1148.0899999999999</v>
      </c>
      <c r="N109" s="14">
        <v>0</v>
      </c>
      <c r="O109" s="14">
        <v>193.6</v>
      </c>
      <c r="P109" s="14">
        <v>66.599999999999994</v>
      </c>
      <c r="Q109" s="14">
        <v>0</v>
      </c>
      <c r="R109" s="14">
        <v>326.33</v>
      </c>
      <c r="S109" s="14">
        <v>0.02</v>
      </c>
      <c r="T109" s="14">
        <v>0</v>
      </c>
      <c r="U109" s="14">
        <v>150</v>
      </c>
      <c r="V109" s="14">
        <v>0</v>
      </c>
      <c r="W109" s="14">
        <v>1884.64</v>
      </c>
      <c r="X109" s="14">
        <v>4775.2</v>
      </c>
    </row>
    <row r="110" spans="1:24" x14ac:dyDescent="0.2">
      <c r="A110" s="2" t="s">
        <v>224</v>
      </c>
      <c r="B110" s="1" t="s">
        <v>225</v>
      </c>
      <c r="C110" s="14">
        <v>547.67999999999995</v>
      </c>
      <c r="D110" s="14">
        <v>91.28</v>
      </c>
      <c r="E110" s="14">
        <v>0</v>
      </c>
      <c r="F110" s="14">
        <v>3988.24</v>
      </c>
      <c r="G110" s="14">
        <v>0</v>
      </c>
      <c r="H110" s="14">
        <v>0</v>
      </c>
      <c r="I110" s="14">
        <v>4627.2</v>
      </c>
      <c r="J110" s="14">
        <v>0</v>
      </c>
      <c r="K110" s="14">
        <v>566.85</v>
      </c>
      <c r="L110" s="14">
        <v>0</v>
      </c>
      <c r="M110" s="14">
        <v>690.53</v>
      </c>
      <c r="N110" s="14">
        <v>0</v>
      </c>
      <c r="O110" s="14">
        <v>144.27000000000001</v>
      </c>
      <c r="P110" s="14">
        <v>0</v>
      </c>
      <c r="Q110" s="14">
        <v>0</v>
      </c>
      <c r="R110" s="14">
        <v>0</v>
      </c>
      <c r="S110" s="14">
        <v>0.15</v>
      </c>
      <c r="T110" s="14">
        <v>0</v>
      </c>
      <c r="U110" s="14">
        <v>0</v>
      </c>
      <c r="V110" s="14">
        <v>0</v>
      </c>
      <c r="W110" s="14">
        <v>1401.8</v>
      </c>
      <c r="X110" s="14">
        <v>3225.4</v>
      </c>
    </row>
    <row r="111" spans="1:24" x14ac:dyDescent="0.2">
      <c r="A111" s="2" t="s">
        <v>226</v>
      </c>
      <c r="B111" s="1" t="s">
        <v>227</v>
      </c>
      <c r="C111" s="14">
        <v>633.6</v>
      </c>
      <c r="D111" s="14">
        <v>105.6</v>
      </c>
      <c r="E111" s="14">
        <v>0</v>
      </c>
      <c r="F111" s="14">
        <v>5803.05</v>
      </c>
      <c r="G111" s="14">
        <v>0</v>
      </c>
      <c r="H111" s="14">
        <v>0</v>
      </c>
      <c r="I111" s="14">
        <v>6542.25</v>
      </c>
      <c r="J111" s="14">
        <v>0</v>
      </c>
      <c r="K111" s="14">
        <v>0</v>
      </c>
      <c r="L111" s="14">
        <v>0</v>
      </c>
      <c r="M111" s="14">
        <v>1120.43</v>
      </c>
      <c r="N111" s="14">
        <v>0</v>
      </c>
      <c r="O111" s="14">
        <v>223.9</v>
      </c>
      <c r="P111" s="14">
        <v>0</v>
      </c>
      <c r="Q111" s="14">
        <v>0</v>
      </c>
      <c r="R111" s="14">
        <v>0</v>
      </c>
      <c r="S111" s="14">
        <v>0.12</v>
      </c>
      <c r="T111" s="14">
        <v>0</v>
      </c>
      <c r="U111" s="14">
        <v>500</v>
      </c>
      <c r="V111" s="14">
        <v>0</v>
      </c>
      <c r="W111" s="14">
        <v>1844.45</v>
      </c>
      <c r="X111" s="14">
        <v>4697.8</v>
      </c>
    </row>
    <row r="112" spans="1:24" x14ac:dyDescent="0.2">
      <c r="A112" s="2" t="s">
        <v>228</v>
      </c>
      <c r="B112" s="1" t="s">
        <v>229</v>
      </c>
      <c r="C112" s="14">
        <v>1028.52</v>
      </c>
      <c r="D112" s="14">
        <v>171.42</v>
      </c>
      <c r="E112" s="14">
        <v>0</v>
      </c>
      <c r="F112" s="14">
        <v>0</v>
      </c>
      <c r="G112" s="14">
        <v>0</v>
      </c>
      <c r="H112" s="14">
        <v>0</v>
      </c>
      <c r="I112" s="14">
        <v>1199.94</v>
      </c>
      <c r="J112" s="14">
        <v>0</v>
      </c>
      <c r="K112" s="14">
        <v>0</v>
      </c>
      <c r="L112" s="15">
        <v>-0.87</v>
      </c>
      <c r="M112" s="14">
        <v>0</v>
      </c>
      <c r="N112" s="14">
        <v>0</v>
      </c>
      <c r="O112" s="14">
        <v>29.79</v>
      </c>
      <c r="P112" s="14">
        <v>0</v>
      </c>
      <c r="Q112" s="14">
        <v>0</v>
      </c>
      <c r="R112" s="14">
        <v>0</v>
      </c>
      <c r="S112" s="14">
        <v>0.02</v>
      </c>
      <c r="T112" s="14">
        <v>0</v>
      </c>
      <c r="U112" s="14">
        <v>0</v>
      </c>
      <c r="V112" s="14">
        <v>0</v>
      </c>
      <c r="W112" s="14">
        <v>28.94</v>
      </c>
      <c r="X112" s="14">
        <v>1171</v>
      </c>
    </row>
    <row r="113" spans="1:24" x14ac:dyDescent="0.2">
      <c r="A113" s="2" t="s">
        <v>230</v>
      </c>
      <c r="B113" s="1" t="s">
        <v>231</v>
      </c>
      <c r="C113" s="14">
        <v>625.02</v>
      </c>
      <c r="D113" s="14">
        <v>104.17</v>
      </c>
      <c r="E113" s="14">
        <v>0</v>
      </c>
      <c r="F113" s="14">
        <v>2354.65</v>
      </c>
      <c r="G113" s="14">
        <v>0</v>
      </c>
      <c r="H113" s="14">
        <v>0</v>
      </c>
      <c r="I113" s="14">
        <v>3083.84</v>
      </c>
      <c r="J113" s="14">
        <v>733</v>
      </c>
      <c r="K113" s="14">
        <v>0</v>
      </c>
      <c r="L113" s="14">
        <v>0</v>
      </c>
      <c r="M113" s="14">
        <v>360.87</v>
      </c>
      <c r="N113" s="14">
        <v>0</v>
      </c>
      <c r="O113" s="14">
        <v>18.100000000000001</v>
      </c>
      <c r="P113" s="14">
        <v>0</v>
      </c>
      <c r="Q113" s="14">
        <v>0</v>
      </c>
      <c r="R113" s="14">
        <v>0</v>
      </c>
      <c r="S113" s="14">
        <v>7.0000000000000007E-2</v>
      </c>
      <c r="T113" s="14">
        <v>0</v>
      </c>
      <c r="U113" s="14">
        <v>0</v>
      </c>
      <c r="V113" s="14">
        <v>0</v>
      </c>
      <c r="W113" s="14">
        <v>1112.04</v>
      </c>
      <c r="X113" s="14">
        <v>1971.8</v>
      </c>
    </row>
    <row r="114" spans="1:24" s="7" customFormat="1" x14ac:dyDescent="0.2">
      <c r="A114" s="17" t="s">
        <v>137</v>
      </c>
      <c r="C114" s="7" t="s">
        <v>138</v>
      </c>
      <c r="D114" s="7" t="s">
        <v>138</v>
      </c>
      <c r="E114" s="7" t="s">
        <v>138</v>
      </c>
      <c r="F114" s="7" t="s">
        <v>138</v>
      </c>
      <c r="G114" s="7" t="s">
        <v>138</v>
      </c>
      <c r="H114" s="7" t="s">
        <v>138</v>
      </c>
      <c r="I114" s="7" t="s">
        <v>138</v>
      </c>
      <c r="J114" s="7" t="s">
        <v>138</v>
      </c>
      <c r="K114" s="7" t="s">
        <v>138</v>
      </c>
      <c r="L114" s="7" t="s">
        <v>138</v>
      </c>
      <c r="M114" s="7" t="s">
        <v>138</v>
      </c>
      <c r="N114" s="7" t="s">
        <v>138</v>
      </c>
      <c r="O114" s="7" t="s">
        <v>138</v>
      </c>
      <c r="P114" s="7" t="s">
        <v>138</v>
      </c>
      <c r="Q114" s="7" t="s">
        <v>138</v>
      </c>
      <c r="R114" s="7" t="s">
        <v>138</v>
      </c>
      <c r="S114" s="7" t="s">
        <v>138</v>
      </c>
      <c r="T114" s="7" t="s">
        <v>138</v>
      </c>
      <c r="U114" s="7" t="s">
        <v>138</v>
      </c>
      <c r="V114" s="7" t="s">
        <v>138</v>
      </c>
      <c r="W114" s="7" t="s">
        <v>138</v>
      </c>
      <c r="X114" s="7" t="s">
        <v>138</v>
      </c>
    </row>
    <row r="115" spans="1:24" x14ac:dyDescent="0.2">
      <c r="C115" s="19">
        <v>26512.959999999999</v>
      </c>
      <c r="D115" s="19">
        <v>4418.82</v>
      </c>
      <c r="E115" s="19">
        <v>0</v>
      </c>
      <c r="F115" s="19">
        <v>139594.49</v>
      </c>
      <c r="G115" s="19">
        <v>24218.06</v>
      </c>
      <c r="H115" s="19">
        <v>313.56</v>
      </c>
      <c r="I115" s="19">
        <v>195057.89</v>
      </c>
      <c r="J115" s="19">
        <v>733</v>
      </c>
      <c r="K115" s="19">
        <v>4300.6000000000004</v>
      </c>
      <c r="L115" s="20">
        <v>-35.229999999999997</v>
      </c>
      <c r="M115" s="19">
        <v>29590.75</v>
      </c>
      <c r="N115" s="20">
        <v>-40.340000000000003</v>
      </c>
      <c r="O115" s="19">
        <v>5099.9799999999996</v>
      </c>
      <c r="P115" s="19">
        <v>1010.33</v>
      </c>
      <c r="Q115" s="19">
        <v>0</v>
      </c>
      <c r="R115" s="19">
        <v>4950.63</v>
      </c>
      <c r="S115" s="19">
        <v>0.17</v>
      </c>
      <c r="T115" s="19">
        <v>0</v>
      </c>
      <c r="U115" s="19">
        <v>4800</v>
      </c>
      <c r="V115" s="19">
        <v>0</v>
      </c>
      <c r="W115" s="19">
        <v>50409.89</v>
      </c>
      <c r="X115" s="19">
        <v>144648</v>
      </c>
    </row>
    <row r="117" spans="1:24" s="7" customFormat="1" x14ac:dyDescent="0.2">
      <c r="A117" s="16"/>
      <c r="C117" s="7" t="s">
        <v>232</v>
      </c>
      <c r="D117" s="7" t="s">
        <v>232</v>
      </c>
      <c r="E117" s="7" t="s">
        <v>232</v>
      </c>
      <c r="F117" s="7" t="s">
        <v>232</v>
      </c>
      <c r="G117" s="7" t="s">
        <v>232</v>
      </c>
      <c r="H117" s="7" t="s">
        <v>232</v>
      </c>
      <c r="I117" s="7" t="s">
        <v>232</v>
      </c>
      <c r="J117" s="7" t="s">
        <v>232</v>
      </c>
      <c r="K117" s="7" t="s">
        <v>232</v>
      </c>
      <c r="L117" s="7" t="s">
        <v>232</v>
      </c>
      <c r="M117" s="7" t="s">
        <v>232</v>
      </c>
      <c r="N117" s="7" t="s">
        <v>232</v>
      </c>
      <c r="O117" s="7" t="s">
        <v>232</v>
      </c>
      <c r="P117" s="7" t="s">
        <v>232</v>
      </c>
      <c r="Q117" s="7" t="s">
        <v>232</v>
      </c>
      <c r="R117" s="7" t="s">
        <v>232</v>
      </c>
      <c r="S117" s="7" t="s">
        <v>232</v>
      </c>
      <c r="T117" s="7" t="s">
        <v>232</v>
      </c>
      <c r="U117" s="7" t="s">
        <v>232</v>
      </c>
      <c r="V117" s="7" t="s">
        <v>232</v>
      </c>
      <c r="W117" s="7" t="s">
        <v>232</v>
      </c>
      <c r="X117" s="7" t="s">
        <v>232</v>
      </c>
    </row>
    <row r="118" spans="1:24" x14ac:dyDescent="0.2">
      <c r="A118" s="17" t="s">
        <v>233</v>
      </c>
      <c r="B118" s="1" t="s">
        <v>234</v>
      </c>
      <c r="C118" s="19">
        <v>88386.53</v>
      </c>
      <c r="D118" s="19">
        <v>14731.07</v>
      </c>
      <c r="E118" s="19">
        <v>666.66</v>
      </c>
      <c r="F118" s="19">
        <v>188136.43</v>
      </c>
      <c r="G118" s="19">
        <v>24218.06</v>
      </c>
      <c r="H118" s="19">
        <v>313.56</v>
      </c>
      <c r="I118" s="19">
        <v>316452.31</v>
      </c>
      <c r="J118" s="19">
        <v>3207.77</v>
      </c>
      <c r="K118" s="19">
        <v>5847.61</v>
      </c>
      <c r="L118" s="20">
        <v>-412.45</v>
      </c>
      <c r="M118" s="19">
        <v>42303.11</v>
      </c>
      <c r="N118" s="20">
        <v>-1627.93</v>
      </c>
      <c r="O118" s="19">
        <v>10438.959999999999</v>
      </c>
      <c r="P118" s="19">
        <v>1010.33</v>
      </c>
      <c r="Q118" s="19">
        <v>1718.17</v>
      </c>
      <c r="R118" s="19">
        <v>4950.63</v>
      </c>
      <c r="S118" s="19">
        <v>0.77</v>
      </c>
      <c r="T118" s="19">
        <v>790.34</v>
      </c>
      <c r="U118" s="19">
        <v>6100</v>
      </c>
      <c r="V118" s="19">
        <v>1250</v>
      </c>
      <c r="W118" s="19">
        <v>75577.31</v>
      </c>
      <c r="X118" s="19">
        <v>240875</v>
      </c>
    </row>
    <row r="120" spans="1:24" x14ac:dyDescent="0.2">
      <c r="C120" s="1" t="s">
        <v>234</v>
      </c>
      <c r="D120" s="1" t="s">
        <v>234</v>
      </c>
      <c r="E120" s="1" t="s">
        <v>234</v>
      </c>
      <c r="F120" s="1" t="s">
        <v>234</v>
      </c>
      <c r="G120" s="1" t="s">
        <v>234</v>
      </c>
      <c r="H120" s="1" t="s">
        <v>234</v>
      </c>
      <c r="I120" s="1" t="s">
        <v>234</v>
      </c>
      <c r="J120" s="1" t="s">
        <v>234</v>
      </c>
      <c r="K120" s="1" t="s">
        <v>234</v>
      </c>
      <c r="L120" s="1" t="s">
        <v>234</v>
      </c>
      <c r="M120" s="1" t="s">
        <v>234</v>
      </c>
      <c r="N120" s="1" t="s">
        <v>234</v>
      </c>
      <c r="O120" s="1" t="s">
        <v>234</v>
      </c>
      <c r="P120" s="1" t="s">
        <v>234</v>
      </c>
      <c r="Q120" s="1" t="s">
        <v>234</v>
      </c>
      <c r="R120" s="1" t="s">
        <v>234</v>
      </c>
      <c r="S120" s="1" t="s">
        <v>234</v>
      </c>
      <c r="T120" s="1" t="s">
        <v>234</v>
      </c>
      <c r="U120" s="1" t="s">
        <v>234</v>
      </c>
      <c r="V120" s="1" t="s">
        <v>234</v>
      </c>
      <c r="W120" s="1" t="s">
        <v>234</v>
      </c>
      <c r="X120" s="1" t="s">
        <v>234</v>
      </c>
    </row>
    <row r="121" spans="1:24" x14ac:dyDescent="0.2">
      <c r="A121" s="2" t="s">
        <v>234</v>
      </c>
      <c r="B121" s="1" t="s">
        <v>234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</row>
  </sheetData>
  <mergeCells count="1">
    <mergeCell ref="B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opLeftCell="A94" workbookViewId="0">
      <selection activeCell="D113" sqref="D113"/>
    </sheetView>
  </sheetViews>
  <sheetFormatPr baseColWidth="10" defaultRowHeight="15" x14ac:dyDescent="0.25"/>
  <cols>
    <col min="2" max="2" width="13.140625" customWidth="1"/>
    <col min="3" max="3" width="18.85546875" bestFit="1" customWidth="1"/>
    <col min="4" max="4" width="12.5703125" bestFit="1" customWidth="1"/>
    <col min="5" max="5" width="33" bestFit="1" customWidth="1"/>
  </cols>
  <sheetData>
    <row r="1" spans="1:10" x14ac:dyDescent="0.25">
      <c r="A1" s="28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9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9.5" x14ac:dyDescent="0.3">
      <c r="A3" s="27" t="s">
        <v>2</v>
      </c>
      <c r="B3" s="27"/>
      <c r="C3" s="30"/>
      <c r="D3" s="27"/>
      <c r="E3" s="27"/>
      <c r="F3" s="27"/>
      <c r="G3" s="27"/>
      <c r="H3" s="27"/>
      <c r="I3" s="27"/>
      <c r="J3" s="27"/>
    </row>
    <row r="4" spans="1:10" x14ac:dyDescent="0.25">
      <c r="A4" s="27" t="s">
        <v>235</v>
      </c>
      <c r="B4" s="27"/>
      <c r="C4" s="27"/>
      <c r="D4" s="27"/>
      <c r="E4" s="27"/>
      <c r="F4" s="27"/>
      <c r="G4" s="27"/>
      <c r="H4" s="27"/>
      <c r="I4" s="27"/>
      <c r="J4" s="27"/>
    </row>
    <row r="6" spans="1:10" x14ac:dyDescent="0.25">
      <c r="A6" s="31"/>
      <c r="B6" s="31"/>
      <c r="C6" s="31"/>
      <c r="D6" s="31"/>
      <c r="E6" s="31"/>
      <c r="F6" s="31"/>
      <c r="G6" s="31"/>
      <c r="H6" s="31"/>
      <c r="I6" s="27"/>
      <c r="J6" s="27"/>
    </row>
    <row r="7" spans="1:10" x14ac:dyDescent="0.25">
      <c r="A7" s="32"/>
      <c r="B7" s="32"/>
      <c r="C7" s="32"/>
      <c r="D7" s="32"/>
      <c r="E7" s="32"/>
      <c r="F7" s="32"/>
      <c r="G7" s="32"/>
      <c r="H7" s="32"/>
      <c r="I7" s="27"/>
      <c r="J7" s="27"/>
    </row>
    <row r="8" spans="1:10" x14ac:dyDescent="0.25">
      <c r="A8" s="34" t="s">
        <v>236</v>
      </c>
      <c r="B8" s="34" t="s">
        <v>237</v>
      </c>
      <c r="C8" s="34" t="s">
        <v>238</v>
      </c>
      <c r="D8" s="35" t="s">
        <v>239</v>
      </c>
      <c r="E8" s="34" t="s">
        <v>240</v>
      </c>
      <c r="F8" s="33"/>
      <c r="G8" s="33"/>
      <c r="H8" s="33"/>
      <c r="I8" s="33"/>
      <c r="J8" s="33"/>
    </row>
    <row r="9" spans="1:10" x14ac:dyDescent="0.25">
      <c r="A9" s="27" t="s">
        <v>142</v>
      </c>
      <c r="B9" s="27">
        <v>56708845760</v>
      </c>
      <c r="C9" s="27" t="s">
        <v>241</v>
      </c>
      <c r="D9" s="27">
        <v>2154.2000000000003</v>
      </c>
      <c r="E9" s="27" t="s">
        <v>143</v>
      </c>
      <c r="F9" s="27"/>
      <c r="G9" s="27"/>
      <c r="H9" s="27"/>
      <c r="I9" s="27"/>
      <c r="J9" s="27"/>
    </row>
    <row r="10" spans="1:10" x14ac:dyDescent="0.25">
      <c r="A10" s="27" t="s">
        <v>144</v>
      </c>
      <c r="B10" s="27">
        <v>56708845774</v>
      </c>
      <c r="C10" s="27" t="s">
        <v>241</v>
      </c>
      <c r="D10" s="27">
        <v>5241.2000000000007</v>
      </c>
      <c r="E10" s="27" t="s">
        <v>145</v>
      </c>
      <c r="F10" s="27"/>
      <c r="G10" s="27"/>
      <c r="H10" s="27"/>
      <c r="I10" s="27"/>
      <c r="J10" s="27"/>
    </row>
    <row r="11" spans="1:10" x14ac:dyDescent="0.25">
      <c r="A11" s="27">
        <v>16</v>
      </c>
      <c r="B11" s="27">
        <v>56708881292</v>
      </c>
      <c r="C11" s="27" t="s">
        <v>241</v>
      </c>
      <c r="D11" s="27">
        <v>3383.2000000000003</v>
      </c>
      <c r="E11" s="27" t="s">
        <v>36</v>
      </c>
      <c r="F11" s="27"/>
      <c r="G11" s="27"/>
      <c r="H11" s="27"/>
      <c r="I11" s="27"/>
      <c r="J11" s="27"/>
    </row>
    <row r="12" spans="1:10" x14ac:dyDescent="0.25">
      <c r="A12" s="27" t="s">
        <v>150</v>
      </c>
      <c r="B12" s="27">
        <v>56708845791</v>
      </c>
      <c r="C12" s="27" t="s">
        <v>241</v>
      </c>
      <c r="D12" s="27">
        <v>3691.4</v>
      </c>
      <c r="E12" s="27" t="s">
        <v>151</v>
      </c>
      <c r="F12" s="27"/>
      <c r="G12" s="27"/>
      <c r="H12" s="27"/>
      <c r="I12" s="27"/>
      <c r="J12" s="27"/>
    </row>
    <row r="13" spans="1:10" x14ac:dyDescent="0.25">
      <c r="A13" s="27">
        <v>18</v>
      </c>
      <c r="B13" s="27">
        <v>56708881349</v>
      </c>
      <c r="C13" s="27" t="s">
        <v>241</v>
      </c>
      <c r="D13" s="27">
        <v>333</v>
      </c>
      <c r="E13" s="27" t="s">
        <v>50</v>
      </c>
      <c r="F13" s="27"/>
      <c r="G13" s="27"/>
      <c r="H13" s="27"/>
      <c r="I13" s="27"/>
      <c r="J13" s="27"/>
    </row>
    <row r="14" spans="1:10" x14ac:dyDescent="0.25">
      <c r="A14" s="27" t="s">
        <v>158</v>
      </c>
      <c r="B14" s="27">
        <v>56708845820</v>
      </c>
      <c r="C14" s="27" t="s">
        <v>241</v>
      </c>
      <c r="D14" s="27">
        <v>3509.6000000000004</v>
      </c>
      <c r="E14" s="27" t="s">
        <v>159</v>
      </c>
      <c r="F14" s="27"/>
      <c r="G14" s="27"/>
      <c r="H14" s="27"/>
      <c r="I14" s="27"/>
      <c r="J14" s="27"/>
    </row>
    <row r="15" spans="1:10" x14ac:dyDescent="0.25">
      <c r="A15" s="27" t="s">
        <v>160</v>
      </c>
      <c r="B15" s="27">
        <v>56708845834</v>
      </c>
      <c r="C15" s="27" t="s">
        <v>241</v>
      </c>
      <c r="D15" s="27">
        <v>12158.400000000001</v>
      </c>
      <c r="E15" s="27" t="s">
        <v>161</v>
      </c>
      <c r="F15" s="27"/>
      <c r="G15" s="27"/>
      <c r="H15" s="27"/>
      <c r="I15" s="27"/>
      <c r="J15" s="27"/>
    </row>
    <row r="16" spans="1:10" x14ac:dyDescent="0.25">
      <c r="A16" s="27" t="s">
        <v>73</v>
      </c>
      <c r="B16" s="27">
        <v>56708881457</v>
      </c>
      <c r="C16" s="27" t="s">
        <v>241</v>
      </c>
      <c r="D16" s="27">
        <v>866.80000000000007</v>
      </c>
      <c r="E16" s="27" t="s">
        <v>74</v>
      </c>
      <c r="F16" s="27"/>
      <c r="G16" s="27"/>
      <c r="H16" s="27"/>
      <c r="I16" s="27"/>
      <c r="J16" s="27"/>
    </row>
    <row r="17" spans="1:5" x14ac:dyDescent="0.25">
      <c r="A17" s="27" t="s">
        <v>77</v>
      </c>
      <c r="B17" s="27">
        <v>56708845038</v>
      </c>
      <c r="C17" s="27" t="s">
        <v>241</v>
      </c>
      <c r="D17" s="27">
        <v>3469.2000000000003</v>
      </c>
      <c r="E17" s="27" t="s">
        <v>78</v>
      </c>
    </row>
    <row r="18" spans="1:5" x14ac:dyDescent="0.25">
      <c r="A18" s="27" t="s">
        <v>174</v>
      </c>
      <c r="B18" s="27">
        <v>56708881915</v>
      </c>
      <c r="C18" s="27" t="s">
        <v>241</v>
      </c>
      <c r="D18" s="27">
        <v>3054</v>
      </c>
      <c r="E18" s="27" t="s">
        <v>175</v>
      </c>
    </row>
    <row r="19" spans="1:5" x14ac:dyDescent="0.25">
      <c r="A19" s="27" t="s">
        <v>178</v>
      </c>
      <c r="B19" s="27">
        <v>56708845865</v>
      </c>
      <c r="C19" s="27" t="s">
        <v>241</v>
      </c>
      <c r="D19" s="27">
        <v>3234.8</v>
      </c>
      <c r="E19" s="27" t="s">
        <v>179</v>
      </c>
    </row>
    <row r="20" spans="1:5" x14ac:dyDescent="0.25">
      <c r="A20" s="27" t="s">
        <v>180</v>
      </c>
      <c r="B20" s="27">
        <v>56708845879</v>
      </c>
      <c r="C20" s="27" t="s">
        <v>241</v>
      </c>
      <c r="D20" s="27">
        <v>4474.8</v>
      </c>
      <c r="E20" s="27" t="s">
        <v>181</v>
      </c>
    </row>
    <row r="21" spans="1:5" x14ac:dyDescent="0.25">
      <c r="A21" s="27">
        <v>30</v>
      </c>
      <c r="B21" s="27">
        <v>56708881503</v>
      </c>
      <c r="C21" s="27" t="s">
        <v>241</v>
      </c>
      <c r="D21" s="27">
        <v>1397.4</v>
      </c>
      <c r="E21" s="27" t="s">
        <v>90</v>
      </c>
    </row>
    <row r="22" spans="1:5" x14ac:dyDescent="0.25">
      <c r="A22" s="27" t="s">
        <v>190</v>
      </c>
      <c r="B22" s="27">
        <v>56708845911</v>
      </c>
      <c r="C22" s="27" t="s">
        <v>241</v>
      </c>
      <c r="D22" s="27">
        <v>2496</v>
      </c>
      <c r="E22" s="27" t="s">
        <v>191</v>
      </c>
    </row>
    <row r="23" spans="1:5" x14ac:dyDescent="0.25">
      <c r="A23" s="27" t="s">
        <v>200</v>
      </c>
      <c r="B23" s="27">
        <v>56708881946</v>
      </c>
      <c r="C23" s="27" t="s">
        <v>241</v>
      </c>
      <c r="D23" s="27">
        <v>2856.2000000000003</v>
      </c>
      <c r="E23" s="27" t="s">
        <v>201</v>
      </c>
    </row>
    <row r="24" spans="1:5" x14ac:dyDescent="0.25">
      <c r="A24" s="27" t="s">
        <v>208</v>
      </c>
      <c r="B24" s="27">
        <v>56708881963</v>
      </c>
      <c r="C24" s="27" t="s">
        <v>241</v>
      </c>
      <c r="D24" s="27">
        <v>2887.6000000000004</v>
      </c>
      <c r="E24" s="27" t="s">
        <v>209</v>
      </c>
    </row>
    <row r="25" spans="1:5" x14ac:dyDescent="0.25">
      <c r="A25" s="27" t="s">
        <v>222</v>
      </c>
      <c r="B25" s="27">
        <v>60589747903</v>
      </c>
      <c r="C25" s="27" t="s">
        <v>241</v>
      </c>
      <c r="D25" s="27">
        <v>4775.2</v>
      </c>
      <c r="E25" s="27" t="s">
        <v>223</v>
      </c>
    </row>
    <row r="26" spans="1:5" x14ac:dyDescent="0.25">
      <c r="A26" s="27" t="s">
        <v>226</v>
      </c>
      <c r="B26" s="27">
        <v>56708846050</v>
      </c>
      <c r="C26" s="27" t="s">
        <v>241</v>
      </c>
      <c r="D26" s="27">
        <v>4697.8</v>
      </c>
      <c r="E26" s="27" t="s">
        <v>227</v>
      </c>
    </row>
    <row r="27" spans="1:5" x14ac:dyDescent="0.25">
      <c r="A27" s="27" t="s">
        <v>210</v>
      </c>
      <c r="B27" s="27">
        <v>56708845990</v>
      </c>
      <c r="C27" s="27" t="s">
        <v>241</v>
      </c>
      <c r="D27" s="27">
        <v>3187.4</v>
      </c>
      <c r="E27" s="27" t="s">
        <v>211</v>
      </c>
    </row>
    <row r="28" spans="1:5" x14ac:dyDescent="0.25">
      <c r="A28" s="27" t="s">
        <v>206</v>
      </c>
      <c r="B28" s="27">
        <v>56708845973</v>
      </c>
      <c r="C28" s="27" t="s">
        <v>241</v>
      </c>
      <c r="D28" s="27">
        <v>1691.8000000000002</v>
      </c>
      <c r="E28" s="27" t="s">
        <v>207</v>
      </c>
    </row>
    <row r="29" spans="1:5" x14ac:dyDescent="0.25">
      <c r="A29" s="27" t="s">
        <v>146</v>
      </c>
      <c r="B29" s="27">
        <v>56708845788</v>
      </c>
      <c r="C29" s="27" t="s">
        <v>241</v>
      </c>
      <c r="D29" s="27">
        <v>1313</v>
      </c>
      <c r="E29" s="27" t="s">
        <v>147</v>
      </c>
    </row>
    <row r="30" spans="1:5" x14ac:dyDescent="0.25">
      <c r="A30" s="27" t="s">
        <v>45</v>
      </c>
      <c r="B30" s="27">
        <v>56708844916</v>
      </c>
      <c r="C30" s="27" t="s">
        <v>241</v>
      </c>
      <c r="D30" s="27">
        <v>194.4</v>
      </c>
      <c r="E30" s="27" t="s">
        <v>46</v>
      </c>
    </row>
    <row r="31" spans="1:5" x14ac:dyDescent="0.25">
      <c r="A31" s="27" t="s">
        <v>192</v>
      </c>
      <c r="B31" s="27">
        <v>56708845925</v>
      </c>
      <c r="C31" s="27" t="s">
        <v>241</v>
      </c>
      <c r="D31" s="27">
        <v>1786.4</v>
      </c>
      <c r="E31" s="27" t="s">
        <v>193</v>
      </c>
    </row>
    <row r="32" spans="1:5" x14ac:dyDescent="0.25">
      <c r="A32" s="27" t="s">
        <v>172</v>
      </c>
      <c r="B32" s="27">
        <v>56708845851</v>
      </c>
      <c r="C32" s="27" t="s">
        <v>241</v>
      </c>
      <c r="D32" s="27">
        <v>1175.4000000000001</v>
      </c>
      <c r="E32" s="27" t="s">
        <v>173</v>
      </c>
    </row>
    <row r="33" spans="1:5" x14ac:dyDescent="0.25">
      <c r="A33" s="27" t="s">
        <v>33</v>
      </c>
      <c r="B33" s="27">
        <v>56708844887</v>
      </c>
      <c r="C33" s="27" t="s">
        <v>241</v>
      </c>
      <c r="D33" s="27">
        <v>2486.4</v>
      </c>
      <c r="E33" s="27" t="s">
        <v>34</v>
      </c>
    </row>
    <row r="34" spans="1:5" x14ac:dyDescent="0.25">
      <c r="A34" s="27" t="s">
        <v>115</v>
      </c>
      <c r="B34" s="27">
        <v>56708845254</v>
      </c>
      <c r="C34" s="27" t="s">
        <v>241</v>
      </c>
      <c r="D34" s="27">
        <v>2916.6000000000004</v>
      </c>
      <c r="E34" s="27" t="s">
        <v>116</v>
      </c>
    </row>
    <row r="35" spans="1:5" x14ac:dyDescent="0.25">
      <c r="A35" s="27" t="s">
        <v>194</v>
      </c>
      <c r="B35" s="27">
        <v>56708845939</v>
      </c>
      <c r="C35" s="27" t="s">
        <v>241</v>
      </c>
      <c r="D35" s="27">
        <v>3612.2000000000003</v>
      </c>
      <c r="E35" s="27" t="s">
        <v>195</v>
      </c>
    </row>
    <row r="36" spans="1:5" x14ac:dyDescent="0.25">
      <c r="A36" s="27" t="s">
        <v>55</v>
      </c>
      <c r="B36" s="27">
        <v>56708844950</v>
      </c>
      <c r="C36" s="27" t="s">
        <v>241</v>
      </c>
      <c r="D36" s="27">
        <v>870.2</v>
      </c>
      <c r="E36" s="27" t="s">
        <v>56</v>
      </c>
    </row>
    <row r="37" spans="1:5" x14ac:dyDescent="0.25">
      <c r="A37" s="27" t="s">
        <v>119</v>
      </c>
      <c r="B37" s="27">
        <v>56708845268</v>
      </c>
      <c r="C37" s="27" t="s">
        <v>241</v>
      </c>
      <c r="D37" s="27">
        <v>1207.6000000000001</v>
      </c>
      <c r="E37" s="27" t="s">
        <v>120</v>
      </c>
    </row>
    <row r="38" spans="1:5" x14ac:dyDescent="0.25">
      <c r="A38" s="27" t="s">
        <v>79</v>
      </c>
      <c r="B38" s="27">
        <v>56708881460</v>
      </c>
      <c r="C38" s="27" t="s">
        <v>241</v>
      </c>
      <c r="D38" s="27">
        <v>220.8</v>
      </c>
      <c r="E38" s="27" t="s">
        <v>80</v>
      </c>
    </row>
    <row r="39" spans="1:5" x14ac:dyDescent="0.25">
      <c r="A39" s="27" t="s">
        <v>164</v>
      </c>
      <c r="B39" s="27">
        <v>56708881901</v>
      </c>
      <c r="C39" s="27" t="s">
        <v>241</v>
      </c>
      <c r="D39" s="27">
        <v>4835.6000000000004</v>
      </c>
      <c r="E39" s="27" t="s">
        <v>165</v>
      </c>
    </row>
    <row r="40" spans="1:5" x14ac:dyDescent="0.25">
      <c r="A40" s="27" t="s">
        <v>111</v>
      </c>
      <c r="B40" s="27">
        <v>56708845240</v>
      </c>
      <c r="C40" s="27" t="s">
        <v>241</v>
      </c>
      <c r="D40" s="27">
        <v>1669.4</v>
      </c>
      <c r="E40" s="27" t="s">
        <v>112</v>
      </c>
    </row>
    <row r="41" spans="1:5" x14ac:dyDescent="0.25">
      <c r="A41" s="27" t="s">
        <v>152</v>
      </c>
      <c r="B41" s="27">
        <v>56708881872</v>
      </c>
      <c r="C41" s="27" t="s">
        <v>241</v>
      </c>
      <c r="D41" s="27">
        <v>2434.2000000000003</v>
      </c>
      <c r="E41" s="27" t="s">
        <v>153</v>
      </c>
    </row>
    <row r="42" spans="1:5" x14ac:dyDescent="0.25">
      <c r="A42" s="27" t="s">
        <v>121</v>
      </c>
      <c r="B42" s="27">
        <v>60589939521</v>
      </c>
      <c r="C42" s="27" t="s">
        <v>241</v>
      </c>
      <c r="D42" s="27">
        <v>1279.2</v>
      </c>
      <c r="E42" s="27" t="s">
        <v>122</v>
      </c>
    </row>
    <row r="43" spans="1:5" x14ac:dyDescent="0.25">
      <c r="A43" s="27" t="s">
        <v>39</v>
      </c>
      <c r="B43" s="27">
        <v>56708881304</v>
      </c>
      <c r="C43" s="27" t="s">
        <v>241</v>
      </c>
      <c r="D43" s="27">
        <v>168</v>
      </c>
      <c r="E43" s="27" t="s">
        <v>40</v>
      </c>
    </row>
    <row r="44" spans="1:5" x14ac:dyDescent="0.25">
      <c r="A44" s="27" t="s">
        <v>65</v>
      </c>
      <c r="B44" s="27">
        <v>60590329504</v>
      </c>
      <c r="C44" s="27" t="s">
        <v>241</v>
      </c>
      <c r="D44" s="27">
        <v>1640.8000000000002</v>
      </c>
      <c r="E44" s="27" t="s">
        <v>66</v>
      </c>
    </row>
    <row r="45" spans="1:5" x14ac:dyDescent="0.25">
      <c r="A45" s="27" t="s">
        <v>198</v>
      </c>
      <c r="B45" s="27">
        <v>56708845942</v>
      </c>
      <c r="C45" s="27" t="s">
        <v>241</v>
      </c>
      <c r="D45" s="27">
        <v>5170.4000000000005</v>
      </c>
      <c r="E45" s="27" t="s">
        <v>199</v>
      </c>
    </row>
    <row r="46" spans="1:5" x14ac:dyDescent="0.25">
      <c r="A46" s="27" t="s">
        <v>123</v>
      </c>
      <c r="B46" s="27">
        <v>60589627948</v>
      </c>
      <c r="C46" s="27" t="s">
        <v>241</v>
      </c>
      <c r="D46" s="27">
        <v>7718.2000000000007</v>
      </c>
      <c r="E46" s="27" t="s">
        <v>124</v>
      </c>
    </row>
    <row r="47" spans="1:5" x14ac:dyDescent="0.25">
      <c r="A47" s="27" t="s">
        <v>57</v>
      </c>
      <c r="B47" s="27">
        <v>56708844964</v>
      </c>
      <c r="C47" s="27" t="s">
        <v>241</v>
      </c>
      <c r="D47" s="27">
        <v>1666</v>
      </c>
      <c r="E47" s="27" t="s">
        <v>58</v>
      </c>
    </row>
    <row r="48" spans="1:5" x14ac:dyDescent="0.25">
      <c r="A48" s="27" t="s">
        <v>93</v>
      </c>
      <c r="B48" s="27">
        <v>60589552237</v>
      </c>
      <c r="C48" s="27" t="s">
        <v>241</v>
      </c>
      <c r="D48" s="27">
        <v>1666.8000000000002</v>
      </c>
      <c r="E48" s="27" t="s">
        <v>94</v>
      </c>
    </row>
    <row r="49" spans="1:5" x14ac:dyDescent="0.25">
      <c r="A49" s="27" t="s">
        <v>182</v>
      </c>
      <c r="B49" s="27">
        <v>56708845882</v>
      </c>
      <c r="C49" s="27" t="s">
        <v>241</v>
      </c>
      <c r="D49" s="27">
        <v>1119</v>
      </c>
      <c r="E49" s="27" t="s">
        <v>183</v>
      </c>
    </row>
    <row r="50" spans="1:5" x14ac:dyDescent="0.25">
      <c r="A50" s="27" t="s">
        <v>67</v>
      </c>
      <c r="B50" s="27">
        <v>56708845010</v>
      </c>
      <c r="C50" s="27" t="s">
        <v>241</v>
      </c>
      <c r="D50" s="27">
        <v>2425.2000000000003</v>
      </c>
      <c r="E50" s="27" t="s">
        <v>68</v>
      </c>
    </row>
    <row r="51" spans="1:5" x14ac:dyDescent="0.25">
      <c r="A51" s="27" t="s">
        <v>127</v>
      </c>
      <c r="B51" s="27">
        <v>56708845709</v>
      </c>
      <c r="C51" s="27" t="s">
        <v>241</v>
      </c>
      <c r="D51" s="27">
        <v>1951.8000000000002</v>
      </c>
      <c r="E51" s="27" t="s">
        <v>128</v>
      </c>
    </row>
    <row r="52" spans="1:5" x14ac:dyDescent="0.25">
      <c r="A52" s="27" t="s">
        <v>204</v>
      </c>
      <c r="B52" s="27">
        <v>56708881608</v>
      </c>
      <c r="C52" s="27" t="s">
        <v>241</v>
      </c>
      <c r="D52" s="27">
        <v>2587.6000000000004</v>
      </c>
      <c r="E52" s="27" t="s">
        <v>205</v>
      </c>
    </row>
    <row r="53" spans="1:5" x14ac:dyDescent="0.25">
      <c r="A53" s="27" t="s">
        <v>113</v>
      </c>
      <c r="B53" s="27">
        <v>56708881582</v>
      </c>
      <c r="C53" s="27" t="s">
        <v>241</v>
      </c>
      <c r="D53" s="27">
        <v>2726.8</v>
      </c>
      <c r="E53" s="27" t="s">
        <v>114</v>
      </c>
    </row>
    <row r="54" spans="1:5" x14ac:dyDescent="0.25">
      <c r="A54" s="27" t="s">
        <v>156</v>
      </c>
      <c r="B54" s="27">
        <v>56710773131</v>
      </c>
      <c r="C54" s="27" t="s">
        <v>241</v>
      </c>
      <c r="D54" s="27">
        <v>3229.2000000000003</v>
      </c>
      <c r="E54" s="27" t="s">
        <v>157</v>
      </c>
    </row>
    <row r="55" spans="1:5" x14ac:dyDescent="0.25">
      <c r="A55" s="27" t="s">
        <v>133</v>
      </c>
      <c r="B55" s="27">
        <v>56710784605</v>
      </c>
      <c r="C55" s="27" t="s">
        <v>241</v>
      </c>
      <c r="D55" s="27">
        <v>3256.6000000000004</v>
      </c>
      <c r="E55" s="27" t="s">
        <v>134</v>
      </c>
    </row>
    <row r="56" spans="1:5" x14ac:dyDescent="0.25">
      <c r="A56" s="27" t="s">
        <v>186</v>
      </c>
      <c r="B56" s="27">
        <v>60589845501</v>
      </c>
      <c r="C56" s="27" t="s">
        <v>241</v>
      </c>
      <c r="D56" s="27">
        <v>5011.2000000000007</v>
      </c>
      <c r="E56" s="27" t="s">
        <v>187</v>
      </c>
    </row>
    <row r="57" spans="1:5" x14ac:dyDescent="0.25">
      <c r="A57" s="27" t="s">
        <v>59</v>
      </c>
      <c r="B57" s="27">
        <v>60592609882</v>
      </c>
      <c r="C57" s="27" t="s">
        <v>241</v>
      </c>
      <c r="D57" s="27">
        <v>3575</v>
      </c>
      <c r="E57" s="27" t="s">
        <v>60</v>
      </c>
    </row>
    <row r="58" spans="1:5" x14ac:dyDescent="0.25">
      <c r="A58" s="27" t="s">
        <v>99</v>
      </c>
      <c r="B58" s="27">
        <v>60589665774</v>
      </c>
      <c r="C58" s="27" t="s">
        <v>241</v>
      </c>
      <c r="D58" s="27">
        <v>3047.6000000000004</v>
      </c>
      <c r="E58" s="27" t="s">
        <v>100</v>
      </c>
    </row>
    <row r="59" spans="1:5" x14ac:dyDescent="0.25">
      <c r="A59" s="27" t="s">
        <v>220</v>
      </c>
      <c r="B59" s="27">
        <v>60589634536</v>
      </c>
      <c r="C59" s="27" t="s">
        <v>241</v>
      </c>
      <c r="D59" s="27">
        <v>3421.2000000000003</v>
      </c>
      <c r="E59" s="27" t="s">
        <v>221</v>
      </c>
    </row>
    <row r="60" spans="1:5" x14ac:dyDescent="0.25">
      <c r="A60" s="27" t="s">
        <v>148</v>
      </c>
      <c r="B60" s="27">
        <v>60589582591</v>
      </c>
      <c r="C60" s="27" t="s">
        <v>241</v>
      </c>
      <c r="D60" s="27">
        <v>1441.4</v>
      </c>
      <c r="E60" s="27" t="s">
        <v>149</v>
      </c>
    </row>
    <row r="61" spans="1:5" x14ac:dyDescent="0.25">
      <c r="A61" s="27" t="s">
        <v>154</v>
      </c>
      <c r="B61" s="27">
        <v>60589642468</v>
      </c>
      <c r="C61" s="27" t="s">
        <v>241</v>
      </c>
      <c r="D61" s="27">
        <v>1143.2</v>
      </c>
      <c r="E61" s="27" t="s">
        <v>155</v>
      </c>
    </row>
    <row r="62" spans="1:5" x14ac:dyDescent="0.25">
      <c r="A62" s="27" t="s">
        <v>212</v>
      </c>
      <c r="B62" s="27">
        <v>60589597089</v>
      </c>
      <c r="C62" s="27" t="s">
        <v>241</v>
      </c>
      <c r="D62" s="27">
        <v>5239.8</v>
      </c>
      <c r="E62" s="27" t="s">
        <v>213</v>
      </c>
    </row>
    <row r="63" spans="1:5" x14ac:dyDescent="0.25">
      <c r="A63" s="27" t="s">
        <v>69</v>
      </c>
      <c r="B63" s="27">
        <v>60590035188</v>
      </c>
      <c r="C63" s="27" t="s">
        <v>241</v>
      </c>
      <c r="D63" s="27">
        <v>1526.4</v>
      </c>
      <c r="E63" s="27" t="s">
        <v>70</v>
      </c>
    </row>
    <row r="64" spans="1:5" x14ac:dyDescent="0.25">
      <c r="A64" s="27" t="s">
        <v>176</v>
      </c>
      <c r="B64" s="27">
        <v>60589704184</v>
      </c>
      <c r="C64" s="27" t="s">
        <v>241</v>
      </c>
      <c r="D64" s="27">
        <v>5093.8</v>
      </c>
      <c r="E64" s="27" t="s">
        <v>177</v>
      </c>
    </row>
    <row r="65" spans="1:5" x14ac:dyDescent="0.25">
      <c r="A65" s="27" t="s">
        <v>129</v>
      </c>
      <c r="B65" s="27">
        <v>60590199370</v>
      </c>
      <c r="C65" s="27" t="s">
        <v>241</v>
      </c>
      <c r="D65" s="27">
        <v>923.40000000000009</v>
      </c>
      <c r="E65" s="27" t="s">
        <v>130</v>
      </c>
    </row>
    <row r="66" spans="1:5" x14ac:dyDescent="0.25">
      <c r="A66" s="27" t="s">
        <v>162</v>
      </c>
      <c r="B66" s="27">
        <v>60590100738</v>
      </c>
      <c r="C66" s="27" t="s">
        <v>241</v>
      </c>
      <c r="D66" s="27">
        <v>3887.8</v>
      </c>
      <c r="E66" s="27" t="s">
        <v>163</v>
      </c>
    </row>
    <row r="67" spans="1:5" x14ac:dyDescent="0.25">
      <c r="A67" s="27" t="s">
        <v>125</v>
      </c>
      <c r="B67" s="27">
        <v>60590412629</v>
      </c>
      <c r="C67" s="27" t="s">
        <v>241</v>
      </c>
      <c r="D67" s="27">
        <v>1152.8</v>
      </c>
      <c r="E67" s="27" t="s">
        <v>126</v>
      </c>
    </row>
    <row r="68" spans="1:5" x14ac:dyDescent="0.25">
      <c r="A68" s="27" t="s">
        <v>95</v>
      </c>
      <c r="B68" s="27">
        <v>60590678030</v>
      </c>
      <c r="C68" s="27" t="s">
        <v>241</v>
      </c>
      <c r="D68" s="27">
        <v>919.2</v>
      </c>
      <c r="E68" s="27" t="s">
        <v>96</v>
      </c>
    </row>
    <row r="69" spans="1:5" x14ac:dyDescent="0.25">
      <c r="A69" s="27" t="s">
        <v>168</v>
      </c>
      <c r="B69" s="27">
        <v>60592118015</v>
      </c>
      <c r="C69" s="27" t="s">
        <v>241</v>
      </c>
      <c r="D69" s="27">
        <v>5200.4000000000005</v>
      </c>
      <c r="E69" s="27" t="s">
        <v>169</v>
      </c>
    </row>
    <row r="70" spans="1:5" x14ac:dyDescent="0.25">
      <c r="A70" s="27" t="s">
        <v>103</v>
      </c>
      <c r="B70" s="27">
        <v>60590340221</v>
      </c>
      <c r="C70" s="27" t="s">
        <v>241</v>
      </c>
      <c r="D70" s="27">
        <v>1523.6000000000001</v>
      </c>
      <c r="E70" s="27" t="s">
        <v>104</v>
      </c>
    </row>
    <row r="71" spans="1:5" x14ac:dyDescent="0.25">
      <c r="A71" s="27" t="s">
        <v>188</v>
      </c>
      <c r="B71" s="27">
        <v>60592420864</v>
      </c>
      <c r="C71" s="27" t="s">
        <v>241</v>
      </c>
      <c r="D71" s="27">
        <v>3709.4</v>
      </c>
      <c r="E71" s="27" t="s">
        <v>189</v>
      </c>
    </row>
    <row r="72" spans="1:5" x14ac:dyDescent="0.25">
      <c r="A72" s="27" t="s">
        <v>202</v>
      </c>
      <c r="B72" s="27">
        <v>60592492890</v>
      </c>
      <c r="C72" s="27" t="s">
        <v>241</v>
      </c>
      <c r="D72" s="27">
        <v>2411.2000000000003</v>
      </c>
      <c r="E72" s="27" t="s">
        <v>203</v>
      </c>
    </row>
    <row r="73" spans="1:5" x14ac:dyDescent="0.25">
      <c r="A73" s="27" t="s">
        <v>196</v>
      </c>
      <c r="B73" s="27">
        <v>60592585699</v>
      </c>
      <c r="C73" s="27" t="s">
        <v>241</v>
      </c>
      <c r="D73" s="27">
        <v>2057.6</v>
      </c>
      <c r="E73" s="27" t="s">
        <v>197</v>
      </c>
    </row>
    <row r="74" spans="1:5" x14ac:dyDescent="0.25">
      <c r="A74" s="27" t="s">
        <v>81</v>
      </c>
      <c r="B74" s="27">
        <v>60592636121</v>
      </c>
      <c r="C74" s="27" t="s">
        <v>241</v>
      </c>
      <c r="D74" s="27">
        <v>955.40000000000009</v>
      </c>
      <c r="E74" s="27" t="s">
        <v>82</v>
      </c>
    </row>
    <row r="75" spans="1:5" x14ac:dyDescent="0.25">
      <c r="A75" s="27" t="s">
        <v>71</v>
      </c>
      <c r="B75" s="27">
        <v>60584074827</v>
      </c>
      <c r="C75" s="27" t="s">
        <v>241</v>
      </c>
      <c r="D75" s="27">
        <v>288.2</v>
      </c>
      <c r="E75" s="27" t="s">
        <v>72</v>
      </c>
    </row>
    <row r="76" spans="1:5" x14ac:dyDescent="0.25">
      <c r="A76" s="27" t="s">
        <v>101</v>
      </c>
      <c r="B76" s="27">
        <v>56708881702</v>
      </c>
      <c r="C76" s="27" t="s">
        <v>241</v>
      </c>
      <c r="D76" s="27">
        <v>3210.6000000000004</v>
      </c>
      <c r="E76" s="27" t="s">
        <v>102</v>
      </c>
    </row>
    <row r="77" spans="1:5" x14ac:dyDescent="0.25">
      <c r="A77" s="27" t="s">
        <v>85</v>
      </c>
      <c r="B77" s="27">
        <v>60594750506</v>
      </c>
      <c r="C77" s="27" t="s">
        <v>241</v>
      </c>
      <c r="D77" s="27">
        <v>1971.2</v>
      </c>
      <c r="E77" s="27" t="s">
        <v>86</v>
      </c>
    </row>
    <row r="78" spans="1:5" x14ac:dyDescent="0.25">
      <c r="A78" s="27" t="s">
        <v>47</v>
      </c>
      <c r="B78" s="27">
        <v>60594701908</v>
      </c>
      <c r="C78" s="27" t="s">
        <v>241</v>
      </c>
      <c r="D78" s="27">
        <v>2726.8</v>
      </c>
      <c r="E78" s="27" t="s">
        <v>48</v>
      </c>
    </row>
    <row r="79" spans="1:5" x14ac:dyDescent="0.25">
      <c r="A79" s="27" t="s">
        <v>53</v>
      </c>
      <c r="B79" s="27">
        <v>60577925003</v>
      </c>
      <c r="C79" s="27" t="s">
        <v>241</v>
      </c>
      <c r="D79" s="27">
        <v>8091.8</v>
      </c>
      <c r="E79" s="27" t="s">
        <v>54</v>
      </c>
    </row>
    <row r="80" spans="1:5" x14ac:dyDescent="0.25">
      <c r="A80" s="27" t="s">
        <v>105</v>
      </c>
      <c r="B80" s="27">
        <v>60595911850</v>
      </c>
      <c r="C80" s="27" t="s">
        <v>241</v>
      </c>
      <c r="D80" s="27">
        <v>2156.2000000000003</v>
      </c>
      <c r="E80" s="27" t="s">
        <v>106</v>
      </c>
    </row>
    <row r="81" spans="1:5" x14ac:dyDescent="0.25">
      <c r="A81" s="27" t="s">
        <v>170</v>
      </c>
      <c r="B81" s="27">
        <v>60599040419</v>
      </c>
      <c r="C81" s="27" t="s">
        <v>241</v>
      </c>
      <c r="D81" s="27">
        <v>1898.2</v>
      </c>
      <c r="E81" s="27" t="s">
        <v>171</v>
      </c>
    </row>
    <row r="82" spans="1:5" x14ac:dyDescent="0.25">
      <c r="A82" s="27" t="s">
        <v>224</v>
      </c>
      <c r="B82" s="27">
        <v>60578682154</v>
      </c>
      <c r="C82" s="27" t="s">
        <v>241</v>
      </c>
      <c r="D82" s="27">
        <v>3225.4</v>
      </c>
      <c r="E82" s="27" t="s">
        <v>225</v>
      </c>
    </row>
    <row r="83" spans="1:5" x14ac:dyDescent="0.25">
      <c r="A83" s="27" t="s">
        <v>83</v>
      </c>
      <c r="B83" s="27">
        <v>60596635649</v>
      </c>
      <c r="C83" s="27" t="s">
        <v>241</v>
      </c>
      <c r="D83" s="27">
        <v>1337.2</v>
      </c>
      <c r="E83" s="27" t="s">
        <v>84</v>
      </c>
    </row>
    <row r="84" spans="1:5" x14ac:dyDescent="0.25">
      <c r="A84" s="27" t="s">
        <v>140</v>
      </c>
      <c r="B84" s="27">
        <v>56697905731</v>
      </c>
      <c r="C84" s="27" t="s">
        <v>241</v>
      </c>
      <c r="D84" s="27">
        <v>1836.2</v>
      </c>
      <c r="E84" s="27" t="s">
        <v>141</v>
      </c>
    </row>
    <row r="85" spans="1:5" x14ac:dyDescent="0.25">
      <c r="A85" s="27" t="s">
        <v>214</v>
      </c>
      <c r="B85" s="27">
        <v>56714607256</v>
      </c>
      <c r="C85" s="27" t="s">
        <v>241</v>
      </c>
      <c r="D85" s="27">
        <v>3643.4</v>
      </c>
      <c r="E85" s="27" t="s">
        <v>215</v>
      </c>
    </row>
    <row r="86" spans="1:5" x14ac:dyDescent="0.25">
      <c r="A86" s="27" t="s">
        <v>75</v>
      </c>
      <c r="B86" s="27">
        <v>60597082882</v>
      </c>
      <c r="C86" s="27" t="s">
        <v>241</v>
      </c>
      <c r="D86" s="27">
        <v>1022.8000000000001</v>
      </c>
      <c r="E86" s="27" t="s">
        <v>76</v>
      </c>
    </row>
    <row r="87" spans="1:5" x14ac:dyDescent="0.25">
      <c r="A87" s="27" t="s">
        <v>41</v>
      </c>
      <c r="B87" s="27">
        <v>60597130077</v>
      </c>
      <c r="C87" s="27" t="s">
        <v>241</v>
      </c>
      <c r="D87" s="27">
        <v>1337.2</v>
      </c>
      <c r="E87" s="27" t="s">
        <v>42</v>
      </c>
    </row>
    <row r="88" spans="1:5" x14ac:dyDescent="0.25">
      <c r="A88" s="27" t="s">
        <v>51</v>
      </c>
      <c r="B88" s="27">
        <v>60597155367</v>
      </c>
      <c r="C88" s="27" t="s">
        <v>241</v>
      </c>
      <c r="D88" s="27">
        <v>1023</v>
      </c>
      <c r="E88" s="27" t="s">
        <v>52</v>
      </c>
    </row>
    <row r="89" spans="1:5" x14ac:dyDescent="0.25">
      <c r="A89" s="27" t="s">
        <v>87</v>
      </c>
      <c r="B89" s="27">
        <v>56701660014</v>
      </c>
      <c r="C89" s="27" t="s">
        <v>241</v>
      </c>
      <c r="D89" s="27">
        <v>2622.4</v>
      </c>
      <c r="E89" s="27" t="s">
        <v>88</v>
      </c>
    </row>
    <row r="90" spans="1:5" x14ac:dyDescent="0.25">
      <c r="A90" s="27" t="s">
        <v>135</v>
      </c>
      <c r="B90" s="27">
        <v>60597479727</v>
      </c>
      <c r="C90" s="27" t="s">
        <v>241</v>
      </c>
      <c r="D90" s="27">
        <v>1023</v>
      </c>
      <c r="E90" s="27" t="s">
        <v>136</v>
      </c>
    </row>
    <row r="91" spans="1:5" x14ac:dyDescent="0.25">
      <c r="A91" s="27" t="s">
        <v>228</v>
      </c>
      <c r="B91" s="27">
        <v>60597522863</v>
      </c>
      <c r="C91" s="27" t="s">
        <v>241</v>
      </c>
      <c r="D91" s="27">
        <v>1171</v>
      </c>
      <c r="E91" s="27" t="s">
        <v>229</v>
      </c>
    </row>
    <row r="92" spans="1:5" x14ac:dyDescent="0.25">
      <c r="A92" s="27" t="s">
        <v>107</v>
      </c>
      <c r="B92" s="27">
        <v>60598176025</v>
      </c>
      <c r="C92" s="27" t="s">
        <v>241</v>
      </c>
      <c r="D92" s="27">
        <v>1023</v>
      </c>
      <c r="E92" s="27" t="s">
        <v>108</v>
      </c>
    </row>
    <row r="93" spans="1:5" x14ac:dyDescent="0.25">
      <c r="A93" s="27" t="s">
        <v>61</v>
      </c>
      <c r="B93" s="27">
        <v>60597731747</v>
      </c>
      <c r="C93" s="27" t="s">
        <v>241</v>
      </c>
      <c r="D93" s="27">
        <v>917.40000000000009</v>
      </c>
      <c r="E93" s="27" t="s">
        <v>62</v>
      </c>
    </row>
    <row r="94" spans="1:5" x14ac:dyDescent="0.25">
      <c r="A94" s="27" t="s">
        <v>166</v>
      </c>
      <c r="B94" s="27">
        <v>60598596794</v>
      </c>
      <c r="C94" s="27" t="s">
        <v>241</v>
      </c>
      <c r="D94" s="27">
        <v>1004.2</v>
      </c>
      <c r="E94" s="27" t="s">
        <v>167</v>
      </c>
    </row>
    <row r="95" spans="1:5" x14ac:dyDescent="0.25">
      <c r="A95" s="27" t="s">
        <v>230</v>
      </c>
      <c r="B95" s="27">
        <v>56716836770</v>
      </c>
      <c r="C95" s="27" t="s">
        <v>241</v>
      </c>
      <c r="D95" s="27">
        <v>1971.8000000000002</v>
      </c>
      <c r="E95" s="27" t="s">
        <v>231</v>
      </c>
    </row>
    <row r="96" spans="1:5" x14ac:dyDescent="0.25">
      <c r="A96" s="27" t="s">
        <v>184</v>
      </c>
      <c r="B96" s="27">
        <v>60598509182</v>
      </c>
      <c r="C96" s="27" t="s">
        <v>241</v>
      </c>
      <c r="D96" s="27">
        <v>1355.6000000000001</v>
      </c>
      <c r="E96" s="27" t="s">
        <v>185</v>
      </c>
    </row>
    <row r="97" spans="1:5" x14ac:dyDescent="0.25">
      <c r="A97" s="27" t="s">
        <v>218</v>
      </c>
      <c r="B97" s="27">
        <v>60598704895</v>
      </c>
      <c r="C97" s="27" t="s">
        <v>241</v>
      </c>
      <c r="D97" s="27">
        <v>1434.6000000000001</v>
      </c>
      <c r="E97" s="27" t="s">
        <v>219</v>
      </c>
    </row>
    <row r="98" spans="1:5" x14ac:dyDescent="0.25">
      <c r="A98" s="27" t="s">
        <v>216</v>
      </c>
      <c r="B98" s="27">
        <v>60598705779</v>
      </c>
      <c r="C98" s="27" t="s">
        <v>241</v>
      </c>
      <c r="D98" s="27">
        <v>1117.2</v>
      </c>
      <c r="E98" s="27" t="s">
        <v>217</v>
      </c>
    </row>
    <row r="99" spans="1:5" x14ac:dyDescent="0.25">
      <c r="A99" s="27" t="s">
        <v>91</v>
      </c>
      <c r="B99" s="27">
        <v>60598943656</v>
      </c>
      <c r="C99" s="27" t="s">
        <v>241</v>
      </c>
      <c r="D99" s="27">
        <v>1023</v>
      </c>
      <c r="E99" s="27" t="s">
        <v>92</v>
      </c>
    </row>
    <row r="100" spans="1:5" x14ac:dyDescent="0.25">
      <c r="A100" s="27" t="s">
        <v>109</v>
      </c>
      <c r="B100" s="27">
        <v>56662729683</v>
      </c>
      <c r="C100" s="27" t="s">
        <v>241</v>
      </c>
      <c r="D100" s="27">
        <v>1023</v>
      </c>
      <c r="E100" s="27" t="s">
        <v>110</v>
      </c>
    </row>
    <row r="101" spans="1:5" x14ac:dyDescent="0.25">
      <c r="A101" s="27" t="s">
        <v>43</v>
      </c>
      <c r="B101" s="27">
        <v>60599123025</v>
      </c>
      <c r="C101" s="27" t="s">
        <v>241</v>
      </c>
      <c r="D101" s="27">
        <v>1023</v>
      </c>
      <c r="E101" s="27" t="s">
        <v>44</v>
      </c>
    </row>
    <row r="102" spans="1:5" x14ac:dyDescent="0.25">
      <c r="A102" s="27"/>
      <c r="B102" s="27" t="s">
        <v>242</v>
      </c>
      <c r="C102" s="27"/>
      <c r="D102" s="36">
        <v>233605.6</v>
      </c>
      <c r="E102" s="27" t="s">
        <v>243</v>
      </c>
    </row>
    <row r="104" spans="1:5" x14ac:dyDescent="0.25">
      <c r="A104" s="27" t="s">
        <v>131</v>
      </c>
      <c r="B104" s="27">
        <v>1179675078</v>
      </c>
      <c r="C104" s="27" t="s">
        <v>244</v>
      </c>
      <c r="D104" s="27">
        <v>1205.8</v>
      </c>
      <c r="E104" s="27" t="s">
        <v>132</v>
      </c>
    </row>
    <row r="105" spans="1:5" x14ac:dyDescent="0.25">
      <c r="A105" s="27" t="s">
        <v>97</v>
      </c>
      <c r="B105" s="27">
        <v>1168500843</v>
      </c>
      <c r="C105" s="27" t="s">
        <v>244</v>
      </c>
      <c r="D105" s="27">
        <v>2813.2000000000003</v>
      </c>
      <c r="E105" s="27" t="s">
        <v>98</v>
      </c>
    </row>
    <row r="106" spans="1:5" x14ac:dyDescent="0.25">
      <c r="A106" s="27" t="s">
        <v>63</v>
      </c>
      <c r="B106" s="27">
        <v>462465140</v>
      </c>
      <c r="C106" s="27" t="s">
        <v>244</v>
      </c>
      <c r="D106" s="27">
        <v>959.2</v>
      </c>
      <c r="E106" s="27" t="s">
        <v>64</v>
      </c>
    </row>
    <row r="107" spans="1:5" x14ac:dyDescent="0.25">
      <c r="A107" s="27" t="s">
        <v>37</v>
      </c>
      <c r="B107" s="27">
        <v>1543342964</v>
      </c>
      <c r="C107" s="27" t="s">
        <v>244</v>
      </c>
      <c r="D107" s="27">
        <v>958.40000000000009</v>
      </c>
      <c r="E107" s="27" t="s">
        <v>38</v>
      </c>
    </row>
    <row r="108" spans="1:5" x14ac:dyDescent="0.25">
      <c r="A108" s="27" t="s">
        <v>117</v>
      </c>
      <c r="B108" s="27">
        <v>1539992200</v>
      </c>
      <c r="C108" s="27" t="s">
        <v>244</v>
      </c>
      <c r="D108" s="27">
        <v>1332.8000000000002</v>
      </c>
      <c r="E108" s="27" t="s">
        <v>118</v>
      </c>
    </row>
    <row r="109" spans="1:5" x14ac:dyDescent="0.25">
      <c r="A109" s="27"/>
      <c r="B109" s="27" t="s">
        <v>245</v>
      </c>
      <c r="C109" s="27"/>
      <c r="D109" s="36">
        <v>7269.4000000000015</v>
      </c>
      <c r="E109" s="27" t="s">
        <v>246</v>
      </c>
    </row>
    <row r="111" spans="1:5" x14ac:dyDescent="0.25">
      <c r="A111" s="27"/>
      <c r="B111" s="37" t="s">
        <v>242</v>
      </c>
      <c r="C111" s="37"/>
      <c r="D111" s="38">
        <v>233605.6</v>
      </c>
      <c r="E111" s="37" t="s">
        <v>243</v>
      </c>
    </row>
    <row r="112" spans="1:5" x14ac:dyDescent="0.25">
      <c r="A112" s="27"/>
      <c r="B112" s="37" t="s">
        <v>245</v>
      </c>
      <c r="C112" s="37"/>
      <c r="D112" s="38">
        <v>7269.4000000000015</v>
      </c>
      <c r="E112" s="37" t="s">
        <v>246</v>
      </c>
    </row>
    <row r="113" spans="2:5" x14ac:dyDescent="0.25">
      <c r="B113" s="37"/>
      <c r="C113" s="37"/>
      <c r="D113" s="38">
        <v>240875</v>
      </c>
      <c r="E113" s="3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/>
  </sheetViews>
  <sheetFormatPr baseColWidth="10" defaultRowHeight="15" x14ac:dyDescent="0.25"/>
  <cols>
    <col min="1" max="1" width="11.42578125" style="27"/>
    <col min="2" max="2" width="11.5703125" style="27" bestFit="1" customWidth="1"/>
    <col min="3" max="16384" width="11.42578125" style="27"/>
  </cols>
  <sheetData>
    <row r="1" spans="1:6" x14ac:dyDescent="0.25">
      <c r="A1" s="51" t="s">
        <v>254</v>
      </c>
      <c r="B1" s="51"/>
      <c r="C1" s="52"/>
      <c r="D1" s="53"/>
      <c r="E1" s="53"/>
      <c r="F1" s="54"/>
    </row>
    <row r="2" spans="1:6" x14ac:dyDescent="0.25">
      <c r="A2" s="51" t="s">
        <v>266</v>
      </c>
      <c r="B2" s="51"/>
      <c r="C2" s="52"/>
      <c r="D2" s="53"/>
      <c r="E2" s="53"/>
      <c r="F2" s="54"/>
    </row>
    <row r="3" spans="1:6" x14ac:dyDescent="0.25">
      <c r="A3" s="51" t="s">
        <v>255</v>
      </c>
      <c r="B3" s="55" t="s">
        <v>267</v>
      </c>
      <c r="C3" s="52"/>
      <c r="D3" s="53"/>
      <c r="E3" s="53"/>
      <c r="F3" s="54"/>
    </row>
    <row r="4" spans="1:6" x14ac:dyDescent="0.25">
      <c r="A4" s="52"/>
      <c r="B4" s="52"/>
      <c r="C4" s="52"/>
      <c r="D4" s="53"/>
      <c r="E4" s="53"/>
      <c r="F4" s="54"/>
    </row>
    <row r="5" spans="1:6" x14ac:dyDescent="0.25">
      <c r="A5" s="52" t="s">
        <v>256</v>
      </c>
      <c r="B5" s="52" t="s">
        <v>257</v>
      </c>
      <c r="C5" s="52"/>
      <c r="D5" s="53"/>
      <c r="E5" s="53"/>
      <c r="F5" s="54"/>
    </row>
    <row r="6" spans="1:6" x14ac:dyDescent="0.25">
      <c r="A6" s="53" t="s">
        <v>258</v>
      </c>
      <c r="B6" s="56">
        <v>65954.179999999993</v>
      </c>
      <c r="C6" s="53"/>
      <c r="D6" s="53"/>
      <c r="E6" s="53"/>
      <c r="F6" s="54"/>
    </row>
    <row r="7" spans="1:6" x14ac:dyDescent="0.25">
      <c r="A7" s="53" t="s">
        <v>259</v>
      </c>
      <c r="B7" s="56">
        <v>20832.29</v>
      </c>
      <c r="C7" s="53"/>
      <c r="D7" s="53"/>
      <c r="E7" s="53"/>
      <c r="F7" s="54"/>
    </row>
    <row r="8" spans="1:6" x14ac:dyDescent="0.25">
      <c r="A8" s="53" t="s">
        <v>260</v>
      </c>
      <c r="B8" s="56">
        <v>0</v>
      </c>
      <c r="C8" s="53"/>
      <c r="D8" s="53"/>
      <c r="E8" s="53"/>
      <c r="F8" s="54"/>
    </row>
    <row r="9" spans="1:6" x14ac:dyDescent="0.25">
      <c r="A9" s="53" t="s">
        <v>261</v>
      </c>
      <c r="B9" s="56">
        <v>5623.5</v>
      </c>
      <c r="C9" s="53"/>
      <c r="D9" s="53"/>
      <c r="E9" s="53"/>
      <c r="F9" s="54"/>
    </row>
    <row r="10" spans="1:6" x14ac:dyDescent="0.25">
      <c r="A10" s="53" t="s">
        <v>262</v>
      </c>
      <c r="B10" s="56">
        <v>0</v>
      </c>
      <c r="C10" s="53"/>
      <c r="D10" s="53"/>
      <c r="E10" s="53"/>
      <c r="F10" s="54"/>
    </row>
    <row r="11" spans="1:6" x14ac:dyDescent="0.25">
      <c r="A11" s="53" t="s">
        <v>263</v>
      </c>
      <c r="B11" s="56">
        <v>40516.92</v>
      </c>
      <c r="C11" s="53"/>
      <c r="D11" s="53"/>
      <c r="E11" s="53"/>
      <c r="F11" s="54"/>
    </row>
    <row r="12" spans="1:6" x14ac:dyDescent="0.25">
      <c r="A12" s="53" t="s">
        <v>264</v>
      </c>
      <c r="B12" s="57">
        <v>0</v>
      </c>
      <c r="C12" s="53"/>
      <c r="D12" s="53"/>
      <c r="E12" s="53"/>
      <c r="F12" s="54"/>
    </row>
    <row r="13" spans="1:6" ht="15.75" thickBot="1" x14ac:dyDescent="0.3">
      <c r="A13" s="53" t="s">
        <v>265</v>
      </c>
      <c r="B13" s="58">
        <v>218539.02</v>
      </c>
      <c r="C13" s="53"/>
      <c r="D13" s="53"/>
      <c r="E13" s="53"/>
      <c r="F13" s="54"/>
    </row>
    <row r="14" spans="1:6" x14ac:dyDescent="0.25">
      <c r="A14" s="53"/>
      <c r="B14" s="59">
        <f>SUM(B6:B13)</f>
        <v>351465.91000000003</v>
      </c>
      <c r="C14" s="53"/>
      <c r="D14" s="59"/>
      <c r="E14" s="53"/>
      <c r="F14" s="54"/>
    </row>
    <row r="15" spans="1:6" ht="15.75" thickBot="1" x14ac:dyDescent="0.3">
      <c r="A15" s="53"/>
      <c r="B15" s="60">
        <f>B14*0.16</f>
        <v>56234.545600000005</v>
      </c>
      <c r="C15" s="53"/>
      <c r="D15" s="54"/>
      <c r="E15" s="53"/>
      <c r="F15" s="54"/>
    </row>
    <row r="16" spans="1:6" ht="15.75" thickTop="1" x14ac:dyDescent="0.25">
      <c r="A16" s="53"/>
      <c r="B16" s="61">
        <f>+B14+B15</f>
        <v>407700.45560000004</v>
      </c>
      <c r="C16" s="53"/>
      <c r="D16" s="61"/>
      <c r="E16" s="53"/>
      <c r="F16" s="54"/>
    </row>
    <row r="17" spans="1:6" x14ac:dyDescent="0.25">
      <c r="A17" s="53"/>
      <c r="B17" s="56">
        <f>+FACTURACION!K118</f>
        <v>407700.4549619999</v>
      </c>
      <c r="C17" s="53"/>
      <c r="D17" s="56"/>
      <c r="E17" s="53"/>
      <c r="F17" s="54"/>
    </row>
    <row r="18" spans="1:6" x14ac:dyDescent="0.25">
      <c r="A18" s="53"/>
      <c r="B18" s="56">
        <f>+B16-B17</f>
        <v>6.380001432262361E-4</v>
      </c>
      <c r="C18" s="53"/>
      <c r="D18" s="56"/>
      <c r="E18" s="53"/>
      <c r="F18" s="54"/>
    </row>
    <row r="19" spans="1:6" x14ac:dyDescent="0.25">
      <c r="A19" s="53"/>
      <c r="B19" s="56"/>
      <c r="C19" s="53"/>
      <c r="D19" s="53"/>
      <c r="E19" s="53"/>
      <c r="F19" s="54"/>
    </row>
    <row r="20" spans="1:6" x14ac:dyDescent="0.25">
      <c r="A20" s="53"/>
      <c r="B20" s="53"/>
      <c r="C20" s="53"/>
      <c r="D20" s="53"/>
      <c r="E20" s="53"/>
      <c r="F20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2018-02-16T19:55:42Z</dcterms:created>
  <dcterms:modified xsi:type="dcterms:W3CDTF">2018-02-20T15:24:10Z</dcterms:modified>
</cp:coreProperties>
</file>